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av\source\lottery-counter\"/>
    </mc:Choice>
  </mc:AlternateContent>
  <xr:revisionPtr revIDLastSave="0" documentId="13_ncr:1_{63E5AE37-C1E5-4AA3-B2A0-A9BAF62E5B08}" xr6:coauthVersionLast="47" xr6:coauthVersionMax="47" xr10:uidLastSave="{00000000-0000-0000-0000-000000000000}"/>
  <bookViews>
    <workbookView xWindow="0" yWindow="0" windowWidth="19788" windowHeight="16560" firstSheet="1" activeTab="2" xr2:uid="{328B4442-707D-4640-9BDC-0893737D3695}"/>
  </bookViews>
  <sheets>
    <sheet name="HotPicks" sheetId="1" r:id="rId1"/>
    <sheet name="HotPicks analysis" sheetId="2" r:id="rId2"/>
    <sheet name="EuroMillions" sheetId="4" r:id="rId3"/>
    <sheet name="EuroMillions analysis" sheetId="6" r:id="rId4"/>
    <sheet name="EuroMillions digit analysis" sheetId="10" r:id="rId5"/>
    <sheet name="EuroMillions LuckDraw analysis" sheetId="7" r:id="rId6"/>
    <sheet name="Lottery" sheetId="8" r:id="rId7"/>
    <sheet name="Lottery analysi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0" l="1"/>
  <c r="B21" i="10"/>
  <c r="C21" i="10"/>
  <c r="D21" i="10"/>
  <c r="E21" i="10"/>
  <c r="F21" i="10"/>
  <c r="G21" i="10"/>
  <c r="H21" i="10"/>
  <c r="I21" i="10"/>
  <c r="J21" i="10"/>
  <c r="K21" i="10"/>
  <c r="B22" i="10"/>
  <c r="C22" i="10"/>
  <c r="D22" i="10"/>
  <c r="E22" i="10"/>
  <c r="F22" i="10"/>
  <c r="G22" i="10"/>
  <c r="H22" i="10"/>
  <c r="I22" i="10"/>
  <c r="J22" i="10"/>
  <c r="K22" i="10"/>
  <c r="B23" i="10"/>
  <c r="C23" i="10"/>
  <c r="D23" i="10"/>
  <c r="E23" i="10"/>
  <c r="F23" i="10"/>
  <c r="G23" i="10"/>
  <c r="H23" i="10"/>
  <c r="I23" i="10"/>
  <c r="J23" i="10"/>
  <c r="K23" i="10"/>
  <c r="B24" i="10"/>
  <c r="C24" i="10"/>
  <c r="D24" i="10"/>
  <c r="E24" i="10"/>
  <c r="F24" i="10"/>
  <c r="G24" i="10"/>
  <c r="H24" i="10"/>
  <c r="I24" i="10"/>
  <c r="J24" i="10"/>
  <c r="K24" i="10"/>
  <c r="B25" i="10"/>
  <c r="C25" i="10"/>
  <c r="D25" i="10"/>
  <c r="E25" i="10"/>
  <c r="F25" i="10"/>
  <c r="G25" i="10"/>
  <c r="H25" i="10"/>
  <c r="I25" i="10"/>
  <c r="J25" i="10"/>
  <c r="K25" i="10"/>
  <c r="B26" i="10"/>
  <c r="C26" i="10"/>
  <c r="D26" i="10"/>
  <c r="E26" i="10"/>
  <c r="F26" i="10"/>
  <c r="G26" i="10"/>
  <c r="H26" i="10"/>
  <c r="I26" i="10"/>
  <c r="J26" i="10"/>
  <c r="K26" i="10"/>
  <c r="B27" i="10"/>
  <c r="C27" i="10"/>
  <c r="D27" i="10"/>
  <c r="E27" i="10"/>
  <c r="F27" i="10"/>
  <c r="G27" i="10"/>
  <c r="H27" i="10"/>
  <c r="I27" i="10"/>
  <c r="J27" i="10"/>
  <c r="K27" i="10"/>
  <c r="B28" i="10"/>
  <c r="C28" i="10"/>
  <c r="D28" i="10"/>
  <c r="E28" i="10"/>
  <c r="F28" i="10"/>
  <c r="G28" i="10"/>
  <c r="H28" i="10"/>
  <c r="I28" i="10"/>
  <c r="J28" i="10"/>
  <c r="K28" i="10"/>
  <c r="B29" i="10"/>
  <c r="C29" i="10"/>
  <c r="D29" i="10"/>
  <c r="E29" i="10"/>
  <c r="F29" i="10"/>
  <c r="G29" i="10"/>
  <c r="H29" i="10"/>
  <c r="I29" i="10"/>
  <c r="J29" i="10"/>
  <c r="K29" i="10"/>
  <c r="B30" i="10"/>
  <c r="C30" i="10"/>
  <c r="D30" i="10"/>
  <c r="E30" i="10"/>
  <c r="F30" i="10"/>
  <c r="G30" i="10"/>
  <c r="H30" i="10"/>
  <c r="I30" i="10"/>
  <c r="J30" i="10"/>
  <c r="K30" i="10"/>
  <c r="B31" i="10"/>
  <c r="C31" i="10"/>
  <c r="D31" i="10"/>
  <c r="E31" i="10"/>
  <c r="F31" i="10"/>
  <c r="G31" i="10"/>
  <c r="H31" i="10"/>
  <c r="I31" i="10"/>
  <c r="J31" i="10"/>
  <c r="K31" i="10"/>
  <c r="B32" i="10"/>
  <c r="C32" i="10"/>
  <c r="D32" i="10"/>
  <c r="E32" i="10"/>
  <c r="F32" i="10"/>
  <c r="G32" i="10"/>
  <c r="H32" i="10"/>
  <c r="I32" i="10"/>
  <c r="J32" i="10"/>
  <c r="K32" i="10"/>
  <c r="B33" i="10"/>
  <c r="C33" i="10"/>
  <c r="D33" i="10"/>
  <c r="E33" i="10"/>
  <c r="F33" i="10"/>
  <c r="G33" i="10"/>
  <c r="H33" i="10"/>
  <c r="I33" i="10"/>
  <c r="J33" i="10"/>
  <c r="K33" i="10"/>
  <c r="B34" i="10"/>
  <c r="C34" i="10"/>
  <c r="D34" i="10"/>
  <c r="E34" i="10"/>
  <c r="F34" i="10"/>
  <c r="G34" i="10"/>
  <c r="H34" i="10"/>
  <c r="I34" i="10"/>
  <c r="J34" i="10"/>
  <c r="K34" i="10"/>
  <c r="B35" i="10"/>
  <c r="C35" i="10"/>
  <c r="D35" i="10"/>
  <c r="E35" i="10"/>
  <c r="F35" i="10"/>
  <c r="G35" i="10"/>
  <c r="H35" i="10"/>
  <c r="I35" i="10"/>
  <c r="J35" i="10"/>
  <c r="K35" i="10"/>
  <c r="B36" i="10"/>
  <c r="C36" i="10"/>
  <c r="D36" i="10"/>
  <c r="E36" i="10"/>
  <c r="F36" i="10"/>
  <c r="G36" i="10"/>
  <c r="H36" i="10"/>
  <c r="I36" i="10"/>
  <c r="J36" i="10"/>
  <c r="K36" i="10"/>
  <c r="B37" i="10"/>
  <c r="C37" i="10"/>
  <c r="D37" i="10"/>
  <c r="E37" i="10"/>
  <c r="F37" i="10"/>
  <c r="G37" i="10"/>
  <c r="H37" i="10"/>
  <c r="I37" i="10"/>
  <c r="J37" i="10"/>
  <c r="K37" i="10"/>
  <c r="B38" i="10"/>
  <c r="C38" i="10"/>
  <c r="D38" i="10"/>
  <c r="E38" i="10"/>
  <c r="F38" i="10"/>
  <c r="G38" i="10"/>
  <c r="H38" i="10"/>
  <c r="I38" i="10"/>
  <c r="J38" i="10"/>
  <c r="K38" i="10"/>
  <c r="B39" i="10"/>
  <c r="C39" i="10"/>
  <c r="D39" i="10"/>
  <c r="E39" i="10"/>
  <c r="F39" i="10"/>
  <c r="G39" i="10"/>
  <c r="H39" i="10"/>
  <c r="I39" i="10"/>
  <c r="J39" i="10"/>
  <c r="K39" i="10"/>
  <c r="B40" i="10"/>
  <c r="C40" i="10"/>
  <c r="D40" i="10"/>
  <c r="E40" i="10"/>
  <c r="F40" i="10"/>
  <c r="G40" i="10"/>
  <c r="H40" i="10"/>
  <c r="I40" i="10"/>
  <c r="J40" i="10"/>
  <c r="K40" i="10"/>
  <c r="B41" i="10"/>
  <c r="C41" i="10"/>
  <c r="D41" i="10"/>
  <c r="E41" i="10"/>
  <c r="F41" i="10"/>
  <c r="G41" i="10"/>
  <c r="H41" i="10"/>
  <c r="I41" i="10"/>
  <c r="J41" i="10"/>
  <c r="K41" i="10"/>
  <c r="B42" i="10"/>
  <c r="C42" i="10"/>
  <c r="D42" i="10"/>
  <c r="E42" i="10"/>
  <c r="F42" i="10"/>
  <c r="G42" i="10"/>
  <c r="H42" i="10"/>
  <c r="I42" i="10"/>
  <c r="J42" i="10"/>
  <c r="K42" i="10"/>
  <c r="B43" i="10"/>
  <c r="C43" i="10"/>
  <c r="D43" i="10"/>
  <c r="E43" i="10"/>
  <c r="F43" i="10"/>
  <c r="G43" i="10"/>
  <c r="H43" i="10"/>
  <c r="I43" i="10"/>
  <c r="J43" i="10"/>
  <c r="K43" i="10"/>
  <c r="B44" i="10"/>
  <c r="C44" i="10"/>
  <c r="D44" i="10"/>
  <c r="E44" i="10"/>
  <c r="F44" i="10"/>
  <c r="G44" i="10"/>
  <c r="H44" i="10"/>
  <c r="I44" i="10"/>
  <c r="J44" i="10"/>
  <c r="K44" i="10"/>
  <c r="B45" i="10"/>
  <c r="C45" i="10"/>
  <c r="D45" i="10"/>
  <c r="E45" i="10"/>
  <c r="F45" i="10"/>
  <c r="G45" i="10"/>
  <c r="H45" i="10"/>
  <c r="I45" i="10"/>
  <c r="J45" i="10"/>
  <c r="K45" i="10"/>
  <c r="B46" i="10"/>
  <c r="C46" i="10"/>
  <c r="D46" i="10"/>
  <c r="E46" i="10"/>
  <c r="F46" i="10"/>
  <c r="G46" i="10"/>
  <c r="H46" i="10"/>
  <c r="I46" i="10"/>
  <c r="J46" i="10"/>
  <c r="K46" i="10"/>
  <c r="B47" i="10"/>
  <c r="C47" i="10"/>
  <c r="D47" i="10"/>
  <c r="E47" i="10"/>
  <c r="F47" i="10"/>
  <c r="G47" i="10"/>
  <c r="H47" i="10"/>
  <c r="I47" i="10"/>
  <c r="J47" i="10"/>
  <c r="K47" i="10"/>
  <c r="B48" i="10"/>
  <c r="C48" i="10"/>
  <c r="D48" i="10"/>
  <c r="E48" i="10"/>
  <c r="F48" i="10"/>
  <c r="G48" i="10"/>
  <c r="H48" i="10"/>
  <c r="I48" i="10"/>
  <c r="J48" i="10"/>
  <c r="K48" i="10"/>
  <c r="B49" i="10"/>
  <c r="C49" i="10"/>
  <c r="D49" i="10"/>
  <c r="E49" i="10"/>
  <c r="F49" i="10"/>
  <c r="G49" i="10"/>
  <c r="H49" i="10"/>
  <c r="I49" i="10"/>
  <c r="J49" i="10"/>
  <c r="K49" i="10"/>
  <c r="B50" i="10"/>
  <c r="C50" i="10"/>
  <c r="D50" i="10"/>
  <c r="E50" i="10"/>
  <c r="F50" i="10"/>
  <c r="G50" i="10"/>
  <c r="H50" i="10"/>
  <c r="I50" i="10"/>
  <c r="J50" i="10"/>
  <c r="K50" i="10"/>
  <c r="B51" i="10"/>
  <c r="C51" i="10"/>
  <c r="D51" i="10"/>
  <c r="E51" i="10"/>
  <c r="F51" i="10"/>
  <c r="G51" i="10"/>
  <c r="H51" i="10"/>
  <c r="I51" i="10"/>
  <c r="J51" i="10"/>
  <c r="K51" i="10"/>
  <c r="B52" i="10"/>
  <c r="C52" i="10"/>
  <c r="D52" i="10"/>
  <c r="E52" i="10"/>
  <c r="F52" i="10"/>
  <c r="G52" i="10"/>
  <c r="H52" i="10"/>
  <c r="I52" i="10"/>
  <c r="J52" i="10"/>
  <c r="K52" i="10"/>
  <c r="B53" i="10"/>
  <c r="C53" i="10"/>
  <c r="D53" i="10"/>
  <c r="E53" i="10"/>
  <c r="F53" i="10"/>
  <c r="G53" i="10"/>
  <c r="H53" i="10"/>
  <c r="I53" i="10"/>
  <c r="J53" i="10"/>
  <c r="K53" i="10"/>
  <c r="B54" i="10"/>
  <c r="C54" i="10"/>
  <c r="D54" i="10"/>
  <c r="E54" i="10"/>
  <c r="F54" i="10"/>
  <c r="G54" i="10"/>
  <c r="H54" i="10"/>
  <c r="I54" i="10"/>
  <c r="J54" i="10"/>
  <c r="K54" i="10"/>
  <c r="B55" i="10"/>
  <c r="C55" i="10"/>
  <c r="D55" i="10"/>
  <c r="E55" i="10"/>
  <c r="F55" i="10"/>
  <c r="G55" i="10"/>
  <c r="H55" i="10"/>
  <c r="I55" i="10"/>
  <c r="J55" i="10"/>
  <c r="K55" i="10"/>
  <c r="B56" i="10"/>
  <c r="C56" i="10"/>
  <c r="D56" i="10"/>
  <c r="E56" i="10"/>
  <c r="F56" i="10"/>
  <c r="G56" i="10"/>
  <c r="H56" i="10"/>
  <c r="I56" i="10"/>
  <c r="J56" i="10"/>
  <c r="K56" i="10"/>
  <c r="B57" i="10"/>
  <c r="C57" i="10"/>
  <c r="D57" i="10"/>
  <c r="E57" i="10"/>
  <c r="F57" i="10"/>
  <c r="G57" i="10"/>
  <c r="H57" i="10"/>
  <c r="I57" i="10"/>
  <c r="J57" i="10"/>
  <c r="K57" i="10"/>
  <c r="B58" i="10"/>
  <c r="C58" i="10"/>
  <c r="D58" i="10"/>
  <c r="E58" i="10"/>
  <c r="F58" i="10"/>
  <c r="G58" i="10"/>
  <c r="H58" i="10"/>
  <c r="I58" i="10"/>
  <c r="J58" i="10"/>
  <c r="K58" i="10"/>
  <c r="B59" i="10"/>
  <c r="C59" i="10"/>
  <c r="D59" i="10"/>
  <c r="E59" i="10"/>
  <c r="F59" i="10"/>
  <c r="G59" i="10"/>
  <c r="H59" i="10"/>
  <c r="I59" i="10"/>
  <c r="J59" i="10"/>
  <c r="K59" i="10"/>
  <c r="B60" i="10"/>
  <c r="C60" i="10"/>
  <c r="D60" i="10"/>
  <c r="E60" i="10"/>
  <c r="F60" i="10"/>
  <c r="G60" i="10"/>
  <c r="H60" i="10"/>
  <c r="I60" i="10"/>
  <c r="J60" i="10"/>
  <c r="K60" i="10"/>
  <c r="B61" i="10"/>
  <c r="C61" i="10"/>
  <c r="D61" i="10"/>
  <c r="E61" i="10"/>
  <c r="F61" i="10"/>
  <c r="G61" i="10"/>
  <c r="H61" i="10"/>
  <c r="I61" i="10"/>
  <c r="J61" i="10"/>
  <c r="K61" i="10"/>
  <c r="B62" i="10"/>
  <c r="C62" i="10"/>
  <c r="D62" i="10"/>
  <c r="E62" i="10"/>
  <c r="F62" i="10"/>
  <c r="G62" i="10"/>
  <c r="H62" i="10"/>
  <c r="I62" i="10"/>
  <c r="J62" i="10"/>
  <c r="K62" i="10"/>
  <c r="B63" i="10"/>
  <c r="C63" i="10"/>
  <c r="D63" i="10"/>
  <c r="E63" i="10"/>
  <c r="F63" i="10"/>
  <c r="G63" i="10"/>
  <c r="H63" i="10"/>
  <c r="I63" i="10"/>
  <c r="J63" i="10"/>
  <c r="K63" i="10"/>
  <c r="B64" i="10"/>
  <c r="C64" i="10"/>
  <c r="D64" i="10"/>
  <c r="E64" i="10"/>
  <c r="F64" i="10"/>
  <c r="G64" i="10"/>
  <c r="H64" i="10"/>
  <c r="I64" i="10"/>
  <c r="J64" i="10"/>
  <c r="K64" i="10"/>
  <c r="B65" i="10"/>
  <c r="C65" i="10"/>
  <c r="D65" i="10"/>
  <c r="E65" i="10"/>
  <c r="F65" i="10"/>
  <c r="G65" i="10"/>
  <c r="H65" i="10"/>
  <c r="I65" i="10"/>
  <c r="J65" i="10"/>
  <c r="K65" i="10"/>
  <c r="B66" i="10"/>
  <c r="C66" i="10"/>
  <c r="D66" i="10"/>
  <c r="E66" i="10"/>
  <c r="F66" i="10"/>
  <c r="G66" i="10"/>
  <c r="H66" i="10"/>
  <c r="I66" i="10"/>
  <c r="J66" i="10"/>
  <c r="K66" i="10"/>
  <c r="B67" i="10"/>
  <c r="C67" i="10"/>
  <c r="D67" i="10"/>
  <c r="E67" i="10"/>
  <c r="F67" i="10"/>
  <c r="G67" i="10"/>
  <c r="H67" i="10"/>
  <c r="I67" i="10"/>
  <c r="J67" i="10"/>
  <c r="K67" i="10"/>
  <c r="B68" i="10"/>
  <c r="C68" i="10"/>
  <c r="D68" i="10"/>
  <c r="E68" i="10"/>
  <c r="F68" i="10"/>
  <c r="G68" i="10"/>
  <c r="H68" i="10"/>
  <c r="I68" i="10"/>
  <c r="J68" i="10"/>
  <c r="K68" i="10"/>
  <c r="B69" i="10"/>
  <c r="C69" i="10"/>
  <c r="D69" i="10"/>
  <c r="E69" i="10"/>
  <c r="F69" i="10"/>
  <c r="G69" i="10"/>
  <c r="H69" i="10"/>
  <c r="I69" i="10"/>
  <c r="J69" i="10"/>
  <c r="K69" i="10"/>
  <c r="B70" i="10"/>
  <c r="C70" i="10"/>
  <c r="D70" i="10"/>
  <c r="E70" i="10"/>
  <c r="F70" i="10"/>
  <c r="G70" i="10"/>
  <c r="H70" i="10"/>
  <c r="I70" i="10"/>
  <c r="J70" i="10"/>
  <c r="K70" i="10"/>
  <c r="B71" i="10"/>
  <c r="C71" i="10"/>
  <c r="D71" i="10"/>
  <c r="E71" i="10"/>
  <c r="F71" i="10"/>
  <c r="G71" i="10"/>
  <c r="H71" i="10"/>
  <c r="I71" i="10"/>
  <c r="J71" i="10"/>
  <c r="K71" i="10"/>
  <c r="B72" i="10"/>
  <c r="C72" i="10"/>
  <c r="D72" i="10"/>
  <c r="E72" i="10"/>
  <c r="F72" i="10"/>
  <c r="G72" i="10"/>
  <c r="H72" i="10"/>
  <c r="I72" i="10"/>
  <c r="J72" i="10"/>
  <c r="K72" i="10"/>
  <c r="B73" i="10"/>
  <c r="C73" i="10"/>
  <c r="D73" i="10"/>
  <c r="E73" i="10"/>
  <c r="F73" i="10"/>
  <c r="G73" i="10"/>
  <c r="H73" i="10"/>
  <c r="I73" i="10"/>
  <c r="J73" i="10"/>
  <c r="K73" i="10"/>
  <c r="B74" i="10"/>
  <c r="C74" i="10"/>
  <c r="D74" i="10"/>
  <c r="E74" i="10"/>
  <c r="F74" i="10"/>
  <c r="G74" i="10"/>
  <c r="H74" i="10"/>
  <c r="I74" i="10"/>
  <c r="J74" i="10"/>
  <c r="K74" i="10"/>
  <c r="B75" i="10"/>
  <c r="C75" i="10"/>
  <c r="D75" i="10"/>
  <c r="E75" i="10"/>
  <c r="F75" i="10"/>
  <c r="G75" i="10"/>
  <c r="H75" i="10"/>
  <c r="I75" i="10"/>
  <c r="J75" i="10"/>
  <c r="K75" i="10"/>
  <c r="B76" i="10"/>
  <c r="C76" i="10"/>
  <c r="D76" i="10"/>
  <c r="E76" i="10"/>
  <c r="F76" i="10"/>
  <c r="G76" i="10"/>
  <c r="H76" i="10"/>
  <c r="I76" i="10"/>
  <c r="J76" i="10"/>
  <c r="K76" i="10"/>
  <c r="B77" i="10"/>
  <c r="C77" i="10"/>
  <c r="D77" i="10"/>
  <c r="E77" i="10"/>
  <c r="F77" i="10"/>
  <c r="G77" i="10"/>
  <c r="H77" i="10"/>
  <c r="I77" i="10"/>
  <c r="J77" i="10"/>
  <c r="K77" i="10"/>
  <c r="B78" i="10"/>
  <c r="C78" i="10"/>
  <c r="D78" i="10"/>
  <c r="E78" i="10"/>
  <c r="F78" i="10"/>
  <c r="G78" i="10"/>
  <c r="H78" i="10"/>
  <c r="I78" i="10"/>
  <c r="J78" i="10"/>
  <c r="K78" i="10"/>
  <c r="B79" i="10"/>
  <c r="C79" i="10"/>
  <c r="D79" i="10"/>
  <c r="E79" i="10"/>
  <c r="F79" i="10"/>
  <c r="G79" i="10"/>
  <c r="H79" i="10"/>
  <c r="I79" i="10"/>
  <c r="J79" i="10"/>
  <c r="K79" i="10"/>
  <c r="B80" i="10"/>
  <c r="C80" i="10"/>
  <c r="D80" i="10"/>
  <c r="E80" i="10"/>
  <c r="F80" i="10"/>
  <c r="G80" i="10"/>
  <c r="H80" i="10"/>
  <c r="I80" i="10"/>
  <c r="J80" i="10"/>
  <c r="K80" i="10"/>
  <c r="B81" i="10"/>
  <c r="C81" i="10"/>
  <c r="D81" i="10"/>
  <c r="E81" i="10"/>
  <c r="F81" i="10"/>
  <c r="G81" i="10"/>
  <c r="H81" i="10"/>
  <c r="I81" i="10"/>
  <c r="J81" i="10"/>
  <c r="K81" i="10"/>
  <c r="B82" i="10"/>
  <c r="C82" i="10"/>
  <c r="D82" i="10"/>
  <c r="E82" i="10"/>
  <c r="F82" i="10"/>
  <c r="G82" i="10"/>
  <c r="H82" i="10"/>
  <c r="I82" i="10"/>
  <c r="J82" i="10"/>
  <c r="K82" i="10"/>
  <c r="B83" i="10"/>
  <c r="C83" i="10"/>
  <c r="D83" i="10"/>
  <c r="E83" i="10"/>
  <c r="F83" i="10"/>
  <c r="G83" i="10"/>
  <c r="H83" i="10"/>
  <c r="I83" i="10"/>
  <c r="J83" i="10"/>
  <c r="K83" i="10"/>
  <c r="B84" i="10"/>
  <c r="C84" i="10"/>
  <c r="D84" i="10"/>
  <c r="E84" i="10"/>
  <c r="F84" i="10"/>
  <c r="G84" i="10"/>
  <c r="H84" i="10"/>
  <c r="I84" i="10"/>
  <c r="J84" i="10"/>
  <c r="K84" i="10"/>
  <c r="B85" i="10"/>
  <c r="C85" i="10"/>
  <c r="D85" i="10"/>
  <c r="E85" i="10"/>
  <c r="F85" i="10"/>
  <c r="G85" i="10"/>
  <c r="H85" i="10"/>
  <c r="I85" i="10"/>
  <c r="J85" i="10"/>
  <c r="K85" i="10"/>
  <c r="B86" i="10"/>
  <c r="C86" i="10"/>
  <c r="D86" i="10"/>
  <c r="E86" i="10"/>
  <c r="F86" i="10"/>
  <c r="G86" i="10"/>
  <c r="H86" i="10"/>
  <c r="I86" i="10"/>
  <c r="J86" i="10"/>
  <c r="K86" i="10"/>
  <c r="B87" i="10"/>
  <c r="C87" i="10"/>
  <c r="D87" i="10"/>
  <c r="E87" i="10"/>
  <c r="F87" i="10"/>
  <c r="G87" i="10"/>
  <c r="H87" i="10"/>
  <c r="I87" i="10"/>
  <c r="J87" i="10"/>
  <c r="K87" i="10"/>
  <c r="B88" i="10"/>
  <c r="C88" i="10"/>
  <c r="D88" i="10"/>
  <c r="E88" i="10"/>
  <c r="F88" i="10"/>
  <c r="G88" i="10"/>
  <c r="H88" i="10"/>
  <c r="I88" i="10"/>
  <c r="J88" i="10"/>
  <c r="K88" i="10"/>
  <c r="B89" i="10"/>
  <c r="C89" i="10"/>
  <c r="D89" i="10"/>
  <c r="E89" i="10"/>
  <c r="F89" i="10"/>
  <c r="G89" i="10"/>
  <c r="H89" i="10"/>
  <c r="I89" i="10"/>
  <c r="J89" i="10"/>
  <c r="K89" i="10"/>
  <c r="B90" i="10"/>
  <c r="C90" i="10"/>
  <c r="D90" i="10"/>
  <c r="E90" i="10"/>
  <c r="F90" i="10"/>
  <c r="G90" i="10"/>
  <c r="H90" i="10"/>
  <c r="I90" i="10"/>
  <c r="J90" i="10"/>
  <c r="K90" i="10"/>
  <c r="B91" i="10"/>
  <c r="C91" i="10"/>
  <c r="D91" i="10"/>
  <c r="E91" i="10"/>
  <c r="F91" i="10"/>
  <c r="G91" i="10"/>
  <c r="H91" i="10"/>
  <c r="I91" i="10"/>
  <c r="J91" i="10"/>
  <c r="K91" i="10"/>
  <c r="B92" i="10"/>
  <c r="C92" i="10"/>
  <c r="D92" i="10"/>
  <c r="E92" i="10"/>
  <c r="F92" i="10"/>
  <c r="G92" i="10"/>
  <c r="H92" i="10"/>
  <c r="I92" i="10"/>
  <c r="J92" i="10"/>
  <c r="K92" i="10"/>
  <c r="B93" i="10"/>
  <c r="C93" i="10"/>
  <c r="D93" i="10"/>
  <c r="E93" i="10"/>
  <c r="F93" i="10"/>
  <c r="G93" i="10"/>
  <c r="H93" i="10"/>
  <c r="I93" i="10"/>
  <c r="J93" i="10"/>
  <c r="K93" i="10"/>
  <c r="B94" i="10"/>
  <c r="C94" i="10"/>
  <c r="D94" i="10"/>
  <c r="E94" i="10"/>
  <c r="F94" i="10"/>
  <c r="G94" i="10"/>
  <c r="H94" i="10"/>
  <c r="I94" i="10"/>
  <c r="J94" i="10"/>
  <c r="K94" i="10"/>
  <c r="B95" i="10"/>
  <c r="C95" i="10"/>
  <c r="D95" i="10"/>
  <c r="E95" i="10"/>
  <c r="F95" i="10"/>
  <c r="G95" i="10"/>
  <c r="H95" i="10"/>
  <c r="I95" i="10"/>
  <c r="J95" i="10"/>
  <c r="K95" i="10"/>
  <c r="B96" i="10"/>
  <c r="C96" i="10"/>
  <c r="D96" i="10"/>
  <c r="E96" i="10"/>
  <c r="F96" i="10"/>
  <c r="G96" i="10"/>
  <c r="H96" i="10"/>
  <c r="I96" i="10"/>
  <c r="J96" i="10"/>
  <c r="K96" i="10"/>
  <c r="B97" i="10"/>
  <c r="C97" i="10"/>
  <c r="D97" i="10"/>
  <c r="E97" i="10"/>
  <c r="F97" i="10"/>
  <c r="G97" i="10"/>
  <c r="H97" i="10"/>
  <c r="I97" i="10"/>
  <c r="J97" i="10"/>
  <c r="K97" i="10"/>
  <c r="B98" i="10"/>
  <c r="C98" i="10"/>
  <c r="D98" i="10"/>
  <c r="E98" i="10"/>
  <c r="F98" i="10"/>
  <c r="G98" i="10"/>
  <c r="H98" i="10"/>
  <c r="I98" i="10"/>
  <c r="J98" i="10"/>
  <c r="K98" i="10"/>
  <c r="B99" i="10"/>
  <c r="C99" i="10"/>
  <c r="D99" i="10"/>
  <c r="E99" i="10"/>
  <c r="F99" i="10"/>
  <c r="G99" i="10"/>
  <c r="H99" i="10"/>
  <c r="I99" i="10"/>
  <c r="J99" i="10"/>
  <c r="K99" i="10"/>
  <c r="B100" i="10"/>
  <c r="C100" i="10"/>
  <c r="D100" i="10"/>
  <c r="E100" i="10"/>
  <c r="F100" i="10"/>
  <c r="G100" i="10"/>
  <c r="H100" i="10"/>
  <c r="I100" i="10"/>
  <c r="J100" i="10"/>
  <c r="K100" i="10"/>
  <c r="B101" i="10"/>
  <c r="C101" i="10"/>
  <c r="D101" i="10"/>
  <c r="E101" i="10"/>
  <c r="F101" i="10"/>
  <c r="G101" i="10"/>
  <c r="H101" i="10"/>
  <c r="I101" i="10"/>
  <c r="J101" i="10"/>
  <c r="K101" i="10"/>
  <c r="B102" i="10"/>
  <c r="C102" i="10"/>
  <c r="D102" i="10"/>
  <c r="E102" i="10"/>
  <c r="F102" i="10"/>
  <c r="G102" i="10"/>
  <c r="H102" i="10"/>
  <c r="I102" i="10"/>
  <c r="J102" i="10"/>
  <c r="K102" i="10"/>
  <c r="B103" i="10"/>
  <c r="C103" i="10"/>
  <c r="D103" i="10"/>
  <c r="E103" i="10"/>
  <c r="F103" i="10"/>
  <c r="G103" i="10"/>
  <c r="H103" i="10"/>
  <c r="I103" i="10"/>
  <c r="J103" i="10"/>
  <c r="K103" i="10"/>
  <c r="B104" i="10"/>
  <c r="C104" i="10"/>
  <c r="D104" i="10"/>
  <c r="E104" i="10"/>
  <c r="F104" i="10"/>
  <c r="G104" i="10"/>
  <c r="H104" i="10"/>
  <c r="I104" i="10"/>
  <c r="J104" i="10"/>
  <c r="K104" i="10"/>
  <c r="B105" i="10"/>
  <c r="C105" i="10"/>
  <c r="D105" i="10"/>
  <c r="E105" i="10"/>
  <c r="F105" i="10"/>
  <c r="G105" i="10"/>
  <c r="H105" i="10"/>
  <c r="I105" i="10"/>
  <c r="J105" i="10"/>
  <c r="K105" i="10"/>
  <c r="B106" i="10"/>
  <c r="C106" i="10"/>
  <c r="D106" i="10"/>
  <c r="E106" i="10"/>
  <c r="F106" i="10"/>
  <c r="G106" i="10"/>
  <c r="H106" i="10"/>
  <c r="I106" i="10"/>
  <c r="J106" i="10"/>
  <c r="K106" i="10"/>
  <c r="B107" i="10"/>
  <c r="C107" i="10"/>
  <c r="D107" i="10"/>
  <c r="E107" i="10"/>
  <c r="F107" i="10"/>
  <c r="G107" i="10"/>
  <c r="H107" i="10"/>
  <c r="I107" i="10"/>
  <c r="J107" i="10"/>
  <c r="K107" i="10"/>
  <c r="B108" i="10"/>
  <c r="C108" i="10"/>
  <c r="D108" i="10"/>
  <c r="E108" i="10"/>
  <c r="F108" i="10"/>
  <c r="G108" i="10"/>
  <c r="H108" i="10"/>
  <c r="I108" i="10"/>
  <c r="J108" i="10"/>
  <c r="K108" i="10"/>
  <c r="B109" i="10"/>
  <c r="C109" i="10"/>
  <c r="D109" i="10"/>
  <c r="E109" i="10"/>
  <c r="F109" i="10"/>
  <c r="G109" i="10"/>
  <c r="H109" i="10"/>
  <c r="I109" i="10"/>
  <c r="J109" i="10"/>
  <c r="K109" i="10"/>
  <c r="B110" i="10"/>
  <c r="C110" i="10"/>
  <c r="D110" i="10"/>
  <c r="E110" i="10"/>
  <c r="F110" i="10"/>
  <c r="G110" i="10"/>
  <c r="H110" i="10"/>
  <c r="I110" i="10"/>
  <c r="J110" i="10"/>
  <c r="K110" i="10"/>
  <c r="B111" i="10"/>
  <c r="C111" i="10"/>
  <c r="D111" i="10"/>
  <c r="E111" i="10"/>
  <c r="F111" i="10"/>
  <c r="G111" i="10"/>
  <c r="H111" i="10"/>
  <c r="I111" i="10"/>
  <c r="J111" i="10"/>
  <c r="K111" i="10"/>
  <c r="B112" i="10"/>
  <c r="C112" i="10"/>
  <c r="D112" i="10"/>
  <c r="E112" i="10"/>
  <c r="F112" i="10"/>
  <c r="G112" i="10"/>
  <c r="H112" i="10"/>
  <c r="I112" i="10"/>
  <c r="J112" i="10"/>
  <c r="K112" i="10"/>
  <c r="B113" i="10"/>
  <c r="C113" i="10"/>
  <c r="D113" i="10"/>
  <c r="E113" i="10"/>
  <c r="F113" i="10"/>
  <c r="G113" i="10"/>
  <c r="H113" i="10"/>
  <c r="I113" i="10"/>
  <c r="J113" i="10"/>
  <c r="K113" i="10"/>
  <c r="B114" i="10"/>
  <c r="C114" i="10"/>
  <c r="D114" i="10"/>
  <c r="E114" i="10"/>
  <c r="F114" i="10"/>
  <c r="G114" i="10"/>
  <c r="H114" i="10"/>
  <c r="I114" i="10"/>
  <c r="J114" i="10"/>
  <c r="K114" i="10"/>
  <c r="B115" i="10"/>
  <c r="C115" i="10"/>
  <c r="D115" i="10"/>
  <c r="E115" i="10"/>
  <c r="F115" i="10"/>
  <c r="G115" i="10"/>
  <c r="H115" i="10"/>
  <c r="I115" i="10"/>
  <c r="J115" i="10"/>
  <c r="K115" i="10"/>
  <c r="B116" i="10"/>
  <c r="C116" i="10"/>
  <c r="D116" i="10"/>
  <c r="E116" i="10"/>
  <c r="F116" i="10"/>
  <c r="G116" i="10"/>
  <c r="H116" i="10"/>
  <c r="I116" i="10"/>
  <c r="J116" i="10"/>
  <c r="K116" i="10"/>
  <c r="B117" i="10"/>
  <c r="C117" i="10"/>
  <c r="D117" i="10"/>
  <c r="E117" i="10"/>
  <c r="F117" i="10"/>
  <c r="G117" i="10"/>
  <c r="H117" i="10"/>
  <c r="I117" i="10"/>
  <c r="J117" i="10"/>
  <c r="K117" i="10"/>
  <c r="B118" i="10"/>
  <c r="C118" i="10"/>
  <c r="D118" i="10"/>
  <c r="E118" i="10"/>
  <c r="F118" i="10"/>
  <c r="G118" i="10"/>
  <c r="H118" i="10"/>
  <c r="I118" i="10"/>
  <c r="J118" i="10"/>
  <c r="K118" i="10"/>
  <c r="B119" i="10"/>
  <c r="C119" i="10"/>
  <c r="D119" i="10"/>
  <c r="E119" i="10"/>
  <c r="F119" i="10"/>
  <c r="G119" i="10"/>
  <c r="H119" i="10"/>
  <c r="I119" i="10"/>
  <c r="J119" i="10"/>
  <c r="K119" i="10"/>
  <c r="B120" i="10"/>
  <c r="C120" i="10"/>
  <c r="D120" i="10"/>
  <c r="E120" i="10"/>
  <c r="F120" i="10"/>
  <c r="G120" i="10"/>
  <c r="H120" i="10"/>
  <c r="I120" i="10"/>
  <c r="J120" i="10"/>
  <c r="K120" i="10"/>
  <c r="B121" i="10"/>
  <c r="C121" i="10"/>
  <c r="D121" i="10"/>
  <c r="E121" i="10"/>
  <c r="F121" i="10"/>
  <c r="G121" i="10"/>
  <c r="H121" i="10"/>
  <c r="I121" i="10"/>
  <c r="J121" i="10"/>
  <c r="K121" i="10"/>
  <c r="B122" i="10"/>
  <c r="C122" i="10"/>
  <c r="D122" i="10"/>
  <c r="E122" i="10"/>
  <c r="F122" i="10"/>
  <c r="G122" i="10"/>
  <c r="H122" i="10"/>
  <c r="I122" i="10"/>
  <c r="J122" i="10"/>
  <c r="K122" i="10"/>
  <c r="B123" i="10"/>
  <c r="C123" i="10"/>
  <c r="D123" i="10"/>
  <c r="E123" i="10"/>
  <c r="F123" i="10"/>
  <c r="G123" i="10"/>
  <c r="H123" i="10"/>
  <c r="I123" i="10"/>
  <c r="J123" i="10"/>
  <c r="K123" i="10"/>
  <c r="B124" i="10"/>
  <c r="C124" i="10"/>
  <c r="D124" i="10"/>
  <c r="E124" i="10"/>
  <c r="F124" i="10"/>
  <c r="G124" i="10"/>
  <c r="H124" i="10"/>
  <c r="I124" i="10"/>
  <c r="J124" i="10"/>
  <c r="K124" i="10"/>
  <c r="B125" i="10"/>
  <c r="C125" i="10"/>
  <c r="D125" i="10"/>
  <c r="E125" i="10"/>
  <c r="F125" i="10"/>
  <c r="G125" i="10"/>
  <c r="H125" i="10"/>
  <c r="I125" i="10"/>
  <c r="J125" i="10"/>
  <c r="K125" i="10"/>
  <c r="B126" i="10"/>
  <c r="C126" i="10"/>
  <c r="D126" i="10"/>
  <c r="E126" i="10"/>
  <c r="F126" i="10"/>
  <c r="G126" i="10"/>
  <c r="H126" i="10"/>
  <c r="I126" i="10"/>
  <c r="J126" i="10"/>
  <c r="K126" i="10"/>
  <c r="B127" i="10"/>
  <c r="C127" i="10"/>
  <c r="D127" i="10"/>
  <c r="E127" i="10"/>
  <c r="F127" i="10"/>
  <c r="G127" i="10"/>
  <c r="H127" i="10"/>
  <c r="I127" i="10"/>
  <c r="J127" i="10"/>
  <c r="K127" i="10"/>
  <c r="B128" i="10"/>
  <c r="C128" i="10"/>
  <c r="D128" i="10"/>
  <c r="E128" i="10"/>
  <c r="F128" i="10"/>
  <c r="G128" i="10"/>
  <c r="H128" i="10"/>
  <c r="I128" i="10"/>
  <c r="J128" i="10"/>
  <c r="K128" i="10"/>
  <c r="B129" i="10"/>
  <c r="C129" i="10"/>
  <c r="D129" i="10"/>
  <c r="E129" i="10"/>
  <c r="F129" i="10"/>
  <c r="G129" i="10"/>
  <c r="H129" i="10"/>
  <c r="I129" i="10"/>
  <c r="J129" i="10"/>
  <c r="K129" i="10"/>
  <c r="B130" i="10"/>
  <c r="C130" i="10"/>
  <c r="D130" i="10"/>
  <c r="E130" i="10"/>
  <c r="F130" i="10"/>
  <c r="G130" i="10"/>
  <c r="H130" i="10"/>
  <c r="I130" i="10"/>
  <c r="J130" i="10"/>
  <c r="K130" i="10"/>
  <c r="B131" i="10"/>
  <c r="C131" i="10"/>
  <c r="D131" i="10"/>
  <c r="E131" i="10"/>
  <c r="F131" i="10"/>
  <c r="G131" i="10"/>
  <c r="H131" i="10"/>
  <c r="I131" i="10"/>
  <c r="J131" i="10"/>
  <c r="K131" i="10"/>
  <c r="B132" i="10"/>
  <c r="C132" i="10"/>
  <c r="D132" i="10"/>
  <c r="E132" i="10"/>
  <c r="F132" i="10"/>
  <c r="G132" i="10"/>
  <c r="H132" i="10"/>
  <c r="I132" i="10"/>
  <c r="J132" i="10"/>
  <c r="K132" i="10"/>
  <c r="B133" i="10"/>
  <c r="C133" i="10"/>
  <c r="D133" i="10"/>
  <c r="E133" i="10"/>
  <c r="F133" i="10"/>
  <c r="G133" i="10"/>
  <c r="H133" i="10"/>
  <c r="I133" i="10"/>
  <c r="J133" i="10"/>
  <c r="K133" i="10"/>
  <c r="B134" i="10"/>
  <c r="C134" i="10"/>
  <c r="D134" i="10"/>
  <c r="E134" i="10"/>
  <c r="F134" i="10"/>
  <c r="G134" i="10"/>
  <c r="H134" i="10"/>
  <c r="I134" i="10"/>
  <c r="J134" i="10"/>
  <c r="K134" i="10"/>
  <c r="B135" i="10"/>
  <c r="C135" i="10"/>
  <c r="D135" i="10"/>
  <c r="E135" i="10"/>
  <c r="F135" i="10"/>
  <c r="G135" i="10"/>
  <c r="H135" i="10"/>
  <c r="I135" i="10"/>
  <c r="J135" i="10"/>
  <c r="K135" i="10"/>
  <c r="B136" i="10"/>
  <c r="C136" i="10"/>
  <c r="D136" i="10"/>
  <c r="E136" i="10"/>
  <c r="F136" i="10"/>
  <c r="G136" i="10"/>
  <c r="H136" i="10"/>
  <c r="I136" i="10"/>
  <c r="J136" i="10"/>
  <c r="K136" i="10"/>
  <c r="B137" i="10"/>
  <c r="C137" i="10"/>
  <c r="D137" i="10"/>
  <c r="E137" i="10"/>
  <c r="F137" i="10"/>
  <c r="G137" i="10"/>
  <c r="H137" i="10"/>
  <c r="I137" i="10"/>
  <c r="J137" i="10"/>
  <c r="K137" i="10"/>
  <c r="B138" i="10"/>
  <c r="C138" i="10"/>
  <c r="D138" i="10"/>
  <c r="E138" i="10"/>
  <c r="F138" i="10"/>
  <c r="G138" i="10"/>
  <c r="H138" i="10"/>
  <c r="I138" i="10"/>
  <c r="J138" i="10"/>
  <c r="K138" i="10"/>
  <c r="B139" i="10"/>
  <c r="C139" i="10"/>
  <c r="D139" i="10"/>
  <c r="E139" i="10"/>
  <c r="F139" i="10"/>
  <c r="G139" i="10"/>
  <c r="H139" i="10"/>
  <c r="I139" i="10"/>
  <c r="J139" i="10"/>
  <c r="K139" i="10"/>
  <c r="B140" i="10"/>
  <c r="C140" i="10"/>
  <c r="D140" i="10"/>
  <c r="E140" i="10"/>
  <c r="F140" i="10"/>
  <c r="G140" i="10"/>
  <c r="H140" i="10"/>
  <c r="I140" i="10"/>
  <c r="J140" i="10"/>
  <c r="K140" i="10"/>
  <c r="B141" i="10"/>
  <c r="C141" i="10"/>
  <c r="D141" i="10"/>
  <c r="E141" i="10"/>
  <c r="F141" i="10"/>
  <c r="G141" i="10"/>
  <c r="H141" i="10"/>
  <c r="I141" i="10"/>
  <c r="J141" i="10"/>
  <c r="K141" i="10"/>
  <c r="B142" i="10"/>
  <c r="C142" i="10"/>
  <c r="D142" i="10"/>
  <c r="E142" i="10"/>
  <c r="F142" i="10"/>
  <c r="G142" i="10"/>
  <c r="H142" i="10"/>
  <c r="I142" i="10"/>
  <c r="J142" i="10"/>
  <c r="K142" i="10"/>
  <c r="B143" i="10"/>
  <c r="C143" i="10"/>
  <c r="D143" i="10"/>
  <c r="E143" i="10"/>
  <c r="F143" i="10"/>
  <c r="G143" i="10"/>
  <c r="H143" i="10"/>
  <c r="I143" i="10"/>
  <c r="J143" i="10"/>
  <c r="K143" i="10"/>
  <c r="B144" i="10"/>
  <c r="C144" i="10"/>
  <c r="D144" i="10"/>
  <c r="E144" i="10"/>
  <c r="F144" i="10"/>
  <c r="G144" i="10"/>
  <c r="H144" i="10"/>
  <c r="I144" i="10"/>
  <c r="J144" i="10"/>
  <c r="K144" i="10"/>
  <c r="B145" i="10"/>
  <c r="C145" i="10"/>
  <c r="D145" i="10"/>
  <c r="E145" i="10"/>
  <c r="F145" i="10"/>
  <c r="G145" i="10"/>
  <c r="H145" i="10"/>
  <c r="I145" i="10"/>
  <c r="J145" i="10"/>
  <c r="K145" i="10"/>
  <c r="B146" i="10"/>
  <c r="C146" i="10"/>
  <c r="D146" i="10"/>
  <c r="E146" i="10"/>
  <c r="F146" i="10"/>
  <c r="G146" i="10"/>
  <c r="H146" i="10"/>
  <c r="I146" i="10"/>
  <c r="J146" i="10"/>
  <c r="K146" i="10"/>
  <c r="B147" i="10"/>
  <c r="C147" i="10"/>
  <c r="D147" i="10"/>
  <c r="E147" i="10"/>
  <c r="F147" i="10"/>
  <c r="G147" i="10"/>
  <c r="H147" i="10"/>
  <c r="I147" i="10"/>
  <c r="J147" i="10"/>
  <c r="K147" i="10"/>
  <c r="B148" i="10"/>
  <c r="C148" i="10"/>
  <c r="D148" i="10"/>
  <c r="E148" i="10"/>
  <c r="F148" i="10"/>
  <c r="G148" i="10"/>
  <c r="H148" i="10"/>
  <c r="I148" i="10"/>
  <c r="J148" i="10"/>
  <c r="K148" i="10"/>
  <c r="B149" i="10"/>
  <c r="C149" i="10"/>
  <c r="D149" i="10"/>
  <c r="E149" i="10"/>
  <c r="F149" i="10"/>
  <c r="G149" i="10"/>
  <c r="H149" i="10"/>
  <c r="I149" i="10"/>
  <c r="J149" i="10"/>
  <c r="K149" i="10"/>
  <c r="B150" i="10"/>
  <c r="C150" i="10"/>
  <c r="D150" i="10"/>
  <c r="E150" i="10"/>
  <c r="F150" i="10"/>
  <c r="G150" i="10"/>
  <c r="H150" i="10"/>
  <c r="I150" i="10"/>
  <c r="J150" i="10"/>
  <c r="K150" i="10"/>
  <c r="B151" i="10"/>
  <c r="C151" i="10"/>
  <c r="D151" i="10"/>
  <c r="E151" i="10"/>
  <c r="F151" i="10"/>
  <c r="G151" i="10"/>
  <c r="H151" i="10"/>
  <c r="I151" i="10"/>
  <c r="J151" i="10"/>
  <c r="K151" i="10"/>
  <c r="B152" i="10"/>
  <c r="C152" i="10"/>
  <c r="D152" i="10"/>
  <c r="E152" i="10"/>
  <c r="F152" i="10"/>
  <c r="G152" i="10"/>
  <c r="H152" i="10"/>
  <c r="I152" i="10"/>
  <c r="J152" i="10"/>
  <c r="K152" i="10"/>
  <c r="B153" i="10"/>
  <c r="C153" i="10"/>
  <c r="D153" i="10"/>
  <c r="E153" i="10"/>
  <c r="F153" i="10"/>
  <c r="G153" i="10"/>
  <c r="H153" i="10"/>
  <c r="I153" i="10"/>
  <c r="J153" i="10"/>
  <c r="K153" i="10"/>
  <c r="B154" i="10"/>
  <c r="C154" i="10"/>
  <c r="D154" i="10"/>
  <c r="E154" i="10"/>
  <c r="F154" i="10"/>
  <c r="G154" i="10"/>
  <c r="H154" i="10"/>
  <c r="I154" i="10"/>
  <c r="J154" i="10"/>
  <c r="K154" i="10"/>
  <c r="B155" i="10"/>
  <c r="C155" i="10"/>
  <c r="D155" i="10"/>
  <c r="E155" i="10"/>
  <c r="F155" i="10"/>
  <c r="G155" i="10"/>
  <c r="H155" i="10"/>
  <c r="I155" i="10"/>
  <c r="J155" i="10"/>
  <c r="K155" i="10"/>
  <c r="B156" i="10"/>
  <c r="C156" i="10"/>
  <c r="D156" i="10"/>
  <c r="E156" i="10"/>
  <c r="F156" i="10"/>
  <c r="G156" i="10"/>
  <c r="H156" i="10"/>
  <c r="I156" i="10"/>
  <c r="J156" i="10"/>
  <c r="K156" i="10"/>
  <c r="B157" i="10"/>
  <c r="C157" i="10"/>
  <c r="D157" i="10"/>
  <c r="E157" i="10"/>
  <c r="F157" i="10"/>
  <c r="G157" i="10"/>
  <c r="H157" i="10"/>
  <c r="I157" i="10"/>
  <c r="J157" i="10"/>
  <c r="K157" i="10"/>
  <c r="B158" i="10"/>
  <c r="C158" i="10"/>
  <c r="D158" i="10"/>
  <c r="E158" i="10"/>
  <c r="F158" i="10"/>
  <c r="G158" i="10"/>
  <c r="H158" i="10"/>
  <c r="I158" i="10"/>
  <c r="J158" i="10"/>
  <c r="K158" i="10"/>
  <c r="B159" i="10"/>
  <c r="C159" i="10"/>
  <c r="D159" i="10"/>
  <c r="E159" i="10"/>
  <c r="F159" i="10"/>
  <c r="G159" i="10"/>
  <c r="H159" i="10"/>
  <c r="I159" i="10"/>
  <c r="J159" i="10"/>
  <c r="K159" i="10"/>
  <c r="B160" i="10"/>
  <c r="C160" i="10"/>
  <c r="D160" i="10"/>
  <c r="E160" i="10"/>
  <c r="F160" i="10"/>
  <c r="G160" i="10"/>
  <c r="H160" i="10"/>
  <c r="I160" i="10"/>
  <c r="J160" i="10"/>
  <c r="K160" i="10"/>
  <c r="B161" i="10"/>
  <c r="C161" i="10"/>
  <c r="D161" i="10"/>
  <c r="E161" i="10"/>
  <c r="F161" i="10"/>
  <c r="G161" i="10"/>
  <c r="H161" i="10"/>
  <c r="I161" i="10"/>
  <c r="J161" i="10"/>
  <c r="K161" i="10"/>
  <c r="B162" i="10"/>
  <c r="C162" i="10"/>
  <c r="D162" i="10"/>
  <c r="E162" i="10"/>
  <c r="F162" i="10"/>
  <c r="G162" i="10"/>
  <c r="H162" i="10"/>
  <c r="I162" i="10"/>
  <c r="J162" i="10"/>
  <c r="K162" i="10"/>
  <c r="B163" i="10"/>
  <c r="C163" i="10"/>
  <c r="D163" i="10"/>
  <c r="E163" i="10"/>
  <c r="F163" i="10"/>
  <c r="G163" i="10"/>
  <c r="H163" i="10"/>
  <c r="I163" i="10"/>
  <c r="J163" i="10"/>
  <c r="K163" i="10"/>
  <c r="B164" i="10"/>
  <c r="C164" i="10"/>
  <c r="D164" i="10"/>
  <c r="E164" i="10"/>
  <c r="F164" i="10"/>
  <c r="G164" i="10"/>
  <c r="H164" i="10"/>
  <c r="I164" i="10"/>
  <c r="J164" i="10"/>
  <c r="K164" i="10"/>
  <c r="B165" i="10"/>
  <c r="C165" i="10"/>
  <c r="D165" i="10"/>
  <c r="E165" i="10"/>
  <c r="F165" i="10"/>
  <c r="G165" i="10"/>
  <c r="H165" i="10"/>
  <c r="I165" i="10"/>
  <c r="J165" i="10"/>
  <c r="K165" i="10"/>
  <c r="B166" i="10"/>
  <c r="C166" i="10"/>
  <c r="D166" i="10"/>
  <c r="E166" i="10"/>
  <c r="F166" i="10"/>
  <c r="G166" i="10"/>
  <c r="H166" i="10"/>
  <c r="I166" i="10"/>
  <c r="J166" i="10"/>
  <c r="K166" i="10"/>
  <c r="B167" i="10"/>
  <c r="C167" i="10"/>
  <c r="D167" i="10"/>
  <c r="E167" i="10"/>
  <c r="F167" i="10"/>
  <c r="G167" i="10"/>
  <c r="H167" i="10"/>
  <c r="I167" i="10"/>
  <c r="J167" i="10"/>
  <c r="K167" i="10"/>
  <c r="B168" i="10"/>
  <c r="C168" i="10"/>
  <c r="D168" i="10"/>
  <c r="E168" i="10"/>
  <c r="F168" i="10"/>
  <c r="G168" i="10"/>
  <c r="H168" i="10"/>
  <c r="I168" i="10"/>
  <c r="J168" i="10"/>
  <c r="K168" i="10"/>
  <c r="B169" i="10"/>
  <c r="C169" i="10"/>
  <c r="D169" i="10"/>
  <c r="E169" i="10"/>
  <c r="F169" i="10"/>
  <c r="G169" i="10"/>
  <c r="H169" i="10"/>
  <c r="I169" i="10"/>
  <c r="J169" i="10"/>
  <c r="K169" i="10"/>
  <c r="B170" i="10"/>
  <c r="C170" i="10"/>
  <c r="D170" i="10"/>
  <c r="E170" i="10"/>
  <c r="F170" i="10"/>
  <c r="G170" i="10"/>
  <c r="H170" i="10"/>
  <c r="I170" i="10"/>
  <c r="J170" i="10"/>
  <c r="K170" i="10"/>
  <c r="B171" i="10"/>
  <c r="C171" i="10"/>
  <c r="D171" i="10"/>
  <c r="E171" i="10"/>
  <c r="F171" i="10"/>
  <c r="G171" i="10"/>
  <c r="H171" i="10"/>
  <c r="I171" i="10"/>
  <c r="J171" i="10"/>
  <c r="K171" i="10"/>
  <c r="B172" i="10"/>
  <c r="C172" i="10"/>
  <c r="D172" i="10"/>
  <c r="E172" i="10"/>
  <c r="F172" i="10"/>
  <c r="G172" i="10"/>
  <c r="H172" i="10"/>
  <c r="I172" i="10"/>
  <c r="J172" i="10"/>
  <c r="K172" i="10"/>
  <c r="B173" i="10"/>
  <c r="C173" i="10"/>
  <c r="D173" i="10"/>
  <c r="E173" i="10"/>
  <c r="F173" i="10"/>
  <c r="G173" i="10"/>
  <c r="H173" i="10"/>
  <c r="I173" i="10"/>
  <c r="J173" i="10"/>
  <c r="K173" i="10"/>
  <c r="B174" i="10"/>
  <c r="C174" i="10"/>
  <c r="D174" i="10"/>
  <c r="E174" i="10"/>
  <c r="F174" i="10"/>
  <c r="G174" i="10"/>
  <c r="H174" i="10"/>
  <c r="I174" i="10"/>
  <c r="J174" i="10"/>
  <c r="K174" i="10"/>
  <c r="B175" i="10"/>
  <c r="C175" i="10"/>
  <c r="D175" i="10"/>
  <c r="E175" i="10"/>
  <c r="F175" i="10"/>
  <c r="G175" i="10"/>
  <c r="H175" i="10"/>
  <c r="I175" i="10"/>
  <c r="J175" i="10"/>
  <c r="K175" i="10"/>
  <c r="B176" i="10"/>
  <c r="C176" i="10"/>
  <c r="D176" i="10"/>
  <c r="E176" i="10"/>
  <c r="F176" i="10"/>
  <c r="G176" i="10"/>
  <c r="H176" i="10"/>
  <c r="I176" i="10"/>
  <c r="J176" i="10"/>
  <c r="K176" i="10"/>
  <c r="B177" i="10"/>
  <c r="C177" i="10"/>
  <c r="D177" i="10"/>
  <c r="E177" i="10"/>
  <c r="F177" i="10"/>
  <c r="G177" i="10"/>
  <c r="H177" i="10"/>
  <c r="I177" i="10"/>
  <c r="J177" i="10"/>
  <c r="K177" i="10"/>
  <c r="B178" i="10"/>
  <c r="C178" i="10"/>
  <c r="D178" i="10"/>
  <c r="E178" i="10"/>
  <c r="F178" i="10"/>
  <c r="G178" i="10"/>
  <c r="H178" i="10"/>
  <c r="I178" i="10"/>
  <c r="J178" i="10"/>
  <c r="K178" i="10"/>
  <c r="B179" i="10"/>
  <c r="C179" i="10"/>
  <c r="D179" i="10"/>
  <c r="E179" i="10"/>
  <c r="F179" i="10"/>
  <c r="G179" i="10"/>
  <c r="H179" i="10"/>
  <c r="I179" i="10"/>
  <c r="J179" i="10"/>
  <c r="K179" i="10"/>
  <c r="B180" i="10"/>
  <c r="C180" i="10"/>
  <c r="D180" i="10"/>
  <c r="E180" i="10"/>
  <c r="F180" i="10"/>
  <c r="G180" i="10"/>
  <c r="H180" i="10"/>
  <c r="I180" i="10"/>
  <c r="J180" i="10"/>
  <c r="K180" i="10"/>
  <c r="B181" i="10"/>
  <c r="C181" i="10"/>
  <c r="D181" i="10"/>
  <c r="E181" i="10"/>
  <c r="F181" i="10"/>
  <c r="G181" i="10"/>
  <c r="H181" i="10"/>
  <c r="I181" i="10"/>
  <c r="J181" i="10"/>
  <c r="K181" i="10"/>
  <c r="B182" i="10"/>
  <c r="C182" i="10"/>
  <c r="D182" i="10"/>
  <c r="E182" i="10"/>
  <c r="F182" i="10"/>
  <c r="G182" i="10"/>
  <c r="H182" i="10"/>
  <c r="I182" i="10"/>
  <c r="J182" i="10"/>
  <c r="K182" i="10"/>
  <c r="B183" i="10"/>
  <c r="C183" i="10"/>
  <c r="D183" i="10"/>
  <c r="E183" i="10"/>
  <c r="F183" i="10"/>
  <c r="G183" i="10"/>
  <c r="H183" i="10"/>
  <c r="I183" i="10"/>
  <c r="J183" i="10"/>
  <c r="K183" i="10"/>
  <c r="B184" i="10"/>
  <c r="C184" i="10"/>
  <c r="D184" i="10"/>
  <c r="E184" i="10"/>
  <c r="F184" i="10"/>
  <c r="G184" i="10"/>
  <c r="H184" i="10"/>
  <c r="I184" i="10"/>
  <c r="J184" i="10"/>
  <c r="K184" i="10"/>
  <c r="B185" i="10"/>
  <c r="C185" i="10"/>
  <c r="D185" i="10"/>
  <c r="E185" i="10"/>
  <c r="F185" i="10"/>
  <c r="G185" i="10"/>
  <c r="H185" i="10"/>
  <c r="I185" i="10"/>
  <c r="J185" i="10"/>
  <c r="K185" i="10"/>
  <c r="B186" i="10"/>
  <c r="C186" i="10"/>
  <c r="D186" i="10"/>
  <c r="E186" i="10"/>
  <c r="F186" i="10"/>
  <c r="G186" i="10"/>
  <c r="H186" i="10"/>
  <c r="I186" i="10"/>
  <c r="J186" i="10"/>
  <c r="K186" i="10"/>
  <c r="B187" i="10"/>
  <c r="C187" i="10"/>
  <c r="D187" i="10"/>
  <c r="E187" i="10"/>
  <c r="F187" i="10"/>
  <c r="G187" i="10"/>
  <c r="H187" i="10"/>
  <c r="I187" i="10"/>
  <c r="J187" i="10"/>
  <c r="K187" i="10"/>
  <c r="B188" i="10"/>
  <c r="C188" i="10"/>
  <c r="D188" i="10"/>
  <c r="E188" i="10"/>
  <c r="F188" i="10"/>
  <c r="G188" i="10"/>
  <c r="H188" i="10"/>
  <c r="I188" i="10"/>
  <c r="J188" i="10"/>
  <c r="K188" i="10"/>
  <c r="B189" i="10"/>
  <c r="C189" i="10"/>
  <c r="D189" i="10"/>
  <c r="E189" i="10"/>
  <c r="F189" i="10"/>
  <c r="G189" i="10"/>
  <c r="H189" i="10"/>
  <c r="I189" i="10"/>
  <c r="J189" i="10"/>
  <c r="K189" i="10"/>
  <c r="B190" i="10"/>
  <c r="C190" i="10"/>
  <c r="D190" i="10"/>
  <c r="E190" i="10"/>
  <c r="F190" i="10"/>
  <c r="G190" i="10"/>
  <c r="H190" i="10"/>
  <c r="I190" i="10"/>
  <c r="J190" i="10"/>
  <c r="K190" i="10"/>
  <c r="B191" i="10"/>
  <c r="C191" i="10"/>
  <c r="D191" i="10"/>
  <c r="E191" i="10"/>
  <c r="F191" i="10"/>
  <c r="G191" i="10"/>
  <c r="H191" i="10"/>
  <c r="I191" i="10"/>
  <c r="J191" i="10"/>
  <c r="K191" i="10"/>
  <c r="B192" i="10"/>
  <c r="C192" i="10"/>
  <c r="D192" i="10"/>
  <c r="E192" i="10"/>
  <c r="F192" i="10"/>
  <c r="G192" i="10"/>
  <c r="H192" i="10"/>
  <c r="I192" i="10"/>
  <c r="J192" i="10"/>
  <c r="K192" i="10"/>
  <c r="B193" i="10"/>
  <c r="C193" i="10"/>
  <c r="D193" i="10"/>
  <c r="E193" i="10"/>
  <c r="F193" i="10"/>
  <c r="G193" i="10"/>
  <c r="H193" i="10"/>
  <c r="I193" i="10"/>
  <c r="J193" i="10"/>
  <c r="K193" i="10"/>
  <c r="B194" i="10"/>
  <c r="C194" i="10"/>
  <c r="D194" i="10"/>
  <c r="E194" i="10"/>
  <c r="F194" i="10"/>
  <c r="G194" i="10"/>
  <c r="H194" i="10"/>
  <c r="I194" i="10"/>
  <c r="J194" i="10"/>
  <c r="K194" i="10"/>
  <c r="B195" i="10"/>
  <c r="C195" i="10"/>
  <c r="D195" i="10"/>
  <c r="E195" i="10"/>
  <c r="F195" i="10"/>
  <c r="G195" i="10"/>
  <c r="H195" i="10"/>
  <c r="I195" i="10"/>
  <c r="J195" i="10"/>
  <c r="K195" i="10"/>
  <c r="B196" i="10"/>
  <c r="C196" i="10"/>
  <c r="D196" i="10"/>
  <c r="E196" i="10"/>
  <c r="F196" i="10"/>
  <c r="G196" i="10"/>
  <c r="H196" i="10"/>
  <c r="I196" i="10"/>
  <c r="J196" i="10"/>
  <c r="K196" i="10"/>
  <c r="B197" i="10"/>
  <c r="C197" i="10"/>
  <c r="D197" i="10"/>
  <c r="E197" i="10"/>
  <c r="F197" i="10"/>
  <c r="G197" i="10"/>
  <c r="H197" i="10"/>
  <c r="I197" i="10"/>
  <c r="J197" i="10"/>
  <c r="K197" i="10"/>
  <c r="B198" i="10"/>
  <c r="C198" i="10"/>
  <c r="D198" i="10"/>
  <c r="E198" i="10"/>
  <c r="F198" i="10"/>
  <c r="G198" i="10"/>
  <c r="H198" i="10"/>
  <c r="I198" i="10"/>
  <c r="J198" i="10"/>
  <c r="K198" i="10"/>
  <c r="B199" i="10"/>
  <c r="C199" i="10"/>
  <c r="D199" i="10"/>
  <c r="E199" i="10"/>
  <c r="F199" i="10"/>
  <c r="G199" i="10"/>
  <c r="H199" i="10"/>
  <c r="I199" i="10"/>
  <c r="J199" i="10"/>
  <c r="K199" i="10"/>
  <c r="B200" i="10"/>
  <c r="C200" i="10"/>
  <c r="D200" i="10"/>
  <c r="E200" i="10"/>
  <c r="F200" i="10"/>
  <c r="G200" i="10"/>
  <c r="H200" i="10"/>
  <c r="I200" i="10"/>
  <c r="J200" i="10"/>
  <c r="K200" i="10"/>
  <c r="B201" i="10"/>
  <c r="C201" i="10"/>
  <c r="D201" i="10"/>
  <c r="E201" i="10"/>
  <c r="F201" i="10"/>
  <c r="G201" i="10"/>
  <c r="H201" i="10"/>
  <c r="I201" i="10"/>
  <c r="J201" i="10"/>
  <c r="K201" i="10"/>
  <c r="B202" i="10"/>
  <c r="C202" i="10"/>
  <c r="D202" i="10"/>
  <c r="E202" i="10"/>
  <c r="F202" i="10"/>
  <c r="G202" i="10"/>
  <c r="H202" i="10"/>
  <c r="I202" i="10"/>
  <c r="J202" i="10"/>
  <c r="K202" i="10"/>
  <c r="B203" i="10"/>
  <c r="C203" i="10"/>
  <c r="D203" i="10"/>
  <c r="E203" i="10"/>
  <c r="F203" i="10"/>
  <c r="G203" i="10"/>
  <c r="H203" i="10"/>
  <c r="I203" i="10"/>
  <c r="J203" i="10"/>
  <c r="K203" i="10"/>
  <c r="B204" i="10"/>
  <c r="C204" i="10"/>
  <c r="D204" i="10"/>
  <c r="E204" i="10"/>
  <c r="F204" i="10"/>
  <c r="G204" i="10"/>
  <c r="H204" i="10"/>
  <c r="I204" i="10"/>
  <c r="J204" i="10"/>
  <c r="K204" i="10"/>
  <c r="B205" i="10"/>
  <c r="C205" i="10"/>
  <c r="D205" i="10"/>
  <c r="E205" i="10"/>
  <c r="F205" i="10"/>
  <c r="G205" i="10"/>
  <c r="H205" i="10"/>
  <c r="I205" i="10"/>
  <c r="J205" i="10"/>
  <c r="K205" i="10"/>
  <c r="B206" i="10"/>
  <c r="C206" i="10"/>
  <c r="D206" i="10"/>
  <c r="E206" i="10"/>
  <c r="F206" i="10"/>
  <c r="G206" i="10"/>
  <c r="H206" i="10"/>
  <c r="I206" i="10"/>
  <c r="J206" i="10"/>
  <c r="K206" i="10"/>
  <c r="B207" i="10"/>
  <c r="C207" i="10"/>
  <c r="D207" i="10"/>
  <c r="E207" i="10"/>
  <c r="F207" i="10"/>
  <c r="G207" i="10"/>
  <c r="H207" i="10"/>
  <c r="I207" i="10"/>
  <c r="J207" i="10"/>
  <c r="K207" i="10"/>
  <c r="B208" i="10"/>
  <c r="C208" i="10"/>
  <c r="D208" i="10"/>
  <c r="E208" i="10"/>
  <c r="F208" i="10"/>
  <c r="G208" i="10"/>
  <c r="H208" i="10"/>
  <c r="I208" i="10"/>
  <c r="J208" i="10"/>
  <c r="K208" i="10"/>
  <c r="B209" i="10"/>
  <c r="C209" i="10"/>
  <c r="D209" i="10"/>
  <c r="E209" i="10"/>
  <c r="F209" i="10"/>
  <c r="G209" i="10"/>
  <c r="H209" i="10"/>
  <c r="I209" i="10"/>
  <c r="J209" i="10"/>
  <c r="K209" i="10"/>
  <c r="B210" i="10"/>
  <c r="C210" i="10"/>
  <c r="D210" i="10"/>
  <c r="E210" i="10"/>
  <c r="F210" i="10"/>
  <c r="G210" i="10"/>
  <c r="H210" i="10"/>
  <c r="I210" i="10"/>
  <c r="J210" i="10"/>
  <c r="K210" i="10"/>
  <c r="B211" i="10"/>
  <c r="C211" i="10"/>
  <c r="D211" i="10"/>
  <c r="E211" i="10"/>
  <c r="F211" i="10"/>
  <c r="G211" i="10"/>
  <c r="H211" i="10"/>
  <c r="I211" i="10"/>
  <c r="J211" i="10"/>
  <c r="K211" i="10"/>
  <c r="B212" i="10"/>
  <c r="C212" i="10"/>
  <c r="D212" i="10"/>
  <c r="E212" i="10"/>
  <c r="F212" i="10"/>
  <c r="G212" i="10"/>
  <c r="H212" i="10"/>
  <c r="I212" i="10"/>
  <c r="J212" i="10"/>
  <c r="K212" i="10"/>
  <c r="B213" i="10"/>
  <c r="C213" i="10"/>
  <c r="D213" i="10"/>
  <c r="E213" i="10"/>
  <c r="F213" i="10"/>
  <c r="G213" i="10"/>
  <c r="H213" i="10"/>
  <c r="I213" i="10"/>
  <c r="J213" i="10"/>
  <c r="K213" i="10"/>
  <c r="B214" i="10"/>
  <c r="C214" i="10"/>
  <c r="D214" i="10"/>
  <c r="E214" i="10"/>
  <c r="F214" i="10"/>
  <c r="G214" i="10"/>
  <c r="H214" i="10"/>
  <c r="I214" i="10"/>
  <c r="J214" i="10"/>
  <c r="K214" i="10"/>
  <c r="B215" i="10"/>
  <c r="C215" i="10"/>
  <c r="D215" i="10"/>
  <c r="E215" i="10"/>
  <c r="F215" i="10"/>
  <c r="G215" i="10"/>
  <c r="H215" i="10"/>
  <c r="I215" i="10"/>
  <c r="J215" i="10"/>
  <c r="K215" i="10"/>
  <c r="B216" i="10"/>
  <c r="C216" i="10"/>
  <c r="D216" i="10"/>
  <c r="E216" i="10"/>
  <c r="F216" i="10"/>
  <c r="G216" i="10"/>
  <c r="H216" i="10"/>
  <c r="I216" i="10"/>
  <c r="J216" i="10"/>
  <c r="K216" i="10"/>
  <c r="B217" i="10"/>
  <c r="C217" i="10"/>
  <c r="D217" i="10"/>
  <c r="E217" i="10"/>
  <c r="F217" i="10"/>
  <c r="G217" i="10"/>
  <c r="H217" i="10"/>
  <c r="I217" i="10"/>
  <c r="J217" i="10"/>
  <c r="K217" i="10"/>
  <c r="B218" i="10"/>
  <c r="C218" i="10"/>
  <c r="D218" i="10"/>
  <c r="E218" i="10"/>
  <c r="F218" i="10"/>
  <c r="G218" i="10"/>
  <c r="H218" i="10"/>
  <c r="I218" i="10"/>
  <c r="J218" i="10"/>
  <c r="K218" i="10"/>
  <c r="B219" i="10"/>
  <c r="C219" i="10"/>
  <c r="D219" i="10"/>
  <c r="E219" i="10"/>
  <c r="F219" i="10"/>
  <c r="G219" i="10"/>
  <c r="H219" i="10"/>
  <c r="I219" i="10"/>
  <c r="J219" i="10"/>
  <c r="K219" i="10"/>
  <c r="B220" i="10"/>
  <c r="C220" i="10"/>
  <c r="D220" i="10"/>
  <c r="E220" i="10"/>
  <c r="F220" i="10"/>
  <c r="G220" i="10"/>
  <c r="H220" i="10"/>
  <c r="I220" i="10"/>
  <c r="J220" i="10"/>
  <c r="K220" i="10"/>
  <c r="B221" i="10"/>
  <c r="C221" i="10"/>
  <c r="D221" i="10"/>
  <c r="E221" i="10"/>
  <c r="F221" i="10"/>
  <c r="G221" i="10"/>
  <c r="H221" i="10"/>
  <c r="I221" i="10"/>
  <c r="J221" i="10"/>
  <c r="K221" i="10"/>
  <c r="B222" i="10"/>
  <c r="C222" i="10"/>
  <c r="D222" i="10"/>
  <c r="E222" i="10"/>
  <c r="F222" i="10"/>
  <c r="G222" i="10"/>
  <c r="H222" i="10"/>
  <c r="I222" i="10"/>
  <c r="J222" i="10"/>
  <c r="K222" i="10"/>
  <c r="B223" i="10"/>
  <c r="C223" i="10"/>
  <c r="D223" i="10"/>
  <c r="E223" i="10"/>
  <c r="F223" i="10"/>
  <c r="G223" i="10"/>
  <c r="H223" i="10"/>
  <c r="I223" i="10"/>
  <c r="J223" i="10"/>
  <c r="K223" i="10"/>
  <c r="B224" i="10"/>
  <c r="C224" i="10"/>
  <c r="D224" i="10"/>
  <c r="E224" i="10"/>
  <c r="F224" i="10"/>
  <c r="G224" i="10"/>
  <c r="H224" i="10"/>
  <c r="I224" i="10"/>
  <c r="J224" i="10"/>
  <c r="K224" i="10"/>
  <c r="B225" i="10"/>
  <c r="C225" i="10"/>
  <c r="D225" i="10"/>
  <c r="E225" i="10"/>
  <c r="F225" i="10"/>
  <c r="G225" i="10"/>
  <c r="H225" i="10"/>
  <c r="I225" i="10"/>
  <c r="J225" i="10"/>
  <c r="K225" i="10"/>
  <c r="B226" i="10"/>
  <c r="C226" i="10"/>
  <c r="D226" i="10"/>
  <c r="E226" i="10"/>
  <c r="F226" i="10"/>
  <c r="G226" i="10"/>
  <c r="H226" i="10"/>
  <c r="I226" i="10"/>
  <c r="J226" i="10"/>
  <c r="K226" i="10"/>
  <c r="B227" i="10"/>
  <c r="C227" i="10"/>
  <c r="D227" i="10"/>
  <c r="E227" i="10"/>
  <c r="F227" i="10"/>
  <c r="G227" i="10"/>
  <c r="H227" i="10"/>
  <c r="I227" i="10"/>
  <c r="J227" i="10"/>
  <c r="K227" i="10"/>
  <c r="B228" i="10"/>
  <c r="C228" i="10"/>
  <c r="D228" i="10"/>
  <c r="E228" i="10"/>
  <c r="F228" i="10"/>
  <c r="G228" i="10"/>
  <c r="H228" i="10"/>
  <c r="I228" i="10"/>
  <c r="J228" i="10"/>
  <c r="K228" i="10"/>
  <c r="B229" i="10"/>
  <c r="C229" i="10"/>
  <c r="D229" i="10"/>
  <c r="E229" i="10"/>
  <c r="F229" i="10"/>
  <c r="G229" i="10"/>
  <c r="H229" i="10"/>
  <c r="I229" i="10"/>
  <c r="J229" i="10"/>
  <c r="K229" i="10"/>
  <c r="B230" i="10"/>
  <c r="C230" i="10"/>
  <c r="D230" i="10"/>
  <c r="E230" i="10"/>
  <c r="F230" i="10"/>
  <c r="G230" i="10"/>
  <c r="H230" i="10"/>
  <c r="I230" i="10"/>
  <c r="J230" i="10"/>
  <c r="K230" i="10"/>
  <c r="B231" i="10"/>
  <c r="C231" i="10"/>
  <c r="D231" i="10"/>
  <c r="E231" i="10"/>
  <c r="F231" i="10"/>
  <c r="G231" i="10"/>
  <c r="H231" i="10"/>
  <c r="I231" i="10"/>
  <c r="J231" i="10"/>
  <c r="K231" i="10"/>
  <c r="B232" i="10"/>
  <c r="C232" i="10"/>
  <c r="D232" i="10"/>
  <c r="E232" i="10"/>
  <c r="F232" i="10"/>
  <c r="G232" i="10"/>
  <c r="H232" i="10"/>
  <c r="I232" i="10"/>
  <c r="J232" i="10"/>
  <c r="K232" i="10"/>
  <c r="B233" i="10"/>
  <c r="C233" i="10"/>
  <c r="D233" i="10"/>
  <c r="E233" i="10"/>
  <c r="F233" i="10"/>
  <c r="G233" i="10"/>
  <c r="H233" i="10"/>
  <c r="I233" i="10"/>
  <c r="J233" i="10"/>
  <c r="K233" i="10"/>
  <c r="B234" i="10"/>
  <c r="C234" i="10"/>
  <c r="D234" i="10"/>
  <c r="E234" i="10"/>
  <c r="F234" i="10"/>
  <c r="G234" i="10"/>
  <c r="H234" i="10"/>
  <c r="I234" i="10"/>
  <c r="J234" i="10"/>
  <c r="K234" i="10"/>
  <c r="B235" i="10"/>
  <c r="C235" i="10"/>
  <c r="D235" i="10"/>
  <c r="E235" i="10"/>
  <c r="F235" i="10"/>
  <c r="G235" i="10"/>
  <c r="H235" i="10"/>
  <c r="I235" i="10"/>
  <c r="J235" i="10"/>
  <c r="K235" i="10"/>
  <c r="B236" i="10"/>
  <c r="C236" i="10"/>
  <c r="D236" i="10"/>
  <c r="E236" i="10"/>
  <c r="F236" i="10"/>
  <c r="G236" i="10"/>
  <c r="H236" i="10"/>
  <c r="I236" i="10"/>
  <c r="J236" i="10"/>
  <c r="K236" i="10"/>
  <c r="B237" i="10"/>
  <c r="C237" i="10"/>
  <c r="D237" i="10"/>
  <c r="E237" i="10"/>
  <c r="F237" i="10"/>
  <c r="G237" i="10"/>
  <c r="H237" i="10"/>
  <c r="I237" i="10"/>
  <c r="J237" i="10"/>
  <c r="K237" i="10"/>
  <c r="B238" i="10"/>
  <c r="C238" i="10"/>
  <c r="D238" i="10"/>
  <c r="E238" i="10"/>
  <c r="F238" i="10"/>
  <c r="G238" i="10"/>
  <c r="H238" i="10"/>
  <c r="I238" i="10"/>
  <c r="J238" i="10"/>
  <c r="K238" i="10"/>
  <c r="B239" i="10"/>
  <c r="C239" i="10"/>
  <c r="D239" i="10"/>
  <c r="E239" i="10"/>
  <c r="F239" i="10"/>
  <c r="G239" i="10"/>
  <c r="H239" i="10"/>
  <c r="I239" i="10"/>
  <c r="J239" i="10"/>
  <c r="K239" i="10"/>
  <c r="B240" i="10"/>
  <c r="C240" i="10"/>
  <c r="D240" i="10"/>
  <c r="E240" i="10"/>
  <c r="F240" i="10"/>
  <c r="G240" i="10"/>
  <c r="H240" i="10"/>
  <c r="I240" i="10"/>
  <c r="J240" i="10"/>
  <c r="K240" i="10"/>
  <c r="B241" i="10"/>
  <c r="C241" i="10"/>
  <c r="D241" i="10"/>
  <c r="E241" i="10"/>
  <c r="F241" i="10"/>
  <c r="G241" i="10"/>
  <c r="H241" i="10"/>
  <c r="I241" i="10"/>
  <c r="J241" i="10"/>
  <c r="K241" i="10"/>
  <c r="B242" i="10"/>
  <c r="C242" i="10"/>
  <c r="D242" i="10"/>
  <c r="E242" i="10"/>
  <c r="F242" i="10"/>
  <c r="G242" i="10"/>
  <c r="H242" i="10"/>
  <c r="I242" i="10"/>
  <c r="J242" i="10"/>
  <c r="K242" i="10"/>
  <c r="B243" i="10"/>
  <c r="C243" i="10"/>
  <c r="D243" i="10"/>
  <c r="E243" i="10"/>
  <c r="F243" i="10"/>
  <c r="G243" i="10"/>
  <c r="H243" i="10"/>
  <c r="I243" i="10"/>
  <c r="J243" i="10"/>
  <c r="K243" i="10"/>
  <c r="B244" i="10"/>
  <c r="C244" i="10"/>
  <c r="D244" i="10"/>
  <c r="E244" i="10"/>
  <c r="F244" i="10"/>
  <c r="G244" i="10"/>
  <c r="H244" i="10"/>
  <c r="I244" i="10"/>
  <c r="J244" i="10"/>
  <c r="K244" i="10"/>
  <c r="B245" i="10"/>
  <c r="C245" i="10"/>
  <c r="D245" i="10"/>
  <c r="E245" i="10"/>
  <c r="F245" i="10"/>
  <c r="G245" i="10"/>
  <c r="H245" i="10"/>
  <c r="I245" i="10"/>
  <c r="J245" i="10"/>
  <c r="K245" i="10"/>
  <c r="B246" i="10"/>
  <c r="C246" i="10"/>
  <c r="D246" i="10"/>
  <c r="E246" i="10"/>
  <c r="F246" i="10"/>
  <c r="G246" i="10"/>
  <c r="H246" i="10"/>
  <c r="I246" i="10"/>
  <c r="J246" i="10"/>
  <c r="K246" i="10"/>
  <c r="B247" i="10"/>
  <c r="C247" i="10"/>
  <c r="D247" i="10"/>
  <c r="E247" i="10"/>
  <c r="F247" i="10"/>
  <c r="G247" i="10"/>
  <c r="H247" i="10"/>
  <c r="I247" i="10"/>
  <c r="J247" i="10"/>
  <c r="K247" i="10"/>
  <c r="B248" i="10"/>
  <c r="C248" i="10"/>
  <c r="D248" i="10"/>
  <c r="E248" i="10"/>
  <c r="F248" i="10"/>
  <c r="G248" i="10"/>
  <c r="H248" i="10"/>
  <c r="I248" i="10"/>
  <c r="J248" i="10"/>
  <c r="K248" i="10"/>
  <c r="B249" i="10"/>
  <c r="C249" i="10"/>
  <c r="D249" i="10"/>
  <c r="E249" i="10"/>
  <c r="F249" i="10"/>
  <c r="G249" i="10"/>
  <c r="H249" i="10"/>
  <c r="I249" i="10"/>
  <c r="J249" i="10"/>
  <c r="K249" i="10"/>
  <c r="B250" i="10"/>
  <c r="C250" i="10"/>
  <c r="D250" i="10"/>
  <c r="E250" i="10"/>
  <c r="F250" i="10"/>
  <c r="G250" i="10"/>
  <c r="H250" i="10"/>
  <c r="I250" i="10"/>
  <c r="J250" i="10"/>
  <c r="K250" i="10"/>
  <c r="B251" i="10"/>
  <c r="C251" i="10"/>
  <c r="D251" i="10"/>
  <c r="E251" i="10"/>
  <c r="F251" i="10"/>
  <c r="G251" i="10"/>
  <c r="H251" i="10"/>
  <c r="I251" i="10"/>
  <c r="J251" i="10"/>
  <c r="K251" i="10"/>
  <c r="B252" i="10"/>
  <c r="C252" i="10"/>
  <c r="D252" i="10"/>
  <c r="E252" i="10"/>
  <c r="F252" i="10"/>
  <c r="G252" i="10"/>
  <c r="H252" i="10"/>
  <c r="I252" i="10"/>
  <c r="J252" i="10"/>
  <c r="K252" i="10"/>
  <c r="B253" i="10"/>
  <c r="C253" i="10"/>
  <c r="D253" i="10"/>
  <c r="E253" i="10"/>
  <c r="F253" i="10"/>
  <c r="G253" i="10"/>
  <c r="H253" i="10"/>
  <c r="I253" i="10"/>
  <c r="J253" i="10"/>
  <c r="K253" i="10"/>
  <c r="B254" i="10"/>
  <c r="C254" i="10"/>
  <c r="D254" i="10"/>
  <c r="E254" i="10"/>
  <c r="F254" i="10"/>
  <c r="G254" i="10"/>
  <c r="H254" i="10"/>
  <c r="I254" i="10"/>
  <c r="J254" i="10"/>
  <c r="K254" i="10"/>
  <c r="B255" i="10"/>
  <c r="C255" i="10"/>
  <c r="D255" i="10"/>
  <c r="E255" i="10"/>
  <c r="F255" i="10"/>
  <c r="G255" i="10"/>
  <c r="H255" i="10"/>
  <c r="I255" i="10"/>
  <c r="J255" i="10"/>
  <c r="K255" i="10"/>
  <c r="B256" i="10"/>
  <c r="C256" i="10"/>
  <c r="D256" i="10"/>
  <c r="E256" i="10"/>
  <c r="F256" i="10"/>
  <c r="G256" i="10"/>
  <c r="H256" i="10"/>
  <c r="I256" i="10"/>
  <c r="J256" i="10"/>
  <c r="K256" i="10"/>
  <c r="B257" i="10"/>
  <c r="C257" i="10"/>
  <c r="D257" i="10"/>
  <c r="E257" i="10"/>
  <c r="F257" i="10"/>
  <c r="G257" i="10"/>
  <c r="H257" i="10"/>
  <c r="I257" i="10"/>
  <c r="J257" i="10"/>
  <c r="K257" i="10"/>
  <c r="B258" i="10"/>
  <c r="C258" i="10"/>
  <c r="D258" i="10"/>
  <c r="E258" i="10"/>
  <c r="F258" i="10"/>
  <c r="G258" i="10"/>
  <c r="H258" i="10"/>
  <c r="I258" i="10"/>
  <c r="J258" i="10"/>
  <c r="K258" i="10"/>
  <c r="B259" i="10"/>
  <c r="C259" i="10"/>
  <c r="D259" i="10"/>
  <c r="E259" i="10"/>
  <c r="F259" i="10"/>
  <c r="G259" i="10"/>
  <c r="H259" i="10"/>
  <c r="I259" i="10"/>
  <c r="J259" i="10"/>
  <c r="K259" i="10"/>
  <c r="B260" i="10"/>
  <c r="C260" i="10"/>
  <c r="D260" i="10"/>
  <c r="E260" i="10"/>
  <c r="F260" i="10"/>
  <c r="G260" i="10"/>
  <c r="H260" i="10"/>
  <c r="I260" i="10"/>
  <c r="J260" i="10"/>
  <c r="K260" i="10"/>
  <c r="B261" i="10"/>
  <c r="C261" i="10"/>
  <c r="D261" i="10"/>
  <c r="E261" i="10"/>
  <c r="F261" i="10"/>
  <c r="G261" i="10"/>
  <c r="H261" i="10"/>
  <c r="I261" i="10"/>
  <c r="J261" i="10"/>
  <c r="K261" i="10"/>
  <c r="B262" i="10"/>
  <c r="C262" i="10"/>
  <c r="D262" i="10"/>
  <c r="E262" i="10"/>
  <c r="F262" i="10"/>
  <c r="G262" i="10"/>
  <c r="H262" i="10"/>
  <c r="I262" i="10"/>
  <c r="J262" i="10"/>
  <c r="K262" i="10"/>
  <c r="B263" i="10"/>
  <c r="C263" i="10"/>
  <c r="D263" i="10"/>
  <c r="E263" i="10"/>
  <c r="F263" i="10"/>
  <c r="G263" i="10"/>
  <c r="H263" i="10"/>
  <c r="I263" i="10"/>
  <c r="J263" i="10"/>
  <c r="K263" i="10"/>
  <c r="B264" i="10"/>
  <c r="C264" i="10"/>
  <c r="D264" i="10"/>
  <c r="E264" i="10"/>
  <c r="F264" i="10"/>
  <c r="G264" i="10"/>
  <c r="H264" i="10"/>
  <c r="I264" i="10"/>
  <c r="J264" i="10"/>
  <c r="K264" i="10"/>
  <c r="B265" i="10"/>
  <c r="C265" i="10"/>
  <c r="D265" i="10"/>
  <c r="E265" i="10"/>
  <c r="F265" i="10"/>
  <c r="G265" i="10"/>
  <c r="H265" i="10"/>
  <c r="I265" i="10"/>
  <c r="J265" i="10"/>
  <c r="K265" i="10"/>
  <c r="B266" i="10"/>
  <c r="C266" i="10"/>
  <c r="D266" i="10"/>
  <c r="E266" i="10"/>
  <c r="F266" i="10"/>
  <c r="G266" i="10"/>
  <c r="H266" i="10"/>
  <c r="I266" i="10"/>
  <c r="J266" i="10"/>
  <c r="K266" i="10"/>
  <c r="B267" i="10"/>
  <c r="C267" i="10"/>
  <c r="D267" i="10"/>
  <c r="E267" i="10"/>
  <c r="F267" i="10"/>
  <c r="G267" i="10"/>
  <c r="H267" i="10"/>
  <c r="I267" i="10"/>
  <c r="J267" i="10"/>
  <c r="K267" i="10"/>
  <c r="B268" i="10"/>
  <c r="C268" i="10"/>
  <c r="D268" i="10"/>
  <c r="E268" i="10"/>
  <c r="F268" i="10"/>
  <c r="G268" i="10"/>
  <c r="H268" i="10"/>
  <c r="I268" i="10"/>
  <c r="J268" i="10"/>
  <c r="K268" i="10"/>
  <c r="B269" i="10"/>
  <c r="C269" i="10"/>
  <c r="D269" i="10"/>
  <c r="E269" i="10"/>
  <c r="F269" i="10"/>
  <c r="G269" i="10"/>
  <c r="H269" i="10"/>
  <c r="I269" i="10"/>
  <c r="J269" i="10"/>
  <c r="K269" i="10"/>
  <c r="B270" i="10"/>
  <c r="C270" i="10"/>
  <c r="D270" i="10"/>
  <c r="E270" i="10"/>
  <c r="F270" i="10"/>
  <c r="G270" i="10"/>
  <c r="H270" i="10"/>
  <c r="I270" i="10"/>
  <c r="J270" i="10"/>
  <c r="K270" i="10"/>
  <c r="B271" i="10"/>
  <c r="C271" i="10"/>
  <c r="D271" i="10"/>
  <c r="E271" i="10"/>
  <c r="F271" i="10"/>
  <c r="G271" i="10"/>
  <c r="H271" i="10"/>
  <c r="I271" i="10"/>
  <c r="J271" i="10"/>
  <c r="K271" i="10"/>
  <c r="B272" i="10"/>
  <c r="C272" i="10"/>
  <c r="D272" i="10"/>
  <c r="E272" i="10"/>
  <c r="F272" i="10"/>
  <c r="G272" i="10"/>
  <c r="H272" i="10"/>
  <c r="I272" i="10"/>
  <c r="J272" i="10"/>
  <c r="K272" i="10"/>
  <c r="B273" i="10"/>
  <c r="C273" i="10"/>
  <c r="D273" i="10"/>
  <c r="E273" i="10"/>
  <c r="F273" i="10"/>
  <c r="G273" i="10"/>
  <c r="H273" i="10"/>
  <c r="I273" i="10"/>
  <c r="J273" i="10"/>
  <c r="K273" i="10"/>
  <c r="B274" i="10"/>
  <c r="C274" i="10"/>
  <c r="D274" i="10"/>
  <c r="E274" i="10"/>
  <c r="F274" i="10"/>
  <c r="G274" i="10"/>
  <c r="H274" i="10"/>
  <c r="I274" i="10"/>
  <c r="J274" i="10"/>
  <c r="K274" i="10"/>
  <c r="B275" i="10"/>
  <c r="C275" i="10"/>
  <c r="D275" i="10"/>
  <c r="E275" i="10"/>
  <c r="F275" i="10"/>
  <c r="G275" i="10"/>
  <c r="H275" i="10"/>
  <c r="I275" i="10"/>
  <c r="J275" i="10"/>
  <c r="K275" i="10"/>
  <c r="B276" i="10"/>
  <c r="C276" i="10"/>
  <c r="D276" i="10"/>
  <c r="E276" i="10"/>
  <c r="F276" i="10"/>
  <c r="G276" i="10"/>
  <c r="H276" i="10"/>
  <c r="I276" i="10"/>
  <c r="J276" i="10"/>
  <c r="K276" i="10"/>
  <c r="B277" i="10"/>
  <c r="C277" i="10"/>
  <c r="D277" i="10"/>
  <c r="E277" i="10"/>
  <c r="F277" i="10"/>
  <c r="G277" i="10"/>
  <c r="H277" i="10"/>
  <c r="I277" i="10"/>
  <c r="J277" i="10"/>
  <c r="K277" i="10"/>
  <c r="B278" i="10"/>
  <c r="C278" i="10"/>
  <c r="D278" i="10"/>
  <c r="E278" i="10"/>
  <c r="F278" i="10"/>
  <c r="G278" i="10"/>
  <c r="H278" i="10"/>
  <c r="I278" i="10"/>
  <c r="J278" i="10"/>
  <c r="K278" i="10"/>
  <c r="B279" i="10"/>
  <c r="C279" i="10"/>
  <c r="D279" i="10"/>
  <c r="E279" i="10"/>
  <c r="F279" i="10"/>
  <c r="G279" i="10"/>
  <c r="H279" i="10"/>
  <c r="I279" i="10"/>
  <c r="J279" i="10"/>
  <c r="K279" i="10"/>
  <c r="B280" i="10"/>
  <c r="C280" i="10"/>
  <c r="D280" i="10"/>
  <c r="E280" i="10"/>
  <c r="F280" i="10"/>
  <c r="G280" i="10"/>
  <c r="H280" i="10"/>
  <c r="I280" i="10"/>
  <c r="J280" i="10"/>
  <c r="K280" i="10"/>
  <c r="B281" i="10"/>
  <c r="C281" i="10"/>
  <c r="D281" i="10"/>
  <c r="E281" i="10"/>
  <c r="F281" i="10"/>
  <c r="G281" i="10"/>
  <c r="H281" i="10"/>
  <c r="I281" i="10"/>
  <c r="J281" i="10"/>
  <c r="K281" i="10"/>
  <c r="B282" i="10"/>
  <c r="C282" i="10"/>
  <c r="D282" i="10"/>
  <c r="E282" i="10"/>
  <c r="F282" i="10"/>
  <c r="G282" i="10"/>
  <c r="H282" i="10"/>
  <c r="I282" i="10"/>
  <c r="J282" i="10"/>
  <c r="K282" i="10"/>
  <c r="B283" i="10"/>
  <c r="C283" i="10"/>
  <c r="D283" i="10"/>
  <c r="E283" i="10"/>
  <c r="F283" i="10"/>
  <c r="G283" i="10"/>
  <c r="H283" i="10"/>
  <c r="I283" i="10"/>
  <c r="J283" i="10"/>
  <c r="K283" i="10"/>
  <c r="B284" i="10"/>
  <c r="C284" i="10"/>
  <c r="D284" i="10"/>
  <c r="E284" i="10"/>
  <c r="F284" i="10"/>
  <c r="G284" i="10"/>
  <c r="H284" i="10"/>
  <c r="I284" i="10"/>
  <c r="J284" i="10"/>
  <c r="K284" i="10"/>
  <c r="B285" i="10"/>
  <c r="C285" i="10"/>
  <c r="D285" i="10"/>
  <c r="E285" i="10"/>
  <c r="F285" i="10"/>
  <c r="G285" i="10"/>
  <c r="H285" i="10"/>
  <c r="I285" i="10"/>
  <c r="J285" i="10"/>
  <c r="K285" i="10"/>
  <c r="B286" i="10"/>
  <c r="C286" i="10"/>
  <c r="D286" i="10"/>
  <c r="E286" i="10"/>
  <c r="F286" i="10"/>
  <c r="G286" i="10"/>
  <c r="H286" i="10"/>
  <c r="I286" i="10"/>
  <c r="J286" i="10"/>
  <c r="K286" i="10"/>
  <c r="B287" i="10"/>
  <c r="C287" i="10"/>
  <c r="D287" i="10"/>
  <c r="E287" i="10"/>
  <c r="F287" i="10"/>
  <c r="G287" i="10"/>
  <c r="H287" i="10"/>
  <c r="I287" i="10"/>
  <c r="J287" i="10"/>
  <c r="K287" i="10"/>
  <c r="B288" i="10"/>
  <c r="C288" i="10"/>
  <c r="D288" i="10"/>
  <c r="E288" i="10"/>
  <c r="F288" i="10"/>
  <c r="G288" i="10"/>
  <c r="H288" i="10"/>
  <c r="I288" i="10"/>
  <c r="J288" i="10"/>
  <c r="K288" i="10"/>
  <c r="B289" i="10"/>
  <c r="C289" i="10"/>
  <c r="D289" i="10"/>
  <c r="E289" i="10"/>
  <c r="F289" i="10"/>
  <c r="G289" i="10"/>
  <c r="H289" i="10"/>
  <c r="I289" i="10"/>
  <c r="J289" i="10"/>
  <c r="K289" i="10"/>
  <c r="B290" i="10"/>
  <c r="C290" i="10"/>
  <c r="D290" i="10"/>
  <c r="E290" i="10"/>
  <c r="F290" i="10"/>
  <c r="G290" i="10"/>
  <c r="H290" i="10"/>
  <c r="I290" i="10"/>
  <c r="J290" i="10"/>
  <c r="K290" i="10"/>
  <c r="B291" i="10"/>
  <c r="C291" i="10"/>
  <c r="D291" i="10"/>
  <c r="E291" i="10"/>
  <c r="F291" i="10"/>
  <c r="G291" i="10"/>
  <c r="H291" i="10"/>
  <c r="I291" i="10"/>
  <c r="J291" i="10"/>
  <c r="K291" i="10"/>
  <c r="B292" i="10"/>
  <c r="C292" i="10"/>
  <c r="D292" i="10"/>
  <c r="E292" i="10"/>
  <c r="F292" i="10"/>
  <c r="G292" i="10"/>
  <c r="H292" i="10"/>
  <c r="I292" i="10"/>
  <c r="J292" i="10"/>
  <c r="K292" i="10"/>
  <c r="B293" i="10"/>
  <c r="C293" i="10"/>
  <c r="D293" i="10"/>
  <c r="E293" i="10"/>
  <c r="F293" i="10"/>
  <c r="G293" i="10"/>
  <c r="H293" i="10"/>
  <c r="I293" i="10"/>
  <c r="J293" i="10"/>
  <c r="K293" i="10"/>
  <c r="B294" i="10"/>
  <c r="C294" i="10"/>
  <c r="D294" i="10"/>
  <c r="E294" i="10"/>
  <c r="F294" i="10"/>
  <c r="G294" i="10"/>
  <c r="H294" i="10"/>
  <c r="I294" i="10"/>
  <c r="J294" i="10"/>
  <c r="K294" i="10"/>
  <c r="B295" i="10"/>
  <c r="C295" i="10"/>
  <c r="D295" i="10"/>
  <c r="E295" i="10"/>
  <c r="F295" i="10"/>
  <c r="G295" i="10"/>
  <c r="H295" i="10"/>
  <c r="I295" i="10"/>
  <c r="J295" i="10"/>
  <c r="K295" i="10"/>
  <c r="B296" i="10"/>
  <c r="C296" i="10"/>
  <c r="D296" i="10"/>
  <c r="E296" i="10"/>
  <c r="F296" i="10"/>
  <c r="G296" i="10"/>
  <c r="H296" i="10"/>
  <c r="I296" i="10"/>
  <c r="J296" i="10"/>
  <c r="K296" i="10"/>
  <c r="B297" i="10"/>
  <c r="C297" i="10"/>
  <c r="D297" i="10"/>
  <c r="E297" i="10"/>
  <c r="F297" i="10"/>
  <c r="G297" i="10"/>
  <c r="H297" i="10"/>
  <c r="I297" i="10"/>
  <c r="J297" i="10"/>
  <c r="K297" i="10"/>
  <c r="B298" i="10"/>
  <c r="C298" i="10"/>
  <c r="D298" i="10"/>
  <c r="E298" i="10"/>
  <c r="F298" i="10"/>
  <c r="G298" i="10"/>
  <c r="H298" i="10"/>
  <c r="I298" i="10"/>
  <c r="J298" i="10"/>
  <c r="K298" i="10"/>
  <c r="B299" i="10"/>
  <c r="C299" i="10"/>
  <c r="D299" i="10"/>
  <c r="E299" i="10"/>
  <c r="F299" i="10"/>
  <c r="G299" i="10"/>
  <c r="H299" i="10"/>
  <c r="I299" i="10"/>
  <c r="J299" i="10"/>
  <c r="K299" i="10"/>
  <c r="B300" i="10"/>
  <c r="C300" i="10"/>
  <c r="D300" i="10"/>
  <c r="E300" i="10"/>
  <c r="F300" i="10"/>
  <c r="G300" i="10"/>
  <c r="H300" i="10"/>
  <c r="I300" i="10"/>
  <c r="J300" i="10"/>
  <c r="K300" i="10"/>
  <c r="B301" i="10"/>
  <c r="C301" i="10"/>
  <c r="D301" i="10"/>
  <c r="E301" i="10"/>
  <c r="F301" i="10"/>
  <c r="G301" i="10"/>
  <c r="H301" i="10"/>
  <c r="I301" i="10"/>
  <c r="J301" i="10"/>
  <c r="K301" i="10"/>
  <c r="B302" i="10"/>
  <c r="C302" i="10"/>
  <c r="D302" i="10"/>
  <c r="E302" i="10"/>
  <c r="F302" i="10"/>
  <c r="G302" i="10"/>
  <c r="H302" i="10"/>
  <c r="I302" i="10"/>
  <c r="J302" i="10"/>
  <c r="K302" i="10"/>
  <c r="B303" i="10"/>
  <c r="C303" i="10"/>
  <c r="D303" i="10"/>
  <c r="E303" i="10"/>
  <c r="F303" i="10"/>
  <c r="G303" i="10"/>
  <c r="H303" i="10"/>
  <c r="I303" i="10"/>
  <c r="J303" i="10"/>
  <c r="K303" i="10"/>
  <c r="B304" i="10"/>
  <c r="C304" i="10"/>
  <c r="D304" i="10"/>
  <c r="E304" i="10"/>
  <c r="F304" i="10"/>
  <c r="G304" i="10"/>
  <c r="H304" i="10"/>
  <c r="I304" i="10"/>
  <c r="J304" i="10"/>
  <c r="K304" i="10"/>
  <c r="B305" i="10"/>
  <c r="C305" i="10"/>
  <c r="D305" i="10"/>
  <c r="E305" i="10"/>
  <c r="F305" i="10"/>
  <c r="G305" i="10"/>
  <c r="H305" i="10"/>
  <c r="I305" i="10"/>
  <c r="J305" i="10"/>
  <c r="K305" i="10"/>
  <c r="B306" i="10"/>
  <c r="C306" i="10"/>
  <c r="D306" i="10"/>
  <c r="E306" i="10"/>
  <c r="F306" i="10"/>
  <c r="G306" i="10"/>
  <c r="H306" i="10"/>
  <c r="I306" i="10"/>
  <c r="J306" i="10"/>
  <c r="K306" i="10"/>
  <c r="B307" i="10"/>
  <c r="C307" i="10"/>
  <c r="D307" i="10"/>
  <c r="E307" i="10"/>
  <c r="F307" i="10"/>
  <c r="G307" i="10"/>
  <c r="H307" i="10"/>
  <c r="I307" i="10"/>
  <c r="J307" i="10"/>
  <c r="K307" i="10"/>
  <c r="B308" i="10"/>
  <c r="C308" i="10"/>
  <c r="D308" i="10"/>
  <c r="E308" i="10"/>
  <c r="F308" i="10"/>
  <c r="G308" i="10"/>
  <c r="H308" i="10"/>
  <c r="I308" i="10"/>
  <c r="J308" i="10"/>
  <c r="K308" i="10"/>
  <c r="B309" i="10"/>
  <c r="C309" i="10"/>
  <c r="D309" i="10"/>
  <c r="E309" i="10"/>
  <c r="F309" i="10"/>
  <c r="G309" i="10"/>
  <c r="H309" i="10"/>
  <c r="I309" i="10"/>
  <c r="J309" i="10"/>
  <c r="K309" i="10"/>
  <c r="B310" i="10"/>
  <c r="C310" i="10"/>
  <c r="D310" i="10"/>
  <c r="E310" i="10"/>
  <c r="F310" i="10"/>
  <c r="G310" i="10"/>
  <c r="H310" i="10"/>
  <c r="I310" i="10"/>
  <c r="J310" i="10"/>
  <c r="K310" i="10"/>
  <c r="B311" i="10"/>
  <c r="C311" i="10"/>
  <c r="D311" i="10"/>
  <c r="E311" i="10"/>
  <c r="F311" i="10"/>
  <c r="G311" i="10"/>
  <c r="H311" i="10"/>
  <c r="I311" i="10"/>
  <c r="J311" i="10"/>
  <c r="K311" i="10"/>
  <c r="B312" i="10"/>
  <c r="C312" i="10"/>
  <c r="D312" i="10"/>
  <c r="E312" i="10"/>
  <c r="F312" i="10"/>
  <c r="G312" i="10"/>
  <c r="H312" i="10"/>
  <c r="I312" i="10"/>
  <c r="J312" i="10"/>
  <c r="K312" i="10"/>
  <c r="B313" i="10"/>
  <c r="C313" i="10"/>
  <c r="D313" i="10"/>
  <c r="E313" i="10"/>
  <c r="F313" i="10"/>
  <c r="G313" i="10"/>
  <c r="H313" i="10"/>
  <c r="I313" i="10"/>
  <c r="J313" i="10"/>
  <c r="K313" i="10"/>
  <c r="B314" i="10"/>
  <c r="C314" i="10"/>
  <c r="D314" i="10"/>
  <c r="E314" i="10"/>
  <c r="F314" i="10"/>
  <c r="G314" i="10"/>
  <c r="H314" i="10"/>
  <c r="I314" i="10"/>
  <c r="J314" i="10"/>
  <c r="K314" i="10"/>
  <c r="B315" i="10"/>
  <c r="C315" i="10"/>
  <c r="D315" i="10"/>
  <c r="E315" i="10"/>
  <c r="F315" i="10"/>
  <c r="G315" i="10"/>
  <c r="H315" i="10"/>
  <c r="I315" i="10"/>
  <c r="J315" i="10"/>
  <c r="K315" i="10"/>
  <c r="B316" i="10"/>
  <c r="C316" i="10"/>
  <c r="D316" i="10"/>
  <c r="E316" i="10"/>
  <c r="F316" i="10"/>
  <c r="G316" i="10"/>
  <c r="H316" i="10"/>
  <c r="I316" i="10"/>
  <c r="J316" i="10"/>
  <c r="K316" i="10"/>
  <c r="B317" i="10"/>
  <c r="C317" i="10"/>
  <c r="D317" i="10"/>
  <c r="E317" i="10"/>
  <c r="F317" i="10"/>
  <c r="G317" i="10"/>
  <c r="H317" i="10"/>
  <c r="I317" i="10"/>
  <c r="J317" i="10"/>
  <c r="K317" i="10"/>
  <c r="B318" i="10"/>
  <c r="C318" i="10"/>
  <c r="D318" i="10"/>
  <c r="E318" i="10"/>
  <c r="F318" i="10"/>
  <c r="G318" i="10"/>
  <c r="H318" i="10"/>
  <c r="I318" i="10"/>
  <c r="J318" i="10"/>
  <c r="K318" i="10"/>
  <c r="B319" i="10"/>
  <c r="C319" i="10"/>
  <c r="D319" i="10"/>
  <c r="E319" i="10"/>
  <c r="F319" i="10"/>
  <c r="G319" i="10"/>
  <c r="H319" i="10"/>
  <c r="I319" i="10"/>
  <c r="J319" i="10"/>
  <c r="K319" i="10"/>
  <c r="B320" i="10"/>
  <c r="C320" i="10"/>
  <c r="D320" i="10"/>
  <c r="E320" i="10"/>
  <c r="F320" i="10"/>
  <c r="G320" i="10"/>
  <c r="H320" i="10"/>
  <c r="I320" i="10"/>
  <c r="J320" i="10"/>
  <c r="K320" i="10"/>
  <c r="B321" i="10"/>
  <c r="C321" i="10"/>
  <c r="D321" i="10"/>
  <c r="E321" i="10"/>
  <c r="F321" i="10"/>
  <c r="G321" i="10"/>
  <c r="H321" i="10"/>
  <c r="I321" i="10"/>
  <c r="J321" i="10"/>
  <c r="K321" i="10"/>
  <c r="B322" i="10"/>
  <c r="C322" i="10"/>
  <c r="D322" i="10"/>
  <c r="E322" i="10"/>
  <c r="F322" i="10"/>
  <c r="G322" i="10"/>
  <c r="H322" i="10"/>
  <c r="I322" i="10"/>
  <c r="J322" i="10"/>
  <c r="K322" i="10"/>
  <c r="B323" i="10"/>
  <c r="C323" i="10"/>
  <c r="D323" i="10"/>
  <c r="E323" i="10"/>
  <c r="F323" i="10"/>
  <c r="G323" i="10"/>
  <c r="H323" i="10"/>
  <c r="I323" i="10"/>
  <c r="J323" i="10"/>
  <c r="K323" i="10"/>
  <c r="B324" i="10"/>
  <c r="C324" i="10"/>
  <c r="D324" i="10"/>
  <c r="E324" i="10"/>
  <c r="F324" i="10"/>
  <c r="G324" i="10"/>
  <c r="H324" i="10"/>
  <c r="I324" i="10"/>
  <c r="J324" i="10"/>
  <c r="K324" i="10"/>
  <c r="B325" i="10"/>
  <c r="C325" i="10"/>
  <c r="D325" i="10"/>
  <c r="E325" i="10"/>
  <c r="F325" i="10"/>
  <c r="G325" i="10"/>
  <c r="H325" i="10"/>
  <c r="I325" i="10"/>
  <c r="J325" i="10"/>
  <c r="K325" i="10"/>
  <c r="B326" i="10"/>
  <c r="C326" i="10"/>
  <c r="D326" i="10"/>
  <c r="E326" i="10"/>
  <c r="F326" i="10"/>
  <c r="G326" i="10"/>
  <c r="H326" i="10"/>
  <c r="I326" i="10"/>
  <c r="J326" i="10"/>
  <c r="K326" i="10"/>
  <c r="B327" i="10"/>
  <c r="C327" i="10"/>
  <c r="D327" i="10"/>
  <c r="E327" i="10"/>
  <c r="F327" i="10"/>
  <c r="G327" i="10"/>
  <c r="H327" i="10"/>
  <c r="I327" i="10"/>
  <c r="J327" i="10"/>
  <c r="K327" i="10"/>
  <c r="B328" i="10"/>
  <c r="C328" i="10"/>
  <c r="D328" i="10"/>
  <c r="E328" i="10"/>
  <c r="F328" i="10"/>
  <c r="G328" i="10"/>
  <c r="H328" i="10"/>
  <c r="I328" i="10"/>
  <c r="J328" i="10"/>
  <c r="K328" i="10"/>
  <c r="B329" i="10"/>
  <c r="C329" i="10"/>
  <c r="D329" i="10"/>
  <c r="E329" i="10"/>
  <c r="F329" i="10"/>
  <c r="G329" i="10"/>
  <c r="H329" i="10"/>
  <c r="I329" i="10"/>
  <c r="J329" i="10"/>
  <c r="K329" i="10"/>
  <c r="B330" i="10"/>
  <c r="C330" i="10"/>
  <c r="D330" i="10"/>
  <c r="E330" i="10"/>
  <c r="F330" i="10"/>
  <c r="G330" i="10"/>
  <c r="H330" i="10"/>
  <c r="I330" i="10"/>
  <c r="J330" i="10"/>
  <c r="K330" i="10"/>
  <c r="B331" i="10"/>
  <c r="C331" i="10"/>
  <c r="D331" i="10"/>
  <c r="E331" i="10"/>
  <c r="F331" i="10"/>
  <c r="G331" i="10"/>
  <c r="H331" i="10"/>
  <c r="I331" i="10"/>
  <c r="J331" i="10"/>
  <c r="K331" i="10"/>
  <c r="A330" i="10"/>
  <c r="A331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22" i="10"/>
  <c r="A23" i="10"/>
  <c r="O11" i="10"/>
  <c r="O10" i="10"/>
  <c r="O9" i="10"/>
  <c r="O8" i="10"/>
  <c r="O7" i="10"/>
  <c r="O6" i="10"/>
  <c r="O5" i="10"/>
  <c r="O4" i="10"/>
  <c r="O3" i="10"/>
  <c r="D2" i="10"/>
  <c r="J325" i="4"/>
  <c r="L325" i="4"/>
  <c r="N325" i="4"/>
  <c r="P325" i="4"/>
  <c r="Q325" i="4"/>
  <c r="R325" i="4"/>
  <c r="S325" i="4"/>
  <c r="T325" i="4"/>
  <c r="U325" i="4"/>
  <c r="V325" i="4"/>
  <c r="W325" i="4"/>
  <c r="Z325" i="4"/>
  <c r="AA325" i="4"/>
  <c r="AB325" i="4"/>
  <c r="AC325" i="4"/>
  <c r="AD325" i="4"/>
  <c r="AE325" i="4"/>
  <c r="AF325" i="4"/>
  <c r="AI325" i="4"/>
  <c r="AJ325" i="4"/>
  <c r="AK325" i="4"/>
  <c r="AL325" i="4"/>
  <c r="AM325" i="4"/>
  <c r="AN325" i="4"/>
  <c r="AO325" i="4"/>
  <c r="J326" i="4"/>
  <c r="L326" i="4"/>
  <c r="N326" i="4"/>
  <c r="P326" i="4"/>
  <c r="Q326" i="4"/>
  <c r="R326" i="4"/>
  <c r="S326" i="4"/>
  <c r="T326" i="4"/>
  <c r="U326" i="4"/>
  <c r="V326" i="4"/>
  <c r="W326" i="4"/>
  <c r="Z326" i="4"/>
  <c r="AA326" i="4"/>
  <c r="AB326" i="4"/>
  <c r="AC326" i="4"/>
  <c r="AD326" i="4"/>
  <c r="AE326" i="4"/>
  <c r="AF326" i="4"/>
  <c r="AI326" i="4"/>
  <c r="AJ326" i="4"/>
  <c r="AK326" i="4"/>
  <c r="AL326" i="4"/>
  <c r="AM326" i="4"/>
  <c r="AN326" i="4"/>
  <c r="AO326" i="4"/>
  <c r="J327" i="4"/>
  <c r="L327" i="4"/>
  <c r="N327" i="4"/>
  <c r="P327" i="4"/>
  <c r="Q327" i="4"/>
  <c r="R327" i="4"/>
  <c r="S327" i="4"/>
  <c r="T327" i="4"/>
  <c r="U327" i="4"/>
  <c r="V327" i="4"/>
  <c r="W327" i="4"/>
  <c r="Z327" i="4"/>
  <c r="AA327" i="4"/>
  <c r="AB327" i="4"/>
  <c r="AC327" i="4"/>
  <c r="AD327" i="4"/>
  <c r="AE327" i="4"/>
  <c r="AF327" i="4"/>
  <c r="AI327" i="4"/>
  <c r="AJ327" i="4"/>
  <c r="AK327" i="4"/>
  <c r="AL327" i="4"/>
  <c r="AM327" i="4"/>
  <c r="AN327" i="4"/>
  <c r="AO327" i="4"/>
  <c r="J328" i="4"/>
  <c r="L328" i="4"/>
  <c r="N328" i="4"/>
  <c r="P328" i="4"/>
  <c r="Q328" i="4"/>
  <c r="R328" i="4"/>
  <c r="S328" i="4"/>
  <c r="T328" i="4"/>
  <c r="U328" i="4"/>
  <c r="V328" i="4"/>
  <c r="W328" i="4"/>
  <c r="Z328" i="4"/>
  <c r="AA328" i="4"/>
  <c r="AB328" i="4"/>
  <c r="AC328" i="4"/>
  <c r="AD328" i="4"/>
  <c r="AE328" i="4"/>
  <c r="AF328" i="4"/>
  <c r="AI328" i="4"/>
  <c r="AJ328" i="4"/>
  <c r="AK328" i="4"/>
  <c r="AL328" i="4"/>
  <c r="AM328" i="4"/>
  <c r="AN328" i="4"/>
  <c r="AO328" i="4"/>
  <c r="J329" i="4"/>
  <c r="L329" i="4"/>
  <c r="N329" i="4"/>
  <c r="P329" i="4"/>
  <c r="Q329" i="4"/>
  <c r="R329" i="4"/>
  <c r="S329" i="4"/>
  <c r="T329" i="4"/>
  <c r="U329" i="4"/>
  <c r="V329" i="4"/>
  <c r="W329" i="4"/>
  <c r="Z329" i="4"/>
  <c r="AA329" i="4"/>
  <c r="AB329" i="4"/>
  <c r="AC329" i="4"/>
  <c r="AD329" i="4"/>
  <c r="AE329" i="4"/>
  <c r="AF329" i="4"/>
  <c r="AI329" i="4"/>
  <c r="AJ329" i="4"/>
  <c r="AK329" i="4"/>
  <c r="AL329" i="4"/>
  <c r="AM329" i="4"/>
  <c r="AN329" i="4"/>
  <c r="AO329" i="4"/>
  <c r="J330" i="4"/>
  <c r="L330" i="4"/>
  <c r="N330" i="4"/>
  <c r="P330" i="4"/>
  <c r="Q330" i="4"/>
  <c r="R330" i="4"/>
  <c r="S330" i="4"/>
  <c r="T330" i="4"/>
  <c r="U330" i="4"/>
  <c r="V330" i="4"/>
  <c r="W330" i="4"/>
  <c r="Z330" i="4"/>
  <c r="AA330" i="4"/>
  <c r="AB330" i="4"/>
  <c r="AC330" i="4"/>
  <c r="AD330" i="4"/>
  <c r="AE330" i="4"/>
  <c r="AF330" i="4"/>
  <c r="AI330" i="4"/>
  <c r="AJ330" i="4"/>
  <c r="AK330" i="4"/>
  <c r="AL330" i="4"/>
  <c r="AM330" i="4"/>
  <c r="AN330" i="4"/>
  <c r="AO330" i="4"/>
  <c r="J331" i="4"/>
  <c r="L331" i="4"/>
  <c r="N331" i="4"/>
  <c r="P331" i="4"/>
  <c r="Q331" i="4"/>
  <c r="R331" i="4"/>
  <c r="S331" i="4"/>
  <c r="T331" i="4"/>
  <c r="U331" i="4"/>
  <c r="V331" i="4"/>
  <c r="W331" i="4"/>
  <c r="Z331" i="4"/>
  <c r="AA331" i="4"/>
  <c r="AB331" i="4"/>
  <c r="AC331" i="4"/>
  <c r="AD331" i="4"/>
  <c r="AE331" i="4"/>
  <c r="AF331" i="4"/>
  <c r="AI331" i="4"/>
  <c r="AJ331" i="4"/>
  <c r="AK331" i="4"/>
  <c r="AL331" i="4"/>
  <c r="AM331" i="4"/>
  <c r="AN331" i="4"/>
  <c r="AO331" i="4"/>
  <c r="J322" i="4"/>
  <c r="L322" i="4"/>
  <c r="N322" i="4"/>
  <c r="P322" i="4"/>
  <c r="Q322" i="4"/>
  <c r="R322" i="4"/>
  <c r="S322" i="4"/>
  <c r="T322" i="4"/>
  <c r="U322" i="4"/>
  <c r="V322" i="4"/>
  <c r="W322" i="4"/>
  <c r="Z322" i="4"/>
  <c r="AA322" i="4"/>
  <c r="AB322" i="4"/>
  <c r="AC322" i="4"/>
  <c r="AD322" i="4"/>
  <c r="AE322" i="4"/>
  <c r="AF322" i="4"/>
  <c r="AI322" i="4"/>
  <c r="AJ322" i="4"/>
  <c r="AK322" i="4"/>
  <c r="AL322" i="4"/>
  <c r="AM322" i="4"/>
  <c r="AN322" i="4"/>
  <c r="AO322" i="4"/>
  <c r="J323" i="4"/>
  <c r="L323" i="4"/>
  <c r="N323" i="4"/>
  <c r="P323" i="4"/>
  <c r="Q323" i="4"/>
  <c r="R323" i="4"/>
  <c r="S323" i="4"/>
  <c r="T323" i="4"/>
  <c r="U323" i="4"/>
  <c r="V323" i="4"/>
  <c r="W323" i="4"/>
  <c r="Z323" i="4"/>
  <c r="AA323" i="4"/>
  <c r="AB323" i="4"/>
  <c r="AC323" i="4"/>
  <c r="AD323" i="4"/>
  <c r="AE323" i="4"/>
  <c r="AF323" i="4"/>
  <c r="AI323" i="4"/>
  <c r="AJ323" i="4"/>
  <c r="AK323" i="4"/>
  <c r="AL323" i="4"/>
  <c r="AM323" i="4"/>
  <c r="AN323" i="4"/>
  <c r="AO323" i="4"/>
  <c r="J324" i="4"/>
  <c r="L324" i="4"/>
  <c r="N324" i="4"/>
  <c r="P324" i="4"/>
  <c r="Q324" i="4"/>
  <c r="R324" i="4"/>
  <c r="S324" i="4"/>
  <c r="T324" i="4"/>
  <c r="U324" i="4"/>
  <c r="V324" i="4"/>
  <c r="W324" i="4"/>
  <c r="Z324" i="4"/>
  <c r="AA324" i="4"/>
  <c r="AB324" i="4"/>
  <c r="AC324" i="4"/>
  <c r="AD324" i="4"/>
  <c r="AE324" i="4"/>
  <c r="AF324" i="4"/>
  <c r="AI324" i="4"/>
  <c r="AJ324" i="4"/>
  <c r="AK324" i="4"/>
  <c r="AL324" i="4"/>
  <c r="AM324" i="4"/>
  <c r="AN324" i="4"/>
  <c r="AO324" i="4"/>
  <c r="J321" i="4"/>
  <c r="L321" i="4"/>
  <c r="N321" i="4"/>
  <c r="P321" i="4"/>
  <c r="Q321" i="4"/>
  <c r="R321" i="4"/>
  <c r="S321" i="4"/>
  <c r="T321" i="4"/>
  <c r="U321" i="4"/>
  <c r="V321" i="4"/>
  <c r="W321" i="4"/>
  <c r="Z321" i="4"/>
  <c r="AA321" i="4"/>
  <c r="AB321" i="4"/>
  <c r="AC321" i="4"/>
  <c r="AD321" i="4"/>
  <c r="AE321" i="4"/>
  <c r="AF321" i="4"/>
  <c r="AI321" i="4"/>
  <c r="AJ321" i="4"/>
  <c r="AK321" i="4"/>
  <c r="AL321" i="4"/>
  <c r="AM321" i="4"/>
  <c r="AN321" i="4"/>
  <c r="AO321" i="4"/>
  <c r="AI318" i="4"/>
  <c r="AJ318" i="4"/>
  <c r="AK318" i="4"/>
  <c r="AL318" i="4"/>
  <c r="AM318" i="4"/>
  <c r="AN318" i="4"/>
  <c r="AO318" i="4"/>
  <c r="AI319" i="4"/>
  <c r="AJ319" i="4"/>
  <c r="AK319" i="4"/>
  <c r="AL319" i="4"/>
  <c r="AM319" i="4"/>
  <c r="AN319" i="4"/>
  <c r="AO319" i="4"/>
  <c r="AI320" i="4"/>
  <c r="AJ320" i="4"/>
  <c r="AK320" i="4"/>
  <c r="AL320" i="4"/>
  <c r="AM320" i="4"/>
  <c r="AN320" i="4"/>
  <c r="AO320" i="4"/>
  <c r="Z320" i="4"/>
  <c r="AA320" i="4"/>
  <c r="AB320" i="4"/>
  <c r="AC320" i="4"/>
  <c r="AD320" i="4"/>
  <c r="AE320" i="4"/>
  <c r="AF320" i="4"/>
  <c r="AA319" i="4"/>
  <c r="AB319" i="4"/>
  <c r="AC319" i="4"/>
  <c r="AD319" i="4"/>
  <c r="AE319" i="4"/>
  <c r="AF319" i="4"/>
  <c r="Q320" i="4"/>
  <c r="R320" i="4"/>
  <c r="S320" i="4"/>
  <c r="T320" i="4"/>
  <c r="U320" i="4"/>
  <c r="V320" i="4"/>
  <c r="W320" i="4"/>
  <c r="AI312" i="4"/>
  <c r="AJ312" i="4"/>
  <c r="AK312" i="4"/>
  <c r="AL312" i="4"/>
  <c r="AM312" i="4"/>
  <c r="AN312" i="4"/>
  <c r="AO312" i="4"/>
  <c r="AI313" i="4"/>
  <c r="AJ313" i="4"/>
  <c r="AK313" i="4"/>
  <c r="AL313" i="4"/>
  <c r="AM313" i="4"/>
  <c r="AN313" i="4"/>
  <c r="AO313" i="4"/>
  <c r="AI314" i="4"/>
  <c r="AJ314" i="4"/>
  <c r="AK314" i="4"/>
  <c r="AL314" i="4"/>
  <c r="AM314" i="4"/>
  <c r="AN314" i="4"/>
  <c r="AO314" i="4"/>
  <c r="AI315" i="4"/>
  <c r="AJ315" i="4"/>
  <c r="AK315" i="4"/>
  <c r="AL315" i="4"/>
  <c r="AM315" i="4"/>
  <c r="AN315" i="4"/>
  <c r="AO315" i="4"/>
  <c r="AI316" i="4"/>
  <c r="AJ316" i="4"/>
  <c r="AK316" i="4"/>
  <c r="AL316" i="4"/>
  <c r="AM316" i="4"/>
  <c r="AN316" i="4"/>
  <c r="AO316" i="4"/>
  <c r="AI317" i="4"/>
  <c r="AJ317" i="4"/>
  <c r="AK317" i="4"/>
  <c r="AL317" i="4"/>
  <c r="AM317" i="4"/>
  <c r="AN317" i="4"/>
  <c r="AO317" i="4"/>
  <c r="Z311" i="4"/>
  <c r="AA311" i="4"/>
  <c r="AB311" i="4"/>
  <c r="AC311" i="4"/>
  <c r="AD311" i="4"/>
  <c r="AE311" i="4"/>
  <c r="AF311" i="4"/>
  <c r="Z312" i="4"/>
  <c r="AA312" i="4"/>
  <c r="AB312" i="4"/>
  <c r="AC312" i="4"/>
  <c r="AD312" i="4"/>
  <c r="AE312" i="4"/>
  <c r="AF312" i="4"/>
  <c r="Z313" i="4"/>
  <c r="AA313" i="4"/>
  <c r="AB313" i="4"/>
  <c r="AC313" i="4"/>
  <c r="AD313" i="4"/>
  <c r="AE313" i="4"/>
  <c r="AF313" i="4"/>
  <c r="Z314" i="4"/>
  <c r="AA314" i="4"/>
  <c r="AB314" i="4"/>
  <c r="AC314" i="4"/>
  <c r="AD314" i="4"/>
  <c r="AE314" i="4"/>
  <c r="AF314" i="4"/>
  <c r="Z315" i="4"/>
  <c r="AA315" i="4"/>
  <c r="AB315" i="4"/>
  <c r="AC315" i="4"/>
  <c r="AD315" i="4"/>
  <c r="AE315" i="4"/>
  <c r="AF315" i="4"/>
  <c r="Z316" i="4"/>
  <c r="AA316" i="4"/>
  <c r="AB316" i="4"/>
  <c r="AC316" i="4"/>
  <c r="AD316" i="4"/>
  <c r="AE316" i="4"/>
  <c r="AF316" i="4"/>
  <c r="Z317" i="4"/>
  <c r="AA317" i="4"/>
  <c r="AB317" i="4"/>
  <c r="AC317" i="4"/>
  <c r="AD317" i="4"/>
  <c r="AE317" i="4"/>
  <c r="AF317" i="4"/>
  <c r="Z318" i="4"/>
  <c r="AA318" i="4"/>
  <c r="AB318" i="4"/>
  <c r="AC318" i="4"/>
  <c r="AD318" i="4"/>
  <c r="AE318" i="4"/>
  <c r="AF318" i="4"/>
  <c r="Z319" i="4"/>
  <c r="V319" i="4"/>
  <c r="Q310" i="4"/>
  <c r="R310" i="4"/>
  <c r="S310" i="4"/>
  <c r="T310" i="4"/>
  <c r="U310" i="4"/>
  <c r="V310" i="4"/>
  <c r="W310" i="4"/>
  <c r="Q311" i="4"/>
  <c r="R311" i="4"/>
  <c r="S311" i="4"/>
  <c r="T311" i="4"/>
  <c r="U311" i="4"/>
  <c r="V311" i="4"/>
  <c r="W311" i="4"/>
  <c r="Q312" i="4"/>
  <c r="R312" i="4"/>
  <c r="S312" i="4"/>
  <c r="T312" i="4"/>
  <c r="U312" i="4"/>
  <c r="V312" i="4"/>
  <c r="W312" i="4"/>
  <c r="Q313" i="4"/>
  <c r="R313" i="4"/>
  <c r="S313" i="4"/>
  <c r="T313" i="4"/>
  <c r="U313" i="4"/>
  <c r="V313" i="4"/>
  <c r="W313" i="4"/>
  <c r="Q314" i="4"/>
  <c r="R314" i="4"/>
  <c r="S314" i="4"/>
  <c r="T314" i="4"/>
  <c r="U314" i="4"/>
  <c r="V314" i="4"/>
  <c r="W314" i="4"/>
  <c r="Q315" i="4"/>
  <c r="R315" i="4"/>
  <c r="S315" i="4"/>
  <c r="T315" i="4"/>
  <c r="U315" i="4"/>
  <c r="V315" i="4"/>
  <c r="W315" i="4"/>
  <c r="Q316" i="4"/>
  <c r="R316" i="4"/>
  <c r="S316" i="4"/>
  <c r="T316" i="4"/>
  <c r="U316" i="4"/>
  <c r="V316" i="4"/>
  <c r="W316" i="4"/>
  <c r="Q317" i="4"/>
  <c r="R317" i="4"/>
  <c r="S317" i="4"/>
  <c r="T317" i="4"/>
  <c r="U317" i="4"/>
  <c r="V317" i="4"/>
  <c r="W317" i="4"/>
  <c r="Q318" i="4"/>
  <c r="R318" i="4"/>
  <c r="S318" i="4"/>
  <c r="T318" i="4"/>
  <c r="U318" i="4"/>
  <c r="V318" i="4"/>
  <c r="W318" i="4"/>
  <c r="Q319" i="4"/>
  <c r="R319" i="4"/>
  <c r="S319" i="4"/>
  <c r="T319" i="4"/>
  <c r="U319" i="4"/>
  <c r="W319" i="4"/>
  <c r="P310" i="4"/>
  <c r="P311" i="4"/>
  <c r="P312" i="4"/>
  <c r="P313" i="4"/>
  <c r="P314" i="4"/>
  <c r="P315" i="4"/>
  <c r="P316" i="4"/>
  <c r="P317" i="4"/>
  <c r="P318" i="4"/>
  <c r="P319" i="4"/>
  <c r="P320" i="4"/>
  <c r="N311" i="4"/>
  <c r="N312" i="4"/>
  <c r="N313" i="4"/>
  <c r="N314" i="4"/>
  <c r="N315" i="4"/>
  <c r="N316" i="4"/>
  <c r="N317" i="4"/>
  <c r="N318" i="4"/>
  <c r="N319" i="4"/>
  <c r="N320" i="4"/>
  <c r="L311" i="4"/>
  <c r="L312" i="4"/>
  <c r="L313" i="4"/>
  <c r="L314" i="4"/>
  <c r="L315" i="4"/>
  <c r="L316" i="4"/>
  <c r="L317" i="4"/>
  <c r="L318" i="4"/>
  <c r="L319" i="4"/>
  <c r="L320" i="4"/>
  <c r="J313" i="4"/>
  <c r="J314" i="4"/>
  <c r="J315" i="4"/>
  <c r="J316" i="4"/>
  <c r="J317" i="4"/>
  <c r="J318" i="4"/>
  <c r="J319" i="4"/>
  <c r="J320" i="4"/>
  <c r="AI310" i="4"/>
  <c r="AJ310" i="4"/>
  <c r="AK310" i="4"/>
  <c r="AL310" i="4"/>
  <c r="AM310" i="4"/>
  <c r="AN310" i="4"/>
  <c r="AO310" i="4"/>
  <c r="AI311" i="4"/>
  <c r="AJ311" i="4"/>
  <c r="AK311" i="4"/>
  <c r="AL311" i="4"/>
  <c r="AM311" i="4"/>
  <c r="AN311" i="4"/>
  <c r="AO311" i="4"/>
  <c r="A2" i="10"/>
  <c r="J2" i="10" s="1"/>
  <c r="A21" i="10"/>
  <c r="A20" i="10"/>
  <c r="D20" i="10" s="1"/>
  <c r="A19" i="10"/>
  <c r="K19" i="10" s="1"/>
  <c r="A18" i="10"/>
  <c r="J18" i="10" s="1"/>
  <c r="A17" i="10"/>
  <c r="E17" i="10" s="1"/>
  <c r="A16" i="10"/>
  <c r="K16" i="10" s="1"/>
  <c r="A15" i="10"/>
  <c r="K15" i="10" s="1"/>
  <c r="A14" i="10"/>
  <c r="F14" i="10" s="1"/>
  <c r="A13" i="10"/>
  <c r="J13" i="10" s="1"/>
  <c r="A12" i="10"/>
  <c r="K12" i="10" s="1"/>
  <c r="A11" i="10"/>
  <c r="G11" i="10" s="1"/>
  <c r="A10" i="10"/>
  <c r="B10" i="10" s="1"/>
  <c r="A9" i="10"/>
  <c r="K9" i="10" s="1"/>
  <c r="A8" i="10"/>
  <c r="D8" i="10" s="1"/>
  <c r="A7" i="10"/>
  <c r="C7" i="10" s="1"/>
  <c r="A6" i="10"/>
  <c r="K6" i="10" s="1"/>
  <c r="A5" i="10"/>
  <c r="I5" i="10" s="1"/>
  <c r="A4" i="10"/>
  <c r="D4" i="10" s="1"/>
  <c r="A3" i="10"/>
  <c r="K3" i="10" s="1"/>
  <c r="P309" i="4"/>
  <c r="N308" i="4"/>
  <c r="N309" i="4"/>
  <c r="N310" i="4"/>
  <c r="L308" i="4"/>
  <c r="L309" i="4"/>
  <c r="L310" i="4"/>
  <c r="J308" i="4"/>
  <c r="J309" i="4"/>
  <c r="J310" i="4"/>
  <c r="J311" i="4"/>
  <c r="J312" i="4"/>
  <c r="AI299" i="4"/>
  <c r="AJ299" i="4"/>
  <c r="AK299" i="4"/>
  <c r="AL299" i="4"/>
  <c r="AM299" i="4"/>
  <c r="AN299" i="4"/>
  <c r="AO299" i="4"/>
  <c r="AI300" i="4"/>
  <c r="AJ300" i="4"/>
  <c r="AK300" i="4"/>
  <c r="AL300" i="4"/>
  <c r="AM300" i="4"/>
  <c r="AN300" i="4"/>
  <c r="AO300" i="4"/>
  <c r="AI301" i="4"/>
  <c r="AJ301" i="4"/>
  <c r="AK301" i="4"/>
  <c r="AL301" i="4"/>
  <c r="AM301" i="4"/>
  <c r="AN301" i="4"/>
  <c r="AO301" i="4"/>
  <c r="AI302" i="4"/>
  <c r="AJ302" i="4"/>
  <c r="AK302" i="4"/>
  <c r="AL302" i="4"/>
  <c r="AM302" i="4"/>
  <c r="AN302" i="4"/>
  <c r="AO302" i="4"/>
  <c r="AI303" i="4"/>
  <c r="AJ303" i="4"/>
  <c r="AK303" i="4"/>
  <c r="AL303" i="4"/>
  <c r="AM303" i="4"/>
  <c r="AN303" i="4"/>
  <c r="AO303" i="4"/>
  <c r="AI304" i="4"/>
  <c r="AJ304" i="4"/>
  <c r="AK304" i="4"/>
  <c r="AL304" i="4"/>
  <c r="AM304" i="4"/>
  <c r="AN304" i="4"/>
  <c r="AO304" i="4"/>
  <c r="AI305" i="4"/>
  <c r="AJ305" i="4"/>
  <c r="AK305" i="4"/>
  <c r="AL305" i="4"/>
  <c r="AM305" i="4"/>
  <c r="AN305" i="4"/>
  <c r="AO305" i="4"/>
  <c r="AI306" i="4"/>
  <c r="AJ306" i="4"/>
  <c r="AK306" i="4"/>
  <c r="AL306" i="4"/>
  <c r="AM306" i="4"/>
  <c r="AN306" i="4"/>
  <c r="AO306" i="4"/>
  <c r="AI307" i="4"/>
  <c r="AJ307" i="4"/>
  <c r="AK307" i="4"/>
  <c r="AL307" i="4"/>
  <c r="AM307" i="4"/>
  <c r="AN307" i="4"/>
  <c r="AO307" i="4"/>
  <c r="AI308" i="4"/>
  <c r="AJ308" i="4"/>
  <c r="AK308" i="4"/>
  <c r="AL308" i="4"/>
  <c r="AM308" i="4"/>
  <c r="AN308" i="4"/>
  <c r="AO308" i="4"/>
  <c r="AI309" i="4"/>
  <c r="AJ309" i="4"/>
  <c r="AK309" i="4"/>
  <c r="AL309" i="4"/>
  <c r="AM309" i="4"/>
  <c r="AN309" i="4"/>
  <c r="AO309" i="4"/>
  <c r="Z301" i="4"/>
  <c r="AA301" i="4"/>
  <c r="AB301" i="4"/>
  <c r="AC301" i="4"/>
  <c r="AD301" i="4"/>
  <c r="AE301" i="4"/>
  <c r="AF301" i="4"/>
  <c r="Z302" i="4"/>
  <c r="AA302" i="4"/>
  <c r="AB302" i="4"/>
  <c r="AC302" i="4"/>
  <c r="AD302" i="4"/>
  <c r="AE302" i="4"/>
  <c r="AF302" i="4"/>
  <c r="Z303" i="4"/>
  <c r="AA303" i="4"/>
  <c r="AB303" i="4"/>
  <c r="AC303" i="4"/>
  <c r="AD303" i="4"/>
  <c r="AE303" i="4"/>
  <c r="AF303" i="4"/>
  <c r="Z304" i="4"/>
  <c r="AA304" i="4"/>
  <c r="AB304" i="4"/>
  <c r="AC304" i="4"/>
  <c r="AD304" i="4"/>
  <c r="AE304" i="4"/>
  <c r="AF304" i="4"/>
  <c r="Z305" i="4"/>
  <c r="AA305" i="4"/>
  <c r="AB305" i="4"/>
  <c r="AC305" i="4"/>
  <c r="AD305" i="4"/>
  <c r="AE305" i="4"/>
  <c r="AF305" i="4"/>
  <c r="Z306" i="4"/>
  <c r="AA306" i="4"/>
  <c r="AB306" i="4"/>
  <c r="AC306" i="4"/>
  <c r="AD306" i="4"/>
  <c r="AE306" i="4"/>
  <c r="AF306" i="4"/>
  <c r="Z307" i="4"/>
  <c r="AA307" i="4"/>
  <c r="AB307" i="4"/>
  <c r="AC307" i="4"/>
  <c r="AD307" i="4"/>
  <c r="AE307" i="4"/>
  <c r="AF307" i="4"/>
  <c r="Z308" i="4"/>
  <c r="AA308" i="4"/>
  <c r="AB308" i="4"/>
  <c r="AC308" i="4"/>
  <c r="AD308" i="4"/>
  <c r="AE308" i="4"/>
  <c r="AF308" i="4"/>
  <c r="Z309" i="4"/>
  <c r="AA309" i="4"/>
  <c r="AB309" i="4"/>
  <c r="AC309" i="4"/>
  <c r="AD309" i="4"/>
  <c r="AE309" i="4"/>
  <c r="AF309" i="4"/>
  <c r="Z310" i="4"/>
  <c r="AA310" i="4"/>
  <c r="AB310" i="4"/>
  <c r="AC310" i="4"/>
  <c r="AD310" i="4"/>
  <c r="AE310" i="4"/>
  <c r="AF310" i="4"/>
  <c r="Q302" i="4"/>
  <c r="R302" i="4"/>
  <c r="S302" i="4"/>
  <c r="T302" i="4"/>
  <c r="U302" i="4"/>
  <c r="V302" i="4"/>
  <c r="W302" i="4"/>
  <c r="Q303" i="4"/>
  <c r="R303" i="4"/>
  <c r="S303" i="4"/>
  <c r="T303" i="4"/>
  <c r="U303" i="4"/>
  <c r="V303" i="4"/>
  <c r="W303" i="4"/>
  <c r="Q304" i="4"/>
  <c r="R304" i="4"/>
  <c r="S304" i="4"/>
  <c r="T304" i="4"/>
  <c r="U304" i="4"/>
  <c r="V304" i="4"/>
  <c r="W304" i="4"/>
  <c r="Q305" i="4"/>
  <c r="R305" i="4"/>
  <c r="S305" i="4"/>
  <c r="T305" i="4"/>
  <c r="U305" i="4"/>
  <c r="V305" i="4"/>
  <c r="W305" i="4"/>
  <c r="Q306" i="4"/>
  <c r="R306" i="4"/>
  <c r="S306" i="4"/>
  <c r="T306" i="4"/>
  <c r="U306" i="4"/>
  <c r="V306" i="4"/>
  <c r="W306" i="4"/>
  <c r="Q307" i="4"/>
  <c r="R307" i="4"/>
  <c r="S307" i="4"/>
  <c r="T307" i="4"/>
  <c r="U307" i="4"/>
  <c r="V307" i="4"/>
  <c r="W307" i="4"/>
  <c r="Q308" i="4"/>
  <c r="R308" i="4"/>
  <c r="S308" i="4"/>
  <c r="T308" i="4"/>
  <c r="U308" i="4"/>
  <c r="V308" i="4"/>
  <c r="W308" i="4"/>
  <c r="Q309" i="4"/>
  <c r="R309" i="4"/>
  <c r="S309" i="4"/>
  <c r="T309" i="4"/>
  <c r="U309" i="4"/>
  <c r="V309" i="4"/>
  <c r="W309" i="4"/>
  <c r="P308" i="4"/>
  <c r="L307" i="4"/>
  <c r="J30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" i="4"/>
  <c r="P4" i="4"/>
  <c r="P5" i="4"/>
  <c r="P6" i="4"/>
  <c r="P7" i="4"/>
  <c r="P2" i="4"/>
  <c r="N304" i="4"/>
  <c r="N305" i="4"/>
  <c r="N306" i="4"/>
  <c r="N307" i="4"/>
  <c r="L304" i="4"/>
  <c r="L305" i="4"/>
  <c r="L306" i="4"/>
  <c r="J304" i="4"/>
  <c r="J305" i="4"/>
  <c r="J306" i="4"/>
  <c r="AI2" i="4"/>
  <c r="AO3" i="4"/>
  <c r="AO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O102" i="4"/>
  <c r="AO103" i="4"/>
  <c r="AO104" i="4"/>
  <c r="AO105" i="4"/>
  <c r="AO106" i="4"/>
  <c r="AO107" i="4"/>
  <c r="AO108" i="4"/>
  <c r="AO109" i="4"/>
  <c r="AO110" i="4"/>
  <c r="AO111" i="4"/>
  <c r="AO112" i="4"/>
  <c r="AO113" i="4"/>
  <c r="AO114" i="4"/>
  <c r="AO115" i="4"/>
  <c r="AO116" i="4"/>
  <c r="AO117" i="4"/>
  <c r="AO118" i="4"/>
  <c r="AO119" i="4"/>
  <c r="AO120" i="4"/>
  <c r="AO121" i="4"/>
  <c r="AO122" i="4"/>
  <c r="AO123" i="4"/>
  <c r="AO124" i="4"/>
  <c r="AO125" i="4"/>
  <c r="AO126" i="4"/>
  <c r="AO127" i="4"/>
  <c r="AO128" i="4"/>
  <c r="AO129" i="4"/>
  <c r="AO130" i="4"/>
  <c r="AO131" i="4"/>
  <c r="AO132" i="4"/>
  <c r="AO133" i="4"/>
  <c r="AO134" i="4"/>
  <c r="AO135" i="4"/>
  <c r="AO136" i="4"/>
  <c r="AO137" i="4"/>
  <c r="AO138" i="4"/>
  <c r="AO139" i="4"/>
  <c r="AO140" i="4"/>
  <c r="AO141" i="4"/>
  <c r="AO142" i="4"/>
  <c r="AO143" i="4"/>
  <c r="AO144" i="4"/>
  <c r="AO145" i="4"/>
  <c r="AO146" i="4"/>
  <c r="AO147" i="4"/>
  <c r="AO148" i="4"/>
  <c r="AO149" i="4"/>
  <c r="AO150" i="4"/>
  <c r="AO151" i="4"/>
  <c r="AO152" i="4"/>
  <c r="AO153" i="4"/>
  <c r="AO154" i="4"/>
  <c r="AO155" i="4"/>
  <c r="AO156" i="4"/>
  <c r="AO157" i="4"/>
  <c r="AO158" i="4"/>
  <c r="AO159" i="4"/>
  <c r="AO160" i="4"/>
  <c r="AO161" i="4"/>
  <c r="AO162" i="4"/>
  <c r="AO163" i="4"/>
  <c r="AO164" i="4"/>
  <c r="AO165" i="4"/>
  <c r="AO166" i="4"/>
  <c r="AO167" i="4"/>
  <c r="AO168" i="4"/>
  <c r="AO169" i="4"/>
  <c r="AO170" i="4"/>
  <c r="AO171" i="4"/>
  <c r="AO172" i="4"/>
  <c r="AO173" i="4"/>
  <c r="AO174" i="4"/>
  <c r="AO175" i="4"/>
  <c r="AO176" i="4"/>
  <c r="AO177" i="4"/>
  <c r="AO178" i="4"/>
  <c r="AO179" i="4"/>
  <c r="AO180" i="4"/>
  <c r="AO181" i="4"/>
  <c r="AO182" i="4"/>
  <c r="AO183" i="4"/>
  <c r="AO184" i="4"/>
  <c r="AO185" i="4"/>
  <c r="AO186" i="4"/>
  <c r="AO187" i="4"/>
  <c r="AO188" i="4"/>
  <c r="AO189" i="4"/>
  <c r="AO190" i="4"/>
  <c r="AO191" i="4"/>
  <c r="AO192" i="4"/>
  <c r="AO193" i="4"/>
  <c r="AO194" i="4"/>
  <c r="AO195" i="4"/>
  <c r="AO196" i="4"/>
  <c r="AO197" i="4"/>
  <c r="AO198" i="4"/>
  <c r="AO199" i="4"/>
  <c r="AO200" i="4"/>
  <c r="AO201" i="4"/>
  <c r="AO202" i="4"/>
  <c r="AO203" i="4"/>
  <c r="AO204" i="4"/>
  <c r="AO205" i="4"/>
  <c r="AO206" i="4"/>
  <c r="AO207" i="4"/>
  <c r="AO208" i="4"/>
  <c r="AO209" i="4"/>
  <c r="AO210" i="4"/>
  <c r="AO211" i="4"/>
  <c r="AO212" i="4"/>
  <c r="AO213" i="4"/>
  <c r="AO214" i="4"/>
  <c r="AO215" i="4"/>
  <c r="AO216" i="4"/>
  <c r="AO217" i="4"/>
  <c r="AO218" i="4"/>
  <c r="AO219" i="4"/>
  <c r="AO220" i="4"/>
  <c r="AO221" i="4"/>
  <c r="AO222" i="4"/>
  <c r="AO223" i="4"/>
  <c r="AO224" i="4"/>
  <c r="AO225" i="4"/>
  <c r="AO226" i="4"/>
  <c r="AO227" i="4"/>
  <c r="AO228" i="4"/>
  <c r="AO229" i="4"/>
  <c r="AO230" i="4"/>
  <c r="AO231" i="4"/>
  <c r="AO232" i="4"/>
  <c r="AO233" i="4"/>
  <c r="AO234" i="4"/>
  <c r="AO235" i="4"/>
  <c r="AO236" i="4"/>
  <c r="AO237" i="4"/>
  <c r="AO238" i="4"/>
  <c r="AO239" i="4"/>
  <c r="AO240" i="4"/>
  <c r="AO241" i="4"/>
  <c r="AO242" i="4"/>
  <c r="AO243" i="4"/>
  <c r="AO244" i="4"/>
  <c r="AO245" i="4"/>
  <c r="AO246" i="4"/>
  <c r="AO247" i="4"/>
  <c r="AO248" i="4"/>
  <c r="AO249" i="4"/>
  <c r="AO250" i="4"/>
  <c r="AO251" i="4"/>
  <c r="AO252" i="4"/>
  <c r="AO253" i="4"/>
  <c r="AO254" i="4"/>
  <c r="AO255" i="4"/>
  <c r="AO256" i="4"/>
  <c r="AO257" i="4"/>
  <c r="AO258" i="4"/>
  <c r="AO259" i="4"/>
  <c r="AO260" i="4"/>
  <c r="AO261" i="4"/>
  <c r="AO262" i="4"/>
  <c r="AO263" i="4"/>
  <c r="AO264" i="4"/>
  <c r="AO265" i="4"/>
  <c r="AO266" i="4"/>
  <c r="AO267" i="4"/>
  <c r="AO268" i="4"/>
  <c r="AO269" i="4"/>
  <c r="AO270" i="4"/>
  <c r="AO271" i="4"/>
  <c r="AO272" i="4"/>
  <c r="AO273" i="4"/>
  <c r="AO274" i="4"/>
  <c r="AO275" i="4"/>
  <c r="AO276" i="4"/>
  <c r="AO277" i="4"/>
  <c r="AO278" i="4"/>
  <c r="AO279" i="4"/>
  <c r="AO280" i="4"/>
  <c r="AO281" i="4"/>
  <c r="AO282" i="4"/>
  <c r="AO283" i="4"/>
  <c r="AO284" i="4"/>
  <c r="AO285" i="4"/>
  <c r="AO286" i="4"/>
  <c r="AO287" i="4"/>
  <c r="AO288" i="4"/>
  <c r="AO289" i="4"/>
  <c r="AO290" i="4"/>
  <c r="AO291" i="4"/>
  <c r="AO292" i="4"/>
  <c r="AO293" i="4"/>
  <c r="AO294" i="4"/>
  <c r="AO295" i="4"/>
  <c r="AO296" i="4"/>
  <c r="AO297" i="4"/>
  <c r="AO298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M195" i="4"/>
  <c r="AM196" i="4"/>
  <c r="AM197" i="4"/>
  <c r="AM198" i="4"/>
  <c r="AM199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M224" i="4"/>
  <c r="AM225" i="4"/>
  <c r="AM226" i="4"/>
  <c r="AM227" i="4"/>
  <c r="AM228" i="4"/>
  <c r="AM229" i="4"/>
  <c r="AM230" i="4"/>
  <c r="AM231" i="4"/>
  <c r="AM232" i="4"/>
  <c r="AM233" i="4"/>
  <c r="AM234" i="4"/>
  <c r="AM235" i="4"/>
  <c r="AM236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84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O2" i="4"/>
  <c r="AN2" i="4"/>
  <c r="AJ2" i="4"/>
  <c r="AK2" i="4"/>
  <c r="AL2" i="4"/>
  <c r="AM2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E2" i="4"/>
  <c r="AF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2" i="4"/>
  <c r="S2" i="4"/>
  <c r="T2" i="4"/>
  <c r="U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2" i="4"/>
  <c r="AB2" i="4"/>
  <c r="AC2" i="4"/>
  <c r="AD2" i="4"/>
  <c r="AA2" i="4"/>
  <c r="Z2" i="4"/>
  <c r="B6" i="6"/>
  <c r="B39" i="6"/>
  <c r="B5" i="6"/>
  <c r="B26" i="6"/>
  <c r="B49" i="6"/>
  <c r="B47" i="6"/>
  <c r="B8" i="6"/>
  <c r="B30" i="6"/>
  <c r="B29" i="6"/>
  <c r="B32" i="6"/>
  <c r="B36" i="6"/>
  <c r="B33" i="6"/>
  <c r="B21" i="6"/>
  <c r="B3" i="6"/>
  <c r="B17" i="6"/>
  <c r="B48" i="6"/>
  <c r="B45" i="6"/>
  <c r="B51" i="6"/>
  <c r="B23" i="6"/>
  <c r="B22" i="6"/>
  <c r="B31" i="6"/>
  <c r="B13" i="6"/>
  <c r="B25" i="6"/>
  <c r="B50" i="6"/>
  <c r="B9" i="6"/>
  <c r="B12" i="6"/>
  <c r="B18" i="6"/>
  <c r="B38" i="6"/>
  <c r="B28" i="6"/>
  <c r="B27" i="6"/>
  <c r="B15" i="6"/>
  <c r="B37" i="6"/>
  <c r="B16" i="6"/>
  <c r="B43" i="6"/>
  <c r="B42" i="6"/>
  <c r="B35" i="6"/>
  <c r="B41" i="6"/>
  <c r="B24" i="6"/>
  <c r="B11" i="6"/>
  <c r="B14" i="6"/>
  <c r="B4" i="6"/>
  <c r="B7" i="6"/>
  <c r="B19" i="6"/>
  <c r="B46" i="6"/>
  <c r="B20" i="6"/>
  <c r="B44" i="6"/>
  <c r="B2" i="6"/>
  <c r="B40" i="6"/>
  <c r="B34" i="6"/>
  <c r="B10" i="6"/>
  <c r="AP21" i="4" l="1" a="1"/>
  <c r="AP21" i="4" s="1"/>
  <c r="AG21" i="4" a="1"/>
  <c r="AG21" i="4" s="1"/>
  <c r="X21" i="4" a="1"/>
  <c r="X21" i="4" s="1"/>
  <c r="J5" i="10"/>
  <c r="K5" i="10"/>
  <c r="B15" i="10"/>
  <c r="E15" i="10"/>
  <c r="F8" i="10"/>
  <c r="Y21" i="4" a="1"/>
  <c r="Y21" i="4" s="1"/>
  <c r="AH21" i="4" a="1"/>
  <c r="AH21" i="4" s="1"/>
  <c r="AQ21" i="4" a="1"/>
  <c r="AQ21" i="4" s="1"/>
  <c r="E8" i="10"/>
  <c r="C15" i="10"/>
  <c r="H8" i="10"/>
  <c r="J8" i="10"/>
  <c r="K8" i="10"/>
  <c r="F17" i="10"/>
  <c r="G17" i="10"/>
  <c r="H17" i="10"/>
  <c r="I17" i="10"/>
  <c r="H11" i="10"/>
  <c r="J17" i="10"/>
  <c r="I11" i="10"/>
  <c r="J11" i="10"/>
  <c r="I20" i="10"/>
  <c r="K20" i="10"/>
  <c r="B2" i="10"/>
  <c r="G8" i="10"/>
  <c r="E14" i="10"/>
  <c r="G14" i="10"/>
  <c r="K2" i="10"/>
  <c r="B7" i="10"/>
  <c r="I8" i="10"/>
  <c r="D12" i="10"/>
  <c r="H14" i="10"/>
  <c r="D7" i="10"/>
  <c r="F12" i="10"/>
  <c r="I14" i="10"/>
  <c r="E7" i="10"/>
  <c r="J14" i="10"/>
  <c r="B18" i="10"/>
  <c r="C4" i="10"/>
  <c r="F7" i="10"/>
  <c r="B13" i="10"/>
  <c r="K14" i="10"/>
  <c r="D18" i="10"/>
  <c r="E4" i="10"/>
  <c r="G7" i="10"/>
  <c r="C13" i="10"/>
  <c r="K18" i="10"/>
  <c r="F4" i="10"/>
  <c r="H7" i="10"/>
  <c r="C10" i="10"/>
  <c r="D13" i="10"/>
  <c r="G4" i="10"/>
  <c r="J7" i="10"/>
  <c r="D10" i="10"/>
  <c r="E13" i="10"/>
  <c r="H4" i="10"/>
  <c r="K7" i="10"/>
  <c r="E10" i="10"/>
  <c r="F13" i="10"/>
  <c r="C20" i="10"/>
  <c r="I4" i="10"/>
  <c r="F10" i="10"/>
  <c r="G13" i="10"/>
  <c r="G15" i="10"/>
  <c r="E20" i="10"/>
  <c r="K4" i="10"/>
  <c r="B8" i="10"/>
  <c r="G10" i="10"/>
  <c r="H13" i="10"/>
  <c r="J15" i="10"/>
  <c r="F20" i="10"/>
  <c r="C8" i="10"/>
  <c r="J10" i="10"/>
  <c r="I13" i="10"/>
  <c r="G20" i="10"/>
  <c r="B14" i="10"/>
  <c r="C5" i="10"/>
  <c r="K13" i="10"/>
  <c r="H20" i="10"/>
  <c r="B16" i="10"/>
  <c r="B3" i="10"/>
  <c r="C16" i="10"/>
  <c r="B19" i="10"/>
  <c r="C3" i="10"/>
  <c r="B6" i="10"/>
  <c r="K11" i="10"/>
  <c r="D16" i="10"/>
  <c r="C19" i="10"/>
  <c r="D3" i="10"/>
  <c r="C6" i="10"/>
  <c r="B9" i="10"/>
  <c r="E16" i="10"/>
  <c r="D19" i="10"/>
  <c r="E3" i="10"/>
  <c r="J4" i="10"/>
  <c r="D6" i="10"/>
  <c r="I7" i="10"/>
  <c r="C9" i="10"/>
  <c r="H10" i="10"/>
  <c r="B12" i="10"/>
  <c r="F16" i="10"/>
  <c r="K17" i="10"/>
  <c r="E19" i="10"/>
  <c r="J20" i="10"/>
  <c r="F3" i="10"/>
  <c r="E6" i="10"/>
  <c r="D9" i="10"/>
  <c r="I10" i="10"/>
  <c r="C12" i="10"/>
  <c r="G16" i="10"/>
  <c r="F19" i="10"/>
  <c r="G3" i="10"/>
  <c r="F6" i="10"/>
  <c r="E9" i="10"/>
  <c r="H16" i="10"/>
  <c r="G19" i="10"/>
  <c r="C2" i="10"/>
  <c r="H3" i="10"/>
  <c r="B5" i="10"/>
  <c r="G6" i="10"/>
  <c r="F9" i="10"/>
  <c r="K10" i="10"/>
  <c r="E12" i="10"/>
  <c r="D15" i="10"/>
  <c r="I16" i="10"/>
  <c r="C18" i="10"/>
  <c r="H19" i="10"/>
  <c r="I3" i="10"/>
  <c r="H6" i="10"/>
  <c r="G9" i="10"/>
  <c r="J16" i="10"/>
  <c r="I19" i="10"/>
  <c r="E2" i="10"/>
  <c r="J3" i="10"/>
  <c r="D5" i="10"/>
  <c r="I6" i="10"/>
  <c r="H9" i="10"/>
  <c r="B11" i="10"/>
  <c r="G12" i="10"/>
  <c r="F15" i="10"/>
  <c r="E18" i="10"/>
  <c r="J19" i="10"/>
  <c r="F2" i="10"/>
  <c r="E5" i="10"/>
  <c r="J6" i="10"/>
  <c r="I9" i="10"/>
  <c r="C11" i="10"/>
  <c r="H12" i="10"/>
  <c r="F18" i="10"/>
  <c r="G2" i="10"/>
  <c r="F5" i="10"/>
  <c r="J9" i="10"/>
  <c r="D11" i="10"/>
  <c r="I12" i="10"/>
  <c r="C14" i="10"/>
  <c r="H15" i="10"/>
  <c r="B17" i="10"/>
  <c r="G18" i="10"/>
  <c r="H2" i="10"/>
  <c r="B4" i="10"/>
  <c r="G5" i="10"/>
  <c r="E11" i="10"/>
  <c r="J12" i="10"/>
  <c r="D14" i="10"/>
  <c r="I15" i="10"/>
  <c r="C17" i="10"/>
  <c r="H18" i="10"/>
  <c r="B20" i="10"/>
  <c r="I2" i="10"/>
  <c r="H5" i="10"/>
  <c r="F11" i="10"/>
  <c r="D17" i="10"/>
  <c r="I18" i="10"/>
  <c r="AQ19" i="4" a="1"/>
  <c r="AQ19" i="4" s="1"/>
  <c r="AQ3" i="4" a="1"/>
  <c r="AQ3" i="4" s="1"/>
  <c r="AQ10" i="4" a="1"/>
  <c r="AQ10" i="4" s="1"/>
  <c r="AH6" i="4" a="1"/>
  <c r="AH6" i="4" s="1"/>
  <c r="AQ16" i="4" a="1"/>
  <c r="AQ16" i="4" s="1"/>
  <c r="AH16" i="4" a="1"/>
  <c r="AH16" i="4" s="1"/>
  <c r="AG13" i="4" a="1"/>
  <c r="AG13" i="4" s="1"/>
  <c r="AQ6" i="4" a="1"/>
  <c r="AQ6" i="4" s="1"/>
  <c r="AH11" i="4" a="1"/>
  <c r="AH11" i="4" s="1"/>
  <c r="AQ8" i="4" a="1"/>
  <c r="AQ8" i="4" s="1"/>
  <c r="Y7" i="4" a="1"/>
  <c r="Y7" i="4" s="1"/>
  <c r="AQ9" i="4" a="1"/>
  <c r="AQ9" i="4" s="1"/>
  <c r="Y5" i="4" a="1"/>
  <c r="Y5" i="4" s="1"/>
  <c r="AH10" i="4" a="1"/>
  <c r="AH10" i="4" s="1"/>
  <c r="AQ7" i="4" a="1"/>
  <c r="AQ7" i="4" s="1"/>
  <c r="Y20" i="4" a="1"/>
  <c r="Y20" i="4" s="1"/>
  <c r="Y4" i="4" a="1"/>
  <c r="Y4" i="4" s="1"/>
  <c r="AH9" i="4" a="1"/>
  <c r="AH9" i="4" s="1"/>
  <c r="Y6" i="4" a="1"/>
  <c r="Y6" i="4" s="1"/>
  <c r="Y19" i="4" a="1"/>
  <c r="Y19" i="4" s="1"/>
  <c r="Y3" i="4" a="1"/>
  <c r="Y3" i="4" s="1"/>
  <c r="AH8" i="4" a="1"/>
  <c r="AH8" i="4" s="1"/>
  <c r="AQ5" i="4" a="1"/>
  <c r="AQ5" i="4" s="1"/>
  <c r="Y18" i="4" a="1"/>
  <c r="Y18" i="4" s="1"/>
  <c r="AH7" i="4" a="1"/>
  <c r="AH7" i="4" s="1"/>
  <c r="AQ20" i="4" a="1"/>
  <c r="AQ20" i="4" s="1"/>
  <c r="AQ4" i="4" a="1"/>
  <c r="AQ4" i="4" s="1"/>
  <c r="Y17" i="4" a="1"/>
  <c r="Y17" i="4" s="1"/>
  <c r="Y16" i="4" a="1"/>
  <c r="Y16" i="4" s="1"/>
  <c r="AH5" i="4" a="1"/>
  <c r="AH5" i="4" s="1"/>
  <c r="AP18" i="4" a="1"/>
  <c r="AP18" i="4" s="1"/>
  <c r="Y15" i="4" a="1"/>
  <c r="Y15" i="4" s="1"/>
  <c r="Y10" i="4" a="1"/>
  <c r="Y10" i="4" s="1"/>
  <c r="AH20" i="4" a="1"/>
  <c r="AH20" i="4" s="1"/>
  <c r="AH4" i="4" a="1"/>
  <c r="AH4" i="4" s="1"/>
  <c r="AH14" i="4" a="1"/>
  <c r="AH14" i="4" s="1"/>
  <c r="AP17" i="4" a="1"/>
  <c r="AP17" i="4" s="1"/>
  <c r="AP14" i="4" a="1"/>
  <c r="AP14" i="4" s="1"/>
  <c r="Y14" i="4" a="1"/>
  <c r="Y14" i="4" s="1"/>
  <c r="AH19" i="4" a="1"/>
  <c r="AH19" i="4" s="1"/>
  <c r="AH3" i="4" a="1"/>
  <c r="AH3" i="4" s="1"/>
  <c r="Y13" i="4" a="1"/>
  <c r="Y13" i="4" s="1"/>
  <c r="Y8" i="4" a="1"/>
  <c r="Y8" i="4" s="1"/>
  <c r="AH18" i="4" a="1"/>
  <c r="AH18" i="4" s="1"/>
  <c r="AH12" i="4" a="1"/>
  <c r="AH12" i="4" s="1"/>
  <c r="AQ15" i="4" a="1"/>
  <c r="AQ15" i="4" s="1"/>
  <c r="Y12" i="4" a="1"/>
  <c r="Y12" i="4" s="1"/>
  <c r="AH17" i="4" a="1"/>
  <c r="AH17" i="4" s="1"/>
  <c r="AQ14" i="4" a="1"/>
  <c r="AQ14" i="4" s="1"/>
  <c r="Y11" i="4" a="1"/>
  <c r="Y11" i="4" s="1"/>
  <c r="AQ13" i="4" a="1"/>
  <c r="AQ13" i="4" s="1"/>
  <c r="X6" i="4" a="1"/>
  <c r="X6" i="4" s="1"/>
  <c r="AH15" i="4" a="1"/>
  <c r="AH15" i="4" s="1"/>
  <c r="AQ12" i="4" a="1"/>
  <c r="AQ12" i="4" s="1"/>
  <c r="AG10" i="4" a="1"/>
  <c r="AG10" i="4" s="1"/>
  <c r="X10" i="4" a="1"/>
  <c r="X10" i="4" s="1"/>
  <c r="X9" i="4" a="1"/>
  <c r="X9" i="4" s="1"/>
  <c r="AG14" i="4" a="1"/>
  <c r="AG14" i="4" s="1"/>
  <c r="AQ11" i="4" a="1"/>
  <c r="AQ11" i="4" s="1"/>
  <c r="AP16" i="4" a="1"/>
  <c r="AP16" i="4" s="1"/>
  <c r="AQ18" i="4" a="1"/>
  <c r="AQ18" i="4" s="1"/>
  <c r="X8" i="4" a="1"/>
  <c r="X8" i="4" s="1"/>
  <c r="AG12" i="4" a="1"/>
  <c r="AG12" i="4" s="1"/>
  <c r="X7" i="4" a="1"/>
  <c r="X7" i="4" s="1"/>
  <c r="Y9" i="4" a="1"/>
  <c r="Y9" i="4" s="1"/>
  <c r="AG11" i="4" a="1"/>
  <c r="AG11" i="4" s="1"/>
  <c r="AH13" i="4" a="1"/>
  <c r="AH13" i="4" s="1"/>
  <c r="AP15" i="4" a="1"/>
  <c r="AP15" i="4" s="1"/>
  <c r="AQ17" i="4" a="1"/>
  <c r="AQ17" i="4" s="1"/>
  <c r="X5" i="4" a="1"/>
  <c r="X5" i="4" s="1"/>
  <c r="AG9" i="4" a="1"/>
  <c r="AG9" i="4" s="1"/>
  <c r="AP13" i="4" a="1"/>
  <c r="AP13" i="4" s="1"/>
  <c r="X20" i="4" a="1"/>
  <c r="X20" i="4" s="1"/>
  <c r="X4" i="4" a="1"/>
  <c r="X4" i="4" s="1"/>
  <c r="AG8" i="4" a="1"/>
  <c r="AG8" i="4" s="1"/>
  <c r="AP12" i="4" a="1"/>
  <c r="AP12" i="4" s="1"/>
  <c r="X19" i="4" a="1"/>
  <c r="X19" i="4" s="1"/>
  <c r="X3" i="4" a="1"/>
  <c r="X3" i="4" s="1"/>
  <c r="AG7" i="4" a="1"/>
  <c r="AG7" i="4" s="1"/>
  <c r="AP11" i="4" a="1"/>
  <c r="AP11" i="4" s="1"/>
  <c r="X18" i="4" a="1"/>
  <c r="X18" i="4" s="1"/>
  <c r="AG6" i="4" a="1"/>
  <c r="AG6" i="4" s="1"/>
  <c r="AP10" i="4" a="1"/>
  <c r="AP10" i="4" s="1"/>
  <c r="X17" i="4" a="1"/>
  <c r="X17" i="4" s="1"/>
  <c r="AG5" i="4" a="1"/>
  <c r="AG5" i="4" s="1"/>
  <c r="AP9" i="4" a="1"/>
  <c r="AP9" i="4" s="1"/>
  <c r="X16" i="4" a="1"/>
  <c r="X16" i="4" s="1"/>
  <c r="AG20" i="4" a="1"/>
  <c r="AG20" i="4" s="1"/>
  <c r="AG4" i="4" a="1"/>
  <c r="AG4" i="4" s="1"/>
  <c r="AP8" i="4" a="1"/>
  <c r="AP8" i="4" s="1"/>
  <c r="X15" i="4" a="1"/>
  <c r="X15" i="4" s="1"/>
  <c r="AG19" i="4" a="1"/>
  <c r="AG19" i="4" s="1"/>
  <c r="AG3" i="4" a="1"/>
  <c r="AG3" i="4" s="1"/>
  <c r="AP7" i="4" a="1"/>
  <c r="AP7" i="4" s="1"/>
  <c r="X14" i="4" a="1"/>
  <c r="X14" i="4" s="1"/>
  <c r="AG18" i="4" a="1"/>
  <c r="AG18" i="4" s="1"/>
  <c r="AP6" i="4" a="1"/>
  <c r="AP6" i="4" s="1"/>
  <c r="X13" i="4" a="1"/>
  <c r="X13" i="4" s="1"/>
  <c r="AG17" i="4" a="1"/>
  <c r="AG17" i="4" s="1"/>
  <c r="AP5" i="4" a="1"/>
  <c r="AP5" i="4" s="1"/>
  <c r="X12" i="4" a="1"/>
  <c r="X12" i="4" s="1"/>
  <c r="AG16" i="4" a="1"/>
  <c r="AG16" i="4" s="1"/>
  <c r="AP20" i="4" a="1"/>
  <c r="AP20" i="4" s="1"/>
  <c r="AP4" i="4" a="1"/>
  <c r="AP4" i="4" s="1"/>
  <c r="X11" i="4" a="1"/>
  <c r="X11" i="4" s="1"/>
  <c r="AG15" i="4" a="1"/>
  <c r="AG15" i="4" s="1"/>
  <c r="AP19" i="4" a="1"/>
  <c r="AP19" i="4" s="1"/>
  <c r="AP3" i="4" a="1"/>
  <c r="AP3" i="4" s="1"/>
  <c r="AH2" i="4" a="1"/>
  <c r="AH2" i="4" s="1"/>
  <c r="AQ2" i="4" a="1"/>
  <c r="AQ2" i="4" s="1"/>
  <c r="X2" i="4" a="1"/>
  <c r="X2" i="4" s="1"/>
  <c r="Y2" i="4" a="1"/>
  <c r="Y2" i="4" s="1"/>
  <c r="AG2" i="4" a="1"/>
  <c r="AG2" i="4" s="1"/>
  <c r="AP2" i="4" a="1"/>
  <c r="AP2" i="4" s="1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L3" i="4"/>
  <c r="L2" i="4"/>
  <c r="V6" i="1"/>
  <c r="V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3" i="1"/>
  <c r="M2" i="1"/>
  <c r="N15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3" i="1"/>
  <c r="K2" i="1"/>
  <c r="L16" i="1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3" i="4"/>
  <c r="N2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" i="7"/>
  <c r="L1" i="6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3" i="2"/>
  <c r="G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C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12" i="6"/>
  <c r="D20" i="6"/>
  <c r="C42" i="6"/>
  <c r="F30" i="6"/>
  <c r="D43" i="6"/>
  <c r="C11" i="7"/>
  <c r="G46" i="6"/>
  <c r="H9" i="7"/>
  <c r="G30" i="6"/>
  <c r="H8" i="6"/>
  <c r="C44" i="6"/>
  <c r="H5" i="6"/>
  <c r="E20" i="6"/>
  <c r="H32" i="6"/>
  <c r="D6" i="6"/>
  <c r="G2" i="6"/>
  <c r="F47" i="6"/>
  <c r="D32" i="6"/>
  <c r="H19" i="6"/>
  <c r="D10" i="6"/>
  <c r="F51" i="6"/>
  <c r="C19" i="6"/>
  <c r="C3" i="7"/>
  <c r="D29" i="6"/>
  <c r="F5" i="7"/>
  <c r="H45" i="6"/>
  <c r="C6" i="6"/>
  <c r="D36" i="6"/>
  <c r="F3" i="6"/>
  <c r="F40" i="6"/>
  <c r="D47" i="6"/>
  <c r="H48" i="6"/>
  <c r="C50" i="6"/>
  <c r="E31" i="6"/>
  <c r="G33" i="6"/>
  <c r="F8" i="6"/>
  <c r="D16" i="6"/>
  <c r="D22" i="6"/>
  <c r="G8" i="7"/>
  <c r="G32" i="6"/>
  <c r="B13" i="7"/>
  <c r="D35" i="6"/>
  <c r="F27" i="6"/>
  <c r="E9" i="7"/>
  <c r="D3" i="7"/>
  <c r="E7" i="6"/>
  <c r="H33" i="6"/>
  <c r="D37" i="6"/>
  <c r="B6" i="7"/>
  <c r="D24" i="6"/>
  <c r="C27" i="6"/>
  <c r="E17" i="6"/>
  <c r="D30" i="6"/>
  <c r="D40" i="6"/>
  <c r="F14" i="6"/>
  <c r="D28" i="6"/>
  <c r="H12" i="6"/>
  <c r="F25" i="6"/>
  <c r="C33" i="6"/>
  <c r="B8" i="7"/>
  <c r="D12" i="7"/>
  <c r="D18" i="6"/>
  <c r="C4" i="7"/>
  <c r="E50" i="6"/>
  <c r="G24" i="6"/>
  <c r="C8" i="7"/>
  <c r="E4" i="7"/>
  <c r="C38" i="6"/>
  <c r="G19" i="6"/>
  <c r="F2" i="6"/>
  <c r="C43" i="6"/>
  <c r="C18" i="6"/>
  <c r="C13" i="6"/>
  <c r="H4" i="7"/>
  <c r="H14" i="6"/>
  <c r="H5" i="7"/>
  <c r="D26" i="6"/>
  <c r="G2" i="7"/>
  <c r="G27" i="6"/>
  <c r="H17" i="6"/>
  <c r="H44" i="6"/>
  <c r="G35" i="6"/>
  <c r="G8" i="6"/>
  <c r="G22" i="6"/>
  <c r="H36" i="6"/>
  <c r="E10" i="6"/>
  <c r="F23" i="6"/>
  <c r="G9" i="6"/>
  <c r="H49" i="6"/>
  <c r="C41" i="6"/>
  <c r="D14" i="6"/>
  <c r="G44" i="6"/>
  <c r="G5" i="6"/>
  <c r="F3" i="7"/>
  <c r="E11" i="7"/>
  <c r="E13" i="7"/>
  <c r="D51" i="6"/>
  <c r="F10" i="6"/>
  <c r="E18" i="6"/>
  <c r="F13" i="7"/>
  <c r="H46" i="6"/>
  <c r="E7" i="7"/>
  <c r="F22" i="6"/>
  <c r="G11" i="6"/>
  <c r="E45" i="6"/>
  <c r="H4" i="6"/>
  <c r="D8" i="6"/>
  <c r="C12" i="7"/>
  <c r="G40" i="6"/>
  <c r="F6" i="6"/>
  <c r="F31" i="6"/>
  <c r="H7" i="7"/>
  <c r="F29" i="6"/>
  <c r="C28" i="6"/>
  <c r="E23" i="6"/>
  <c r="D2" i="6"/>
  <c r="H11" i="7"/>
  <c r="C20" i="6"/>
  <c r="H39" i="6"/>
  <c r="G13" i="7"/>
  <c r="D3" i="6"/>
  <c r="C35" i="6"/>
  <c r="B4" i="7"/>
  <c r="E10" i="7"/>
  <c r="G6" i="6"/>
  <c r="E47" i="6"/>
  <c r="D19" i="6"/>
  <c r="F20" i="6"/>
  <c r="G25" i="6"/>
  <c r="H23" i="6"/>
  <c r="G9" i="7"/>
  <c r="H3" i="6"/>
  <c r="E39" i="6"/>
  <c r="B3" i="7"/>
  <c r="G48" i="6"/>
  <c r="H25" i="6"/>
  <c r="H2" i="7"/>
  <c r="D11" i="7"/>
  <c r="F41" i="6"/>
  <c r="D34" i="6"/>
  <c r="C14" i="6"/>
  <c r="D23" i="6"/>
  <c r="F11" i="7"/>
  <c r="E42" i="6"/>
  <c r="C2" i="7"/>
  <c r="C7" i="7"/>
  <c r="C48" i="6"/>
  <c r="E6" i="6"/>
  <c r="D6" i="7"/>
  <c r="H24" i="6"/>
  <c r="C7" i="6"/>
  <c r="E9" i="6"/>
  <c r="C10" i="7"/>
  <c r="G12" i="7"/>
  <c r="G11" i="7"/>
  <c r="H20" i="6"/>
  <c r="E14" i="6"/>
  <c r="F35" i="6"/>
  <c r="E3" i="6"/>
  <c r="F18" i="6"/>
  <c r="E33" i="6"/>
  <c r="C21" i="6"/>
  <c r="C3" i="6"/>
  <c r="H50" i="6"/>
  <c r="G14" i="6"/>
  <c r="H22" i="6"/>
  <c r="F49" i="6"/>
  <c r="D46" i="6"/>
  <c r="G39" i="6"/>
  <c r="G50" i="6"/>
  <c r="F7" i="7"/>
  <c r="C22" i="6"/>
  <c r="F10" i="7"/>
  <c r="F7" i="6"/>
  <c r="G16" i="6"/>
  <c r="C25" i="6"/>
  <c r="G3" i="6"/>
  <c r="D42" i="6"/>
  <c r="G17" i="6"/>
  <c r="E34" i="6"/>
  <c r="C11" i="6"/>
  <c r="F8" i="7"/>
  <c r="H13" i="6"/>
  <c r="F13" i="6"/>
  <c r="F34" i="6"/>
  <c r="E12" i="7"/>
  <c r="E44" i="6"/>
  <c r="H11" i="6"/>
  <c r="F36" i="6"/>
  <c r="C5" i="7"/>
  <c r="E2" i="6"/>
  <c r="H26" i="6"/>
  <c r="H51" i="6"/>
  <c r="H41" i="6"/>
  <c r="H10" i="7"/>
  <c r="H16" i="6"/>
  <c r="F43" i="6"/>
  <c r="G36" i="6"/>
  <c r="G45" i="6"/>
  <c r="E27" i="6"/>
  <c r="C6" i="7"/>
  <c r="B2" i="7"/>
  <c r="E41" i="6"/>
  <c r="E30" i="6"/>
  <c r="F11" i="6"/>
  <c r="C30" i="6"/>
  <c r="F48" i="6"/>
  <c r="E51" i="6"/>
  <c r="C24" i="6"/>
  <c r="H21" i="6"/>
  <c r="D44" i="6"/>
  <c r="D33" i="6"/>
  <c r="F9" i="6"/>
  <c r="F6" i="7"/>
  <c r="G29" i="6"/>
  <c r="E32" i="6"/>
  <c r="C15" i="6"/>
  <c r="G15" i="6"/>
  <c r="E46" i="6"/>
  <c r="C49" i="6"/>
  <c r="E25" i="6"/>
  <c r="C4" i="6"/>
  <c r="C46" i="6"/>
  <c r="F28" i="6"/>
  <c r="E38" i="6"/>
  <c r="E24" i="6"/>
  <c r="D41" i="6"/>
  <c r="C37" i="6"/>
  <c r="H47" i="6"/>
  <c r="B9" i="7"/>
  <c r="B10" i="7"/>
  <c r="E8" i="7"/>
  <c r="F32" i="6"/>
  <c r="D21" i="6"/>
  <c r="C9" i="6"/>
  <c r="G4" i="6"/>
  <c r="F42" i="6"/>
  <c r="D25" i="6"/>
  <c r="C39" i="6"/>
  <c r="F15" i="6"/>
  <c r="H12" i="7"/>
  <c r="H38" i="6"/>
  <c r="C2" i="6"/>
  <c r="E19" i="6"/>
  <c r="G3" i="7"/>
  <c r="G38" i="6"/>
  <c r="E48" i="6"/>
  <c r="D50" i="6"/>
  <c r="D7" i="6"/>
  <c r="H34" i="6"/>
  <c r="D9" i="7"/>
  <c r="F12" i="6"/>
  <c r="E8" i="6"/>
  <c r="G41" i="6"/>
  <c r="E5" i="7"/>
  <c r="D11" i="6"/>
  <c r="C26" i="6"/>
  <c r="E22" i="6"/>
  <c r="F39" i="6"/>
  <c r="E28" i="6"/>
  <c r="C34" i="6"/>
  <c r="F4" i="6"/>
  <c r="H6" i="7"/>
  <c r="D5" i="6"/>
  <c r="D17" i="6"/>
  <c r="E29" i="6"/>
  <c r="G21" i="6"/>
  <c r="G47" i="6"/>
  <c r="H27" i="6"/>
  <c r="C29" i="6"/>
  <c r="D13" i="6"/>
  <c r="E6" i="7"/>
  <c r="H40" i="6"/>
  <c r="D4" i="6"/>
  <c r="H3" i="7"/>
  <c r="E2" i="7"/>
  <c r="H18" i="6"/>
  <c r="G6" i="7"/>
  <c r="F5" i="6"/>
  <c r="D38" i="6"/>
  <c r="G12" i="6"/>
  <c r="E4" i="6"/>
  <c r="H30" i="6"/>
  <c r="G18" i="6"/>
  <c r="C17" i="6"/>
  <c r="E35" i="6"/>
  <c r="H2" i="6"/>
  <c r="C51" i="6"/>
  <c r="E15" i="6"/>
  <c r="D12" i="6"/>
  <c r="E13" i="6"/>
  <c r="D39" i="6"/>
  <c r="E21" i="6"/>
  <c r="G5" i="7"/>
  <c r="F21" i="6"/>
  <c r="G42" i="6"/>
  <c r="D45" i="6"/>
  <c r="D4" i="7"/>
  <c r="C40" i="6"/>
  <c r="G20" i="6"/>
  <c r="F4" i="7"/>
  <c r="F33" i="6"/>
  <c r="D49" i="6"/>
  <c r="G34" i="6"/>
  <c r="G23" i="6"/>
  <c r="F26" i="6"/>
  <c r="H10" i="6"/>
  <c r="G10" i="7"/>
  <c r="G43" i="6"/>
  <c r="B5" i="7"/>
  <c r="G51" i="6"/>
  <c r="E16" i="6"/>
  <c r="D7" i="7"/>
  <c r="H6" i="6"/>
  <c r="D8" i="7"/>
  <c r="F19" i="6"/>
  <c r="C45" i="6"/>
  <c r="E40" i="6"/>
  <c r="H7" i="6"/>
  <c r="G7" i="6"/>
  <c r="C31" i="6"/>
  <c r="H31" i="6"/>
  <c r="C8" i="6"/>
  <c r="F37" i="6"/>
  <c r="G31" i="6"/>
  <c r="C13" i="7"/>
  <c r="G28" i="6"/>
  <c r="D9" i="6"/>
  <c r="D13" i="7"/>
  <c r="D2" i="7"/>
  <c r="F9" i="7"/>
  <c r="E11" i="6"/>
  <c r="C36" i="6"/>
  <c r="E5" i="6"/>
  <c r="H42" i="6"/>
  <c r="C23" i="6"/>
  <c r="C32" i="6"/>
  <c r="H28" i="6"/>
  <c r="C16" i="6"/>
  <c r="D15" i="6"/>
  <c r="F38" i="6"/>
  <c r="C10" i="6"/>
  <c r="D5" i="7"/>
  <c r="D27" i="6"/>
  <c r="B12" i="7"/>
  <c r="H37" i="6"/>
  <c r="H8" i="7"/>
  <c r="F44" i="6"/>
  <c r="G49" i="6"/>
  <c r="H35" i="6"/>
  <c r="D10" i="7"/>
  <c r="H15" i="6"/>
  <c r="G7" i="7"/>
  <c r="F16" i="6"/>
  <c r="E26" i="6"/>
  <c r="C9" i="7"/>
  <c r="E36" i="6"/>
  <c r="G10" i="6"/>
  <c r="H9" i="6"/>
  <c r="F24" i="6"/>
  <c r="F46" i="6"/>
  <c r="E37" i="6"/>
  <c r="H13" i="7"/>
  <c r="H43" i="6"/>
  <c r="F45" i="6"/>
  <c r="B11" i="7"/>
  <c r="G37" i="6"/>
  <c r="C47" i="6"/>
  <c r="F50" i="6"/>
  <c r="E49" i="6"/>
  <c r="F12" i="7"/>
  <c r="B7" i="7"/>
  <c r="C12" i="6"/>
  <c r="G13" i="6"/>
  <c r="H29" i="6"/>
  <c r="F17" i="6"/>
  <c r="F2" i="7"/>
  <c r="D31" i="6"/>
  <c r="G26" i="6"/>
  <c r="C5" i="6"/>
  <c r="E3" i="7"/>
  <c r="E43" i="6"/>
  <c r="D48" i="6"/>
  <c r="G4" i="7"/>
  <c r="M16" i="4" l="1"/>
  <c r="L14" i="1"/>
  <c r="N2" i="1"/>
  <c r="N8" i="1"/>
  <c r="L2" i="1"/>
  <c r="L3" i="1"/>
  <c r="N16" i="1"/>
  <c r="N3" i="1"/>
  <c r="N14" i="1"/>
  <c r="L4" i="1"/>
  <c r="N10" i="1"/>
  <c r="L10" i="1"/>
  <c r="L8" i="1"/>
  <c r="N4" i="1"/>
  <c r="L15" i="1"/>
  <c r="N9" i="1"/>
  <c r="L9" i="1"/>
  <c r="O14" i="4"/>
  <c r="O4" i="4"/>
  <c r="O2" i="4"/>
  <c r="O15" i="4"/>
  <c r="O8" i="4"/>
  <c r="O16" i="4"/>
  <c r="K16" i="4"/>
  <c r="K2" i="4"/>
  <c r="M2" i="4"/>
  <c r="K14" i="4"/>
  <c r="K15" i="4"/>
  <c r="M4" i="4"/>
  <c r="M3" i="4"/>
  <c r="M14" i="4"/>
  <c r="M15" i="4"/>
  <c r="K4" i="4"/>
  <c r="O3" i="4"/>
  <c r="K3" i="4"/>
  <c r="K8" i="4"/>
  <c r="M10" i="4"/>
  <c r="O10" i="4"/>
  <c r="K10" i="4"/>
  <c r="M8" i="4"/>
  <c r="K9" i="4"/>
  <c r="M9" i="4"/>
  <c r="O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<sst xmlns="http://schemas.openxmlformats.org/spreadsheetml/2006/main" count="164" uniqueCount="80">
  <si>
    <t>Date</t>
  </si>
  <si>
    <t>Number 1</t>
  </si>
  <si>
    <t>Number 2</t>
  </si>
  <si>
    <t>Number 3</t>
  </si>
  <si>
    <t>Number 4</t>
  </si>
  <si>
    <t>Number 5</t>
  </si>
  <si>
    <t>Number 6</t>
  </si>
  <si>
    <t>50</t>
  </si>
  <si>
    <t>15</t>
  </si>
  <si>
    <t>10</t>
  </si>
  <si>
    <t>20</t>
  </si>
  <si>
    <t>30</t>
  </si>
  <si>
    <t>Number</t>
  </si>
  <si>
    <t>100</t>
  </si>
  <si>
    <t>DrawDate</t>
  </si>
  <si>
    <t>Ball 1</t>
  </si>
  <si>
    <t>Ball 2</t>
  </si>
  <si>
    <t>Ball 3</t>
  </si>
  <si>
    <t>Ball 4</t>
  </si>
  <si>
    <t>Ball 5</t>
  </si>
  <si>
    <t>Lucky Star 1</t>
  </si>
  <si>
    <t>Lucky Star 2</t>
  </si>
  <si>
    <t>Merlin</t>
  </si>
  <si>
    <t>Arthur</t>
  </si>
  <si>
    <t>Guinevere</t>
  </si>
  <si>
    <t>Lancelot</t>
  </si>
  <si>
    <t>Ball 6</t>
  </si>
  <si>
    <t>Bonus Ball</t>
  </si>
  <si>
    <t>Ball Set</t>
  </si>
  <si>
    <t>Machine</t>
  </si>
  <si>
    <t>DrawNumber</t>
  </si>
  <si>
    <t>5</t>
  </si>
  <si>
    <t>Prev attempts</t>
  </si>
  <si>
    <t>200</t>
  </si>
  <si>
    <t>Ball Delta</t>
  </si>
  <si>
    <t>LS Delta</t>
  </si>
  <si>
    <t>Ball Y Delta</t>
  </si>
  <si>
    <t xml:space="preserve">Past 10 </t>
  </si>
  <si>
    <t>Past 100</t>
  </si>
  <si>
    <t>Past 5</t>
  </si>
  <si>
    <t>Ball 1 Repeat Last 5</t>
  </si>
  <si>
    <t>Ball 2 Repeat Last 5</t>
  </si>
  <si>
    <t>Ball 3 Repeat Last 5</t>
  </si>
  <si>
    <t>Ball 4 Repeat Last 5</t>
  </si>
  <si>
    <t>Ball 5 Repeat Last 5</t>
  </si>
  <si>
    <t>Lucky Star 1 Repeat Last 5</t>
  </si>
  <si>
    <t>Lucky Star 2 Repeat Last 5</t>
  </si>
  <si>
    <t>Ball 1 Repeat Last 10</t>
  </si>
  <si>
    <t>Ball 2 Repeat Last 10</t>
  </si>
  <si>
    <t>Ball 3 Repeat Last 10</t>
  </si>
  <si>
    <t>Ball 4 Repeat Last 10</t>
  </si>
  <si>
    <t>Ball 5 Repeat Last 10</t>
  </si>
  <si>
    <t>Lucky Star 1 Repeat Last 10</t>
  </si>
  <si>
    <t>Lucky Star 2 Repeat Last 10</t>
  </si>
  <si>
    <t>Ball 1 Repeat Last 20</t>
  </si>
  <si>
    <t>Ball 2 Repeat Last 20</t>
  </si>
  <si>
    <t>Ball 3 Repeat Last 20</t>
  </si>
  <si>
    <t>Ball 4 Repeat Last 20</t>
  </si>
  <si>
    <t>Ball 5 Repeat Last 20</t>
  </si>
  <si>
    <t>Lucky Star 1 Repeat Last 20</t>
  </si>
  <si>
    <t>Lucky Star 2 Repeat Last 20</t>
  </si>
  <si>
    <t xml:space="preserve">Score 0 Last 5 </t>
  </si>
  <si>
    <t>Score 0 Last 10</t>
  </si>
  <si>
    <t>Score 1 Last 10</t>
  </si>
  <si>
    <t>Score &gt;1 Last 20</t>
  </si>
  <si>
    <t>Score 1 Last 20</t>
  </si>
  <si>
    <t xml:space="preserve">Score 1 Last 5 </t>
  </si>
  <si>
    <t>LS Y Delta</t>
  </si>
  <si>
    <t>Combined Digits</t>
  </si>
  <si>
    <t>Digit 1 Freq</t>
  </si>
  <si>
    <t>Digit 2 Freq</t>
  </si>
  <si>
    <t>Digit 3 Freq</t>
  </si>
  <si>
    <t>Digit 4 Freq</t>
  </si>
  <si>
    <t>Digit 5 Freq</t>
  </si>
  <si>
    <t>Digit 6 Freq</t>
  </si>
  <si>
    <t>Digit 7 Freq</t>
  </si>
  <si>
    <t>Digit 8 Freq</t>
  </si>
  <si>
    <t>Digit 9 Freq</t>
  </si>
  <si>
    <t>Digit 0 Freq</t>
  </si>
  <si>
    <t>Sum of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</si>
</sst>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HotPicks</a:t>
            </a:r>
            <a:r>
              <a:rPr lang="en-GB" baseline="0"/>
              <a:t> count of ball number in the past 10, 15, 20, 30, 50, 100 draws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3"/>
          <c:order val="2"/>
          <c:tx>
            <c:strRef>
              <c:f>'HotPicks analysis'!$D$1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'HotPicks analysis'!$D$2:$D$60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0</c:v>
                </c:pt>
                <c:pt idx="34">
                  <c:v>7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1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1</c:v>
                </c:pt>
                <c:pt idx="45">
                  <c:v>0</c:v>
                </c:pt>
                <c:pt idx="46">
                  <c:v>3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2F-4EE9-AAC7-1A7DF3B27C51}"/>
            </c:ext>
          </c:extLst>
        </c:ser>
        <c:ser>
          <c:idx val="5"/>
          <c:order val="4"/>
          <c:tx>
            <c:strRef>
              <c:f>'HotPicks analysis'!$F$1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'HotPicks analysis'!$F$2:$F$60</c:f>
              <c:numCache>
                <c:formatCode>General</c:formatCode>
                <c:ptCount val="59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8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4</c:v>
                </c:pt>
                <c:pt idx="18">
                  <c:v>8</c:v>
                </c:pt>
                <c:pt idx="19">
                  <c:v>6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2</c:v>
                </c:pt>
                <c:pt idx="24">
                  <c:v>5</c:v>
                </c:pt>
                <c:pt idx="25">
                  <c:v>4</c:v>
                </c:pt>
                <c:pt idx="26">
                  <c:v>6</c:v>
                </c:pt>
                <c:pt idx="27">
                  <c:v>3</c:v>
                </c:pt>
                <c:pt idx="28">
                  <c:v>6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7</c:v>
                </c:pt>
                <c:pt idx="33">
                  <c:v>2</c:v>
                </c:pt>
                <c:pt idx="34">
                  <c:v>7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6</c:v>
                </c:pt>
                <c:pt idx="39">
                  <c:v>3</c:v>
                </c:pt>
                <c:pt idx="40">
                  <c:v>9</c:v>
                </c:pt>
                <c:pt idx="41">
                  <c:v>6</c:v>
                </c:pt>
                <c:pt idx="42">
                  <c:v>4</c:v>
                </c:pt>
                <c:pt idx="43">
                  <c:v>6</c:v>
                </c:pt>
                <c:pt idx="44">
                  <c:v>6</c:v>
                </c:pt>
                <c:pt idx="45">
                  <c:v>0</c:v>
                </c:pt>
                <c:pt idx="46">
                  <c:v>5</c:v>
                </c:pt>
                <c:pt idx="47">
                  <c:v>7</c:v>
                </c:pt>
                <c:pt idx="48">
                  <c:v>8</c:v>
                </c:pt>
                <c:pt idx="49">
                  <c:v>4</c:v>
                </c:pt>
                <c:pt idx="50">
                  <c:v>4</c:v>
                </c:pt>
                <c:pt idx="51">
                  <c:v>5</c:v>
                </c:pt>
                <c:pt idx="52">
                  <c:v>3</c:v>
                </c:pt>
                <c:pt idx="53">
                  <c:v>6</c:v>
                </c:pt>
                <c:pt idx="54">
                  <c:v>4</c:v>
                </c:pt>
                <c:pt idx="55">
                  <c:v>4</c:v>
                </c:pt>
                <c:pt idx="56">
                  <c:v>6</c:v>
                </c:pt>
                <c:pt idx="57">
                  <c:v>4</c:v>
                </c:pt>
                <c:pt idx="5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2F-4EE9-AAC7-1A7DF3B27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'HotPicks analysis'!$B$1</c15:sqref>
                        </c15:formulaRef>
                      </c:ext>
                    </c:extLst>
                    <c:strCache>
                      <c:ptCount val="1"/>
                      <c:pt idx="0">
                        <c:v>10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'HotPicks analysis'!$B$2:$B$60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3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3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1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5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0</c:v>
                      </c:pt>
                      <c:pt idx="41">
                        <c:v>2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2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D2F-4EE9-AAC7-1A7DF3B27C51}"/>
                  </c:ext>
                </c:extLst>
              </c15:ser>
            </c15:filteredBarSeries>
            <c15:filteredBa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analysis'!$C$1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analysis'!$C$2:$C$60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2</c:v>
                      </c:pt>
                      <c:pt idx="9">
                        <c:v>1</c:v>
                      </c:pt>
                      <c:pt idx="10">
                        <c:v>2</c:v>
                      </c:pt>
                      <c:pt idx="11">
                        <c:v>5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1</c:v>
                      </c:pt>
                      <c:pt idx="18">
                        <c:v>4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0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0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6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2</c:v>
                      </c:pt>
                      <c:pt idx="42">
                        <c:v>1</c:v>
                      </c:pt>
                      <c:pt idx="43">
                        <c:v>2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3</c:v>
                      </c:pt>
                      <c:pt idx="54">
                        <c:v>0</c:v>
                      </c:pt>
                      <c:pt idx="55">
                        <c:v>2</c:v>
                      </c:pt>
                      <c:pt idx="56">
                        <c:v>0</c:v>
                      </c:pt>
                      <c:pt idx="57">
                        <c:v>2</c:v>
                      </c:pt>
                      <c:pt idx="58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D2F-4EE9-AAC7-1A7DF3B27C51}"/>
                  </c:ext>
                </c:extLst>
              </c15:ser>
            </c15:filteredBarSeries>
            <c15:filteredBa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analysis'!$E$1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analysis'!$E$2:$E$60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4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1</c:v>
                      </c:pt>
                      <c:pt idx="10">
                        <c:v>5</c:v>
                      </c:pt>
                      <c:pt idx="11">
                        <c:v>7</c:v>
                      </c:pt>
                      <c:pt idx="12">
                        <c:v>3</c:v>
                      </c:pt>
                      <c:pt idx="13">
                        <c:v>4</c:v>
                      </c:pt>
                      <c:pt idx="14">
                        <c:v>2</c:v>
                      </c:pt>
                      <c:pt idx="15">
                        <c:v>4</c:v>
                      </c:pt>
                      <c:pt idx="16">
                        <c:v>4</c:v>
                      </c:pt>
                      <c:pt idx="17">
                        <c:v>2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3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1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4</c:v>
                      </c:pt>
                      <c:pt idx="33">
                        <c:v>0</c:v>
                      </c:pt>
                      <c:pt idx="34">
                        <c:v>7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5</c:v>
                      </c:pt>
                      <c:pt idx="38">
                        <c:v>5</c:v>
                      </c:pt>
                      <c:pt idx="39">
                        <c:v>1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5</c:v>
                      </c:pt>
                      <c:pt idx="44">
                        <c:v>1</c:v>
                      </c:pt>
                      <c:pt idx="45">
                        <c:v>0</c:v>
                      </c:pt>
                      <c:pt idx="46">
                        <c:v>4</c:v>
                      </c:pt>
                      <c:pt idx="47">
                        <c:v>3</c:v>
                      </c:pt>
                      <c:pt idx="48">
                        <c:v>4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2</c:v>
                      </c:pt>
                      <c:pt idx="52">
                        <c:v>0</c:v>
                      </c:pt>
                      <c:pt idx="53">
                        <c:v>6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2</c:v>
                      </c:pt>
                      <c:pt idx="58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D2F-4EE9-AAC7-1A7DF3B27C51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analysis'!$G$1</c15:sqref>
                        </c15:formulaRef>
                      </c:ext>
                    </c:extLst>
                    <c:strCache>
                      <c:ptCount val="1"/>
                      <c:pt idx="0">
                        <c:v>100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'HotPicks analysis'!$G$2:$G$60</c15:sqref>
                        </c15:formulaRef>
                      </c:ext>
                    </c:extLst>
                    <c:numCache>
                      <c:formatCode>General</c:formatCode>
                      <c:ptCount val="59"/>
                      <c:pt idx="0">
                        <c:v>11</c:v>
                      </c:pt>
                      <c:pt idx="1">
                        <c:v>9</c:v>
                      </c:pt>
                      <c:pt idx="2">
                        <c:v>17</c:v>
                      </c:pt>
                      <c:pt idx="3">
                        <c:v>15</c:v>
                      </c:pt>
                      <c:pt idx="4">
                        <c:v>4</c:v>
                      </c:pt>
                      <c:pt idx="5">
                        <c:v>12</c:v>
                      </c:pt>
                      <c:pt idx="6">
                        <c:v>12</c:v>
                      </c:pt>
                      <c:pt idx="7">
                        <c:v>9</c:v>
                      </c:pt>
                      <c:pt idx="8">
                        <c:v>14</c:v>
                      </c:pt>
                      <c:pt idx="9">
                        <c:v>12</c:v>
                      </c:pt>
                      <c:pt idx="10">
                        <c:v>11</c:v>
                      </c:pt>
                      <c:pt idx="11">
                        <c:v>15</c:v>
                      </c:pt>
                      <c:pt idx="12">
                        <c:v>14</c:v>
                      </c:pt>
                      <c:pt idx="13">
                        <c:v>9</c:v>
                      </c:pt>
                      <c:pt idx="14">
                        <c:v>14</c:v>
                      </c:pt>
                      <c:pt idx="15">
                        <c:v>13</c:v>
                      </c:pt>
                      <c:pt idx="16">
                        <c:v>15</c:v>
                      </c:pt>
                      <c:pt idx="17">
                        <c:v>11</c:v>
                      </c:pt>
                      <c:pt idx="18">
                        <c:v>15</c:v>
                      </c:pt>
                      <c:pt idx="19">
                        <c:v>12</c:v>
                      </c:pt>
                      <c:pt idx="20">
                        <c:v>10</c:v>
                      </c:pt>
                      <c:pt idx="21">
                        <c:v>9</c:v>
                      </c:pt>
                      <c:pt idx="22">
                        <c:v>9</c:v>
                      </c:pt>
                      <c:pt idx="23">
                        <c:v>11</c:v>
                      </c:pt>
                      <c:pt idx="24">
                        <c:v>8</c:v>
                      </c:pt>
                      <c:pt idx="25">
                        <c:v>5</c:v>
                      </c:pt>
                      <c:pt idx="26">
                        <c:v>21</c:v>
                      </c:pt>
                      <c:pt idx="27">
                        <c:v>10</c:v>
                      </c:pt>
                      <c:pt idx="28">
                        <c:v>11</c:v>
                      </c:pt>
                      <c:pt idx="29">
                        <c:v>8</c:v>
                      </c:pt>
                      <c:pt idx="30">
                        <c:v>8</c:v>
                      </c:pt>
                      <c:pt idx="31">
                        <c:v>13</c:v>
                      </c:pt>
                      <c:pt idx="32">
                        <c:v>16</c:v>
                      </c:pt>
                      <c:pt idx="33">
                        <c:v>13</c:v>
                      </c:pt>
                      <c:pt idx="34">
                        <c:v>12</c:v>
                      </c:pt>
                      <c:pt idx="35">
                        <c:v>17</c:v>
                      </c:pt>
                      <c:pt idx="36">
                        <c:v>18</c:v>
                      </c:pt>
                      <c:pt idx="37">
                        <c:v>13</c:v>
                      </c:pt>
                      <c:pt idx="38">
                        <c:v>17</c:v>
                      </c:pt>
                      <c:pt idx="39">
                        <c:v>11</c:v>
                      </c:pt>
                      <c:pt idx="40">
                        <c:v>16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10</c:v>
                      </c:pt>
                      <c:pt idx="44">
                        <c:v>10</c:v>
                      </c:pt>
                      <c:pt idx="45">
                        <c:v>8</c:v>
                      </c:pt>
                      <c:pt idx="46">
                        <c:v>11</c:v>
                      </c:pt>
                      <c:pt idx="47">
                        <c:v>17</c:v>
                      </c:pt>
                      <c:pt idx="48">
                        <c:v>12</c:v>
                      </c:pt>
                      <c:pt idx="49">
                        <c:v>10</c:v>
                      </c:pt>
                      <c:pt idx="50">
                        <c:v>13</c:v>
                      </c:pt>
                      <c:pt idx="51">
                        <c:v>15</c:v>
                      </c:pt>
                      <c:pt idx="52">
                        <c:v>9</c:v>
                      </c:pt>
                      <c:pt idx="53">
                        <c:v>9</c:v>
                      </c:pt>
                      <c:pt idx="54">
                        <c:v>7</c:v>
                      </c:pt>
                      <c:pt idx="55">
                        <c:v>10</c:v>
                      </c:pt>
                      <c:pt idx="56">
                        <c:v>13</c:v>
                      </c:pt>
                      <c:pt idx="57">
                        <c:v>9</c:v>
                      </c:pt>
                      <c:pt idx="58">
                        <c:v>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D2F-4EE9-AAC7-1A7DF3B27C51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EuroMillions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5,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'EuroMillions analysis'!$B$1</c:f>
              <c:strCache>
                <c:ptCount val="1"/>
                <c:pt idx="0">
                  <c:v>5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'EuroMillions analysis'!$B$2:$B$51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A60-4A63-BDF1-EC4B7B348F79}"/>
            </c:ext>
          </c:extLst>
        </c:ser>
        <c:ser>
          <c:idx val="2"/>
          <c:order val="1"/>
          <c:tx>
            <c:strRef>
              <c:f>'EuroMillions analysis'!$C$1</c:f>
              <c:strCache>
                <c:ptCount val="1"/>
                <c:pt idx="0">
                  <c:v>10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'EuroMillions analysis'!$C$2:$C$51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A60-4A63-BDF1-EC4B7B348F79}"/>
            </c:ext>
          </c:extLst>
        </c:ser>
        <c:ser>
          <c:idx val="4"/>
          <c:order val="3"/>
          <c:tx>
            <c:strRef>
              <c:f>'EuroMillions analysis'!$E$1</c:f>
              <c:strCache>
                <c:ptCount val="1"/>
                <c:pt idx="0">
                  <c:v>20</c:v>
                </c:pt>
              </c:strCache>
              <c:extLst xmlns:c15="http://schemas.microsoft.com/office/drawing/2012/chart"/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'EuroMillions analysis'!$E$2:$E$51</c:f>
              <c:numCache>
                <c:formatCode>General</c:formatCode>
                <c:ptCount val="50"/>
                <c:pt idx="0">
                  <c:v>2</c:v>
                </c:pt>
                <c:pt idx="1">
                  <c:v>0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0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3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2</c:v>
                </c:pt>
                <c:pt idx="48">
                  <c:v>4</c:v>
                </c:pt>
                <c:pt idx="49">
                  <c:v>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A60-4A63-BDF1-EC4B7B348F79}"/>
            </c:ext>
          </c:extLst>
        </c:ser>
        <c:ser>
          <c:idx val="0"/>
          <c:order val="6"/>
          <c:tx>
            <c:strRef>
              <c:f>'EuroMillions analysis'!$H$1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'EuroMillions analysis'!$H$2:$H$51</c:f>
              <c:numCache>
                <c:formatCode>General</c:formatCode>
                <c:ptCount val="50"/>
                <c:pt idx="0">
                  <c:v>13</c:v>
                </c:pt>
                <c:pt idx="1">
                  <c:v>22</c:v>
                </c:pt>
                <c:pt idx="2">
                  <c:v>18</c:v>
                </c:pt>
                <c:pt idx="3">
                  <c:v>22</c:v>
                </c:pt>
                <c:pt idx="4">
                  <c:v>11</c:v>
                </c:pt>
                <c:pt idx="5">
                  <c:v>17</c:v>
                </c:pt>
                <c:pt idx="6">
                  <c:v>25</c:v>
                </c:pt>
                <c:pt idx="7">
                  <c:v>21</c:v>
                </c:pt>
                <c:pt idx="8">
                  <c:v>19</c:v>
                </c:pt>
                <c:pt idx="9">
                  <c:v>25</c:v>
                </c:pt>
                <c:pt idx="10">
                  <c:v>21</c:v>
                </c:pt>
                <c:pt idx="11">
                  <c:v>17</c:v>
                </c:pt>
                <c:pt idx="12">
                  <c:v>21</c:v>
                </c:pt>
                <c:pt idx="13">
                  <c:v>22</c:v>
                </c:pt>
                <c:pt idx="14">
                  <c:v>22</c:v>
                </c:pt>
                <c:pt idx="15">
                  <c:v>24</c:v>
                </c:pt>
                <c:pt idx="16">
                  <c:v>19</c:v>
                </c:pt>
                <c:pt idx="17">
                  <c:v>23</c:v>
                </c:pt>
                <c:pt idx="18">
                  <c:v>17</c:v>
                </c:pt>
                <c:pt idx="19">
                  <c:v>27</c:v>
                </c:pt>
                <c:pt idx="20">
                  <c:v>20</c:v>
                </c:pt>
                <c:pt idx="21">
                  <c:v>13</c:v>
                </c:pt>
                <c:pt idx="22">
                  <c:v>24</c:v>
                </c:pt>
                <c:pt idx="23">
                  <c:v>20</c:v>
                </c:pt>
                <c:pt idx="24">
                  <c:v>17</c:v>
                </c:pt>
                <c:pt idx="25">
                  <c:v>13</c:v>
                </c:pt>
                <c:pt idx="26">
                  <c:v>21</c:v>
                </c:pt>
                <c:pt idx="27">
                  <c:v>14</c:v>
                </c:pt>
                <c:pt idx="28">
                  <c:v>24</c:v>
                </c:pt>
                <c:pt idx="29">
                  <c:v>18</c:v>
                </c:pt>
                <c:pt idx="30">
                  <c:v>17</c:v>
                </c:pt>
                <c:pt idx="31">
                  <c:v>19</c:v>
                </c:pt>
                <c:pt idx="32">
                  <c:v>24</c:v>
                </c:pt>
                <c:pt idx="33">
                  <c:v>25</c:v>
                </c:pt>
                <c:pt idx="34">
                  <c:v>30</c:v>
                </c:pt>
                <c:pt idx="35">
                  <c:v>21</c:v>
                </c:pt>
                <c:pt idx="36">
                  <c:v>20</c:v>
                </c:pt>
                <c:pt idx="37">
                  <c:v>11</c:v>
                </c:pt>
                <c:pt idx="38">
                  <c:v>20</c:v>
                </c:pt>
                <c:pt idx="39">
                  <c:v>17</c:v>
                </c:pt>
                <c:pt idx="40">
                  <c:v>24</c:v>
                </c:pt>
                <c:pt idx="41">
                  <c:v>21</c:v>
                </c:pt>
                <c:pt idx="42">
                  <c:v>12</c:v>
                </c:pt>
                <c:pt idx="43">
                  <c:v>23</c:v>
                </c:pt>
                <c:pt idx="44">
                  <c:v>22</c:v>
                </c:pt>
                <c:pt idx="45">
                  <c:v>20</c:v>
                </c:pt>
                <c:pt idx="46">
                  <c:v>18</c:v>
                </c:pt>
                <c:pt idx="47">
                  <c:v>23</c:v>
                </c:pt>
                <c:pt idx="48">
                  <c:v>21</c:v>
                </c:pt>
                <c:pt idx="4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A7-44D4-84FE-A80C6BED2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'EuroMillions analysis'!$D$1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'EuroMillions analysis'!$D$2:$D$51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</c:v>
                      </c:pt>
                      <c:pt idx="1">
                        <c:v>0</c:v>
                      </c:pt>
                      <c:pt idx="2">
                        <c:v>3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0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2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2</c:v>
                      </c:pt>
                      <c:pt idx="33">
                        <c:v>0</c:v>
                      </c:pt>
                      <c:pt idx="34">
                        <c:v>3</c:v>
                      </c:pt>
                      <c:pt idx="35">
                        <c:v>2</c:v>
                      </c:pt>
                      <c:pt idx="36">
                        <c:v>1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3</c:v>
                      </c:pt>
                      <c:pt idx="42">
                        <c:v>2</c:v>
                      </c:pt>
                      <c:pt idx="43">
                        <c:v>1</c:v>
                      </c:pt>
                      <c:pt idx="44">
                        <c:v>2</c:v>
                      </c:pt>
                      <c:pt idx="45">
                        <c:v>3</c:v>
                      </c:pt>
                      <c:pt idx="46">
                        <c:v>1</c:v>
                      </c:pt>
                      <c:pt idx="47">
                        <c:v>2</c:v>
                      </c:pt>
                      <c:pt idx="48">
                        <c:v>3</c:v>
                      </c:pt>
                      <c:pt idx="49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60-4A63-BDF1-EC4B7B348F79}"/>
                  </c:ext>
                </c:extLst>
              </c15:ser>
            </c15:filteredBarSeries>
            <c15:filteredBa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analysis'!$F$1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analysis'!$F$2:$F$51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</c:v>
                      </c:pt>
                      <c:pt idx="1">
                        <c:v>1</c:v>
                      </c:pt>
                      <c:pt idx="2">
                        <c:v>6</c:v>
                      </c:pt>
                      <c:pt idx="3">
                        <c:v>3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1</c:v>
                      </c:pt>
                      <c:pt idx="13">
                        <c:v>4</c:v>
                      </c:pt>
                      <c:pt idx="14">
                        <c:v>3</c:v>
                      </c:pt>
                      <c:pt idx="15">
                        <c:v>1</c:v>
                      </c:pt>
                      <c:pt idx="16">
                        <c:v>2</c:v>
                      </c:pt>
                      <c:pt idx="17">
                        <c:v>3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3</c:v>
                      </c:pt>
                      <c:pt idx="21">
                        <c:v>3</c:v>
                      </c:pt>
                      <c:pt idx="22">
                        <c:v>2</c:v>
                      </c:pt>
                      <c:pt idx="23">
                        <c:v>5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1</c:v>
                      </c:pt>
                      <c:pt idx="28">
                        <c:v>5</c:v>
                      </c:pt>
                      <c:pt idx="29">
                        <c:v>4</c:v>
                      </c:pt>
                      <c:pt idx="30">
                        <c:v>2</c:v>
                      </c:pt>
                      <c:pt idx="31">
                        <c:v>1</c:v>
                      </c:pt>
                      <c:pt idx="32">
                        <c:v>5</c:v>
                      </c:pt>
                      <c:pt idx="33">
                        <c:v>0</c:v>
                      </c:pt>
                      <c:pt idx="34">
                        <c:v>6</c:v>
                      </c:pt>
                      <c:pt idx="35">
                        <c:v>5</c:v>
                      </c:pt>
                      <c:pt idx="36">
                        <c:v>4</c:v>
                      </c:pt>
                      <c:pt idx="37">
                        <c:v>1</c:v>
                      </c:pt>
                      <c:pt idx="38">
                        <c:v>2</c:v>
                      </c:pt>
                      <c:pt idx="39">
                        <c:v>1</c:v>
                      </c:pt>
                      <c:pt idx="40">
                        <c:v>7</c:v>
                      </c:pt>
                      <c:pt idx="41">
                        <c:v>6</c:v>
                      </c:pt>
                      <c:pt idx="42">
                        <c:v>3</c:v>
                      </c:pt>
                      <c:pt idx="43">
                        <c:v>2</c:v>
                      </c:pt>
                      <c:pt idx="44">
                        <c:v>4</c:v>
                      </c:pt>
                      <c:pt idx="45">
                        <c:v>4</c:v>
                      </c:pt>
                      <c:pt idx="46">
                        <c:v>2</c:v>
                      </c:pt>
                      <c:pt idx="47">
                        <c:v>3</c:v>
                      </c:pt>
                      <c:pt idx="48">
                        <c:v>6</c:v>
                      </c:pt>
                      <c:pt idx="49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A60-4A63-BDF1-EC4B7B348F79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analysis'!$G$1</c15:sqref>
                        </c15:formulaRef>
                      </c:ext>
                    </c:extLst>
                    <c:strCache>
                      <c:ptCount val="1"/>
                      <c:pt idx="0">
                        <c:v>50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analysis'!$G$2:$G$51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6</c:v>
                      </c:pt>
                      <c:pt idx="1">
                        <c:v>3</c:v>
                      </c:pt>
                      <c:pt idx="2">
                        <c:v>8</c:v>
                      </c:pt>
                      <c:pt idx="3">
                        <c:v>7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6</c:v>
                      </c:pt>
                      <c:pt idx="8">
                        <c:v>4</c:v>
                      </c:pt>
                      <c:pt idx="9">
                        <c:v>8</c:v>
                      </c:pt>
                      <c:pt idx="10">
                        <c:v>5</c:v>
                      </c:pt>
                      <c:pt idx="11">
                        <c:v>4</c:v>
                      </c:pt>
                      <c:pt idx="12">
                        <c:v>3</c:v>
                      </c:pt>
                      <c:pt idx="13">
                        <c:v>6</c:v>
                      </c:pt>
                      <c:pt idx="14">
                        <c:v>5</c:v>
                      </c:pt>
                      <c:pt idx="15">
                        <c:v>2</c:v>
                      </c:pt>
                      <c:pt idx="16">
                        <c:v>4</c:v>
                      </c:pt>
                      <c:pt idx="17">
                        <c:v>4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5</c:v>
                      </c:pt>
                      <c:pt idx="21">
                        <c:v>4</c:v>
                      </c:pt>
                      <c:pt idx="22">
                        <c:v>5</c:v>
                      </c:pt>
                      <c:pt idx="23">
                        <c:v>7</c:v>
                      </c:pt>
                      <c:pt idx="24">
                        <c:v>7</c:v>
                      </c:pt>
                      <c:pt idx="25">
                        <c:v>2</c:v>
                      </c:pt>
                      <c:pt idx="26">
                        <c:v>6</c:v>
                      </c:pt>
                      <c:pt idx="27">
                        <c:v>2</c:v>
                      </c:pt>
                      <c:pt idx="28">
                        <c:v>9</c:v>
                      </c:pt>
                      <c:pt idx="29">
                        <c:v>7</c:v>
                      </c:pt>
                      <c:pt idx="30">
                        <c:v>4</c:v>
                      </c:pt>
                      <c:pt idx="31">
                        <c:v>1</c:v>
                      </c:pt>
                      <c:pt idx="32">
                        <c:v>8</c:v>
                      </c:pt>
                      <c:pt idx="33">
                        <c:v>2</c:v>
                      </c:pt>
                      <c:pt idx="34">
                        <c:v>7</c:v>
                      </c:pt>
                      <c:pt idx="35">
                        <c:v>5</c:v>
                      </c:pt>
                      <c:pt idx="36">
                        <c:v>5</c:v>
                      </c:pt>
                      <c:pt idx="37">
                        <c:v>2</c:v>
                      </c:pt>
                      <c:pt idx="38">
                        <c:v>5</c:v>
                      </c:pt>
                      <c:pt idx="39">
                        <c:v>2</c:v>
                      </c:pt>
                      <c:pt idx="40">
                        <c:v>7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5</c:v>
                      </c:pt>
                      <c:pt idx="44">
                        <c:v>6</c:v>
                      </c:pt>
                      <c:pt idx="45">
                        <c:v>6</c:v>
                      </c:pt>
                      <c:pt idx="46">
                        <c:v>5</c:v>
                      </c:pt>
                      <c:pt idx="47">
                        <c:v>4</c:v>
                      </c:pt>
                      <c:pt idx="48">
                        <c:v>7</c:v>
                      </c:pt>
                      <c:pt idx="49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A60-4A63-BDF1-EC4B7B348F79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Digit count over</a:t>
            </a:r>
            <a:r>
              <a:rPr lang="en-GB" baseline="0"/>
              <a:t> 20 draw window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'EuroMillions digit analysis'!$B$1:$J$1</c:f>
              <c:strCache>
                <c:ptCount val="1"/>
                <c:pt idx="0">
                  <c:v>Digit 0 Freq Digit 1 Freq Digit 2 Freq Digit 3 Freq Digit 4 Freq Digit 5 Freq Digit 6 Freq Digit 7 Freq Digit 8 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'EuroMillions digit analysis'!$B$1:$K$1</c:f>
              <c:strCache>
                <c:ptCount val="10"/>
                <c:pt idx="0">
                  <c:v>Digit 0 Freq</c:v>
                </c:pt>
                <c:pt idx="1">
                  <c:v>Digit 1 Freq</c:v>
                </c:pt>
                <c:pt idx="2">
                  <c:v>Digit 2 Freq</c:v>
                </c:pt>
                <c:pt idx="3">
                  <c:v>Digit 3 Freq</c:v>
                </c:pt>
                <c:pt idx="4">
                  <c:v>Digit 4 Freq</c:v>
                </c:pt>
                <c:pt idx="5">
                  <c:v>Digit 5 Freq</c:v>
                </c:pt>
                <c:pt idx="6">
                  <c:v>Digit 6 Freq</c:v>
                </c:pt>
                <c:pt idx="7">
                  <c:v>Digit 7 Freq</c:v>
                </c:pt>
                <c:pt idx="8">
                  <c:v>Digit 8 Freq</c:v>
                </c:pt>
                <c:pt idx="9">
                  <c:v>Digit 9 Freq</c:v>
                </c:pt>
              </c:strCache>
            </c:strRef>
          </c:cat>
          <c:val>
            <c:numRef>
              <c:f>'EuroMillions digit analysis'!$O$2:$O$11</c:f>
              <c:numCache>
                <c:formatCode>General</c:formatCode>
                <c:ptCount val="10"/>
                <c:pt idx="0">
                  <c:v>15</c:v>
                </c:pt>
                <c:pt idx="1">
                  <c:v>43</c:v>
                </c:pt>
                <c:pt idx="2">
                  <c:v>30</c:v>
                </c:pt>
                <c:pt idx="3">
                  <c:v>35</c:v>
                </c:pt>
                <c:pt idx="4">
                  <c:v>38</c:v>
                </c:pt>
                <c:pt idx="5">
                  <c:v>18</c:v>
                </c:pt>
                <c:pt idx="6">
                  <c:v>15</c:v>
                </c:pt>
                <c:pt idx="7">
                  <c:v>11</c:v>
                </c:pt>
                <c:pt idx="8">
                  <c:v>11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8-4CDE-BE35-F696BED23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0744399"/>
        <c:axId val="1260741999"/>
      </c:barChart>
      <c:catAx>
        <c:axId val="126074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741999"/>
        <c:crosses val="autoZero"/>
        <c:auto val="1"/>
        <c:lblAlgn val="ctr"/>
        <c:lblOffset val="100"/>
        <c:noMultiLvlLbl val="0"/>
      </c:catAx>
      <c:valAx>
        <c:axId val="126074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74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EuroMillions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5,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069988679489209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'EuroMillions LuckDraw analysis'!$B$1</c:f>
              <c:strCache>
                <c:ptCount val="1"/>
                <c:pt idx="0">
                  <c:v>5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'EuroMillions LuckDraw analysis'!$B$2:$B$13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E08A-4C48-B26E-8B72C27F3D6A}"/>
            </c:ext>
          </c:extLst>
        </c:ser>
        <c:ser>
          <c:idx val="2"/>
          <c:order val="1"/>
          <c:tx>
            <c:strRef>
              <c:f>'EuroMillions LuckDraw analysis'!$C$1</c:f>
              <c:strCache>
                <c:ptCount val="1"/>
                <c:pt idx="0">
                  <c:v>10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'EuroMillions LuckDraw analysis'!$C$2:$C$13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08A-4C48-B26E-8B72C27F3D6A}"/>
            </c:ext>
          </c:extLst>
        </c:ser>
        <c:ser>
          <c:idx val="0"/>
          <c:order val="6"/>
          <c:tx>
            <c:strRef>
              <c:f>'EuroMillions LuckDraw analysis'!$H$1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'EuroMillions LuckDraw analysis'!$H$2:$H$13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33</c:v>
                </c:pt>
                <c:pt idx="4">
                  <c:v>38</c:v>
                </c:pt>
                <c:pt idx="5">
                  <c:v>33</c:v>
                </c:pt>
                <c:pt idx="6">
                  <c:v>35</c:v>
                </c:pt>
                <c:pt idx="7">
                  <c:v>35</c:v>
                </c:pt>
                <c:pt idx="8">
                  <c:v>42</c:v>
                </c:pt>
                <c:pt idx="9">
                  <c:v>29</c:v>
                </c:pt>
                <c:pt idx="10">
                  <c:v>24</c:v>
                </c:pt>
                <c:pt idx="1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8-4858-A1F2-B70B89756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  <c:extLst>
          <c:ext xmlns:c15="http://schemas.microsoft.com/office/drawing/2012/chart" uri="{02D57815-91ED-43cb-92C2-25804820EDAC}">
            <c15:filteredBarSeries>
              <c15:ser>
                <c:idx val="3"/>
                <c:order val="2"/>
                <c:tx>
                  <c:strRef>
                    <c:extLst>
                      <c:ext uri="{02D57815-91ED-43cb-92C2-25804820EDAC}">
                        <c15:formulaRef>
                          <c15:sqref>'EuroMillions LuckDraw analysis'!$D$1</c15:sqref>
                        </c15:formulaRef>
                      </c:ext>
                    </c:extLst>
                    <c:strCache>
                      <c:ptCount val="1"/>
                      <c:pt idx="0">
                        <c:v>15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'EuroMillions LuckDraw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</c:v>
                      </c:pt>
                      <c:pt idx="1">
                        <c:v>4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4</c:v>
                      </c:pt>
                      <c:pt idx="5">
                        <c:v>2</c:v>
                      </c:pt>
                      <c:pt idx="6">
                        <c:v>4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0</c:v>
                      </c:pt>
                      <c:pt idx="10">
                        <c:v>4</c:v>
                      </c:pt>
                      <c:pt idx="11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08A-4C48-B26E-8B72C27F3D6A}"/>
                  </c:ext>
                </c:extLst>
              </c15:ser>
            </c15:filteredBarSeries>
            <c15:filteredBa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analysis'!$E$1</c15:sqref>
                        </c15:formulaRef>
                      </c:ext>
                    </c:extLst>
                    <c:strCache>
                      <c:ptCount val="1"/>
                      <c:pt idx="0">
                        <c:v>20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</c:v>
                      </c:pt>
                      <c:pt idx="1">
                        <c:v>5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5</c:v>
                      </c:pt>
                      <c:pt idx="5">
                        <c:v>3</c:v>
                      </c:pt>
                      <c:pt idx="6">
                        <c:v>5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8A-4C48-B26E-8B72C27F3D6A}"/>
                  </c:ext>
                </c:extLst>
              </c15:ser>
            </c15:filteredBarSeries>
            <c15:filteredBar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analysis'!$F$1</c15:sqref>
                        </c15:formulaRef>
                      </c:ext>
                    </c:extLst>
                    <c:strCache>
                      <c:ptCount val="1"/>
                      <c:pt idx="0">
                        <c:v>30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</c:v>
                      </c:pt>
                      <c:pt idx="1">
                        <c:v>5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7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7</c:v>
                      </c:pt>
                      <c:pt idx="9">
                        <c:v>3</c:v>
                      </c:pt>
                      <c:pt idx="10">
                        <c:v>4</c:v>
                      </c:pt>
                      <c:pt idx="11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8A-4C48-B26E-8B72C27F3D6A}"/>
                  </c:ext>
                </c:extLst>
              </c15:ser>
            </c15:filteredBarSeries>
            <c15:filteredBar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analysis'!$G$1</c15:sqref>
                        </c15:formulaRef>
                      </c:ext>
                    </c:extLst>
                    <c:strCache>
                      <c:ptCount val="1"/>
                      <c:pt idx="0">
                        <c:v>50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'EuroMillions LuckDraw analysis'!$G$2:$G$13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</c:v>
                      </c:pt>
                      <c:pt idx="1">
                        <c:v>9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13</c:v>
                      </c:pt>
                      <c:pt idx="9">
                        <c:v>7</c:v>
                      </c:pt>
                      <c:pt idx="10">
                        <c:v>6</c:v>
                      </c:pt>
                      <c:pt idx="11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8A-4C48-B26E-8B72C27F3D6A}"/>
                  </c:ext>
                </c:extLst>
              </c15:ser>
            </c15:filteredBarSeries>
          </c:ext>
        </c:extLst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Lotto</a:t>
            </a:r>
            <a:r>
              <a:rPr lang="en-GB" baseline="0"/>
              <a:t> </a:t>
            </a:r>
            <a:r>
              <a:rPr lang="en-GB" sz="1400" b="0" i="0" u="none" strike="noStrike" baseline="0">
                <a:effectLst/>
              </a:rPr>
              <a:t>count of ball number in the past 10, 15, 20, 30, 50, 100 draws</a:t>
            </a:r>
            <a:endParaRPr lang="en-GB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>
        <c:manualLayout>
          <c:layoutTarget val="inner"/>
          <c:xMode val="edge"/>
          <c:yMode val="edge"/>
          <c:x val="2.4414700214769929E-2"/>
          <c:y val="7.4938887226743564E-2"/>
          <c:w val="0.96438081889115579"/>
          <c:h val="0.840568646920782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'Lottery analysis'!$B$1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'Lottery analysis'!$B$2:$B$51</c:f>
              <c:numCache>
                <c:formatCode>General</c:formatCode>
                <c:ptCount val="5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5-4C0B-AC38-96D84D5E5034}"/>
            </c:ext>
          </c:extLst>
        </c:ser>
        <c:ser>
          <c:idx val="2"/>
          <c:order val="1"/>
          <c:tx>
            <c:strRef>
              <c:f>'Lottery analysis'!$C$1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'Lottery analysis'!$C$2:$C$51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5-4C0B-AC38-96D84D5E5034}"/>
            </c:ext>
          </c:extLst>
        </c:ser>
        <c:ser>
          <c:idx val="3"/>
          <c:order val="2"/>
          <c:tx>
            <c:strRef>
              <c:f>'Lottery analysis'!$D$1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'Lottery analysis'!$D$2:$D$51</c:f>
              <c:numCache>
                <c:formatCode>General</c:formatCode>
                <c:ptCount val="5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0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E5-4C0B-AC38-96D84D5E5034}"/>
            </c:ext>
          </c:extLst>
        </c:ser>
        <c:ser>
          <c:idx val="4"/>
          <c:order val="3"/>
          <c:tx>
            <c:strRef>
              <c:f>'Lottery analysis'!$E$1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'Lottery analysis'!$E$2:$E$51</c:f>
              <c:numCache>
                <c:formatCode>General</c:formatCode>
                <c:ptCount val="5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0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0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2</c:v>
                </c:pt>
                <c:pt idx="34">
                  <c:v>0</c:v>
                </c:pt>
                <c:pt idx="35">
                  <c:v>5</c:v>
                </c:pt>
                <c:pt idx="36">
                  <c:v>2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5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E5-4C0B-AC38-96D84D5E5034}"/>
            </c:ext>
          </c:extLst>
        </c:ser>
        <c:ser>
          <c:idx val="5"/>
          <c:order val="4"/>
          <c:tx>
            <c:strRef>
              <c:f>'Lottery analysis'!$F$1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'Lottery analysis'!$F$2:$F$51</c:f>
              <c:numCache>
                <c:formatCode>General</c:formatCode>
                <c:ptCount val="5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6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  <c:pt idx="20">
                  <c:v>7</c:v>
                </c:pt>
                <c:pt idx="21">
                  <c:v>0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5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4</c:v>
                </c:pt>
                <c:pt idx="40">
                  <c:v>7</c:v>
                </c:pt>
                <c:pt idx="41">
                  <c:v>3</c:v>
                </c:pt>
                <c:pt idx="42">
                  <c:v>2</c:v>
                </c:pt>
                <c:pt idx="43">
                  <c:v>4</c:v>
                </c:pt>
                <c:pt idx="44">
                  <c:v>5</c:v>
                </c:pt>
                <c:pt idx="45">
                  <c:v>3</c:v>
                </c:pt>
                <c:pt idx="46">
                  <c:v>1</c:v>
                </c:pt>
                <c:pt idx="47">
                  <c:v>5</c:v>
                </c:pt>
                <c:pt idx="48">
                  <c:v>1</c:v>
                </c:pt>
                <c:pt idx="4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E5-4C0B-AC38-96D84D5E5034}"/>
            </c:ext>
          </c:extLst>
        </c:ser>
        <c:ser>
          <c:idx val="6"/>
          <c:order val="5"/>
          <c:tx>
            <c:strRef>
              <c:f>'Lottery analysis'!$G$1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'Lottery analysis'!$G$2:$G$51</c:f>
              <c:numCache>
                <c:formatCode>General</c:formatCode>
                <c:ptCount val="50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7</c:v>
                </c:pt>
                <c:pt idx="14">
                  <c:v>8</c:v>
                </c:pt>
                <c:pt idx="15">
                  <c:v>3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9</c:v>
                </c:pt>
                <c:pt idx="20">
                  <c:v>9</c:v>
                </c:pt>
                <c:pt idx="21">
                  <c:v>3</c:v>
                </c:pt>
                <c:pt idx="22">
                  <c:v>7</c:v>
                </c:pt>
                <c:pt idx="23">
                  <c:v>10</c:v>
                </c:pt>
                <c:pt idx="24">
                  <c:v>5</c:v>
                </c:pt>
                <c:pt idx="25">
                  <c:v>8</c:v>
                </c:pt>
                <c:pt idx="26">
                  <c:v>3</c:v>
                </c:pt>
                <c:pt idx="27">
                  <c:v>2</c:v>
                </c:pt>
                <c:pt idx="28">
                  <c:v>5</c:v>
                </c:pt>
                <c:pt idx="29">
                  <c:v>6</c:v>
                </c:pt>
                <c:pt idx="30">
                  <c:v>5</c:v>
                </c:pt>
                <c:pt idx="31">
                  <c:v>5</c:v>
                </c:pt>
                <c:pt idx="32">
                  <c:v>9</c:v>
                </c:pt>
                <c:pt idx="33">
                  <c:v>6</c:v>
                </c:pt>
                <c:pt idx="34">
                  <c:v>4</c:v>
                </c:pt>
                <c:pt idx="35">
                  <c:v>5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8</c:v>
                </c:pt>
                <c:pt idx="41">
                  <c:v>4</c:v>
                </c:pt>
                <c:pt idx="42">
                  <c:v>3</c:v>
                </c:pt>
                <c:pt idx="43">
                  <c:v>9</c:v>
                </c:pt>
                <c:pt idx="44">
                  <c:v>6</c:v>
                </c:pt>
                <c:pt idx="45">
                  <c:v>6</c:v>
                </c:pt>
                <c:pt idx="46">
                  <c:v>4</c:v>
                </c:pt>
                <c:pt idx="47">
                  <c:v>8</c:v>
                </c:pt>
                <c:pt idx="48">
                  <c:v>3</c:v>
                </c:pt>
                <c:pt idx="4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E5-4C0B-AC38-96D84D5E5034}"/>
            </c:ext>
          </c:extLst>
        </c:ser>
        <c:ser>
          <c:idx val="0"/>
          <c:order val="6"/>
          <c:tx>
            <c:strRef>
              <c:f>'Lottery analysis'!$H$1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'Lottery analysis'!$H$2:$H$51</c:f>
              <c:numCache>
                <c:formatCode>General</c:formatCode>
                <c:ptCount val="50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  <c:pt idx="11">
                  <c:v>9</c:v>
                </c:pt>
                <c:pt idx="12">
                  <c:v>5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9</c:v>
                </c:pt>
                <c:pt idx="20">
                  <c:v>10</c:v>
                </c:pt>
                <c:pt idx="21">
                  <c:v>3</c:v>
                </c:pt>
                <c:pt idx="22">
                  <c:v>7</c:v>
                </c:pt>
                <c:pt idx="23">
                  <c:v>11</c:v>
                </c:pt>
                <c:pt idx="24">
                  <c:v>5</c:v>
                </c:pt>
                <c:pt idx="25">
                  <c:v>9</c:v>
                </c:pt>
                <c:pt idx="26">
                  <c:v>4</c:v>
                </c:pt>
                <c:pt idx="27">
                  <c:v>3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5</c:v>
                </c:pt>
                <c:pt idx="32">
                  <c:v>9</c:v>
                </c:pt>
                <c:pt idx="33">
                  <c:v>6</c:v>
                </c:pt>
                <c:pt idx="34">
                  <c:v>4</c:v>
                </c:pt>
                <c:pt idx="35">
                  <c:v>5</c:v>
                </c:pt>
                <c:pt idx="36">
                  <c:v>7</c:v>
                </c:pt>
                <c:pt idx="37">
                  <c:v>8</c:v>
                </c:pt>
                <c:pt idx="38">
                  <c:v>8</c:v>
                </c:pt>
                <c:pt idx="39">
                  <c:v>6</c:v>
                </c:pt>
                <c:pt idx="40">
                  <c:v>8</c:v>
                </c:pt>
                <c:pt idx="41">
                  <c:v>4</c:v>
                </c:pt>
                <c:pt idx="42">
                  <c:v>3</c:v>
                </c:pt>
                <c:pt idx="43">
                  <c:v>9</c:v>
                </c:pt>
                <c:pt idx="44">
                  <c:v>6</c:v>
                </c:pt>
                <c:pt idx="45">
                  <c:v>6</c:v>
                </c:pt>
                <c:pt idx="46">
                  <c:v>5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4E5-4C0B-AC38-96D84D5E5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2379216"/>
        <c:axId val="1052382128"/>
      </c:barChart>
      <c:catAx>
        <c:axId val="10523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82128"/>
        <c:crosses val="autoZero"/>
        <c:auto val="1"/>
        <c:lblAlgn val="ctr"/>
        <c:lblOffset val="100"/>
        <c:noMultiLvlLbl val="0"/>
      </c:catAx>
      <c:valAx>
        <c:axId val="105238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384809</xdr:colOff>
      <xdr:row>0</xdr:row>
      <xdr:rowOff>128587</xdr:rowOff>
    </xdr:from>
    <xdr:to>
      <xdr:col>28</xdr:col>
      <xdr:colOff>51435</xdr:colOff>
      <xdr:row>35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DBC87-739E-4904-ABBB-46F622A4F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468629</xdr:colOff>
      <xdr:row>2</xdr:row>
      <xdr:rowOff>90487</xdr:rowOff>
    </xdr:from>
    <xdr:to>
      <xdr:col>27</xdr:col>
      <xdr:colOff>152400</xdr:colOff>
      <xdr:row>39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599A9-271F-4384-B2A7-20987613B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26</xdr:row>
      <xdr:rowOff>0</xdr:rowOff>
    </xdr:from>
    <xdr:to>
      <xdr:col>23</xdr:col>
      <xdr:colOff>548640</xdr:colOff>
      <xdr:row>46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B2BB2-156E-D87B-E269-CF8C6B224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316229</xdr:colOff>
      <xdr:row>2</xdr:row>
      <xdr:rowOff>52387</xdr:rowOff>
    </xdr:from>
    <xdr:to>
      <xdr:col>21</xdr:col>
      <xdr:colOff>424069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360FD-48BF-4B21-82CA-EC1619227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483869</xdr:colOff>
      <xdr:row>2</xdr:row>
      <xdr:rowOff>67627</xdr:rowOff>
    </xdr:from>
    <xdr:to>
      <xdr:col>27</xdr:col>
      <xdr:colOff>167640</xdr:colOff>
      <xdr:row>34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8537C1-8FB5-4782-AE35-7C13DB78C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1DBF5-5360-452E-A2B3-33D29DA7D842}" name="Table1" displayName="Table1" ref="A1:G117" totalsRowShown="0">
  <autoFilter ref="A1:G117" xr:uid="{F041DBF5-5360-452E-A2B3-33D29DA7D842}"/>
  <tableColumns count="7">
    <tableColumn id="1" xr3:uid="{88424204-8CDB-4FCB-B3F6-EF3632D1C8EE}" name="Date" dataDxfId="27"/>
    <tableColumn id="2" xr3:uid="{4D32F723-C12C-4FF3-9CE4-236CC54E62A6}" name="Number 1"/>
    <tableColumn id="3" xr3:uid="{72D3A16F-D5D2-4B37-9754-BD65D7CE8970}" name="Number 2"/>
    <tableColumn id="4" xr3:uid="{1F8A292D-19C3-4D7A-9AE9-B66873BDB070}" name="Number 3"/>
    <tableColumn id="5" xr3:uid="{AE89C445-F7BE-44EA-855E-B8574780109B}" name="Number 4"/>
    <tableColumn id="6" xr3:uid="{B9B6EEE8-9A61-4DFD-911C-9FA658AE0FD6}" name="Number 5"/>
    <tableColumn id="7" xr3:uid="{30610A1F-ECA9-495A-882A-792A447949E9}" name="Number 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9EB88-660F-4AB9-B152-3AED67ADCF8A}" name="Table2" displayName="Table2" ref="A1:G60" totalsRowShown="0">
  <autoFilter ref="A1:G60" xr:uid="{00D9EB88-660F-4AB9-B152-3AED67ADCF8A}"/>
  <tableColumns count="7">
    <tableColumn id="1" xr3:uid="{26E53B31-D84E-46D3-AA8A-11AF59A8D4EC}" name="Number"/>
    <tableColumn id="2" xr3:uid="{CC98AF54-A014-4101-81ED-22D3C04EC587}" name="10" dataDxfId="26">
      <calculatedColumnFormula>COUNTIF(HotPicks!$B$2:$G$11,Table2[[#This Row],[Number]])</calculatedColumnFormula>
    </tableColumn>
    <tableColumn id="3" xr3:uid="{7BCFEABB-1BB3-40A0-A4D4-8F8BC3C706AD}" name="15" dataDxfId="25">
      <calculatedColumnFormula>COUNTIF(HotPicks!$B$2:$G$16,Table2[[#This Row],[Number]])</calculatedColumnFormula>
    </tableColumn>
    <tableColumn id="4" xr3:uid="{3B549825-B8C6-45CE-8B9B-B8D1E8370EA5}" name="20" dataDxfId="24">
      <calculatedColumnFormula>COUNTIF(HotPicks!$B$2:$G$21,Table2[[#This Row],[Number]])</calculatedColumnFormula>
    </tableColumn>
    <tableColumn id="5" xr3:uid="{BC01EB67-D6EA-480F-BAD1-29C74B8AA140}" name="30" dataDxfId="23">
      <calculatedColumnFormula>COUNTIF(HotPicks!$B$2:$G$31,Table2[[#This Row],[Number]])</calculatedColumnFormula>
    </tableColumn>
    <tableColumn id="6" xr3:uid="{2AE472DE-4B5C-4313-8207-27E9C82ECF4C}" name="50" dataDxfId="22">
      <calculatedColumnFormula>COUNTIF(HotPicks!$B$2:$G$51,Table2[[#This Row],[Number]])</calculatedColumnFormula>
    </tableColumn>
    <tableColumn id="7" xr3:uid="{D5FD610F-56B9-4D30-BE1B-0A2EA28DBFA8}" name="100" dataDxfId="21">
      <calculatedColumnFormula>COUNTIF(HotPicks!$B$2:$G$144,Table2[[#This Row],[Number]])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00DBB4-09CE-45BB-9EF3-56705FB4FEED}" name="Table7" displayName="Table7" ref="A1:H331" totalsRowShown="0">
  <autoFilter ref="A1:H331" xr:uid="{5200DBB4-09CE-45BB-9EF3-56705FB4FEED}"/>
  <tableColumns count="8">
    <tableColumn id="1" xr3:uid="{B73211D1-EAAC-47C4-A9C2-3684C35DA119}" name="DrawDate"/>
    <tableColumn id="2" xr3:uid="{DE4B6EE9-4163-4F32-9681-6E3518CB53DC}" name="Ball 1"/>
    <tableColumn id="3" xr3:uid="{69FD8257-550D-4E8D-866E-4EFE285C04DC}" name="Ball 2"/>
    <tableColumn id="4" xr3:uid="{3998ECE6-9687-4DDD-967E-17BC0822B681}" name="Ball 3"/>
    <tableColumn id="5" xr3:uid="{B18B3B99-B2DA-404A-8BCD-685A55CC5BD4}" name="Ball 4"/>
    <tableColumn id="6" xr3:uid="{D5102CC0-45EE-430F-AC3D-3565E9BD458D}" name="Ball 5"/>
    <tableColumn id="7" xr3:uid="{83350F63-A33B-4E0B-8C63-62ADFD34FF7A}" name="Lucky Star 1"/>
    <tableColumn id="8" xr3:uid="{2E8DBE98-A707-49C3-9999-67850A5A0FF7}" name="Lucky Star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A79EFE-31E7-4B8C-BFA4-4181A6A016CE}" name="Table25" displayName="Table25" ref="A1:H51" totalsRowShown="0">
  <autoFilter ref="A1:H51" xr:uid="{00D9EB88-660F-4AB9-B152-3AED67ADCF8A}"/>
  <tableColumns count="8">
    <tableColumn id="1" xr3:uid="{00331511-C921-4283-BC53-F3312F5ED2A1}" name="Number"/>
    <tableColumn id="8" xr3:uid="{E9B45F30-A765-4A4D-8A71-40D89E0FB2E4}" name="5" dataDxfId="20">
      <calculatedColumnFormula>COUNTIF(INDIRECT(CONCATENATE("EuroMillions!B", K$1, ":", "F", K$1+4)),Table25[[#This Row],[Number]])</calculatedColumnFormula>
    </tableColumn>
    <tableColumn id="2" xr3:uid="{EAC2C92C-117D-417A-91A5-E11F21E325E0}" name="10" dataDxfId="19">
      <calculatedColumnFormula>COUNTIF(INDIRECT(CONCATENATE("EuroMillions!B", K$1, ":", "F", K$1+9)),Table25[[#This Row],[Number]])</calculatedColumnFormula>
    </tableColumn>
    <tableColumn id="3" xr3:uid="{0A3EE2AE-C3B3-4643-8C2C-98F52EE3BE46}" name="15" dataDxfId="18">
      <calculatedColumnFormula>COUNTIF(INDIRECT(CONCATENATE("EuroMillions!B", K$1, ":", "F", K$1+14)),Table25[[#This Row],[Number]])</calculatedColumnFormula>
    </tableColumn>
    <tableColumn id="4" xr3:uid="{DF87F8D5-49B5-4D6A-8A7F-935FCB5F326D}" name="20" dataDxfId="17">
      <calculatedColumnFormula>COUNTIF(INDIRECT(CONCATENATE("EuroMillions!B", K$1, ":", "F", K$1+19)),Table25[[#This Row],[Number]])</calculatedColumnFormula>
    </tableColumn>
    <tableColumn id="5" xr3:uid="{E6D53445-AFDF-4ADD-95F8-D7007F12077B}" name="30" dataDxfId="16">
      <calculatedColumnFormula>COUNTIF(INDIRECT(CONCATENATE("EuroMillions!B", K$1, ":", "F", K$1+29)),Table25[[#This Row],[Number]])</calculatedColumnFormula>
    </tableColumn>
    <tableColumn id="6" xr3:uid="{040C0A46-CC5A-460A-932A-0F52275C004A}" name="50" dataDxfId="15">
      <calculatedColumnFormula>COUNTIF(INDIRECT(CONCATENATE("EuroMillions!B", K$1, ":", "F", K$1+49)),Table25[[#This Row],[Number]])</calculatedColumnFormula>
    </tableColumn>
    <tableColumn id="7" xr3:uid="{57FF9E7B-D70F-442A-BC09-2761DF12B5A5}" name="200" dataDxfId="14">
      <calculatedColumnFormula>COUNTIF(INDIRECT(CONCATENATE("EuroMillions!B", K$1, ":", "F", K$1+199)),Table25[[#This Row],[Number]])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0E4294-E4FC-464F-ACC8-678920502871}" name="Table256" displayName="Table256" ref="A1:H13" totalsRowShown="0">
  <autoFilter ref="A1:H13" xr:uid="{00D9EB88-660F-4AB9-B152-3AED67ADCF8A}"/>
  <tableColumns count="8">
    <tableColumn id="1" xr3:uid="{49BD7A38-93CF-4C45-A000-00CDE1533C67}" name="Number"/>
    <tableColumn id="8" xr3:uid="{D81EAB1A-4C44-49F2-889C-C16E0F14E238}" name="5" dataDxfId="13">
      <calculatedColumnFormula>COUNTIF(INDIRECT(CONCATENATE("EuroMillions!G", K$1, ":", "H", K$1+4)),Table256[[#This Row],[Number]])</calculatedColumnFormula>
    </tableColumn>
    <tableColumn id="2" xr3:uid="{84DB5630-092C-4973-8D73-0AC5A0D7ACAA}" name="10" dataDxfId="12">
      <calculatedColumnFormula>COUNTIF(INDIRECT(CONCATENATE("EuroMillions!G", K$1, ":", "H", K$1+9)),Table256[[#This Row],[Number]])</calculatedColumnFormula>
    </tableColumn>
    <tableColumn id="3" xr3:uid="{83016564-27EC-438A-BC32-C852CFF300B2}" name="15" dataDxfId="11">
      <calculatedColumnFormula>COUNTIF(INDIRECT(CONCATENATE("EuroMillions!G", K$1, ":", "H", K$1+14)),Table256[[#This Row],[Number]])</calculatedColumnFormula>
    </tableColumn>
    <tableColumn id="4" xr3:uid="{1E1D1C7C-F233-440B-95AA-0F97CA5C5A2E}" name="20" dataDxfId="10">
      <calculatedColumnFormula>COUNTIF(INDIRECT(CONCATENATE("EuroMillions!G", K$1, ":", "H", K$1+19)),Table256[[#This Row],[Number]])</calculatedColumnFormula>
    </tableColumn>
    <tableColumn id="5" xr3:uid="{D6FDFAA4-D2FB-47F1-BF87-D1B85AEDCDA2}" name="30" dataDxfId="9">
      <calculatedColumnFormula>COUNTIF(INDIRECT(CONCATENATE("EuroMillions!G", K$1, ":", "H", K$1+29)),Table256[[#This Row],[Number]])</calculatedColumnFormula>
    </tableColumn>
    <tableColumn id="6" xr3:uid="{D3CE89C7-EFC0-40A0-B748-E82F1062EBE2}" name="50" dataDxfId="8">
      <calculatedColumnFormula>COUNTIF(INDIRECT(CONCATENATE("EuroMillions!G", K$1, ":", "H", K$1+49)),Table256[[#This Row],[Number]])</calculatedColumnFormula>
    </tableColumn>
    <tableColumn id="7" xr3:uid="{675BF214-98D0-4B4E-BFF1-932E8D98EC4E}" name="200" dataDxfId="7">
      <calculatedColumnFormula>COUNTIF(INDIRECT(CONCATENATE("EuroMillions!G", K$1, ":", "H", K$1+199)),Table256[[#This Row],[Number]])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9E6E18-92C8-4D52-95C4-A2F51A6ABF6C}" name="Table711" displayName="Table711" ref="A1:K59" totalsRowShown="0">
  <autoFilter ref="A1:K59" xr:uid="{E29E6E18-92C8-4D52-95C4-A2F51A6ABF6C}"/>
  <tableColumns count="11">
    <tableColumn id="1" xr3:uid="{CCD41D92-43E6-4C54-9517-55050F494091}" name="DrawDate"/>
    <tableColumn id="2" xr3:uid="{6C6EF745-BBF8-4538-94D9-5E0541F2FB4A}" name="Ball 1"/>
    <tableColumn id="3" xr3:uid="{298FC51B-7441-40EC-A487-4034910DE0FE}" name="Ball 2"/>
    <tableColumn id="4" xr3:uid="{B3D71FC2-350F-4761-9E69-8A88E32727E9}" name="Ball 3"/>
    <tableColumn id="5" xr3:uid="{B0A1D96B-3C33-4A4E-9653-07236E80AD7F}" name="Ball 4"/>
    <tableColumn id="6" xr3:uid="{31CB962A-796B-4C5B-BDC4-DE2E0225B8C1}" name="Ball 5"/>
    <tableColumn id="7" xr3:uid="{6A1515E4-965B-4908-925B-82A677CA3D6A}" name="Ball 6"/>
    <tableColumn id="8" xr3:uid="{52349A61-1854-4FBD-8B93-1F54D9B0F9D7}" name="Bonus Ball"/>
    <tableColumn id="9" xr3:uid="{9A74ED22-CE80-494C-92CD-F6738A0E0A20}" name="Ball Set"/>
    <tableColumn id="10" xr3:uid="{C268B413-6514-4ABC-A866-0F856E4FBB34}" name="Machine"/>
    <tableColumn id="11" xr3:uid="{EC0F4A3B-EA8B-4C29-8022-CF93D708BD87}" name="DrawNumb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01388C-01C0-452C-A8CD-A5BC8F348475}" name="Table2512" displayName="Table2512" ref="A1:H51" totalsRowShown="0">
  <autoFilter ref="A1:H51" xr:uid="{00D9EB88-660F-4AB9-B152-3AED67ADCF8A}"/>
  <tableColumns count="8">
    <tableColumn id="1" xr3:uid="{097D0E4D-F5C4-4A15-ACAB-490B5B4281BC}" name="Number"/>
    <tableColumn id="8" xr3:uid="{8FF6744E-743B-4C5E-B6A5-3EA09D611407}" name="5" dataDxfId="6">
      <calculatedColumnFormula>COUNTIF(Lottery!$B$2:$H$6,Table2512[[#This Row],[Number]])</calculatedColumnFormula>
    </tableColumn>
    <tableColumn id="2" xr3:uid="{B423EF38-A562-47E2-BECE-9FF4A67107C6}" name="10" dataDxfId="5">
      <calculatedColumnFormula>COUNTIF(Lottery!$B$2:$H$11,Table2512[[#This Row],[Number]])</calculatedColumnFormula>
    </tableColumn>
    <tableColumn id="3" xr3:uid="{D373FE9B-76FD-4E02-8A6C-009DB8AFDBDC}" name="15" dataDxfId="4">
      <calculatedColumnFormula>COUNTIF(Lottery!$B$2:$H$16,Table2512[[#This Row],[Number]])</calculatedColumnFormula>
    </tableColumn>
    <tableColumn id="4" xr3:uid="{50337FED-6DBE-4EE9-9410-DA7E6B318577}" name="20" dataDxfId="3">
      <calculatedColumnFormula>COUNTIF(Lottery!$B$2:$H$21,Table2512[[#This Row],[Number]])</calculatedColumnFormula>
    </tableColumn>
    <tableColumn id="5" xr3:uid="{DFED4CBC-71A6-4FA0-9ECE-DE9E4E11069E}" name="30" dataDxfId="2">
      <calculatedColumnFormula>COUNTIF(Lottery!$B$2:$H$31,Table2512[[#This Row],[Number]])</calculatedColumnFormula>
    </tableColumn>
    <tableColumn id="6" xr3:uid="{C8CACF81-9F9A-4D58-9E7F-4B9547C7ECE3}" name="50" dataDxfId="1">
      <calculatedColumnFormula>COUNTIF(Lottery!$B$2:$H$51,Table2512[[#This Row],[Number]])</calculatedColumnFormula>
    </tableColumn>
    <tableColumn id="7" xr3:uid="{74B0E418-E753-4DA4-9BFD-DDA792169428}" name="100" dataDxfId="0">
      <calculatedColumnFormula>COUNTIF(Lottery!$B$2:$H$101,Table2512[[#This Row],[Number]])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1259-2DC5-4DAF-9254-DB0095236559}">
  <dimension ref="A1:V117"/>
  <sheetViews>
    <sheetView workbookViewId="0">
      <selection activeCell="J16" sqref="J16"/>
    </sheetView>
  </sheetViews>
  <sheetFormatPr defaultRowHeight="14.4" x14ac:dyDescent="0.3"/>
  <cols>
    <col min="1" max="1" width="20.109375" customWidth="1"/>
    <col min="2" max="3" width="1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34</v>
      </c>
      <c r="L1" t="s">
        <v>38</v>
      </c>
      <c r="M1" t="s">
        <v>36</v>
      </c>
    </row>
    <row r="2" spans="1:22" x14ac:dyDescent="0.3">
      <c r="A2" s="4">
        <v>45651</v>
      </c>
      <c r="B2">
        <v>47</v>
      </c>
      <c r="C2">
        <v>35</v>
      </c>
      <c r="D2">
        <v>17</v>
      </c>
      <c r="E2">
        <v>9</v>
      </c>
      <c r="F2">
        <v>51</v>
      </c>
      <c r="G2">
        <v>15</v>
      </c>
      <c r="K2">
        <f>SQRT(SUM((B2-C2)^2,(D2-C2)^2,(E2-D2)^2,(F2-E2)^2,(G2-F2)^2))/5</f>
        <v>11.986659251017358</v>
      </c>
      <c r="L2">
        <f>MEDIAN(K2:K100)</f>
        <v>5.8446556784809829</v>
      </c>
      <c r="M2">
        <f>SQRT(SUM((B3-B2)^2, (C3-C2)^2,(D3-D2)^2,(E3-E2)^2,(F3-F2)^2,(G3-G2)^2))/6</f>
        <v>13.145552691140665</v>
      </c>
      <c r="N2">
        <f>MEDIAN(M2:M100)</f>
        <v>7.0513986004353937</v>
      </c>
      <c r="Q2">
        <v>3</v>
      </c>
      <c r="R2">
        <v>11</v>
      </c>
      <c r="S2">
        <v>25</v>
      </c>
      <c r="T2">
        <v>30</v>
      </c>
      <c r="U2">
        <v>41</v>
      </c>
      <c r="V2">
        <v>49</v>
      </c>
    </row>
    <row r="3" spans="1:22" x14ac:dyDescent="0.3">
      <c r="A3" s="4">
        <v>45647</v>
      </c>
      <c r="B3">
        <v>16</v>
      </c>
      <c r="C3">
        <v>4</v>
      </c>
      <c r="D3">
        <v>54</v>
      </c>
      <c r="E3">
        <v>10</v>
      </c>
      <c r="F3">
        <v>3</v>
      </c>
      <c r="G3">
        <v>40</v>
      </c>
      <c r="K3">
        <f>SQRT(SUM((B3-C3)^2,(D3-C3)^2,(E3-D3)^2,(F3-E3)^2,(G3-F3)^2))/5</f>
        <v>15.489351180730585</v>
      </c>
      <c r="L3">
        <f>AVERAGE(K2:K100)</f>
        <v>6.4350886354112982</v>
      </c>
      <c r="M3">
        <f>SQRT(SUM((B4-B3)^2, (C4-C3)^2,(D4-D3)^2,(E4-E3)^2,(F4-F3)^2,(G4-G3)^2))/6</f>
        <v>10.637982264821966</v>
      </c>
      <c r="N3">
        <f>AVERAGE(M2:M100)</f>
        <v>6.3210230209799168</v>
      </c>
    </row>
    <row r="4" spans="1:22" x14ac:dyDescent="0.3">
      <c r="A4" s="4">
        <v>45644</v>
      </c>
      <c r="B4">
        <v>18</v>
      </c>
      <c r="C4">
        <v>28</v>
      </c>
      <c r="D4">
        <v>39</v>
      </c>
      <c r="E4">
        <v>20</v>
      </c>
      <c r="F4">
        <v>58</v>
      </c>
      <c r="G4">
        <v>52</v>
      </c>
      <c r="K4">
        <f t="shared" ref="K4:K67" si="0">SQRT(SUM((B4-C4)^2,(D4-C4)^2,(E4-D4)^2,(F4-E4)^2,(G4-F4)^2))/5</f>
        <v>9.0818500317941826</v>
      </c>
      <c r="L4">
        <f>_xlfn.STDEV.P(K2:K100)</f>
        <v>5.2637254840627907</v>
      </c>
      <c r="M4">
        <f t="shared" ref="M4:M67" si="1">SQRT(SUM((B5-B4)^2, (C5-C4)^2,(D5-D4)^2,(E5-E4)^2,(F5-F4)^2,(G5-G4)^2))/6</f>
        <v>10.454929725041463</v>
      </c>
      <c r="N4">
        <f>_xlfn.STDEV.P(M2:M100)</f>
        <v>4.7712898349168293</v>
      </c>
      <c r="U4" t="s">
        <v>34</v>
      </c>
      <c r="V4">
        <f>SQRT(SUM((Q2-S2)^2, (S2-R2)^2, (T2-S2)^2, (U2-T2)^2, (V2-U2)^2))/5</f>
        <v>5.9665735560705198</v>
      </c>
    </row>
    <row r="5" spans="1:22" x14ac:dyDescent="0.3">
      <c r="A5" s="4">
        <v>45640</v>
      </c>
      <c r="B5">
        <v>12</v>
      </c>
      <c r="C5">
        <v>19</v>
      </c>
      <c r="D5">
        <v>17</v>
      </c>
      <c r="E5">
        <v>11</v>
      </c>
      <c r="F5">
        <v>1</v>
      </c>
      <c r="G5">
        <v>54</v>
      </c>
      <c r="K5">
        <f t="shared" si="0"/>
        <v>10.950799057603056</v>
      </c>
      <c r="M5">
        <f t="shared" si="1"/>
        <v>11.321071798494463</v>
      </c>
    </row>
    <row r="6" spans="1:22" x14ac:dyDescent="0.3">
      <c r="A6" s="4">
        <v>45637</v>
      </c>
      <c r="B6">
        <v>52</v>
      </c>
      <c r="C6">
        <v>49</v>
      </c>
      <c r="D6">
        <v>35</v>
      </c>
      <c r="E6">
        <v>2</v>
      </c>
      <c r="F6">
        <v>36</v>
      </c>
      <c r="G6">
        <v>32</v>
      </c>
      <c r="K6">
        <f t="shared" si="0"/>
        <v>9.9317672143481097</v>
      </c>
      <c r="M6">
        <f t="shared" si="1"/>
        <v>12.046207333061767</v>
      </c>
      <c r="U6" t="s">
        <v>36</v>
      </c>
      <c r="V6">
        <f>SQRT(SUM((Q2-B3)^2, (R2-C3)^2,(S2-D3)^2,(T2-E3)^2,(U2-F3)^2,(V2-G3)^2))/6</f>
        <v>9.1043335224984414</v>
      </c>
    </row>
    <row r="7" spans="1:22" x14ac:dyDescent="0.3">
      <c r="A7" s="4">
        <v>45633</v>
      </c>
      <c r="B7">
        <v>12</v>
      </c>
      <c r="C7">
        <v>9</v>
      </c>
      <c r="D7">
        <v>35</v>
      </c>
      <c r="E7">
        <v>42</v>
      </c>
      <c r="F7">
        <v>26</v>
      </c>
      <c r="G7">
        <v>14</v>
      </c>
      <c r="K7">
        <f t="shared" si="0"/>
        <v>6.7349832961930947</v>
      </c>
      <c r="L7" t="s">
        <v>37</v>
      </c>
      <c r="M7">
        <f t="shared" si="1"/>
        <v>9.1393532472367962</v>
      </c>
    </row>
    <row r="8" spans="1:22" x14ac:dyDescent="0.3">
      <c r="A8" s="4">
        <v>45630</v>
      </c>
      <c r="B8">
        <v>35</v>
      </c>
      <c r="C8">
        <v>39</v>
      </c>
      <c r="D8">
        <v>25</v>
      </c>
      <c r="E8">
        <v>12</v>
      </c>
      <c r="F8">
        <v>19</v>
      </c>
      <c r="G8">
        <v>37</v>
      </c>
      <c r="K8">
        <f t="shared" si="0"/>
        <v>5.4918120870983929</v>
      </c>
      <c r="L8">
        <f>MEDIAN(K2:K10)</f>
        <v>9.0818500317941826</v>
      </c>
      <c r="M8">
        <f t="shared" si="1"/>
        <v>4.5856054973992011</v>
      </c>
      <c r="N8">
        <f>MEDIAN(M2:M10)</f>
        <v>10.454929725041463</v>
      </c>
    </row>
    <row r="9" spans="1:22" x14ac:dyDescent="0.3">
      <c r="A9" s="4">
        <v>45626</v>
      </c>
      <c r="B9">
        <v>14</v>
      </c>
      <c r="C9">
        <v>38</v>
      </c>
      <c r="D9">
        <v>24</v>
      </c>
      <c r="E9">
        <v>19</v>
      </c>
      <c r="F9">
        <v>22</v>
      </c>
      <c r="G9">
        <v>21</v>
      </c>
      <c r="K9">
        <f t="shared" si="0"/>
        <v>5.6815490845367167</v>
      </c>
      <c r="L9">
        <f>AVERAGE(K2:K10)</f>
        <v>9.2396066357443054</v>
      </c>
      <c r="M9">
        <f t="shared" si="1"/>
        <v>8.6377723465666261</v>
      </c>
      <c r="N9">
        <f>AVERAGE(M2:M10)</f>
        <v>9.8557988786828385</v>
      </c>
    </row>
    <row r="10" spans="1:22" x14ac:dyDescent="0.3">
      <c r="A10" s="4">
        <v>45623</v>
      </c>
      <c r="B10">
        <v>59</v>
      </c>
      <c r="C10">
        <v>38</v>
      </c>
      <c r="D10">
        <v>31</v>
      </c>
      <c r="E10">
        <v>15</v>
      </c>
      <c r="F10">
        <v>42</v>
      </c>
      <c r="G10">
        <v>35</v>
      </c>
      <c r="K10">
        <f t="shared" si="0"/>
        <v>7.8076885183772546</v>
      </c>
      <c r="L10">
        <f>_xlfn.STDEV.P(K2:K10)</f>
        <v>3.0743928569608681</v>
      </c>
      <c r="M10">
        <f t="shared" si="1"/>
        <v>8.7337150043826011</v>
      </c>
      <c r="N10">
        <f>_xlfn.STDEV.P(M2:M10)</f>
        <v>2.3515729054445189</v>
      </c>
    </row>
    <row r="11" spans="1:22" x14ac:dyDescent="0.3">
      <c r="A11" s="4">
        <v>45619</v>
      </c>
      <c r="B11">
        <v>33</v>
      </c>
      <c r="C11">
        <v>8</v>
      </c>
      <c r="D11">
        <v>44</v>
      </c>
      <c r="E11">
        <v>3</v>
      </c>
      <c r="F11">
        <v>13</v>
      </c>
      <c r="G11">
        <v>39</v>
      </c>
      <c r="K11">
        <f t="shared" si="0"/>
        <v>13.233291351738615</v>
      </c>
      <c r="M11">
        <f t="shared" si="1"/>
        <v>11.683321445547923</v>
      </c>
    </row>
    <row r="12" spans="1:22" x14ac:dyDescent="0.3">
      <c r="A12" s="4">
        <v>45616</v>
      </c>
      <c r="B12">
        <v>33</v>
      </c>
      <c r="C12">
        <v>7</v>
      </c>
      <c r="D12">
        <v>2</v>
      </c>
      <c r="E12">
        <v>37</v>
      </c>
      <c r="F12">
        <v>56</v>
      </c>
      <c r="G12">
        <v>27</v>
      </c>
      <c r="K12">
        <f t="shared" si="0"/>
        <v>11.185705163287651</v>
      </c>
      <c r="M12">
        <f t="shared" si="1"/>
        <v>11.647603473104098</v>
      </c>
    </row>
    <row r="13" spans="1:22" x14ac:dyDescent="0.3">
      <c r="A13" s="4">
        <v>45612</v>
      </c>
      <c r="B13">
        <v>16</v>
      </c>
      <c r="C13">
        <v>12</v>
      </c>
      <c r="D13">
        <v>59</v>
      </c>
      <c r="E13">
        <v>31</v>
      </c>
      <c r="F13">
        <v>38</v>
      </c>
      <c r="G13">
        <v>58</v>
      </c>
      <c r="K13">
        <f t="shared" si="0"/>
        <v>11.760952342391326</v>
      </c>
      <c r="L13" t="s">
        <v>39</v>
      </c>
      <c r="M13">
        <f t="shared" si="1"/>
        <v>7.9669456018114131</v>
      </c>
    </row>
    <row r="14" spans="1:22" x14ac:dyDescent="0.3">
      <c r="A14" s="4">
        <v>45609</v>
      </c>
      <c r="B14">
        <v>11</v>
      </c>
      <c r="C14">
        <v>41</v>
      </c>
      <c r="D14">
        <v>28</v>
      </c>
      <c r="E14">
        <v>12</v>
      </c>
      <c r="F14">
        <v>29</v>
      </c>
      <c r="G14">
        <v>54</v>
      </c>
      <c r="K14">
        <f t="shared" si="0"/>
        <v>9.4636145314567841</v>
      </c>
      <c r="L14">
        <f>MEDIAN(K2:K5)</f>
        <v>11.468729154310207</v>
      </c>
      <c r="M14">
        <f t="shared" si="1"/>
        <v>10.19395245558202</v>
      </c>
      <c r="N14">
        <f>MEDIAN(M2:M5)</f>
        <v>10.979527031658215</v>
      </c>
      <c r="R14">
        <v>13</v>
      </c>
      <c r="S14">
        <v>18</v>
      </c>
      <c r="T14">
        <v>31</v>
      </c>
      <c r="U14">
        <v>34</v>
      </c>
      <c r="V14">
        <v>47</v>
      </c>
    </row>
    <row r="15" spans="1:22" x14ac:dyDescent="0.3">
      <c r="A15" s="4">
        <v>45605</v>
      </c>
      <c r="B15">
        <v>44</v>
      </c>
      <c r="C15">
        <v>36</v>
      </c>
      <c r="D15">
        <v>56</v>
      </c>
      <c r="E15">
        <v>43</v>
      </c>
      <c r="F15">
        <v>50</v>
      </c>
      <c r="G15">
        <v>33</v>
      </c>
      <c r="K15">
        <f t="shared" si="0"/>
        <v>6.2321745803531536</v>
      </c>
      <c r="L15">
        <f>AVERAGE(K2:K5)</f>
        <v>11.877164880286296</v>
      </c>
      <c r="M15">
        <f t="shared" si="1"/>
        <v>12.482209562235189</v>
      </c>
      <c r="N15">
        <f>AVERAGE(M2:M5)</f>
        <v>11.389884119874639</v>
      </c>
      <c r="U15">
        <v>6</v>
      </c>
      <c r="V15">
        <v>11</v>
      </c>
    </row>
    <row r="16" spans="1:22" x14ac:dyDescent="0.3">
      <c r="A16" s="4">
        <v>45602</v>
      </c>
      <c r="B16">
        <v>6</v>
      </c>
      <c r="C16">
        <v>19</v>
      </c>
      <c r="D16">
        <v>3</v>
      </c>
      <c r="E16">
        <v>14</v>
      </c>
      <c r="F16">
        <v>35</v>
      </c>
      <c r="G16">
        <v>32</v>
      </c>
      <c r="K16">
        <f t="shared" si="0"/>
        <v>6.3118935352237999</v>
      </c>
      <c r="L16">
        <f>_xlfn.STDEV.P(K2:K5)</f>
        <v>2.3308698819311688</v>
      </c>
      <c r="M16">
        <f t="shared" si="1"/>
        <v>7.9302515022468789</v>
      </c>
      <c r="N16">
        <f>_xlfn.STDEV.P(M2:M5)</f>
        <v>1.0637907909634463</v>
      </c>
    </row>
    <row r="17" spans="1:22" x14ac:dyDescent="0.3">
      <c r="A17" s="4">
        <v>45598</v>
      </c>
      <c r="B17">
        <v>16</v>
      </c>
      <c r="C17">
        <v>50</v>
      </c>
      <c r="D17">
        <v>11</v>
      </c>
      <c r="E17">
        <v>35</v>
      </c>
      <c r="F17">
        <v>12</v>
      </c>
      <c r="G17">
        <v>19</v>
      </c>
      <c r="K17">
        <f t="shared" si="0"/>
        <v>12.379014500355026</v>
      </c>
      <c r="M17">
        <f t="shared" si="1"/>
        <v>9.5321094785525364</v>
      </c>
    </row>
    <row r="18" spans="1:22" x14ac:dyDescent="0.3">
      <c r="A18" s="4">
        <v>45595</v>
      </c>
      <c r="B18">
        <v>41</v>
      </c>
      <c r="C18">
        <v>57</v>
      </c>
      <c r="D18">
        <v>27</v>
      </c>
      <c r="E18">
        <v>36</v>
      </c>
      <c r="F18">
        <v>54</v>
      </c>
      <c r="G18">
        <v>43</v>
      </c>
      <c r="K18">
        <f t="shared" si="0"/>
        <v>8.2024386617639511</v>
      </c>
      <c r="M18">
        <f t="shared" si="1"/>
        <v>9.2511260575852781</v>
      </c>
      <c r="R18">
        <v>5</v>
      </c>
      <c r="S18">
        <v>11</v>
      </c>
      <c r="T18">
        <v>17</v>
      </c>
      <c r="U18">
        <v>29</v>
      </c>
      <c r="V18">
        <v>38</v>
      </c>
    </row>
    <row r="19" spans="1:22" x14ac:dyDescent="0.3">
      <c r="A19" s="4">
        <v>45591</v>
      </c>
      <c r="B19">
        <v>30</v>
      </c>
      <c r="C19">
        <v>47</v>
      </c>
      <c r="D19">
        <v>41</v>
      </c>
      <c r="E19">
        <v>44</v>
      </c>
      <c r="F19">
        <v>16</v>
      </c>
      <c r="G19">
        <v>9</v>
      </c>
      <c r="K19">
        <f t="shared" si="0"/>
        <v>6.832276341015489</v>
      </c>
      <c r="M19">
        <f t="shared" si="1"/>
        <v>3.9860869143671329</v>
      </c>
      <c r="U19">
        <v>6</v>
      </c>
      <c r="V19">
        <v>9</v>
      </c>
    </row>
    <row r="20" spans="1:22" x14ac:dyDescent="0.3">
      <c r="A20" s="4">
        <v>45588</v>
      </c>
      <c r="B20">
        <v>23</v>
      </c>
      <c r="C20">
        <v>27</v>
      </c>
      <c r="D20">
        <v>45</v>
      </c>
      <c r="E20">
        <v>51</v>
      </c>
      <c r="F20">
        <v>9</v>
      </c>
      <c r="G20">
        <v>6</v>
      </c>
      <c r="K20">
        <f t="shared" si="0"/>
        <v>9.2714615891994079</v>
      </c>
      <c r="M20">
        <f t="shared" si="1"/>
        <v>8.74801564800714</v>
      </c>
    </row>
    <row r="21" spans="1:22" x14ac:dyDescent="0.3">
      <c r="A21" s="4">
        <v>45584</v>
      </c>
      <c r="B21">
        <v>43</v>
      </c>
      <c r="C21">
        <v>54</v>
      </c>
      <c r="D21">
        <v>47</v>
      </c>
      <c r="E21">
        <v>48</v>
      </c>
      <c r="F21">
        <v>22</v>
      </c>
      <c r="G21">
        <v>44</v>
      </c>
      <c r="K21">
        <f t="shared" si="0"/>
        <v>7.2965745387818801</v>
      </c>
      <c r="M21">
        <f t="shared" si="1"/>
        <v>10.030509015554051</v>
      </c>
    </row>
    <row r="22" spans="1:22" x14ac:dyDescent="0.3">
      <c r="A22" s="4">
        <v>45581</v>
      </c>
      <c r="B22">
        <v>11</v>
      </c>
      <c r="C22">
        <v>29</v>
      </c>
      <c r="D22">
        <v>41</v>
      </c>
      <c r="E22">
        <v>42</v>
      </c>
      <c r="F22">
        <v>48</v>
      </c>
      <c r="G22">
        <v>9</v>
      </c>
      <c r="K22">
        <f t="shared" si="0"/>
        <v>9.0022219479415195</v>
      </c>
      <c r="M22">
        <f t="shared" si="1"/>
        <v>9.8699881796619522</v>
      </c>
    </row>
    <row r="23" spans="1:22" x14ac:dyDescent="0.3">
      <c r="A23" s="4">
        <v>45577</v>
      </c>
      <c r="B23">
        <v>11</v>
      </c>
      <c r="C23">
        <v>2</v>
      </c>
      <c r="D23">
        <v>13</v>
      </c>
      <c r="E23">
        <v>39</v>
      </c>
      <c r="F23">
        <v>17</v>
      </c>
      <c r="G23">
        <v>41</v>
      </c>
      <c r="K23">
        <f t="shared" si="0"/>
        <v>8.8045442812220553</v>
      </c>
      <c r="M23">
        <f t="shared" si="1"/>
        <v>12.458821060687171</v>
      </c>
      <c r="R23">
        <v>9</v>
      </c>
      <c r="S23">
        <v>20</v>
      </c>
      <c r="T23">
        <v>23</v>
      </c>
      <c r="U23">
        <v>41</v>
      </c>
      <c r="V23">
        <v>45</v>
      </c>
    </row>
    <row r="24" spans="1:22" x14ac:dyDescent="0.3">
      <c r="A24" s="4">
        <v>45574</v>
      </c>
      <c r="B24">
        <v>4</v>
      </c>
      <c r="C24">
        <v>55</v>
      </c>
      <c r="D24">
        <v>20</v>
      </c>
      <c r="E24">
        <v>41</v>
      </c>
      <c r="F24">
        <v>56</v>
      </c>
      <c r="G24">
        <v>7</v>
      </c>
      <c r="K24">
        <f t="shared" si="0"/>
        <v>16.604818577750255</v>
      </c>
      <c r="M24">
        <f t="shared" si="1"/>
        <v>13.959266137985589</v>
      </c>
      <c r="U24">
        <v>6</v>
      </c>
      <c r="V24">
        <v>10</v>
      </c>
    </row>
    <row r="25" spans="1:22" x14ac:dyDescent="0.3">
      <c r="A25" s="4">
        <v>45570</v>
      </c>
      <c r="B25">
        <v>13</v>
      </c>
      <c r="C25">
        <v>12</v>
      </c>
      <c r="D25">
        <v>44</v>
      </c>
      <c r="E25">
        <v>20</v>
      </c>
      <c r="F25">
        <v>8</v>
      </c>
      <c r="G25">
        <v>49</v>
      </c>
      <c r="K25">
        <f t="shared" si="0"/>
        <v>11.706408501329516</v>
      </c>
      <c r="M25">
        <f t="shared" si="1"/>
        <v>11.708259193122322</v>
      </c>
    </row>
    <row r="26" spans="1:22" x14ac:dyDescent="0.3">
      <c r="A26" s="4">
        <v>45567</v>
      </c>
      <c r="B26">
        <v>20</v>
      </c>
      <c r="C26">
        <v>59</v>
      </c>
      <c r="D26">
        <v>21</v>
      </c>
      <c r="E26">
        <v>6</v>
      </c>
      <c r="F26">
        <v>4</v>
      </c>
      <c r="G26">
        <v>5</v>
      </c>
      <c r="K26">
        <f t="shared" si="0"/>
        <v>11.304866208850063</v>
      </c>
      <c r="M26">
        <f t="shared" si="1"/>
        <v>9.5612063395089777</v>
      </c>
    </row>
    <row r="27" spans="1:22" x14ac:dyDescent="0.3">
      <c r="A27" s="4">
        <v>45563</v>
      </c>
      <c r="B27">
        <v>54</v>
      </c>
      <c r="C27">
        <v>39</v>
      </c>
      <c r="D27">
        <v>38</v>
      </c>
      <c r="E27">
        <v>23</v>
      </c>
      <c r="F27">
        <v>18</v>
      </c>
      <c r="G27">
        <v>36</v>
      </c>
      <c r="K27">
        <f t="shared" si="0"/>
        <v>5.6568542494923806</v>
      </c>
      <c r="M27">
        <f t="shared" si="1"/>
        <v>12.743189902410185</v>
      </c>
    </row>
    <row r="28" spans="1:22" x14ac:dyDescent="0.3">
      <c r="A28" s="4">
        <v>45560</v>
      </c>
      <c r="B28">
        <v>4</v>
      </c>
      <c r="C28">
        <v>57</v>
      </c>
      <c r="D28">
        <v>3</v>
      </c>
      <c r="E28">
        <v>55</v>
      </c>
      <c r="F28">
        <v>1</v>
      </c>
      <c r="G28">
        <v>14</v>
      </c>
      <c r="K28">
        <f t="shared" si="0"/>
        <v>21.460661685977904</v>
      </c>
      <c r="M28">
        <f t="shared" si="1"/>
        <v>10.206207261596576</v>
      </c>
      <c r="R28">
        <v>7</v>
      </c>
      <c r="S28">
        <v>19</v>
      </c>
      <c r="T28">
        <v>28</v>
      </c>
      <c r="U28">
        <v>32</v>
      </c>
      <c r="V28">
        <v>38</v>
      </c>
    </row>
    <row r="29" spans="1:22" x14ac:dyDescent="0.3">
      <c r="A29" s="4">
        <v>45556</v>
      </c>
      <c r="B29">
        <v>26</v>
      </c>
      <c r="C29">
        <v>48</v>
      </c>
      <c r="D29">
        <v>5</v>
      </c>
      <c r="E29">
        <v>49</v>
      </c>
      <c r="F29">
        <v>57</v>
      </c>
      <c r="G29">
        <v>17</v>
      </c>
      <c r="K29">
        <f t="shared" si="0"/>
        <v>15.405193929321371</v>
      </c>
      <c r="M29">
        <f t="shared" si="1"/>
        <v>12.993588162371983</v>
      </c>
      <c r="U29">
        <v>5</v>
      </c>
      <c r="V29">
        <v>9</v>
      </c>
    </row>
    <row r="30" spans="1:22" x14ac:dyDescent="0.3">
      <c r="A30" s="4">
        <v>45553</v>
      </c>
      <c r="B30">
        <v>20</v>
      </c>
      <c r="C30">
        <v>57</v>
      </c>
      <c r="D30">
        <v>51</v>
      </c>
      <c r="E30">
        <v>33</v>
      </c>
      <c r="F30">
        <v>7</v>
      </c>
      <c r="G30">
        <v>50</v>
      </c>
      <c r="K30">
        <f t="shared" si="0"/>
        <v>13.044539087296263</v>
      </c>
      <c r="M30">
        <f t="shared" si="1"/>
        <v>6.8698212818416495</v>
      </c>
    </row>
    <row r="31" spans="1:22" x14ac:dyDescent="0.3">
      <c r="A31" s="4">
        <v>45549</v>
      </c>
      <c r="B31">
        <v>55</v>
      </c>
      <c r="C31">
        <v>49</v>
      </c>
      <c r="D31">
        <v>38</v>
      </c>
      <c r="E31">
        <v>27</v>
      </c>
      <c r="F31">
        <v>21</v>
      </c>
      <c r="G31">
        <v>47</v>
      </c>
      <c r="K31">
        <f t="shared" si="0"/>
        <v>6.2928530890209098</v>
      </c>
      <c r="M31">
        <f t="shared" si="1"/>
        <v>13.285330255586423</v>
      </c>
    </row>
    <row r="32" spans="1:22" x14ac:dyDescent="0.3">
      <c r="A32" s="4">
        <v>45546</v>
      </c>
      <c r="B32">
        <v>10</v>
      </c>
      <c r="C32">
        <v>23</v>
      </c>
      <c r="D32">
        <v>53</v>
      </c>
      <c r="E32">
        <v>41</v>
      </c>
      <c r="F32">
        <v>57</v>
      </c>
      <c r="G32">
        <v>3</v>
      </c>
      <c r="K32">
        <f t="shared" si="0"/>
        <v>13.243866504914644</v>
      </c>
      <c r="M32">
        <f t="shared" si="1"/>
        <v>11.782755761422424</v>
      </c>
      <c r="R32">
        <v>3</v>
      </c>
      <c r="S32">
        <v>12</v>
      </c>
      <c r="T32">
        <v>16</v>
      </c>
      <c r="U32">
        <v>37</v>
      </c>
      <c r="V32">
        <v>49</v>
      </c>
    </row>
    <row r="33" spans="1:22" x14ac:dyDescent="0.3">
      <c r="A33" s="4">
        <v>45542</v>
      </c>
      <c r="B33">
        <v>38</v>
      </c>
      <c r="C33">
        <v>37</v>
      </c>
      <c r="D33">
        <v>33</v>
      </c>
      <c r="E33">
        <v>13</v>
      </c>
      <c r="F33">
        <v>32</v>
      </c>
      <c r="G33">
        <v>50</v>
      </c>
      <c r="K33">
        <f t="shared" si="0"/>
        <v>6.6392770690791325</v>
      </c>
      <c r="M33">
        <f t="shared" si="1"/>
        <v>7.71722460186015</v>
      </c>
      <c r="U33">
        <v>4</v>
      </c>
      <c r="V33">
        <v>5</v>
      </c>
    </row>
    <row r="34" spans="1:22" x14ac:dyDescent="0.3">
      <c r="A34" s="4">
        <v>45539</v>
      </c>
      <c r="B34">
        <v>41</v>
      </c>
      <c r="C34">
        <v>3</v>
      </c>
      <c r="D34">
        <v>29</v>
      </c>
      <c r="E34">
        <v>6</v>
      </c>
      <c r="F34">
        <v>15</v>
      </c>
      <c r="G34">
        <v>25</v>
      </c>
      <c r="K34">
        <f t="shared" si="0"/>
        <v>10.639548862616309</v>
      </c>
      <c r="M34">
        <f t="shared" si="1"/>
        <v>11.759157188241756</v>
      </c>
    </row>
    <row r="35" spans="1:22" x14ac:dyDescent="0.3">
      <c r="A35" s="4">
        <v>45535</v>
      </c>
      <c r="B35">
        <v>3</v>
      </c>
      <c r="C35">
        <v>2</v>
      </c>
      <c r="D35">
        <v>29</v>
      </c>
      <c r="E35">
        <v>48</v>
      </c>
      <c r="F35">
        <v>52</v>
      </c>
      <c r="G35">
        <v>45</v>
      </c>
      <c r="K35">
        <f t="shared" si="0"/>
        <v>6.8</v>
      </c>
      <c r="M35">
        <f t="shared" si="1"/>
        <v>9.160604055774197</v>
      </c>
    </row>
    <row r="36" spans="1:22" x14ac:dyDescent="0.3">
      <c r="A36" s="4">
        <v>45532</v>
      </c>
      <c r="B36">
        <v>10</v>
      </c>
      <c r="C36">
        <v>25</v>
      </c>
      <c r="D36">
        <v>49</v>
      </c>
      <c r="E36">
        <v>29</v>
      </c>
      <c r="F36">
        <v>53</v>
      </c>
      <c r="G36">
        <v>4</v>
      </c>
      <c r="K36">
        <f t="shared" si="0"/>
        <v>12.927490088953849</v>
      </c>
      <c r="M36">
        <f t="shared" si="1"/>
        <v>9.8530875025716345</v>
      </c>
    </row>
    <row r="37" spans="1:22" x14ac:dyDescent="0.3">
      <c r="A37" s="4">
        <v>45528</v>
      </c>
      <c r="B37">
        <v>17</v>
      </c>
      <c r="C37">
        <v>43</v>
      </c>
      <c r="D37">
        <v>4</v>
      </c>
      <c r="E37">
        <v>30</v>
      </c>
      <c r="F37">
        <v>39</v>
      </c>
      <c r="G37">
        <v>34</v>
      </c>
      <c r="K37">
        <f t="shared" si="0"/>
        <v>10.916043239196151</v>
      </c>
      <c r="M37">
        <f t="shared" si="1"/>
        <v>9.4809751022185953</v>
      </c>
    </row>
    <row r="38" spans="1:22" x14ac:dyDescent="0.3">
      <c r="A38" s="4">
        <v>45525</v>
      </c>
      <c r="B38">
        <v>42</v>
      </c>
      <c r="C38">
        <v>9</v>
      </c>
      <c r="D38">
        <v>23</v>
      </c>
      <c r="E38">
        <v>57</v>
      </c>
      <c r="F38">
        <v>37</v>
      </c>
      <c r="G38">
        <v>53</v>
      </c>
      <c r="K38">
        <f t="shared" si="0"/>
        <v>11.130139262381222</v>
      </c>
      <c r="M38">
        <f t="shared" si="1"/>
        <v>12.971121771072847</v>
      </c>
    </row>
    <row r="39" spans="1:22" x14ac:dyDescent="0.3">
      <c r="A39" s="4">
        <v>45521</v>
      </c>
      <c r="B39">
        <v>3</v>
      </c>
      <c r="C39">
        <v>52</v>
      </c>
      <c r="D39">
        <v>10</v>
      </c>
      <c r="E39">
        <v>18</v>
      </c>
      <c r="F39">
        <v>6</v>
      </c>
      <c r="G39">
        <v>59</v>
      </c>
      <c r="K39">
        <f t="shared" si="0"/>
        <v>16.949336270190642</v>
      </c>
      <c r="M39">
        <f t="shared" si="1"/>
        <v>10.150259985723409</v>
      </c>
    </row>
    <row r="40" spans="1:22" x14ac:dyDescent="0.3">
      <c r="A40" s="4">
        <v>45518</v>
      </c>
      <c r="B40">
        <v>36</v>
      </c>
      <c r="C40">
        <v>15</v>
      </c>
      <c r="D40">
        <v>30</v>
      </c>
      <c r="E40">
        <v>45</v>
      </c>
      <c r="F40">
        <v>7</v>
      </c>
      <c r="G40">
        <v>48</v>
      </c>
      <c r="K40">
        <f t="shared" si="0"/>
        <v>12.674383614203887</v>
      </c>
      <c r="M40">
        <f t="shared" si="1"/>
        <v>8.8866316578455216</v>
      </c>
    </row>
    <row r="41" spans="1:22" x14ac:dyDescent="0.3">
      <c r="A41" s="4">
        <v>45514</v>
      </c>
      <c r="B41">
        <v>48</v>
      </c>
      <c r="C41">
        <v>2</v>
      </c>
      <c r="D41">
        <v>59</v>
      </c>
      <c r="E41">
        <v>25</v>
      </c>
      <c r="F41">
        <v>42</v>
      </c>
      <c r="G41">
        <v>40</v>
      </c>
      <c r="K41">
        <f t="shared" si="0"/>
        <v>16.509391266791152</v>
      </c>
      <c r="M41">
        <f t="shared" si="1"/>
        <v>11.879019787470307</v>
      </c>
    </row>
    <row r="42" spans="1:22" x14ac:dyDescent="0.3">
      <c r="A42" s="4">
        <v>45511</v>
      </c>
      <c r="B42">
        <v>49</v>
      </c>
      <c r="C42">
        <v>56</v>
      </c>
      <c r="D42">
        <v>42</v>
      </c>
      <c r="E42">
        <v>22</v>
      </c>
      <c r="F42">
        <v>10</v>
      </c>
      <c r="G42">
        <v>11</v>
      </c>
      <c r="K42">
        <f t="shared" si="0"/>
        <v>5.6213877290220786</v>
      </c>
      <c r="M42">
        <f t="shared" si="1"/>
        <v>9.6810238209717365</v>
      </c>
    </row>
    <row r="43" spans="1:22" x14ac:dyDescent="0.3">
      <c r="A43" s="4">
        <v>45507</v>
      </c>
      <c r="B43">
        <v>20</v>
      </c>
      <c r="C43">
        <v>28</v>
      </c>
      <c r="D43">
        <v>26</v>
      </c>
      <c r="E43">
        <v>6</v>
      </c>
      <c r="F43">
        <v>19</v>
      </c>
      <c r="G43">
        <v>45</v>
      </c>
      <c r="K43">
        <f t="shared" si="0"/>
        <v>7.2470683727973748</v>
      </c>
      <c r="M43">
        <f t="shared" si="1"/>
        <v>11.53737886658452</v>
      </c>
    </row>
    <row r="44" spans="1:22" x14ac:dyDescent="0.3">
      <c r="A44" s="4">
        <v>45504</v>
      </c>
      <c r="B44">
        <v>16</v>
      </c>
      <c r="C44">
        <v>33</v>
      </c>
      <c r="D44">
        <v>21</v>
      </c>
      <c r="E44">
        <v>52</v>
      </c>
      <c r="F44">
        <v>58</v>
      </c>
      <c r="G44">
        <v>12</v>
      </c>
      <c r="K44">
        <f t="shared" si="0"/>
        <v>11.909659944767524</v>
      </c>
      <c r="M44">
        <f t="shared" si="1"/>
        <v>11.996527275285404</v>
      </c>
    </row>
    <row r="45" spans="1:22" x14ac:dyDescent="0.3">
      <c r="A45" s="4">
        <v>45500</v>
      </c>
      <c r="B45">
        <v>25</v>
      </c>
      <c r="C45">
        <v>33</v>
      </c>
      <c r="D45">
        <v>40</v>
      </c>
      <c r="E45">
        <v>27</v>
      </c>
      <c r="F45">
        <v>3</v>
      </c>
      <c r="G45">
        <v>45</v>
      </c>
      <c r="K45">
        <f t="shared" si="0"/>
        <v>10.241093691593687</v>
      </c>
      <c r="M45">
        <f t="shared" si="1"/>
        <v>8.0794664290272156</v>
      </c>
    </row>
    <row r="46" spans="1:22" x14ac:dyDescent="0.3">
      <c r="A46" s="4">
        <v>45497</v>
      </c>
      <c r="B46">
        <v>34</v>
      </c>
      <c r="C46">
        <v>31</v>
      </c>
      <c r="D46">
        <v>17</v>
      </c>
      <c r="E46">
        <v>3</v>
      </c>
      <c r="F46">
        <v>29</v>
      </c>
      <c r="G46">
        <v>23</v>
      </c>
      <c r="K46">
        <f t="shared" si="0"/>
        <v>6.6723309270449107</v>
      </c>
      <c r="M46">
        <f t="shared" si="1"/>
        <v>9.2900783395811874</v>
      </c>
    </row>
    <row r="47" spans="1:22" x14ac:dyDescent="0.3">
      <c r="A47" s="4">
        <v>45493</v>
      </c>
      <c r="B47">
        <v>41</v>
      </c>
      <c r="C47">
        <v>19</v>
      </c>
      <c r="D47">
        <v>58</v>
      </c>
      <c r="E47">
        <v>22</v>
      </c>
      <c r="F47">
        <v>55</v>
      </c>
      <c r="G47">
        <v>9</v>
      </c>
      <c r="K47">
        <f t="shared" si="0"/>
        <v>16.131955864060625</v>
      </c>
      <c r="M47">
        <f t="shared" si="1"/>
        <v>11.05164643340027</v>
      </c>
    </row>
    <row r="48" spans="1:22" x14ac:dyDescent="0.3">
      <c r="A48" s="4">
        <v>45490</v>
      </c>
      <c r="B48">
        <v>49</v>
      </c>
      <c r="C48">
        <v>44</v>
      </c>
      <c r="D48">
        <v>7</v>
      </c>
      <c r="E48">
        <v>45</v>
      </c>
      <c r="F48">
        <v>32</v>
      </c>
      <c r="G48">
        <v>2</v>
      </c>
      <c r="K48">
        <f t="shared" si="0"/>
        <v>12.501199942405529</v>
      </c>
      <c r="M48">
        <f t="shared" si="1"/>
        <v>9.7396668891246545</v>
      </c>
    </row>
    <row r="49" spans="1:13" x14ac:dyDescent="0.3">
      <c r="A49" s="4">
        <v>45486</v>
      </c>
      <c r="B49">
        <v>49</v>
      </c>
      <c r="C49">
        <v>37</v>
      </c>
      <c r="D49">
        <v>27</v>
      </c>
      <c r="E49">
        <v>22</v>
      </c>
      <c r="F49">
        <v>38</v>
      </c>
      <c r="G49">
        <v>51</v>
      </c>
      <c r="K49">
        <f t="shared" si="0"/>
        <v>5.2687759489277965</v>
      </c>
      <c r="M49">
        <f t="shared" si="1"/>
        <v>10.264556060108548</v>
      </c>
    </row>
    <row r="50" spans="1:13" x14ac:dyDescent="0.3">
      <c r="A50" s="4">
        <v>45483</v>
      </c>
      <c r="B50">
        <v>19</v>
      </c>
      <c r="C50">
        <v>48</v>
      </c>
      <c r="D50">
        <v>26</v>
      </c>
      <c r="E50">
        <v>13</v>
      </c>
      <c r="F50">
        <v>9</v>
      </c>
      <c r="G50">
        <v>8</v>
      </c>
      <c r="K50">
        <f t="shared" si="0"/>
        <v>7.7743166902307239</v>
      </c>
      <c r="M50">
        <f t="shared" si="1"/>
        <v>6.8170537787391865</v>
      </c>
    </row>
    <row r="51" spans="1:13" x14ac:dyDescent="0.3">
      <c r="A51" s="4">
        <v>45479</v>
      </c>
      <c r="B51">
        <v>37</v>
      </c>
      <c r="C51">
        <v>47</v>
      </c>
      <c r="D51">
        <v>59</v>
      </c>
      <c r="E51">
        <v>18</v>
      </c>
      <c r="F51">
        <v>24</v>
      </c>
      <c r="G51">
        <v>11</v>
      </c>
      <c r="K51">
        <f t="shared" si="0"/>
        <v>9.2303846073714606</v>
      </c>
      <c r="M51">
        <f t="shared" si="1"/>
        <v>13.32187007226171</v>
      </c>
    </row>
    <row r="52" spans="1:13" x14ac:dyDescent="0.3">
      <c r="A52" s="4">
        <v>45476</v>
      </c>
      <c r="B52">
        <v>42</v>
      </c>
      <c r="C52">
        <v>46</v>
      </c>
      <c r="D52">
        <v>8</v>
      </c>
      <c r="E52">
        <v>50</v>
      </c>
      <c r="F52">
        <v>1</v>
      </c>
      <c r="G52">
        <v>58</v>
      </c>
      <c r="K52">
        <f t="shared" si="0"/>
        <v>18.840382161729099</v>
      </c>
      <c r="M52">
        <f t="shared" si="1"/>
        <v>9.748219210593172</v>
      </c>
    </row>
    <row r="53" spans="1:13" x14ac:dyDescent="0.3">
      <c r="A53" s="1">
        <v>44534</v>
      </c>
      <c r="B53">
        <v>8</v>
      </c>
      <c r="C53">
        <v>24</v>
      </c>
      <c r="D53">
        <v>25</v>
      </c>
      <c r="E53">
        <v>32</v>
      </c>
      <c r="F53">
        <v>33</v>
      </c>
      <c r="G53">
        <v>46</v>
      </c>
      <c r="K53">
        <f t="shared" si="0"/>
        <v>4.3634848458542859</v>
      </c>
      <c r="M53">
        <f t="shared" si="1"/>
        <v>4.4596960534198837</v>
      </c>
    </row>
    <row r="54" spans="1:13" x14ac:dyDescent="0.3">
      <c r="A54" s="1">
        <v>44531</v>
      </c>
      <c r="B54" s="2">
        <v>4</v>
      </c>
      <c r="C54" s="2">
        <v>7</v>
      </c>
      <c r="D54" s="2">
        <v>8</v>
      </c>
      <c r="E54" s="2">
        <v>37</v>
      </c>
      <c r="F54" s="2">
        <v>42</v>
      </c>
      <c r="G54" s="2">
        <v>50</v>
      </c>
      <c r="K54">
        <f t="shared" si="0"/>
        <v>6.1318838867023562</v>
      </c>
      <c r="M54">
        <f t="shared" si="1"/>
        <v>4.9018137232842474</v>
      </c>
    </row>
    <row r="55" spans="1:13" x14ac:dyDescent="0.3">
      <c r="A55" s="1">
        <v>44527</v>
      </c>
      <c r="B55" s="2">
        <v>1</v>
      </c>
      <c r="C55" s="2">
        <v>15</v>
      </c>
      <c r="D55" s="2">
        <v>16</v>
      </c>
      <c r="E55" s="2">
        <v>17</v>
      </c>
      <c r="F55" s="2">
        <v>24</v>
      </c>
      <c r="G55" s="2">
        <v>48</v>
      </c>
      <c r="K55">
        <f t="shared" si="0"/>
        <v>5.7375953151124204</v>
      </c>
      <c r="M55">
        <f t="shared" si="1"/>
        <v>2.8431203515386634</v>
      </c>
    </row>
    <row r="56" spans="1:13" x14ac:dyDescent="0.3">
      <c r="A56" s="1">
        <v>44524</v>
      </c>
      <c r="B56" s="2">
        <v>4</v>
      </c>
      <c r="C56" s="2">
        <v>11</v>
      </c>
      <c r="D56" s="2">
        <v>17</v>
      </c>
      <c r="E56" s="2">
        <v>19</v>
      </c>
      <c r="F56" s="2">
        <v>39</v>
      </c>
      <c r="G56" s="2">
        <v>42</v>
      </c>
      <c r="K56">
        <f t="shared" si="0"/>
        <v>4.4631827208842791</v>
      </c>
      <c r="M56">
        <f t="shared" si="1"/>
        <v>4.1766546953805559</v>
      </c>
    </row>
    <row r="57" spans="1:13" x14ac:dyDescent="0.3">
      <c r="A57" s="1">
        <v>44520</v>
      </c>
      <c r="B57" s="2">
        <v>5</v>
      </c>
      <c r="C57" s="2">
        <v>16</v>
      </c>
      <c r="D57" s="2">
        <v>17</v>
      </c>
      <c r="E57" s="2">
        <v>32</v>
      </c>
      <c r="F57" s="2">
        <v>51</v>
      </c>
      <c r="G57" s="2">
        <v>59</v>
      </c>
      <c r="K57">
        <f t="shared" si="0"/>
        <v>5.5569775957799212</v>
      </c>
      <c r="M57">
        <f t="shared" si="1"/>
        <v>3.5197853469904792</v>
      </c>
    </row>
    <row r="58" spans="1:13" x14ac:dyDescent="0.3">
      <c r="A58" s="1">
        <v>44517</v>
      </c>
      <c r="B58" s="2">
        <v>13</v>
      </c>
      <c r="C58" s="2">
        <v>24</v>
      </c>
      <c r="D58" s="2">
        <v>34</v>
      </c>
      <c r="E58" s="2">
        <v>35</v>
      </c>
      <c r="F58" s="2">
        <v>49</v>
      </c>
      <c r="G58" s="2">
        <v>55</v>
      </c>
      <c r="K58">
        <f t="shared" si="0"/>
        <v>4.2614551505325036</v>
      </c>
      <c r="M58">
        <f t="shared" si="1"/>
        <v>3.7932688922470139</v>
      </c>
    </row>
    <row r="59" spans="1:13" x14ac:dyDescent="0.3">
      <c r="A59" s="1">
        <v>44513</v>
      </c>
      <c r="B59" s="2">
        <v>13</v>
      </c>
      <c r="C59" s="2">
        <v>14</v>
      </c>
      <c r="D59" s="2">
        <v>16</v>
      </c>
      <c r="E59" s="2">
        <v>28</v>
      </c>
      <c r="F59" s="2">
        <v>43</v>
      </c>
      <c r="G59" s="2">
        <v>52</v>
      </c>
      <c r="K59">
        <f t="shared" si="0"/>
        <v>4.2661458015403086</v>
      </c>
      <c r="M59">
        <f t="shared" si="1"/>
        <v>1.9075871903765995</v>
      </c>
    </row>
    <row r="60" spans="1:13" x14ac:dyDescent="0.3">
      <c r="A60" s="1">
        <v>44510</v>
      </c>
      <c r="B60" s="2">
        <v>10</v>
      </c>
      <c r="C60" s="2">
        <v>11</v>
      </c>
      <c r="D60" s="2">
        <v>18</v>
      </c>
      <c r="E60" s="2">
        <v>20</v>
      </c>
      <c r="F60" s="2">
        <v>37</v>
      </c>
      <c r="G60" s="2">
        <v>49</v>
      </c>
      <c r="K60">
        <f t="shared" si="0"/>
        <v>4.4136152981427816</v>
      </c>
      <c r="M60">
        <f t="shared" si="1"/>
        <v>2.7080128015453204</v>
      </c>
    </row>
    <row r="61" spans="1:13" x14ac:dyDescent="0.3">
      <c r="A61" s="1">
        <v>44506</v>
      </c>
      <c r="B61" s="2">
        <v>3</v>
      </c>
      <c r="C61" s="2">
        <v>7</v>
      </c>
      <c r="D61" s="2">
        <v>21</v>
      </c>
      <c r="E61" s="2">
        <v>29</v>
      </c>
      <c r="F61" s="2">
        <v>34</v>
      </c>
      <c r="G61" s="2">
        <v>39</v>
      </c>
      <c r="K61">
        <f t="shared" si="0"/>
        <v>3.6110940170535577</v>
      </c>
      <c r="M61">
        <f t="shared" si="1"/>
        <v>7.0513986004353937</v>
      </c>
    </row>
    <row r="62" spans="1:13" x14ac:dyDescent="0.3">
      <c r="A62" s="1">
        <v>44503</v>
      </c>
      <c r="B62" s="2">
        <v>6</v>
      </c>
      <c r="C62" s="2">
        <v>31</v>
      </c>
      <c r="D62" s="2">
        <v>39</v>
      </c>
      <c r="E62" s="2">
        <v>47</v>
      </c>
      <c r="F62" s="2">
        <v>48</v>
      </c>
      <c r="G62" s="2">
        <v>58</v>
      </c>
      <c r="K62">
        <f t="shared" si="0"/>
        <v>5.8446556784809829</v>
      </c>
      <c r="M62">
        <f t="shared" si="1"/>
        <v>2.9580398915498081</v>
      </c>
    </row>
    <row r="63" spans="1:13" x14ac:dyDescent="0.3">
      <c r="A63" s="1">
        <v>44499</v>
      </c>
      <c r="B63" s="2">
        <v>7</v>
      </c>
      <c r="C63" s="2">
        <v>18</v>
      </c>
      <c r="D63" s="2">
        <v>47</v>
      </c>
      <c r="E63" s="2">
        <v>51</v>
      </c>
      <c r="F63" s="2">
        <v>56</v>
      </c>
      <c r="G63" s="2">
        <v>59</v>
      </c>
      <c r="K63">
        <f t="shared" si="0"/>
        <v>6.3623894882347463</v>
      </c>
      <c r="M63">
        <f t="shared" si="1"/>
        <v>5.2068331172711027</v>
      </c>
    </row>
    <row r="64" spans="1:13" x14ac:dyDescent="0.3">
      <c r="A64" s="1">
        <v>44496</v>
      </c>
      <c r="B64" s="2">
        <v>8</v>
      </c>
      <c r="C64" s="2">
        <v>20</v>
      </c>
      <c r="D64" s="2">
        <v>22</v>
      </c>
      <c r="E64" s="2">
        <v>39</v>
      </c>
      <c r="F64" s="2">
        <v>47</v>
      </c>
      <c r="G64" s="2">
        <v>48</v>
      </c>
      <c r="K64">
        <f t="shared" si="0"/>
        <v>4.4810713004816156</v>
      </c>
      <c r="M64">
        <f t="shared" si="1"/>
        <v>4.3843154793219687</v>
      </c>
    </row>
    <row r="65" spans="1:13" x14ac:dyDescent="0.3">
      <c r="A65" s="1">
        <v>44492</v>
      </c>
      <c r="B65" s="2">
        <v>4</v>
      </c>
      <c r="C65" s="2">
        <v>13</v>
      </c>
      <c r="D65" s="2">
        <v>21</v>
      </c>
      <c r="E65" s="2">
        <v>27</v>
      </c>
      <c r="F65" s="2">
        <v>28</v>
      </c>
      <c r="G65" s="2">
        <v>37</v>
      </c>
      <c r="K65">
        <f t="shared" si="0"/>
        <v>3.2434549480453709</v>
      </c>
      <c r="M65">
        <f t="shared" si="1"/>
        <v>5.3903205429320762</v>
      </c>
    </row>
    <row r="66" spans="1:13" x14ac:dyDescent="0.3">
      <c r="A66" s="1">
        <v>44489</v>
      </c>
      <c r="B66" s="2">
        <v>23</v>
      </c>
      <c r="C66" s="2">
        <v>27</v>
      </c>
      <c r="D66" s="2">
        <v>29</v>
      </c>
      <c r="E66" s="2">
        <v>37</v>
      </c>
      <c r="F66" s="2">
        <v>43</v>
      </c>
      <c r="G66" s="2">
        <v>47</v>
      </c>
      <c r="K66">
        <f t="shared" si="0"/>
        <v>2.3323807579381204</v>
      </c>
      <c r="M66">
        <f t="shared" si="1"/>
        <v>4.8074017006186525</v>
      </c>
    </row>
    <row r="67" spans="1:13" x14ac:dyDescent="0.3">
      <c r="A67" s="1">
        <v>44485</v>
      </c>
      <c r="B67" s="2">
        <v>4</v>
      </c>
      <c r="C67" s="2">
        <v>18</v>
      </c>
      <c r="D67" s="2">
        <v>21</v>
      </c>
      <c r="E67" s="2">
        <v>24</v>
      </c>
      <c r="F67" s="2">
        <v>37</v>
      </c>
      <c r="G67" s="2">
        <v>58</v>
      </c>
      <c r="K67">
        <f t="shared" si="0"/>
        <v>5.741080037762929</v>
      </c>
      <c r="M67">
        <f t="shared" si="1"/>
        <v>2.7233557730613653</v>
      </c>
    </row>
    <row r="68" spans="1:13" x14ac:dyDescent="0.3">
      <c r="A68" s="1">
        <v>44482</v>
      </c>
      <c r="B68" s="2">
        <v>4</v>
      </c>
      <c r="C68" s="2">
        <v>8</v>
      </c>
      <c r="D68" s="2">
        <v>12</v>
      </c>
      <c r="E68" s="2">
        <v>15</v>
      </c>
      <c r="F68" s="2">
        <v>38</v>
      </c>
      <c r="G68" s="2">
        <v>56</v>
      </c>
      <c r="K68">
        <f t="shared" ref="K68:K74" si="2">SQRT(SUM((B68-C68)^2,(D68-C68)^2,(E68-D68)^2,(F68-E68)^2,(G68-F68)^2))/5</f>
        <v>5.9799665550904217</v>
      </c>
      <c r="M68">
        <f t="shared" ref="M68:M73" si="3">SQRT(SUM((B69-B68)^2, (C69-C68)^2,(D69-D68)^2,(E69-E68)^2,(F69-F68)^2,(G69-G68)^2))/6</f>
        <v>6.6729137397225342</v>
      </c>
    </row>
    <row r="69" spans="1:13" x14ac:dyDescent="0.3">
      <c r="A69" s="1">
        <v>44478</v>
      </c>
      <c r="B69" s="2">
        <v>6</v>
      </c>
      <c r="C69" s="2">
        <v>9</v>
      </c>
      <c r="D69" s="2">
        <v>30</v>
      </c>
      <c r="E69" s="2">
        <v>48</v>
      </c>
      <c r="F69" s="2">
        <v>51</v>
      </c>
      <c r="G69" s="2">
        <v>52</v>
      </c>
      <c r="K69">
        <f t="shared" si="2"/>
        <v>5.6</v>
      </c>
      <c r="M69">
        <f t="shared" si="3"/>
        <v>5.5377492419453835</v>
      </c>
    </row>
    <row r="70" spans="1:13" x14ac:dyDescent="0.3">
      <c r="A70" s="1">
        <v>44475</v>
      </c>
      <c r="B70" s="2">
        <v>1</v>
      </c>
      <c r="C70" s="2">
        <v>9</v>
      </c>
      <c r="D70" s="2">
        <v>16</v>
      </c>
      <c r="E70" s="2">
        <v>27</v>
      </c>
      <c r="F70" s="2">
        <v>30</v>
      </c>
      <c r="G70" s="2">
        <v>51</v>
      </c>
      <c r="K70">
        <f t="shared" si="2"/>
        <v>5.2306787322488084</v>
      </c>
      <c r="M70">
        <f t="shared" si="3"/>
        <v>7.8828223935903123</v>
      </c>
    </row>
    <row r="71" spans="1:13" x14ac:dyDescent="0.3">
      <c r="A71" s="1">
        <v>44471</v>
      </c>
      <c r="B71" s="2">
        <v>32</v>
      </c>
      <c r="C71" s="2">
        <v>35</v>
      </c>
      <c r="D71" s="2">
        <v>36</v>
      </c>
      <c r="E71" s="2">
        <v>37</v>
      </c>
      <c r="F71" s="2">
        <v>40</v>
      </c>
      <c r="G71" s="2">
        <v>51</v>
      </c>
      <c r="K71">
        <f t="shared" si="2"/>
        <v>2.3748684174075834</v>
      </c>
      <c r="M71">
        <f t="shared" si="3"/>
        <v>4.5</v>
      </c>
    </row>
    <row r="72" spans="1:13" x14ac:dyDescent="0.3">
      <c r="A72" s="1">
        <v>44468</v>
      </c>
      <c r="B72" s="2">
        <v>15</v>
      </c>
      <c r="C72" s="2">
        <v>17</v>
      </c>
      <c r="D72" s="2">
        <v>27</v>
      </c>
      <c r="E72" s="2">
        <v>40</v>
      </c>
      <c r="F72" s="2">
        <v>45</v>
      </c>
      <c r="G72" s="2">
        <v>52</v>
      </c>
      <c r="K72">
        <f t="shared" si="2"/>
        <v>3.7255872020394314</v>
      </c>
      <c r="M72">
        <f t="shared" si="3"/>
        <v>2.2669117514559072</v>
      </c>
    </row>
    <row r="73" spans="1:13" x14ac:dyDescent="0.3">
      <c r="A73" s="1">
        <v>44464</v>
      </c>
      <c r="B73" s="2">
        <v>13</v>
      </c>
      <c r="C73" s="2">
        <v>15</v>
      </c>
      <c r="D73" s="2">
        <v>31</v>
      </c>
      <c r="E73" s="2">
        <v>32</v>
      </c>
      <c r="F73" s="2">
        <v>36</v>
      </c>
      <c r="G73" s="2">
        <v>56</v>
      </c>
      <c r="K73">
        <f t="shared" si="2"/>
        <v>5.2038447325030752</v>
      </c>
      <c r="M73">
        <f t="shared" si="3"/>
        <v>2.2607766610417559</v>
      </c>
    </row>
    <row r="74" spans="1:13" x14ac:dyDescent="0.3">
      <c r="A74" s="1">
        <v>44461</v>
      </c>
      <c r="B74" s="2">
        <v>13</v>
      </c>
      <c r="C74" s="2">
        <v>21</v>
      </c>
      <c r="D74" s="2">
        <v>33</v>
      </c>
      <c r="E74" s="2">
        <v>40</v>
      </c>
      <c r="F74" s="2">
        <v>44</v>
      </c>
      <c r="G74" s="2">
        <v>52</v>
      </c>
      <c r="K74">
        <f t="shared" si="2"/>
        <v>3.6715119501371638</v>
      </c>
      <c r="M74">
        <f>SQRT(SUM((B118-B74)^2, (C118-C74)^2,(D118-D74)^2,(E118-E74)^2,(F118-F74)^2,(G118-G74)^2))/6</f>
        <v>14.85017770189225</v>
      </c>
    </row>
    <row r="75" spans="1:13" x14ac:dyDescent="0.3">
      <c r="A75" s="1">
        <v>44457</v>
      </c>
      <c r="B75" s="2">
        <v>19</v>
      </c>
      <c r="C75" s="2">
        <v>32</v>
      </c>
      <c r="D75" s="2">
        <v>44</v>
      </c>
      <c r="E75" s="2">
        <v>45</v>
      </c>
      <c r="F75" s="2">
        <v>52</v>
      </c>
      <c r="G75" s="2">
        <v>53</v>
      </c>
      <c r="K75">
        <f t="shared" ref="K75:K100" si="4">SQRT(SUM((B118-C118)^2,(D118-C118)^2,(E118-D118)^2,(F118-E118)^2,(G118-F118)^2))/5</f>
        <v>0</v>
      </c>
      <c r="M75">
        <f t="shared" ref="M75:M100" si="5">SQRT(SUM((B119-B118)^2, (C119-C118)^2,(D119-D118)^2,(E119-E118)^2,(F119-F118)^2,(G119-G118)^2))/6</f>
        <v>0</v>
      </c>
    </row>
    <row r="76" spans="1:13" x14ac:dyDescent="0.3">
      <c r="A76" s="1">
        <v>44454</v>
      </c>
      <c r="B76" s="2">
        <v>20</v>
      </c>
      <c r="C76" s="2">
        <v>24</v>
      </c>
      <c r="D76" s="2">
        <v>25</v>
      </c>
      <c r="E76" s="2">
        <v>27</v>
      </c>
      <c r="F76" s="2">
        <v>34</v>
      </c>
      <c r="G76" s="2">
        <v>37</v>
      </c>
      <c r="K76">
        <f t="shared" si="4"/>
        <v>0</v>
      </c>
      <c r="M76">
        <f t="shared" si="5"/>
        <v>0</v>
      </c>
    </row>
    <row r="77" spans="1:13" x14ac:dyDescent="0.3">
      <c r="A77" s="1">
        <v>44450</v>
      </c>
      <c r="B77" s="2">
        <v>2</v>
      </c>
      <c r="C77" s="2">
        <v>13</v>
      </c>
      <c r="D77" s="2">
        <v>38</v>
      </c>
      <c r="E77" s="2">
        <v>42</v>
      </c>
      <c r="F77" s="2">
        <v>52</v>
      </c>
      <c r="G77" s="2">
        <v>54</v>
      </c>
      <c r="K77">
        <f t="shared" si="4"/>
        <v>0</v>
      </c>
      <c r="M77">
        <f t="shared" si="5"/>
        <v>0</v>
      </c>
    </row>
    <row r="78" spans="1:13" x14ac:dyDescent="0.3">
      <c r="A78" s="1">
        <v>44447</v>
      </c>
      <c r="B78" s="2">
        <v>3</v>
      </c>
      <c r="C78" s="2">
        <v>4</v>
      </c>
      <c r="D78" s="2">
        <v>13</v>
      </c>
      <c r="E78" s="2">
        <v>14</v>
      </c>
      <c r="F78" s="2">
        <v>38</v>
      </c>
      <c r="G78" s="2">
        <v>56</v>
      </c>
      <c r="K78">
        <f t="shared" si="4"/>
        <v>0</v>
      </c>
      <c r="M78">
        <f t="shared" si="5"/>
        <v>0</v>
      </c>
    </row>
    <row r="79" spans="1:13" x14ac:dyDescent="0.3">
      <c r="A79" s="1">
        <v>44443</v>
      </c>
      <c r="B79" s="2">
        <v>1</v>
      </c>
      <c r="C79" s="2">
        <v>14</v>
      </c>
      <c r="D79" s="2">
        <v>21</v>
      </c>
      <c r="E79" s="2">
        <v>36</v>
      </c>
      <c r="F79" s="2">
        <v>39</v>
      </c>
      <c r="G79" s="2">
        <v>41</v>
      </c>
      <c r="K79">
        <f t="shared" si="4"/>
        <v>0</v>
      </c>
      <c r="M79">
        <f t="shared" si="5"/>
        <v>0</v>
      </c>
    </row>
    <row r="80" spans="1:13" x14ac:dyDescent="0.3">
      <c r="A80" s="1">
        <v>44440</v>
      </c>
      <c r="B80" s="2">
        <v>3</v>
      </c>
      <c r="C80" s="2">
        <v>19</v>
      </c>
      <c r="D80" s="2">
        <v>28</v>
      </c>
      <c r="E80" s="2">
        <v>33</v>
      </c>
      <c r="F80" s="2">
        <v>41</v>
      </c>
      <c r="G80" s="2">
        <v>43</v>
      </c>
      <c r="K80">
        <f t="shared" si="4"/>
        <v>0</v>
      </c>
      <c r="M80">
        <f t="shared" si="5"/>
        <v>0</v>
      </c>
    </row>
    <row r="81" spans="1:13" x14ac:dyDescent="0.3">
      <c r="A81" s="1">
        <v>44436</v>
      </c>
      <c r="B81" s="2">
        <v>18</v>
      </c>
      <c r="C81" s="2">
        <v>24</v>
      </c>
      <c r="D81" s="2">
        <v>34</v>
      </c>
      <c r="E81" s="2">
        <v>49</v>
      </c>
      <c r="F81" s="2">
        <v>50</v>
      </c>
      <c r="G81" s="2">
        <v>57</v>
      </c>
      <c r="K81">
        <f t="shared" si="4"/>
        <v>0</v>
      </c>
      <c r="M81">
        <f t="shared" si="5"/>
        <v>0</v>
      </c>
    </row>
    <row r="82" spans="1:13" x14ac:dyDescent="0.3">
      <c r="A82" s="1">
        <v>44433</v>
      </c>
      <c r="B82" s="2">
        <v>7</v>
      </c>
      <c r="C82" s="2">
        <v>15</v>
      </c>
      <c r="D82" s="2">
        <v>30</v>
      </c>
      <c r="E82" s="2">
        <v>39</v>
      </c>
      <c r="F82" s="2">
        <v>52</v>
      </c>
      <c r="G82" s="2">
        <v>59</v>
      </c>
      <c r="K82">
        <f t="shared" si="4"/>
        <v>0</v>
      </c>
      <c r="M82">
        <f t="shared" si="5"/>
        <v>0</v>
      </c>
    </row>
    <row r="83" spans="1:13" x14ac:dyDescent="0.3">
      <c r="A83" s="1">
        <v>44429</v>
      </c>
      <c r="B83" s="2">
        <v>17</v>
      </c>
      <c r="C83" s="2">
        <v>18</v>
      </c>
      <c r="D83" s="2">
        <v>27</v>
      </c>
      <c r="E83" s="2">
        <v>28</v>
      </c>
      <c r="F83" s="2">
        <v>35</v>
      </c>
      <c r="G83" s="2">
        <v>57</v>
      </c>
      <c r="K83">
        <f t="shared" si="4"/>
        <v>0</v>
      </c>
      <c r="M83">
        <f t="shared" si="5"/>
        <v>0</v>
      </c>
    </row>
    <row r="84" spans="1:13" x14ac:dyDescent="0.3">
      <c r="A84" s="1">
        <v>44426</v>
      </c>
      <c r="B84" s="2">
        <v>4</v>
      </c>
      <c r="C84" s="2">
        <v>10</v>
      </c>
      <c r="D84" s="2">
        <v>27</v>
      </c>
      <c r="E84" s="2">
        <v>30</v>
      </c>
      <c r="F84" s="2">
        <v>48</v>
      </c>
      <c r="G84" s="2">
        <v>50</v>
      </c>
      <c r="K84">
        <f t="shared" si="4"/>
        <v>0</v>
      </c>
      <c r="M84">
        <f t="shared" si="5"/>
        <v>0</v>
      </c>
    </row>
    <row r="85" spans="1:13" x14ac:dyDescent="0.3">
      <c r="A85" s="1">
        <v>44422</v>
      </c>
      <c r="B85" s="2">
        <v>1</v>
      </c>
      <c r="C85" s="2">
        <v>2</v>
      </c>
      <c r="D85" s="2">
        <v>15</v>
      </c>
      <c r="E85" s="2">
        <v>19</v>
      </c>
      <c r="F85" s="2">
        <v>39</v>
      </c>
      <c r="G85" s="2">
        <v>43</v>
      </c>
      <c r="K85">
        <f t="shared" si="4"/>
        <v>0</v>
      </c>
      <c r="M85">
        <f t="shared" si="5"/>
        <v>0</v>
      </c>
    </row>
    <row r="86" spans="1:13" x14ac:dyDescent="0.3">
      <c r="A86" s="1">
        <v>44419</v>
      </c>
      <c r="B86" s="2">
        <v>13</v>
      </c>
      <c r="C86" s="2">
        <v>32</v>
      </c>
      <c r="D86" s="2">
        <v>36</v>
      </c>
      <c r="E86" s="2">
        <v>37</v>
      </c>
      <c r="F86" s="2">
        <v>39</v>
      </c>
      <c r="G86" s="2">
        <v>46</v>
      </c>
      <c r="K86">
        <f t="shared" si="4"/>
        <v>0</v>
      </c>
      <c r="M86">
        <f t="shared" si="5"/>
        <v>0</v>
      </c>
    </row>
    <row r="87" spans="1:13" x14ac:dyDescent="0.3">
      <c r="A87" s="1">
        <v>44415</v>
      </c>
      <c r="B87" s="2">
        <v>10</v>
      </c>
      <c r="C87" s="2">
        <v>15</v>
      </c>
      <c r="D87" s="2">
        <v>22</v>
      </c>
      <c r="E87" s="2">
        <v>41</v>
      </c>
      <c r="F87" s="2">
        <v>51</v>
      </c>
      <c r="G87" s="2">
        <v>57</v>
      </c>
      <c r="K87">
        <f t="shared" si="4"/>
        <v>0</v>
      </c>
      <c r="M87">
        <f t="shared" si="5"/>
        <v>0</v>
      </c>
    </row>
    <row r="88" spans="1:13" x14ac:dyDescent="0.3">
      <c r="A88" s="1">
        <v>44412</v>
      </c>
      <c r="B88" s="2">
        <v>3</v>
      </c>
      <c r="C88" s="2">
        <v>16</v>
      </c>
      <c r="D88" s="2">
        <v>27</v>
      </c>
      <c r="E88" s="2">
        <v>34</v>
      </c>
      <c r="F88" s="2">
        <v>36</v>
      </c>
      <c r="G88" s="2">
        <v>46</v>
      </c>
      <c r="K88">
        <f t="shared" si="4"/>
        <v>0</v>
      </c>
      <c r="M88">
        <f t="shared" si="5"/>
        <v>0</v>
      </c>
    </row>
    <row r="89" spans="1:13" x14ac:dyDescent="0.3">
      <c r="A89" s="1">
        <v>44408</v>
      </c>
      <c r="B89" s="2">
        <v>11</v>
      </c>
      <c r="C89" s="2">
        <v>12</v>
      </c>
      <c r="D89" s="2">
        <v>13</v>
      </c>
      <c r="E89" s="2">
        <v>19</v>
      </c>
      <c r="F89" s="2">
        <v>43</v>
      </c>
      <c r="G89" s="2">
        <v>58</v>
      </c>
      <c r="K89">
        <f t="shared" si="4"/>
        <v>0</v>
      </c>
      <c r="M89">
        <f t="shared" si="5"/>
        <v>0</v>
      </c>
    </row>
    <row r="90" spans="1:13" x14ac:dyDescent="0.3">
      <c r="A90" s="1">
        <v>44405</v>
      </c>
      <c r="B90" s="2">
        <v>23</v>
      </c>
      <c r="C90" s="2">
        <v>26</v>
      </c>
      <c r="D90" s="2">
        <v>34</v>
      </c>
      <c r="E90" s="2">
        <v>36</v>
      </c>
      <c r="F90" s="2">
        <v>44</v>
      </c>
      <c r="G90" s="2">
        <v>59</v>
      </c>
      <c r="K90">
        <f t="shared" si="4"/>
        <v>0</v>
      </c>
      <c r="M90">
        <f t="shared" si="5"/>
        <v>0</v>
      </c>
    </row>
    <row r="91" spans="1:13" x14ac:dyDescent="0.3">
      <c r="A91" s="1">
        <v>44401</v>
      </c>
      <c r="B91" s="2">
        <v>6</v>
      </c>
      <c r="C91" s="2">
        <v>7</v>
      </c>
      <c r="D91" s="2">
        <v>17</v>
      </c>
      <c r="E91" s="2">
        <v>28</v>
      </c>
      <c r="F91" s="2">
        <v>34</v>
      </c>
      <c r="G91" s="2">
        <v>37</v>
      </c>
      <c r="K91">
        <f t="shared" si="4"/>
        <v>0</v>
      </c>
      <c r="M91">
        <f t="shared" si="5"/>
        <v>0</v>
      </c>
    </row>
    <row r="92" spans="1:13" x14ac:dyDescent="0.3">
      <c r="A92" s="1">
        <v>44398</v>
      </c>
      <c r="B92" s="2">
        <v>5</v>
      </c>
      <c r="C92" s="2">
        <v>17</v>
      </c>
      <c r="D92" s="2">
        <v>20</v>
      </c>
      <c r="E92" s="2">
        <v>37</v>
      </c>
      <c r="F92" s="2">
        <v>45</v>
      </c>
      <c r="G92" s="2">
        <v>51</v>
      </c>
      <c r="K92">
        <f t="shared" si="4"/>
        <v>0</v>
      </c>
      <c r="M92">
        <f t="shared" si="5"/>
        <v>0</v>
      </c>
    </row>
    <row r="93" spans="1:13" x14ac:dyDescent="0.3">
      <c r="A93" s="1">
        <v>44394</v>
      </c>
      <c r="B93" s="2">
        <v>3</v>
      </c>
      <c r="C93" s="2">
        <v>25</v>
      </c>
      <c r="D93" s="2">
        <v>33</v>
      </c>
      <c r="E93" s="2">
        <v>35</v>
      </c>
      <c r="F93" s="2">
        <v>48</v>
      </c>
      <c r="G93" s="2">
        <v>56</v>
      </c>
      <c r="K93">
        <f t="shared" si="4"/>
        <v>0</v>
      </c>
      <c r="M93">
        <f t="shared" si="5"/>
        <v>0</v>
      </c>
    </row>
    <row r="94" spans="1:13" x14ac:dyDescent="0.3">
      <c r="A94" s="1">
        <v>44391</v>
      </c>
      <c r="B94" s="2">
        <v>12</v>
      </c>
      <c r="C94" s="2">
        <v>27</v>
      </c>
      <c r="D94" s="2">
        <v>29</v>
      </c>
      <c r="E94" s="2">
        <v>35</v>
      </c>
      <c r="F94" s="2">
        <v>36</v>
      </c>
      <c r="G94" s="2">
        <v>41</v>
      </c>
      <c r="K94">
        <f t="shared" si="4"/>
        <v>0</v>
      </c>
      <c r="M94">
        <f t="shared" si="5"/>
        <v>0</v>
      </c>
    </row>
    <row r="95" spans="1:13" x14ac:dyDescent="0.3">
      <c r="A95" s="1">
        <v>44387</v>
      </c>
      <c r="B95" s="2">
        <v>9</v>
      </c>
      <c r="C95" s="2">
        <v>19</v>
      </c>
      <c r="D95" s="2">
        <v>22</v>
      </c>
      <c r="E95" s="2">
        <v>33</v>
      </c>
      <c r="F95" s="2">
        <v>47</v>
      </c>
      <c r="G95" s="2">
        <v>54</v>
      </c>
      <c r="K95">
        <f t="shared" si="4"/>
        <v>0</v>
      </c>
      <c r="M95">
        <f t="shared" si="5"/>
        <v>0</v>
      </c>
    </row>
    <row r="96" spans="1:13" x14ac:dyDescent="0.3">
      <c r="A96" s="1">
        <v>44384</v>
      </c>
      <c r="B96" s="2">
        <v>2</v>
      </c>
      <c r="C96" s="2">
        <v>3</v>
      </c>
      <c r="D96" s="2">
        <v>7</v>
      </c>
      <c r="E96" s="2">
        <v>20</v>
      </c>
      <c r="F96" s="2">
        <v>40</v>
      </c>
      <c r="G96" s="2">
        <v>52</v>
      </c>
      <c r="K96">
        <f t="shared" si="4"/>
        <v>0</v>
      </c>
      <c r="M96">
        <f t="shared" si="5"/>
        <v>0</v>
      </c>
    </row>
    <row r="97" spans="1:13" x14ac:dyDescent="0.3">
      <c r="A97" s="1">
        <v>44380</v>
      </c>
      <c r="B97" s="2">
        <v>1</v>
      </c>
      <c r="C97" s="2">
        <v>12</v>
      </c>
      <c r="D97" s="2">
        <v>27</v>
      </c>
      <c r="E97" s="2">
        <v>29</v>
      </c>
      <c r="F97" s="2">
        <v>31</v>
      </c>
      <c r="G97" s="2">
        <v>47</v>
      </c>
      <c r="K97">
        <f t="shared" si="4"/>
        <v>0</v>
      </c>
      <c r="M97">
        <f t="shared" si="5"/>
        <v>0</v>
      </c>
    </row>
    <row r="98" spans="1:13" x14ac:dyDescent="0.3">
      <c r="A98" s="1">
        <v>44377</v>
      </c>
      <c r="B98" s="2">
        <v>12</v>
      </c>
      <c r="C98" s="2">
        <v>27</v>
      </c>
      <c r="D98" s="2">
        <v>34</v>
      </c>
      <c r="E98" s="2">
        <v>38</v>
      </c>
      <c r="F98" s="2">
        <v>40</v>
      </c>
      <c r="G98" s="2">
        <v>41</v>
      </c>
      <c r="K98">
        <f t="shared" si="4"/>
        <v>0</v>
      </c>
      <c r="M98">
        <f t="shared" si="5"/>
        <v>0</v>
      </c>
    </row>
    <row r="99" spans="1:13" x14ac:dyDescent="0.3">
      <c r="A99" s="1">
        <v>44373</v>
      </c>
      <c r="B99" s="2">
        <v>14</v>
      </c>
      <c r="C99" s="2">
        <v>24</v>
      </c>
      <c r="D99" s="2">
        <v>37</v>
      </c>
      <c r="E99" s="2">
        <v>39</v>
      </c>
      <c r="F99" s="2">
        <v>41</v>
      </c>
      <c r="G99" s="2">
        <v>53</v>
      </c>
      <c r="K99">
        <f t="shared" si="4"/>
        <v>0</v>
      </c>
      <c r="M99">
        <f t="shared" si="5"/>
        <v>0</v>
      </c>
    </row>
    <row r="100" spans="1:13" x14ac:dyDescent="0.3">
      <c r="A100" s="1">
        <v>44370</v>
      </c>
      <c r="B100" s="2">
        <v>4</v>
      </c>
      <c r="C100" s="2">
        <v>14</v>
      </c>
      <c r="D100" s="2">
        <v>15</v>
      </c>
      <c r="E100" s="2">
        <v>33</v>
      </c>
      <c r="F100" s="2">
        <v>50</v>
      </c>
      <c r="G100" s="2">
        <v>53</v>
      </c>
      <c r="K100">
        <f t="shared" si="4"/>
        <v>0</v>
      </c>
      <c r="M100">
        <f t="shared" si="5"/>
        <v>0</v>
      </c>
    </row>
    <row r="101" spans="1:13" x14ac:dyDescent="0.3">
      <c r="A101" s="1">
        <v>44366</v>
      </c>
      <c r="B101" s="2">
        <v>12</v>
      </c>
      <c r="C101" s="2">
        <v>18</v>
      </c>
      <c r="D101" s="2">
        <v>21</v>
      </c>
      <c r="E101" s="2">
        <v>38</v>
      </c>
      <c r="F101" s="2">
        <v>44</v>
      </c>
      <c r="G101" s="2">
        <v>54</v>
      </c>
    </row>
    <row r="102" spans="1:13" x14ac:dyDescent="0.3">
      <c r="A102" s="1">
        <v>44363</v>
      </c>
      <c r="B102" s="2">
        <v>6</v>
      </c>
      <c r="C102" s="2">
        <v>22</v>
      </c>
      <c r="D102" s="2">
        <v>28</v>
      </c>
      <c r="E102" s="2">
        <v>36</v>
      </c>
      <c r="F102" s="2">
        <v>48</v>
      </c>
      <c r="G102" s="2">
        <v>53</v>
      </c>
    </row>
    <row r="103" spans="1:13" x14ac:dyDescent="0.3">
      <c r="A103" s="1">
        <v>44359</v>
      </c>
      <c r="B103" s="2">
        <v>9</v>
      </c>
      <c r="C103" s="2">
        <v>11</v>
      </c>
      <c r="D103" s="2">
        <v>16</v>
      </c>
      <c r="E103" s="2">
        <v>27</v>
      </c>
      <c r="F103" s="2">
        <v>36</v>
      </c>
      <c r="G103" s="2">
        <v>52</v>
      </c>
    </row>
    <row r="104" spans="1:13" x14ac:dyDescent="0.3">
      <c r="A104" s="1">
        <v>44356</v>
      </c>
      <c r="B104" s="2">
        <v>9</v>
      </c>
      <c r="C104" s="2">
        <v>15</v>
      </c>
      <c r="D104" s="2">
        <v>24</v>
      </c>
      <c r="E104" s="2">
        <v>34</v>
      </c>
      <c r="F104" s="2">
        <v>43</v>
      </c>
      <c r="G104" s="2">
        <v>48</v>
      </c>
    </row>
    <row r="105" spans="1:13" x14ac:dyDescent="0.3">
      <c r="A105" s="1">
        <v>44352</v>
      </c>
      <c r="B105" s="2">
        <v>3</v>
      </c>
      <c r="C105" s="2">
        <v>6</v>
      </c>
      <c r="D105" s="2">
        <v>33</v>
      </c>
      <c r="E105" s="2">
        <v>39</v>
      </c>
      <c r="F105" s="2">
        <v>46</v>
      </c>
      <c r="G105" s="2">
        <v>57</v>
      </c>
    </row>
    <row r="106" spans="1:13" x14ac:dyDescent="0.3">
      <c r="A106" s="1">
        <v>44349</v>
      </c>
      <c r="B106" s="2">
        <v>1</v>
      </c>
      <c r="C106" s="2">
        <v>15</v>
      </c>
      <c r="D106" s="2">
        <v>17</v>
      </c>
      <c r="E106" s="2">
        <v>33</v>
      </c>
      <c r="F106" s="2">
        <v>53</v>
      </c>
      <c r="G106" s="2">
        <v>59</v>
      </c>
    </row>
    <row r="107" spans="1:13" x14ac:dyDescent="0.3">
      <c r="A107" s="1">
        <v>44345</v>
      </c>
      <c r="B107" s="2">
        <v>1</v>
      </c>
      <c r="C107" s="2">
        <v>10</v>
      </c>
      <c r="D107" s="2">
        <v>16</v>
      </c>
      <c r="E107" s="2">
        <v>36</v>
      </c>
      <c r="F107" s="2">
        <v>46</v>
      </c>
      <c r="G107" s="2">
        <v>55</v>
      </c>
    </row>
    <row r="108" spans="1:13" x14ac:dyDescent="0.3">
      <c r="A108" s="1">
        <v>44342</v>
      </c>
      <c r="B108" s="2">
        <v>28</v>
      </c>
      <c r="C108" s="2">
        <v>33</v>
      </c>
      <c r="D108" s="2">
        <v>36</v>
      </c>
      <c r="E108" s="2">
        <v>45</v>
      </c>
      <c r="F108" s="2">
        <v>49</v>
      </c>
      <c r="G108" s="2">
        <v>51</v>
      </c>
    </row>
    <row r="109" spans="1:13" x14ac:dyDescent="0.3">
      <c r="A109" s="1">
        <v>44338</v>
      </c>
      <c r="B109" s="2">
        <v>9</v>
      </c>
      <c r="C109" s="2">
        <v>20</v>
      </c>
      <c r="D109" s="2">
        <v>41</v>
      </c>
      <c r="E109" s="2">
        <v>43</v>
      </c>
      <c r="F109" s="2">
        <v>46</v>
      </c>
      <c r="G109" s="2">
        <v>48</v>
      </c>
    </row>
    <row r="110" spans="1:13" x14ac:dyDescent="0.3">
      <c r="A110" s="1">
        <v>44335</v>
      </c>
      <c r="B110" s="2">
        <v>18</v>
      </c>
      <c r="C110" s="2">
        <v>36</v>
      </c>
      <c r="D110" s="2">
        <v>50</v>
      </c>
      <c r="E110" s="2">
        <v>53</v>
      </c>
      <c r="F110" s="2">
        <v>57</v>
      </c>
      <c r="G110" s="2">
        <v>58</v>
      </c>
    </row>
    <row r="111" spans="1:13" x14ac:dyDescent="0.3">
      <c r="A111" s="1">
        <v>44331</v>
      </c>
      <c r="B111" s="2">
        <v>6</v>
      </c>
      <c r="C111" s="2">
        <v>19</v>
      </c>
      <c r="D111" s="2">
        <v>27</v>
      </c>
      <c r="E111" s="2">
        <v>32</v>
      </c>
      <c r="F111" s="2">
        <v>39</v>
      </c>
      <c r="G111" s="2">
        <v>57</v>
      </c>
    </row>
    <row r="112" spans="1:13" x14ac:dyDescent="0.3">
      <c r="A112" s="1">
        <v>44328</v>
      </c>
      <c r="B112" s="2">
        <v>10</v>
      </c>
      <c r="C112" s="2">
        <v>17</v>
      </c>
      <c r="D112" s="2">
        <v>23</v>
      </c>
      <c r="E112" s="2">
        <v>40</v>
      </c>
      <c r="F112" s="2">
        <v>51</v>
      </c>
      <c r="G112" s="2">
        <v>52</v>
      </c>
    </row>
    <row r="113" spans="1:7" x14ac:dyDescent="0.3">
      <c r="A113" s="1">
        <v>44324</v>
      </c>
      <c r="B113" s="2">
        <v>10</v>
      </c>
      <c r="C113" s="2">
        <v>12</v>
      </c>
      <c r="D113" s="2">
        <v>23</v>
      </c>
      <c r="E113" s="2">
        <v>31</v>
      </c>
      <c r="F113" s="2">
        <v>37</v>
      </c>
      <c r="G113" s="2">
        <v>46</v>
      </c>
    </row>
    <row r="114" spans="1:7" x14ac:dyDescent="0.3">
      <c r="A114" s="1">
        <v>44321</v>
      </c>
      <c r="B114" s="2">
        <v>8</v>
      </c>
      <c r="C114" s="2">
        <v>27</v>
      </c>
      <c r="D114" s="2">
        <v>34</v>
      </c>
      <c r="E114" s="2">
        <v>40</v>
      </c>
      <c r="F114" s="2">
        <v>55</v>
      </c>
      <c r="G114" s="2">
        <v>56</v>
      </c>
    </row>
    <row r="115" spans="1:7" x14ac:dyDescent="0.3">
      <c r="A115" s="1">
        <v>44317</v>
      </c>
      <c r="B115" s="2">
        <v>7</v>
      </c>
      <c r="C115" s="2">
        <v>10</v>
      </c>
      <c r="D115" s="2">
        <v>31</v>
      </c>
      <c r="E115" s="2">
        <v>32</v>
      </c>
      <c r="F115" s="2">
        <v>34</v>
      </c>
      <c r="G115" s="2">
        <v>40</v>
      </c>
    </row>
    <row r="116" spans="1:7" x14ac:dyDescent="0.3">
      <c r="A116" s="1">
        <v>44314</v>
      </c>
      <c r="B116" s="2">
        <v>1</v>
      </c>
      <c r="C116" s="2">
        <v>4</v>
      </c>
      <c r="D116" s="2">
        <v>27</v>
      </c>
      <c r="E116" s="2">
        <v>48</v>
      </c>
      <c r="F116" s="2">
        <v>57</v>
      </c>
      <c r="G116" s="2">
        <v>59</v>
      </c>
    </row>
    <row r="117" spans="1:7" x14ac:dyDescent="0.3">
      <c r="A117" s="1">
        <v>44310</v>
      </c>
      <c r="B117" s="2">
        <v>16</v>
      </c>
      <c r="C117" s="2">
        <v>24</v>
      </c>
      <c r="D117" s="2">
        <v>29</v>
      </c>
      <c r="E117" s="2">
        <v>30</v>
      </c>
      <c r="F117" s="2">
        <v>32</v>
      </c>
      <c r="G117" s="2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A27D-FAF8-41FE-8ADC-D8E7C8AAB027}">
  <dimension ref="A1:G60"/>
  <sheetViews>
    <sheetView workbookViewId="0">
      <selection activeCell="R42" sqref="R42"/>
    </sheetView>
  </sheetViews>
  <sheetFormatPr defaultRowHeight="14.4" x14ac:dyDescent="0.3"/>
  <cols>
    <col min="1" max="2" width="11" customWidth="1"/>
  </cols>
  <sheetData>
    <row r="1" spans="1:7" x14ac:dyDescent="0.3">
      <c r="A1" t="s">
        <v>12</v>
      </c>
      <c r="B1" t="s">
        <v>9</v>
      </c>
      <c r="C1" t="s">
        <v>8</v>
      </c>
      <c r="D1" t="s">
        <v>10</v>
      </c>
      <c r="E1" t="s">
        <v>11</v>
      </c>
      <c r="F1" t="s">
        <v>7</v>
      </c>
      <c r="G1" t="s">
        <v>13</v>
      </c>
    </row>
    <row r="2" spans="1:7" x14ac:dyDescent="0.3">
      <c r="A2">
        <v>1</v>
      </c>
      <c r="B2">
        <f>COUNTIF(HotPicks!$B$2:$G$11,Table2[[#This Row],[Number]])</f>
        <v>1</v>
      </c>
      <c r="C2">
        <f>COUNTIF(HotPicks!$B$2:$G$16,Table2[[#This Row],[Number]])</f>
        <v>1</v>
      </c>
      <c r="D2">
        <f>COUNTIF(HotPicks!$B$2:$G$21,Table2[[#This Row],[Number]])</f>
        <v>1</v>
      </c>
      <c r="E2">
        <f>COUNTIF(HotPicks!$B$2:$G$31,Table2[[#This Row],[Number]])</f>
        <v>2</v>
      </c>
      <c r="F2">
        <f>COUNTIF(HotPicks!$B$2:$G$51,Table2[[#This Row],[Number]])</f>
        <v>2</v>
      </c>
      <c r="G2">
        <f>COUNTIF(HotPicks!$B$2:$G$144,Table2[[#This Row],[Number]])</f>
        <v>11</v>
      </c>
    </row>
    <row r="3" spans="1:7" x14ac:dyDescent="0.3">
      <c r="A3">
        <v>2</v>
      </c>
      <c r="B3">
        <f>COUNTIF(HotPicks!$B$2:$G$11,Table2[[#This Row],[Number]])</f>
        <v>1</v>
      </c>
      <c r="C3">
        <f>COUNTIF(HotPicks!$B$2:$G$16,Table2[[#This Row],[Number]])</f>
        <v>2</v>
      </c>
      <c r="D3">
        <f>COUNTIF(HotPicks!$B$2:$G$21,Table2[[#This Row],[Number]])</f>
        <v>2</v>
      </c>
      <c r="E3">
        <f>COUNTIF(HotPicks!$B$2:$G$31,Table2[[#This Row],[Number]])</f>
        <v>3</v>
      </c>
      <c r="F3">
        <f>COUNTIF(HotPicks!$B$2:$G$51,Table2[[#This Row],[Number]])</f>
        <v>6</v>
      </c>
      <c r="G3">
        <f>COUNTIF(HotPicks!$B$2:$G$144,Table2[[#This Row],[Number]])</f>
        <v>9</v>
      </c>
    </row>
    <row r="4" spans="1:7" x14ac:dyDescent="0.3">
      <c r="A4">
        <v>3</v>
      </c>
      <c r="B4">
        <f>COUNTIF(HotPicks!$B$2:$G$11,Table2[[#This Row],[Number]])</f>
        <v>2</v>
      </c>
      <c r="C4">
        <f>COUNTIF(HotPicks!$B$2:$G$16,Table2[[#This Row],[Number]])</f>
        <v>3</v>
      </c>
      <c r="D4">
        <f>COUNTIF(HotPicks!$B$2:$G$21,Table2[[#This Row],[Number]])</f>
        <v>3</v>
      </c>
      <c r="E4">
        <f>COUNTIF(HotPicks!$B$2:$G$31,Table2[[#This Row],[Number]])</f>
        <v>4</v>
      </c>
      <c r="F4">
        <f>COUNTIF(HotPicks!$B$2:$G$51,Table2[[#This Row],[Number]])</f>
        <v>10</v>
      </c>
      <c r="G4">
        <f>COUNTIF(HotPicks!$B$2:$G$144,Table2[[#This Row],[Number]])</f>
        <v>17</v>
      </c>
    </row>
    <row r="5" spans="1:7" x14ac:dyDescent="0.3">
      <c r="A5">
        <v>4</v>
      </c>
      <c r="B5">
        <f>COUNTIF(HotPicks!$B$2:$G$11,Table2[[#This Row],[Number]])</f>
        <v>1</v>
      </c>
      <c r="C5">
        <f>COUNTIF(HotPicks!$B$2:$G$16,Table2[[#This Row],[Number]])</f>
        <v>1</v>
      </c>
      <c r="D5">
        <f>COUNTIF(HotPicks!$B$2:$G$21,Table2[[#This Row],[Number]])</f>
        <v>1</v>
      </c>
      <c r="E5">
        <f>COUNTIF(HotPicks!$B$2:$G$31,Table2[[#This Row],[Number]])</f>
        <v>4</v>
      </c>
      <c r="F5">
        <f>COUNTIF(HotPicks!$B$2:$G$51,Table2[[#This Row],[Number]])</f>
        <v>6</v>
      </c>
      <c r="G5">
        <f>COUNTIF(HotPicks!$B$2:$G$144,Table2[[#This Row],[Number]])</f>
        <v>15</v>
      </c>
    </row>
    <row r="6" spans="1:7" x14ac:dyDescent="0.3">
      <c r="A6">
        <v>5</v>
      </c>
      <c r="B6">
        <f>COUNTIF(HotPicks!$B$2:$G$11,Table2[[#This Row],[Number]])</f>
        <v>0</v>
      </c>
      <c r="C6">
        <f>COUNTIF(HotPicks!$B$2:$G$16,Table2[[#This Row],[Number]])</f>
        <v>0</v>
      </c>
      <c r="D6">
        <f>COUNTIF(HotPicks!$B$2:$G$21,Table2[[#This Row],[Number]])</f>
        <v>0</v>
      </c>
      <c r="E6">
        <f>COUNTIF(HotPicks!$B$2:$G$31,Table2[[#This Row],[Number]])</f>
        <v>2</v>
      </c>
      <c r="F6">
        <f>COUNTIF(HotPicks!$B$2:$G$51,Table2[[#This Row],[Number]])</f>
        <v>2</v>
      </c>
      <c r="G6">
        <f>COUNTIF(HotPicks!$B$2:$G$144,Table2[[#This Row],[Number]])</f>
        <v>4</v>
      </c>
    </row>
    <row r="7" spans="1:7" x14ac:dyDescent="0.3">
      <c r="A7">
        <v>6</v>
      </c>
      <c r="B7">
        <f>COUNTIF(HotPicks!$B$2:$G$11,Table2[[#This Row],[Number]])</f>
        <v>0</v>
      </c>
      <c r="C7">
        <f>COUNTIF(HotPicks!$B$2:$G$16,Table2[[#This Row],[Number]])</f>
        <v>1</v>
      </c>
      <c r="D7">
        <f>COUNTIF(HotPicks!$B$2:$G$21,Table2[[#This Row],[Number]])</f>
        <v>2</v>
      </c>
      <c r="E7">
        <f>COUNTIF(HotPicks!$B$2:$G$31,Table2[[#This Row],[Number]])</f>
        <v>3</v>
      </c>
      <c r="F7">
        <f>COUNTIF(HotPicks!$B$2:$G$51,Table2[[#This Row],[Number]])</f>
        <v>6</v>
      </c>
      <c r="G7">
        <f>COUNTIF(HotPicks!$B$2:$G$144,Table2[[#This Row],[Number]])</f>
        <v>12</v>
      </c>
    </row>
    <row r="8" spans="1:7" x14ac:dyDescent="0.3">
      <c r="A8">
        <v>7</v>
      </c>
      <c r="B8">
        <f>COUNTIF(HotPicks!$B$2:$G$11,Table2[[#This Row],[Number]])</f>
        <v>0</v>
      </c>
      <c r="C8">
        <f>COUNTIF(HotPicks!$B$2:$G$16,Table2[[#This Row],[Number]])</f>
        <v>1</v>
      </c>
      <c r="D8">
        <f>COUNTIF(HotPicks!$B$2:$G$21,Table2[[#This Row],[Number]])</f>
        <v>1</v>
      </c>
      <c r="E8">
        <f>COUNTIF(HotPicks!$B$2:$G$31,Table2[[#This Row],[Number]])</f>
        <v>3</v>
      </c>
      <c r="F8">
        <f>COUNTIF(HotPicks!$B$2:$G$51,Table2[[#This Row],[Number]])</f>
        <v>5</v>
      </c>
      <c r="G8">
        <f>COUNTIF(HotPicks!$B$2:$G$144,Table2[[#This Row],[Number]])</f>
        <v>12</v>
      </c>
    </row>
    <row r="9" spans="1:7" x14ac:dyDescent="0.3">
      <c r="A9">
        <v>8</v>
      </c>
      <c r="B9">
        <f>COUNTIF(HotPicks!$B$2:$G$11,Table2[[#This Row],[Number]])</f>
        <v>1</v>
      </c>
      <c r="C9">
        <f>COUNTIF(HotPicks!$B$2:$G$16,Table2[[#This Row],[Number]])</f>
        <v>1</v>
      </c>
      <c r="D9">
        <f>COUNTIF(HotPicks!$B$2:$G$21,Table2[[#This Row],[Number]])</f>
        <v>1</v>
      </c>
      <c r="E9">
        <f>COUNTIF(HotPicks!$B$2:$G$31,Table2[[#This Row],[Number]])</f>
        <v>2</v>
      </c>
      <c r="F9">
        <f>COUNTIF(HotPicks!$B$2:$G$51,Table2[[#This Row],[Number]])</f>
        <v>3</v>
      </c>
      <c r="G9">
        <f>COUNTIF(HotPicks!$B$2:$G$144,Table2[[#This Row],[Number]])</f>
        <v>9</v>
      </c>
    </row>
    <row r="10" spans="1:7" x14ac:dyDescent="0.3">
      <c r="A10">
        <v>9</v>
      </c>
      <c r="B10">
        <f>COUNTIF(HotPicks!$B$2:$G$11,Table2[[#This Row],[Number]])</f>
        <v>2</v>
      </c>
      <c r="C10">
        <f>COUNTIF(HotPicks!$B$2:$G$16,Table2[[#This Row],[Number]])</f>
        <v>2</v>
      </c>
      <c r="D10">
        <f>COUNTIF(HotPicks!$B$2:$G$21,Table2[[#This Row],[Number]])</f>
        <v>4</v>
      </c>
      <c r="E10">
        <f>COUNTIF(HotPicks!$B$2:$G$31,Table2[[#This Row],[Number]])</f>
        <v>5</v>
      </c>
      <c r="F10">
        <f>COUNTIF(HotPicks!$B$2:$G$51,Table2[[#This Row],[Number]])</f>
        <v>8</v>
      </c>
      <c r="G10">
        <f>COUNTIF(HotPicks!$B$2:$G$144,Table2[[#This Row],[Number]])</f>
        <v>14</v>
      </c>
    </row>
    <row r="11" spans="1:7" x14ac:dyDescent="0.3">
      <c r="A11">
        <v>10</v>
      </c>
      <c r="B11">
        <f>COUNTIF(HotPicks!$B$2:$G$11,Table2[[#This Row],[Number]])</f>
        <v>1</v>
      </c>
      <c r="C11">
        <f>COUNTIF(HotPicks!$B$2:$G$16,Table2[[#This Row],[Number]])</f>
        <v>1</v>
      </c>
      <c r="D11">
        <f>COUNTIF(HotPicks!$B$2:$G$21,Table2[[#This Row],[Number]])</f>
        <v>1</v>
      </c>
      <c r="E11">
        <f>COUNTIF(HotPicks!$B$2:$G$31,Table2[[#This Row],[Number]])</f>
        <v>1</v>
      </c>
      <c r="F11">
        <f>COUNTIF(HotPicks!$B$2:$G$51,Table2[[#This Row],[Number]])</f>
        <v>5</v>
      </c>
      <c r="G11">
        <f>COUNTIF(HotPicks!$B$2:$G$144,Table2[[#This Row],[Number]])</f>
        <v>12</v>
      </c>
    </row>
    <row r="12" spans="1:7" x14ac:dyDescent="0.3">
      <c r="A12">
        <v>11</v>
      </c>
      <c r="B12">
        <f>COUNTIF(HotPicks!$B$2:$G$11,Table2[[#This Row],[Number]])</f>
        <v>1</v>
      </c>
      <c r="C12">
        <f>COUNTIF(HotPicks!$B$2:$G$16,Table2[[#This Row],[Number]])</f>
        <v>2</v>
      </c>
      <c r="D12">
        <f>COUNTIF(HotPicks!$B$2:$G$21,Table2[[#This Row],[Number]])</f>
        <v>3</v>
      </c>
      <c r="E12">
        <f>COUNTIF(HotPicks!$B$2:$G$31,Table2[[#This Row],[Number]])</f>
        <v>5</v>
      </c>
      <c r="F12">
        <f>COUNTIF(HotPicks!$B$2:$G$51,Table2[[#This Row],[Number]])</f>
        <v>7</v>
      </c>
      <c r="G12">
        <f>COUNTIF(HotPicks!$B$2:$G$144,Table2[[#This Row],[Number]])</f>
        <v>11</v>
      </c>
    </row>
    <row r="13" spans="1:7" x14ac:dyDescent="0.3">
      <c r="A13">
        <v>12</v>
      </c>
      <c r="B13">
        <f>COUNTIF(HotPicks!$B$2:$G$11,Table2[[#This Row],[Number]])</f>
        <v>3</v>
      </c>
      <c r="C13">
        <f>COUNTIF(HotPicks!$B$2:$G$16,Table2[[#This Row],[Number]])</f>
        <v>5</v>
      </c>
      <c r="D13">
        <f>COUNTIF(HotPicks!$B$2:$G$21,Table2[[#This Row],[Number]])</f>
        <v>6</v>
      </c>
      <c r="E13">
        <f>COUNTIF(HotPicks!$B$2:$G$31,Table2[[#This Row],[Number]])</f>
        <v>7</v>
      </c>
      <c r="F13">
        <f>COUNTIF(HotPicks!$B$2:$G$51,Table2[[#This Row],[Number]])</f>
        <v>8</v>
      </c>
      <c r="G13">
        <f>COUNTIF(HotPicks!$B$2:$G$144,Table2[[#This Row],[Number]])</f>
        <v>15</v>
      </c>
    </row>
    <row r="14" spans="1:7" x14ac:dyDescent="0.3">
      <c r="A14">
        <v>13</v>
      </c>
      <c r="B14">
        <f>COUNTIF(HotPicks!$B$2:$G$11,Table2[[#This Row],[Number]])</f>
        <v>1</v>
      </c>
      <c r="C14">
        <f>COUNTIF(HotPicks!$B$2:$G$16,Table2[[#This Row],[Number]])</f>
        <v>1</v>
      </c>
      <c r="D14">
        <f>COUNTIF(HotPicks!$B$2:$G$21,Table2[[#This Row],[Number]])</f>
        <v>1</v>
      </c>
      <c r="E14">
        <f>COUNTIF(HotPicks!$B$2:$G$31,Table2[[#This Row],[Number]])</f>
        <v>3</v>
      </c>
      <c r="F14">
        <f>COUNTIF(HotPicks!$B$2:$G$51,Table2[[#This Row],[Number]])</f>
        <v>5</v>
      </c>
      <c r="G14">
        <f>COUNTIF(HotPicks!$B$2:$G$144,Table2[[#This Row],[Number]])</f>
        <v>14</v>
      </c>
    </row>
    <row r="15" spans="1:7" x14ac:dyDescent="0.3">
      <c r="A15">
        <v>14</v>
      </c>
      <c r="B15">
        <f>COUNTIF(HotPicks!$B$2:$G$11,Table2[[#This Row],[Number]])</f>
        <v>2</v>
      </c>
      <c r="C15">
        <f>COUNTIF(HotPicks!$B$2:$G$16,Table2[[#This Row],[Number]])</f>
        <v>3</v>
      </c>
      <c r="D15">
        <f>COUNTIF(HotPicks!$B$2:$G$21,Table2[[#This Row],[Number]])</f>
        <v>3</v>
      </c>
      <c r="E15">
        <f>COUNTIF(HotPicks!$B$2:$G$31,Table2[[#This Row],[Number]])</f>
        <v>4</v>
      </c>
      <c r="F15">
        <f>COUNTIF(HotPicks!$B$2:$G$51,Table2[[#This Row],[Number]])</f>
        <v>4</v>
      </c>
      <c r="G15">
        <f>COUNTIF(HotPicks!$B$2:$G$144,Table2[[#This Row],[Number]])</f>
        <v>9</v>
      </c>
    </row>
    <row r="16" spans="1:7" x14ac:dyDescent="0.3">
      <c r="A16">
        <v>15</v>
      </c>
      <c r="B16">
        <f>COUNTIF(HotPicks!$B$2:$G$11,Table2[[#This Row],[Number]])</f>
        <v>2</v>
      </c>
      <c r="C16">
        <f>COUNTIF(HotPicks!$B$2:$G$16,Table2[[#This Row],[Number]])</f>
        <v>2</v>
      </c>
      <c r="D16">
        <f>COUNTIF(HotPicks!$B$2:$G$21,Table2[[#This Row],[Number]])</f>
        <v>2</v>
      </c>
      <c r="E16">
        <f>COUNTIF(HotPicks!$B$2:$G$31,Table2[[#This Row],[Number]])</f>
        <v>2</v>
      </c>
      <c r="F16">
        <f>COUNTIF(HotPicks!$B$2:$G$51,Table2[[#This Row],[Number]])</f>
        <v>4</v>
      </c>
      <c r="G16">
        <f>COUNTIF(HotPicks!$B$2:$G$144,Table2[[#This Row],[Number]])</f>
        <v>14</v>
      </c>
    </row>
    <row r="17" spans="1:7" x14ac:dyDescent="0.3">
      <c r="A17">
        <v>16</v>
      </c>
      <c r="B17">
        <f>COUNTIF(HotPicks!$B$2:$G$11,Table2[[#This Row],[Number]])</f>
        <v>1</v>
      </c>
      <c r="C17">
        <f>COUNTIF(HotPicks!$B$2:$G$16,Table2[[#This Row],[Number]])</f>
        <v>2</v>
      </c>
      <c r="D17">
        <f>COUNTIF(HotPicks!$B$2:$G$21,Table2[[#This Row],[Number]])</f>
        <v>4</v>
      </c>
      <c r="E17">
        <f>COUNTIF(HotPicks!$B$2:$G$31,Table2[[#This Row],[Number]])</f>
        <v>4</v>
      </c>
      <c r="F17">
        <f>COUNTIF(HotPicks!$B$2:$G$51,Table2[[#This Row],[Number]])</f>
        <v>5</v>
      </c>
      <c r="G17">
        <f>COUNTIF(HotPicks!$B$2:$G$144,Table2[[#This Row],[Number]])</f>
        <v>13</v>
      </c>
    </row>
    <row r="18" spans="1:7" x14ac:dyDescent="0.3">
      <c r="A18">
        <v>17</v>
      </c>
      <c r="B18">
        <f>COUNTIF(HotPicks!$B$2:$G$11,Table2[[#This Row],[Number]])</f>
        <v>2</v>
      </c>
      <c r="C18">
        <f>COUNTIF(HotPicks!$B$2:$G$16,Table2[[#This Row],[Number]])</f>
        <v>2</v>
      </c>
      <c r="D18">
        <f>COUNTIF(HotPicks!$B$2:$G$21,Table2[[#This Row],[Number]])</f>
        <v>2</v>
      </c>
      <c r="E18">
        <f>COUNTIF(HotPicks!$B$2:$G$31,Table2[[#This Row],[Number]])</f>
        <v>4</v>
      </c>
      <c r="F18">
        <f>COUNTIF(HotPicks!$B$2:$G$51,Table2[[#This Row],[Number]])</f>
        <v>6</v>
      </c>
      <c r="G18">
        <f>COUNTIF(HotPicks!$B$2:$G$144,Table2[[#This Row],[Number]])</f>
        <v>15</v>
      </c>
    </row>
    <row r="19" spans="1:7" x14ac:dyDescent="0.3">
      <c r="A19">
        <v>18</v>
      </c>
      <c r="B19">
        <f>COUNTIF(HotPicks!$B$2:$G$11,Table2[[#This Row],[Number]])</f>
        <v>1</v>
      </c>
      <c r="C19">
        <f>COUNTIF(HotPicks!$B$2:$G$16,Table2[[#This Row],[Number]])</f>
        <v>1</v>
      </c>
      <c r="D19">
        <f>COUNTIF(HotPicks!$B$2:$G$21,Table2[[#This Row],[Number]])</f>
        <v>1</v>
      </c>
      <c r="E19">
        <f>COUNTIF(HotPicks!$B$2:$G$31,Table2[[#This Row],[Number]])</f>
        <v>2</v>
      </c>
      <c r="F19">
        <f>COUNTIF(HotPicks!$B$2:$G$51,Table2[[#This Row],[Number]])</f>
        <v>4</v>
      </c>
      <c r="G19">
        <f>COUNTIF(HotPicks!$B$2:$G$144,Table2[[#This Row],[Number]])</f>
        <v>11</v>
      </c>
    </row>
    <row r="20" spans="1:7" x14ac:dyDescent="0.3">
      <c r="A20">
        <v>19</v>
      </c>
      <c r="B20">
        <f>COUNTIF(HotPicks!$B$2:$G$11,Table2[[#This Row],[Number]])</f>
        <v>3</v>
      </c>
      <c r="C20">
        <f>COUNTIF(HotPicks!$B$2:$G$16,Table2[[#This Row],[Number]])</f>
        <v>4</v>
      </c>
      <c r="D20">
        <f>COUNTIF(HotPicks!$B$2:$G$21,Table2[[#This Row],[Number]])</f>
        <v>5</v>
      </c>
      <c r="E20">
        <f>COUNTIF(HotPicks!$B$2:$G$31,Table2[[#This Row],[Number]])</f>
        <v>5</v>
      </c>
      <c r="F20">
        <f>COUNTIF(HotPicks!$B$2:$G$51,Table2[[#This Row],[Number]])</f>
        <v>8</v>
      </c>
      <c r="G20">
        <f>COUNTIF(HotPicks!$B$2:$G$144,Table2[[#This Row],[Number]])</f>
        <v>15</v>
      </c>
    </row>
    <row r="21" spans="1:7" x14ac:dyDescent="0.3">
      <c r="A21">
        <v>20</v>
      </c>
      <c r="B21">
        <f>COUNTIF(HotPicks!$B$2:$G$11,Table2[[#This Row],[Number]])</f>
        <v>1</v>
      </c>
      <c r="C21">
        <f>COUNTIF(HotPicks!$B$2:$G$16,Table2[[#This Row],[Number]])</f>
        <v>1</v>
      </c>
      <c r="D21">
        <f>COUNTIF(HotPicks!$B$2:$G$21,Table2[[#This Row],[Number]])</f>
        <v>1</v>
      </c>
      <c r="E21">
        <f>COUNTIF(HotPicks!$B$2:$G$31,Table2[[#This Row],[Number]])</f>
        <v>5</v>
      </c>
      <c r="F21">
        <f>COUNTIF(HotPicks!$B$2:$G$51,Table2[[#This Row],[Number]])</f>
        <v>6</v>
      </c>
      <c r="G21">
        <f>COUNTIF(HotPicks!$B$2:$G$144,Table2[[#This Row],[Number]])</f>
        <v>12</v>
      </c>
    </row>
    <row r="22" spans="1:7" x14ac:dyDescent="0.3">
      <c r="A22">
        <v>21</v>
      </c>
      <c r="B22">
        <f>COUNTIF(HotPicks!$B$2:$G$11,Table2[[#This Row],[Number]])</f>
        <v>1</v>
      </c>
      <c r="C22">
        <f>COUNTIF(HotPicks!$B$2:$G$16,Table2[[#This Row],[Number]])</f>
        <v>1</v>
      </c>
      <c r="D22">
        <f>COUNTIF(HotPicks!$B$2:$G$21,Table2[[#This Row],[Number]])</f>
        <v>1</v>
      </c>
      <c r="E22">
        <f>COUNTIF(HotPicks!$B$2:$G$31,Table2[[#This Row],[Number]])</f>
        <v>3</v>
      </c>
      <c r="F22">
        <f>COUNTIF(HotPicks!$B$2:$G$51,Table2[[#This Row],[Number]])</f>
        <v>4</v>
      </c>
      <c r="G22">
        <f>COUNTIF(HotPicks!$B$2:$G$144,Table2[[#This Row],[Number]])</f>
        <v>10</v>
      </c>
    </row>
    <row r="23" spans="1:7" x14ac:dyDescent="0.3">
      <c r="A23">
        <v>22</v>
      </c>
      <c r="B23">
        <f>COUNTIF(HotPicks!$B$2:$G$11,Table2[[#This Row],[Number]])</f>
        <v>1</v>
      </c>
      <c r="C23">
        <f>COUNTIF(HotPicks!$B$2:$G$16,Table2[[#This Row],[Number]])</f>
        <v>1</v>
      </c>
      <c r="D23">
        <f>COUNTIF(HotPicks!$B$2:$G$21,Table2[[#This Row],[Number]])</f>
        <v>2</v>
      </c>
      <c r="E23">
        <f>COUNTIF(HotPicks!$B$2:$G$31,Table2[[#This Row],[Number]])</f>
        <v>2</v>
      </c>
      <c r="F23">
        <f>COUNTIF(HotPicks!$B$2:$G$51,Table2[[#This Row],[Number]])</f>
        <v>5</v>
      </c>
      <c r="G23">
        <f>COUNTIF(HotPicks!$B$2:$G$144,Table2[[#This Row],[Number]])</f>
        <v>9</v>
      </c>
    </row>
    <row r="24" spans="1:7" x14ac:dyDescent="0.3">
      <c r="A24">
        <v>23</v>
      </c>
      <c r="B24">
        <f>COUNTIF(HotPicks!$B$2:$G$11,Table2[[#This Row],[Number]])</f>
        <v>0</v>
      </c>
      <c r="C24">
        <f>COUNTIF(HotPicks!$B$2:$G$16,Table2[[#This Row],[Number]])</f>
        <v>0</v>
      </c>
      <c r="D24">
        <f>COUNTIF(HotPicks!$B$2:$G$21,Table2[[#This Row],[Number]])</f>
        <v>1</v>
      </c>
      <c r="E24">
        <f>COUNTIF(HotPicks!$B$2:$G$31,Table2[[#This Row],[Number]])</f>
        <v>2</v>
      </c>
      <c r="F24">
        <f>COUNTIF(HotPicks!$B$2:$G$51,Table2[[#This Row],[Number]])</f>
        <v>5</v>
      </c>
      <c r="G24">
        <f>COUNTIF(HotPicks!$B$2:$G$144,Table2[[#This Row],[Number]])</f>
        <v>9</v>
      </c>
    </row>
    <row r="25" spans="1:7" x14ac:dyDescent="0.3">
      <c r="A25">
        <v>24</v>
      </c>
      <c r="B25">
        <f>COUNTIF(HotPicks!$B$2:$G$11,Table2[[#This Row],[Number]])</f>
        <v>1</v>
      </c>
      <c r="C25">
        <f>COUNTIF(HotPicks!$B$2:$G$16,Table2[[#This Row],[Number]])</f>
        <v>1</v>
      </c>
      <c r="D25">
        <f>COUNTIF(HotPicks!$B$2:$G$21,Table2[[#This Row],[Number]])</f>
        <v>1</v>
      </c>
      <c r="E25">
        <f>COUNTIF(HotPicks!$B$2:$G$31,Table2[[#This Row],[Number]])</f>
        <v>1</v>
      </c>
      <c r="F25">
        <f>COUNTIF(HotPicks!$B$2:$G$51,Table2[[#This Row],[Number]])</f>
        <v>2</v>
      </c>
      <c r="G25">
        <f>COUNTIF(HotPicks!$B$2:$G$144,Table2[[#This Row],[Number]])</f>
        <v>11</v>
      </c>
    </row>
    <row r="26" spans="1:7" x14ac:dyDescent="0.3">
      <c r="A26">
        <v>25</v>
      </c>
      <c r="B26">
        <f>COUNTIF(HotPicks!$B$2:$G$11,Table2[[#This Row],[Number]])</f>
        <v>1</v>
      </c>
      <c r="C26">
        <f>COUNTIF(HotPicks!$B$2:$G$16,Table2[[#This Row],[Number]])</f>
        <v>1</v>
      </c>
      <c r="D26">
        <f>COUNTIF(HotPicks!$B$2:$G$21,Table2[[#This Row],[Number]])</f>
        <v>1</v>
      </c>
      <c r="E26">
        <f>COUNTIF(HotPicks!$B$2:$G$31,Table2[[#This Row],[Number]])</f>
        <v>1</v>
      </c>
      <c r="F26">
        <f>COUNTIF(HotPicks!$B$2:$G$51,Table2[[#This Row],[Number]])</f>
        <v>5</v>
      </c>
      <c r="G26">
        <f>COUNTIF(HotPicks!$B$2:$G$144,Table2[[#This Row],[Number]])</f>
        <v>8</v>
      </c>
    </row>
    <row r="27" spans="1:7" x14ac:dyDescent="0.3">
      <c r="A27">
        <v>26</v>
      </c>
      <c r="B27">
        <f>COUNTIF(HotPicks!$B$2:$G$11,Table2[[#This Row],[Number]])</f>
        <v>1</v>
      </c>
      <c r="C27">
        <f>COUNTIF(HotPicks!$B$2:$G$16,Table2[[#This Row],[Number]])</f>
        <v>1</v>
      </c>
      <c r="D27">
        <f>COUNTIF(HotPicks!$B$2:$G$21,Table2[[#This Row],[Number]])</f>
        <v>1</v>
      </c>
      <c r="E27">
        <f>COUNTIF(HotPicks!$B$2:$G$31,Table2[[#This Row],[Number]])</f>
        <v>2</v>
      </c>
      <c r="F27">
        <f>COUNTIF(HotPicks!$B$2:$G$51,Table2[[#This Row],[Number]])</f>
        <v>4</v>
      </c>
      <c r="G27">
        <f>COUNTIF(HotPicks!$B$2:$G$144,Table2[[#This Row],[Number]])</f>
        <v>5</v>
      </c>
    </row>
    <row r="28" spans="1:7" x14ac:dyDescent="0.3">
      <c r="A28">
        <v>27</v>
      </c>
      <c r="B28">
        <f>COUNTIF(HotPicks!$B$2:$G$11,Table2[[#This Row],[Number]])</f>
        <v>0</v>
      </c>
      <c r="C28">
        <f>COUNTIF(HotPicks!$B$2:$G$16,Table2[[#This Row],[Number]])</f>
        <v>1</v>
      </c>
      <c r="D28">
        <f>COUNTIF(HotPicks!$B$2:$G$21,Table2[[#This Row],[Number]])</f>
        <v>3</v>
      </c>
      <c r="E28">
        <f>COUNTIF(HotPicks!$B$2:$G$31,Table2[[#This Row],[Number]])</f>
        <v>4</v>
      </c>
      <c r="F28">
        <f>COUNTIF(HotPicks!$B$2:$G$51,Table2[[#This Row],[Number]])</f>
        <v>6</v>
      </c>
      <c r="G28">
        <f>COUNTIF(HotPicks!$B$2:$G$144,Table2[[#This Row],[Number]])</f>
        <v>21</v>
      </c>
    </row>
    <row r="29" spans="1:7" x14ac:dyDescent="0.3">
      <c r="A29">
        <v>28</v>
      </c>
      <c r="B29">
        <f>COUNTIF(HotPicks!$B$2:$G$11,Table2[[#This Row],[Number]])</f>
        <v>1</v>
      </c>
      <c r="C29">
        <f>COUNTIF(HotPicks!$B$2:$G$16,Table2[[#This Row],[Number]])</f>
        <v>2</v>
      </c>
      <c r="D29">
        <f>COUNTIF(HotPicks!$B$2:$G$21,Table2[[#This Row],[Number]])</f>
        <v>2</v>
      </c>
      <c r="E29">
        <f>COUNTIF(HotPicks!$B$2:$G$31,Table2[[#This Row],[Number]])</f>
        <v>2</v>
      </c>
      <c r="F29">
        <f>COUNTIF(HotPicks!$B$2:$G$51,Table2[[#This Row],[Number]])</f>
        <v>3</v>
      </c>
      <c r="G29">
        <f>COUNTIF(HotPicks!$B$2:$G$144,Table2[[#This Row],[Number]])</f>
        <v>10</v>
      </c>
    </row>
    <row r="30" spans="1:7" x14ac:dyDescent="0.3">
      <c r="A30">
        <v>29</v>
      </c>
      <c r="B30">
        <f>COUNTIF(HotPicks!$B$2:$G$11,Table2[[#This Row],[Number]])</f>
        <v>0</v>
      </c>
      <c r="C30">
        <f>COUNTIF(HotPicks!$B$2:$G$16,Table2[[#This Row],[Number]])</f>
        <v>1</v>
      </c>
      <c r="D30">
        <f>COUNTIF(HotPicks!$B$2:$G$21,Table2[[#This Row],[Number]])</f>
        <v>1</v>
      </c>
      <c r="E30">
        <f>COUNTIF(HotPicks!$B$2:$G$31,Table2[[#This Row],[Number]])</f>
        <v>2</v>
      </c>
      <c r="F30">
        <f>COUNTIF(HotPicks!$B$2:$G$51,Table2[[#This Row],[Number]])</f>
        <v>6</v>
      </c>
      <c r="G30">
        <f>COUNTIF(HotPicks!$B$2:$G$144,Table2[[#This Row],[Number]])</f>
        <v>11</v>
      </c>
    </row>
    <row r="31" spans="1:7" x14ac:dyDescent="0.3">
      <c r="A31">
        <v>30</v>
      </c>
      <c r="B31">
        <f>COUNTIF(HotPicks!$B$2:$G$11,Table2[[#This Row],[Number]])</f>
        <v>0</v>
      </c>
      <c r="C31">
        <f>COUNTIF(HotPicks!$B$2:$G$16,Table2[[#This Row],[Number]])</f>
        <v>0</v>
      </c>
      <c r="D31">
        <f>COUNTIF(HotPicks!$B$2:$G$21,Table2[[#This Row],[Number]])</f>
        <v>1</v>
      </c>
      <c r="E31">
        <f>COUNTIF(HotPicks!$B$2:$G$31,Table2[[#This Row],[Number]])</f>
        <v>1</v>
      </c>
      <c r="F31">
        <f>COUNTIF(HotPicks!$B$2:$G$51,Table2[[#This Row],[Number]])</f>
        <v>3</v>
      </c>
      <c r="G31">
        <f>COUNTIF(HotPicks!$B$2:$G$144,Table2[[#This Row],[Number]])</f>
        <v>8</v>
      </c>
    </row>
    <row r="32" spans="1:7" x14ac:dyDescent="0.3">
      <c r="A32">
        <v>31</v>
      </c>
      <c r="B32">
        <f>COUNTIF(HotPicks!$B$2:$G$11,Table2[[#This Row],[Number]])</f>
        <v>1</v>
      </c>
      <c r="C32">
        <f>COUNTIF(HotPicks!$B$2:$G$16,Table2[[#This Row],[Number]])</f>
        <v>2</v>
      </c>
      <c r="D32">
        <f>COUNTIF(HotPicks!$B$2:$G$21,Table2[[#This Row],[Number]])</f>
        <v>2</v>
      </c>
      <c r="E32">
        <f>COUNTIF(HotPicks!$B$2:$G$31,Table2[[#This Row],[Number]])</f>
        <v>2</v>
      </c>
      <c r="F32">
        <f>COUNTIF(HotPicks!$B$2:$G$51,Table2[[#This Row],[Number]])</f>
        <v>3</v>
      </c>
      <c r="G32">
        <f>COUNTIF(HotPicks!$B$2:$G$144,Table2[[#This Row],[Number]])</f>
        <v>8</v>
      </c>
    </row>
    <row r="33" spans="1:7" x14ac:dyDescent="0.3">
      <c r="A33">
        <v>32</v>
      </c>
      <c r="B33">
        <f>COUNTIF(HotPicks!$B$2:$G$11,Table2[[#This Row],[Number]])</f>
        <v>1</v>
      </c>
      <c r="C33">
        <f>COUNTIF(HotPicks!$B$2:$G$16,Table2[[#This Row],[Number]])</f>
        <v>2</v>
      </c>
      <c r="D33">
        <f>COUNTIF(HotPicks!$B$2:$G$21,Table2[[#This Row],[Number]])</f>
        <v>2</v>
      </c>
      <c r="E33">
        <f>COUNTIF(HotPicks!$B$2:$G$31,Table2[[#This Row],[Number]])</f>
        <v>2</v>
      </c>
      <c r="F33">
        <f>COUNTIF(HotPicks!$B$2:$G$51,Table2[[#This Row],[Number]])</f>
        <v>4</v>
      </c>
      <c r="G33">
        <f>COUNTIF(HotPicks!$B$2:$G$144,Table2[[#This Row],[Number]])</f>
        <v>13</v>
      </c>
    </row>
    <row r="34" spans="1:7" x14ac:dyDescent="0.3">
      <c r="A34">
        <v>33</v>
      </c>
      <c r="B34">
        <f>COUNTIF(HotPicks!$B$2:$G$11,Table2[[#This Row],[Number]])</f>
        <v>1</v>
      </c>
      <c r="C34">
        <f>COUNTIF(HotPicks!$B$2:$G$16,Table2[[#This Row],[Number]])</f>
        <v>3</v>
      </c>
      <c r="D34">
        <f>COUNTIF(HotPicks!$B$2:$G$21,Table2[[#This Row],[Number]])</f>
        <v>3</v>
      </c>
      <c r="E34">
        <f>COUNTIF(HotPicks!$B$2:$G$31,Table2[[#This Row],[Number]])</f>
        <v>4</v>
      </c>
      <c r="F34">
        <f>COUNTIF(HotPicks!$B$2:$G$51,Table2[[#This Row],[Number]])</f>
        <v>7</v>
      </c>
      <c r="G34">
        <f>COUNTIF(HotPicks!$B$2:$G$144,Table2[[#This Row],[Number]])</f>
        <v>16</v>
      </c>
    </row>
    <row r="35" spans="1:7" x14ac:dyDescent="0.3">
      <c r="A35">
        <v>34</v>
      </c>
      <c r="B35">
        <f>COUNTIF(HotPicks!$B$2:$G$11,Table2[[#This Row],[Number]])</f>
        <v>0</v>
      </c>
      <c r="C35">
        <f>COUNTIF(HotPicks!$B$2:$G$16,Table2[[#This Row],[Number]])</f>
        <v>0</v>
      </c>
      <c r="D35">
        <f>COUNTIF(HotPicks!$B$2:$G$21,Table2[[#This Row],[Number]])</f>
        <v>0</v>
      </c>
      <c r="E35">
        <f>COUNTIF(HotPicks!$B$2:$G$31,Table2[[#This Row],[Number]])</f>
        <v>0</v>
      </c>
      <c r="F35">
        <f>COUNTIF(HotPicks!$B$2:$G$51,Table2[[#This Row],[Number]])</f>
        <v>2</v>
      </c>
      <c r="G35">
        <f>COUNTIF(HotPicks!$B$2:$G$144,Table2[[#This Row],[Number]])</f>
        <v>13</v>
      </c>
    </row>
    <row r="36" spans="1:7" x14ac:dyDescent="0.3">
      <c r="A36">
        <v>35</v>
      </c>
      <c r="B36">
        <f>COUNTIF(HotPicks!$B$2:$G$11,Table2[[#This Row],[Number]])</f>
        <v>5</v>
      </c>
      <c r="C36">
        <f>COUNTIF(HotPicks!$B$2:$G$16,Table2[[#This Row],[Number]])</f>
        <v>6</v>
      </c>
      <c r="D36">
        <f>COUNTIF(HotPicks!$B$2:$G$21,Table2[[#This Row],[Number]])</f>
        <v>7</v>
      </c>
      <c r="E36">
        <f>COUNTIF(HotPicks!$B$2:$G$31,Table2[[#This Row],[Number]])</f>
        <v>7</v>
      </c>
      <c r="F36">
        <f>COUNTIF(HotPicks!$B$2:$G$51,Table2[[#This Row],[Number]])</f>
        <v>7</v>
      </c>
      <c r="G36">
        <f>COUNTIF(HotPicks!$B$2:$G$144,Table2[[#This Row],[Number]])</f>
        <v>12</v>
      </c>
    </row>
    <row r="37" spans="1:7" x14ac:dyDescent="0.3">
      <c r="A37">
        <v>36</v>
      </c>
      <c r="B37">
        <f>COUNTIF(HotPicks!$B$2:$G$11,Table2[[#This Row],[Number]])</f>
        <v>1</v>
      </c>
      <c r="C37">
        <f>COUNTIF(HotPicks!$B$2:$G$16,Table2[[#This Row],[Number]])</f>
        <v>2</v>
      </c>
      <c r="D37">
        <f>COUNTIF(HotPicks!$B$2:$G$21,Table2[[#This Row],[Number]])</f>
        <v>3</v>
      </c>
      <c r="E37">
        <f>COUNTIF(HotPicks!$B$2:$G$31,Table2[[#This Row],[Number]])</f>
        <v>4</v>
      </c>
      <c r="F37">
        <f>COUNTIF(HotPicks!$B$2:$G$51,Table2[[#This Row],[Number]])</f>
        <v>5</v>
      </c>
      <c r="G37">
        <f>COUNTIF(HotPicks!$B$2:$G$144,Table2[[#This Row],[Number]])</f>
        <v>17</v>
      </c>
    </row>
    <row r="38" spans="1:7" x14ac:dyDescent="0.3">
      <c r="A38">
        <v>37</v>
      </c>
      <c r="B38">
        <f>COUNTIF(HotPicks!$B$2:$G$11,Table2[[#This Row],[Number]])</f>
        <v>1</v>
      </c>
      <c r="C38">
        <f>COUNTIF(HotPicks!$B$2:$G$16,Table2[[#This Row],[Number]])</f>
        <v>2</v>
      </c>
      <c r="D38">
        <f>COUNTIF(HotPicks!$B$2:$G$21,Table2[[#This Row],[Number]])</f>
        <v>2</v>
      </c>
      <c r="E38">
        <f>COUNTIF(HotPicks!$B$2:$G$31,Table2[[#This Row],[Number]])</f>
        <v>2</v>
      </c>
      <c r="F38">
        <f>COUNTIF(HotPicks!$B$2:$G$51,Table2[[#This Row],[Number]])</f>
        <v>6</v>
      </c>
      <c r="G38">
        <f>COUNTIF(HotPicks!$B$2:$G$144,Table2[[#This Row],[Number]])</f>
        <v>18</v>
      </c>
    </row>
    <row r="39" spans="1:7" x14ac:dyDescent="0.3">
      <c r="A39">
        <v>38</v>
      </c>
      <c r="B39">
        <f>COUNTIF(HotPicks!$B$2:$G$11,Table2[[#This Row],[Number]])</f>
        <v>2</v>
      </c>
      <c r="C39">
        <f>COUNTIF(HotPicks!$B$2:$G$16,Table2[[#This Row],[Number]])</f>
        <v>3</v>
      </c>
      <c r="D39">
        <f>COUNTIF(HotPicks!$B$2:$G$21,Table2[[#This Row],[Number]])</f>
        <v>3</v>
      </c>
      <c r="E39">
        <f>COUNTIF(HotPicks!$B$2:$G$31,Table2[[#This Row],[Number]])</f>
        <v>5</v>
      </c>
      <c r="F39">
        <f>COUNTIF(HotPicks!$B$2:$G$51,Table2[[#This Row],[Number]])</f>
        <v>7</v>
      </c>
      <c r="G39">
        <f>COUNTIF(HotPicks!$B$2:$G$144,Table2[[#This Row],[Number]])</f>
        <v>13</v>
      </c>
    </row>
    <row r="40" spans="1:7" x14ac:dyDescent="0.3">
      <c r="A40">
        <v>39</v>
      </c>
      <c r="B40">
        <f>COUNTIF(HotPicks!$B$2:$G$11,Table2[[#This Row],[Number]])</f>
        <v>3</v>
      </c>
      <c r="C40">
        <f>COUNTIF(HotPicks!$B$2:$G$16,Table2[[#This Row],[Number]])</f>
        <v>3</v>
      </c>
      <c r="D40">
        <f>COUNTIF(HotPicks!$B$2:$G$21,Table2[[#This Row],[Number]])</f>
        <v>3</v>
      </c>
      <c r="E40">
        <f>COUNTIF(HotPicks!$B$2:$G$31,Table2[[#This Row],[Number]])</f>
        <v>5</v>
      </c>
      <c r="F40">
        <f>COUNTIF(HotPicks!$B$2:$G$51,Table2[[#This Row],[Number]])</f>
        <v>6</v>
      </c>
      <c r="G40">
        <f>COUNTIF(HotPicks!$B$2:$G$144,Table2[[#This Row],[Number]])</f>
        <v>17</v>
      </c>
    </row>
    <row r="41" spans="1:7" x14ac:dyDescent="0.3">
      <c r="A41">
        <v>40</v>
      </c>
      <c r="B41">
        <f>COUNTIF(HotPicks!$B$2:$G$11,Table2[[#This Row],[Number]])</f>
        <v>1</v>
      </c>
      <c r="C41">
        <f>COUNTIF(HotPicks!$B$2:$G$16,Table2[[#This Row],[Number]])</f>
        <v>1</v>
      </c>
      <c r="D41">
        <f>COUNTIF(HotPicks!$B$2:$G$21,Table2[[#This Row],[Number]])</f>
        <v>1</v>
      </c>
      <c r="E41">
        <f>COUNTIF(HotPicks!$B$2:$G$31,Table2[[#This Row],[Number]])</f>
        <v>1</v>
      </c>
      <c r="F41">
        <f>COUNTIF(HotPicks!$B$2:$G$51,Table2[[#This Row],[Number]])</f>
        <v>3</v>
      </c>
      <c r="G41">
        <f>COUNTIF(HotPicks!$B$2:$G$144,Table2[[#This Row],[Number]])</f>
        <v>11</v>
      </c>
    </row>
    <row r="42" spans="1:7" x14ac:dyDescent="0.3">
      <c r="A42">
        <v>41</v>
      </c>
      <c r="B42">
        <f>COUNTIF(HotPicks!$B$2:$G$11,Table2[[#This Row],[Number]])</f>
        <v>0</v>
      </c>
      <c r="C42">
        <f>COUNTIF(HotPicks!$B$2:$G$16,Table2[[#This Row],[Number]])</f>
        <v>1</v>
      </c>
      <c r="D42">
        <f>COUNTIF(HotPicks!$B$2:$G$21,Table2[[#This Row],[Number]])</f>
        <v>3</v>
      </c>
      <c r="E42">
        <f>COUNTIF(HotPicks!$B$2:$G$31,Table2[[#This Row],[Number]])</f>
        <v>6</v>
      </c>
      <c r="F42">
        <f>COUNTIF(HotPicks!$B$2:$G$51,Table2[[#This Row],[Number]])</f>
        <v>9</v>
      </c>
      <c r="G42">
        <f>COUNTIF(HotPicks!$B$2:$G$144,Table2[[#This Row],[Number]])</f>
        <v>16</v>
      </c>
    </row>
    <row r="43" spans="1:7" x14ac:dyDescent="0.3">
      <c r="A43">
        <v>42</v>
      </c>
      <c r="B43">
        <f>COUNTIF(HotPicks!$B$2:$G$11,Table2[[#This Row],[Number]])</f>
        <v>2</v>
      </c>
      <c r="C43">
        <f>COUNTIF(HotPicks!$B$2:$G$16,Table2[[#This Row],[Number]])</f>
        <v>2</v>
      </c>
      <c r="D43">
        <f>COUNTIF(HotPicks!$B$2:$G$21,Table2[[#This Row],[Number]])</f>
        <v>2</v>
      </c>
      <c r="E43">
        <f>COUNTIF(HotPicks!$B$2:$G$31,Table2[[#This Row],[Number]])</f>
        <v>3</v>
      </c>
      <c r="F43">
        <f>COUNTIF(HotPicks!$B$2:$G$51,Table2[[#This Row],[Number]])</f>
        <v>6</v>
      </c>
      <c r="G43">
        <f>COUNTIF(HotPicks!$B$2:$G$144,Table2[[#This Row],[Number]])</f>
        <v>10</v>
      </c>
    </row>
    <row r="44" spans="1:7" x14ac:dyDescent="0.3">
      <c r="A44">
        <v>43</v>
      </c>
      <c r="B44">
        <f>COUNTIF(HotPicks!$B$2:$G$11,Table2[[#This Row],[Number]])</f>
        <v>0</v>
      </c>
      <c r="C44">
        <f>COUNTIF(HotPicks!$B$2:$G$16,Table2[[#This Row],[Number]])</f>
        <v>1</v>
      </c>
      <c r="D44">
        <f>COUNTIF(HotPicks!$B$2:$G$21,Table2[[#This Row],[Number]])</f>
        <v>3</v>
      </c>
      <c r="E44">
        <f>COUNTIF(HotPicks!$B$2:$G$31,Table2[[#This Row],[Number]])</f>
        <v>3</v>
      </c>
      <c r="F44">
        <f>COUNTIF(HotPicks!$B$2:$G$51,Table2[[#This Row],[Number]])</f>
        <v>4</v>
      </c>
      <c r="G44">
        <f>COUNTIF(HotPicks!$B$2:$G$144,Table2[[#This Row],[Number]])</f>
        <v>11</v>
      </c>
    </row>
    <row r="45" spans="1:7" x14ac:dyDescent="0.3">
      <c r="A45">
        <v>44</v>
      </c>
      <c r="B45">
        <f>COUNTIF(HotPicks!$B$2:$G$11,Table2[[#This Row],[Number]])</f>
        <v>1</v>
      </c>
      <c r="C45">
        <f>COUNTIF(HotPicks!$B$2:$G$16,Table2[[#This Row],[Number]])</f>
        <v>2</v>
      </c>
      <c r="D45">
        <f>COUNTIF(HotPicks!$B$2:$G$21,Table2[[#This Row],[Number]])</f>
        <v>4</v>
      </c>
      <c r="E45">
        <f>COUNTIF(HotPicks!$B$2:$G$31,Table2[[#This Row],[Number]])</f>
        <v>5</v>
      </c>
      <c r="F45">
        <f>COUNTIF(HotPicks!$B$2:$G$51,Table2[[#This Row],[Number]])</f>
        <v>6</v>
      </c>
      <c r="G45">
        <f>COUNTIF(HotPicks!$B$2:$G$144,Table2[[#This Row],[Number]])</f>
        <v>10</v>
      </c>
    </row>
    <row r="46" spans="1:7" x14ac:dyDescent="0.3">
      <c r="A46">
        <v>45</v>
      </c>
      <c r="B46">
        <f>COUNTIF(HotPicks!$B$2:$G$11,Table2[[#This Row],[Number]])</f>
        <v>0</v>
      </c>
      <c r="C46">
        <f>COUNTIF(HotPicks!$B$2:$G$16,Table2[[#This Row],[Number]])</f>
        <v>0</v>
      </c>
      <c r="D46">
        <f>COUNTIF(HotPicks!$B$2:$G$21,Table2[[#This Row],[Number]])</f>
        <v>1</v>
      </c>
      <c r="E46">
        <f>COUNTIF(HotPicks!$B$2:$G$31,Table2[[#This Row],[Number]])</f>
        <v>1</v>
      </c>
      <c r="F46">
        <f>COUNTIF(HotPicks!$B$2:$G$51,Table2[[#This Row],[Number]])</f>
        <v>6</v>
      </c>
      <c r="G46">
        <f>COUNTIF(HotPicks!$B$2:$G$144,Table2[[#This Row],[Number]])</f>
        <v>10</v>
      </c>
    </row>
    <row r="47" spans="1:7" x14ac:dyDescent="0.3">
      <c r="A47">
        <v>46</v>
      </c>
      <c r="B47">
        <f>COUNTIF(HotPicks!$B$2:$G$11,Table2[[#This Row],[Number]])</f>
        <v>0</v>
      </c>
      <c r="C47">
        <f>COUNTIF(HotPicks!$B$2:$G$16,Table2[[#This Row],[Number]])</f>
        <v>0</v>
      </c>
      <c r="D47">
        <f>COUNTIF(HotPicks!$B$2:$G$21,Table2[[#This Row],[Number]])</f>
        <v>0</v>
      </c>
      <c r="E47">
        <f>COUNTIF(HotPicks!$B$2:$G$31,Table2[[#This Row],[Number]])</f>
        <v>0</v>
      </c>
      <c r="F47">
        <f>COUNTIF(HotPicks!$B$2:$G$51,Table2[[#This Row],[Number]])</f>
        <v>0</v>
      </c>
      <c r="G47">
        <f>COUNTIF(HotPicks!$B$2:$G$144,Table2[[#This Row],[Number]])</f>
        <v>8</v>
      </c>
    </row>
    <row r="48" spans="1:7" x14ac:dyDescent="0.3">
      <c r="A48">
        <v>47</v>
      </c>
      <c r="B48">
        <f>COUNTIF(HotPicks!$B$2:$G$11,Table2[[#This Row],[Number]])</f>
        <v>1</v>
      </c>
      <c r="C48">
        <f>COUNTIF(HotPicks!$B$2:$G$16,Table2[[#This Row],[Number]])</f>
        <v>1</v>
      </c>
      <c r="D48">
        <f>COUNTIF(HotPicks!$B$2:$G$21,Table2[[#This Row],[Number]])</f>
        <v>3</v>
      </c>
      <c r="E48">
        <f>COUNTIF(HotPicks!$B$2:$G$31,Table2[[#This Row],[Number]])</f>
        <v>4</v>
      </c>
      <c r="F48">
        <f>COUNTIF(HotPicks!$B$2:$G$51,Table2[[#This Row],[Number]])</f>
        <v>5</v>
      </c>
      <c r="G48">
        <f>COUNTIF(HotPicks!$B$2:$G$144,Table2[[#This Row],[Number]])</f>
        <v>11</v>
      </c>
    </row>
    <row r="49" spans="1:7" x14ac:dyDescent="0.3">
      <c r="A49">
        <v>48</v>
      </c>
      <c r="B49">
        <f>COUNTIF(HotPicks!$B$2:$G$11,Table2[[#This Row],[Number]])</f>
        <v>0</v>
      </c>
      <c r="C49">
        <f>COUNTIF(HotPicks!$B$2:$G$16,Table2[[#This Row],[Number]])</f>
        <v>0</v>
      </c>
      <c r="D49">
        <f>COUNTIF(HotPicks!$B$2:$G$21,Table2[[#This Row],[Number]])</f>
        <v>1</v>
      </c>
      <c r="E49">
        <f>COUNTIF(HotPicks!$B$2:$G$31,Table2[[#This Row],[Number]])</f>
        <v>3</v>
      </c>
      <c r="F49">
        <f>COUNTIF(HotPicks!$B$2:$G$51,Table2[[#This Row],[Number]])</f>
        <v>7</v>
      </c>
      <c r="G49">
        <f>COUNTIF(HotPicks!$B$2:$G$144,Table2[[#This Row],[Number]])</f>
        <v>17</v>
      </c>
    </row>
    <row r="50" spans="1:7" x14ac:dyDescent="0.3">
      <c r="A50">
        <v>49</v>
      </c>
      <c r="B50">
        <f>COUNTIF(HotPicks!$B$2:$G$11,Table2[[#This Row],[Number]])</f>
        <v>1</v>
      </c>
      <c r="C50">
        <f>COUNTIF(HotPicks!$B$2:$G$16,Table2[[#This Row],[Number]])</f>
        <v>1</v>
      </c>
      <c r="D50">
        <f>COUNTIF(HotPicks!$B$2:$G$21,Table2[[#This Row],[Number]])</f>
        <v>1</v>
      </c>
      <c r="E50">
        <f>COUNTIF(HotPicks!$B$2:$G$31,Table2[[#This Row],[Number]])</f>
        <v>4</v>
      </c>
      <c r="F50">
        <f>COUNTIF(HotPicks!$B$2:$G$51,Table2[[#This Row],[Number]])</f>
        <v>8</v>
      </c>
      <c r="G50">
        <f>COUNTIF(HotPicks!$B$2:$G$144,Table2[[#This Row],[Number]])</f>
        <v>12</v>
      </c>
    </row>
    <row r="51" spans="1:7" x14ac:dyDescent="0.3">
      <c r="A51">
        <v>50</v>
      </c>
      <c r="B51">
        <f>COUNTIF(HotPicks!$B$2:$G$11,Table2[[#This Row],[Number]])</f>
        <v>0</v>
      </c>
      <c r="C51">
        <f>COUNTIF(HotPicks!$B$2:$G$16,Table2[[#This Row],[Number]])</f>
        <v>1</v>
      </c>
      <c r="D51">
        <f>COUNTIF(HotPicks!$B$2:$G$21,Table2[[#This Row],[Number]])</f>
        <v>2</v>
      </c>
      <c r="E51">
        <f>COUNTIF(HotPicks!$B$2:$G$31,Table2[[#This Row],[Number]])</f>
        <v>3</v>
      </c>
      <c r="F51">
        <f>COUNTIF(HotPicks!$B$2:$G$51,Table2[[#This Row],[Number]])</f>
        <v>4</v>
      </c>
      <c r="G51">
        <f>COUNTIF(HotPicks!$B$2:$G$144,Table2[[#This Row],[Number]])</f>
        <v>10</v>
      </c>
    </row>
    <row r="52" spans="1:7" x14ac:dyDescent="0.3">
      <c r="A52">
        <v>51</v>
      </c>
      <c r="B52">
        <f>COUNTIF(HotPicks!$B$2:$G$11,Table2[[#This Row],[Number]])</f>
        <v>1</v>
      </c>
      <c r="C52">
        <f>COUNTIF(HotPicks!$B$2:$G$16,Table2[[#This Row],[Number]])</f>
        <v>1</v>
      </c>
      <c r="D52">
        <f>COUNTIF(HotPicks!$B$2:$G$21,Table2[[#This Row],[Number]])</f>
        <v>2</v>
      </c>
      <c r="E52">
        <f>COUNTIF(HotPicks!$B$2:$G$31,Table2[[#This Row],[Number]])</f>
        <v>3</v>
      </c>
      <c r="F52">
        <f>COUNTIF(HotPicks!$B$2:$G$51,Table2[[#This Row],[Number]])</f>
        <v>4</v>
      </c>
      <c r="G52">
        <f>COUNTIF(HotPicks!$B$2:$G$144,Table2[[#This Row],[Number]])</f>
        <v>13</v>
      </c>
    </row>
    <row r="53" spans="1:7" x14ac:dyDescent="0.3">
      <c r="A53">
        <v>52</v>
      </c>
      <c r="B53">
        <f>COUNTIF(HotPicks!$B$2:$G$11,Table2[[#This Row],[Number]])</f>
        <v>2</v>
      </c>
      <c r="C53">
        <f>COUNTIF(HotPicks!$B$2:$G$16,Table2[[#This Row],[Number]])</f>
        <v>2</v>
      </c>
      <c r="D53">
        <f>COUNTIF(HotPicks!$B$2:$G$21,Table2[[#This Row],[Number]])</f>
        <v>2</v>
      </c>
      <c r="E53">
        <f>COUNTIF(HotPicks!$B$2:$G$31,Table2[[#This Row],[Number]])</f>
        <v>2</v>
      </c>
      <c r="F53">
        <f>COUNTIF(HotPicks!$B$2:$G$51,Table2[[#This Row],[Number]])</f>
        <v>5</v>
      </c>
      <c r="G53">
        <f>COUNTIF(HotPicks!$B$2:$G$144,Table2[[#This Row],[Number]])</f>
        <v>15</v>
      </c>
    </row>
    <row r="54" spans="1:7" x14ac:dyDescent="0.3">
      <c r="A54">
        <v>53</v>
      </c>
      <c r="B54">
        <f>COUNTIF(HotPicks!$B$2:$G$11,Table2[[#This Row],[Number]])</f>
        <v>0</v>
      </c>
      <c r="C54">
        <f>COUNTIF(HotPicks!$B$2:$G$16,Table2[[#This Row],[Number]])</f>
        <v>0</v>
      </c>
      <c r="D54">
        <f>COUNTIF(HotPicks!$B$2:$G$21,Table2[[#This Row],[Number]])</f>
        <v>0</v>
      </c>
      <c r="E54">
        <f>COUNTIF(HotPicks!$B$2:$G$31,Table2[[#This Row],[Number]])</f>
        <v>0</v>
      </c>
      <c r="F54">
        <f>COUNTIF(HotPicks!$B$2:$G$51,Table2[[#This Row],[Number]])</f>
        <v>3</v>
      </c>
      <c r="G54">
        <f>COUNTIF(HotPicks!$B$2:$G$144,Table2[[#This Row],[Number]])</f>
        <v>9</v>
      </c>
    </row>
    <row r="55" spans="1:7" x14ac:dyDescent="0.3">
      <c r="A55">
        <v>54</v>
      </c>
      <c r="B55">
        <f>COUNTIF(HotPicks!$B$2:$G$11,Table2[[#This Row],[Number]])</f>
        <v>2</v>
      </c>
      <c r="C55">
        <f>COUNTIF(HotPicks!$B$2:$G$16,Table2[[#This Row],[Number]])</f>
        <v>3</v>
      </c>
      <c r="D55">
        <f>COUNTIF(HotPicks!$B$2:$G$21,Table2[[#This Row],[Number]])</f>
        <v>5</v>
      </c>
      <c r="E55">
        <f>COUNTIF(HotPicks!$B$2:$G$31,Table2[[#This Row],[Number]])</f>
        <v>6</v>
      </c>
      <c r="F55">
        <f>COUNTIF(HotPicks!$B$2:$G$51,Table2[[#This Row],[Number]])</f>
        <v>6</v>
      </c>
      <c r="G55">
        <f>COUNTIF(HotPicks!$B$2:$G$144,Table2[[#This Row],[Number]])</f>
        <v>9</v>
      </c>
    </row>
    <row r="56" spans="1:7" x14ac:dyDescent="0.3">
      <c r="A56">
        <v>55</v>
      </c>
      <c r="B56">
        <f>COUNTIF(HotPicks!$B$2:$G$11,Table2[[#This Row],[Number]])</f>
        <v>0</v>
      </c>
      <c r="C56">
        <f>COUNTIF(HotPicks!$B$2:$G$16,Table2[[#This Row],[Number]])</f>
        <v>0</v>
      </c>
      <c r="D56">
        <f>COUNTIF(HotPicks!$B$2:$G$21,Table2[[#This Row],[Number]])</f>
        <v>0</v>
      </c>
      <c r="E56">
        <f>COUNTIF(HotPicks!$B$2:$G$31,Table2[[#This Row],[Number]])</f>
        <v>3</v>
      </c>
      <c r="F56">
        <f>COUNTIF(HotPicks!$B$2:$G$51,Table2[[#This Row],[Number]])</f>
        <v>4</v>
      </c>
      <c r="G56">
        <f>COUNTIF(HotPicks!$B$2:$G$144,Table2[[#This Row],[Number]])</f>
        <v>7</v>
      </c>
    </row>
    <row r="57" spans="1:7" x14ac:dyDescent="0.3">
      <c r="A57">
        <v>56</v>
      </c>
      <c r="B57">
        <f>COUNTIF(HotPicks!$B$2:$G$11,Table2[[#This Row],[Number]])</f>
        <v>0</v>
      </c>
      <c r="C57">
        <f>COUNTIF(HotPicks!$B$2:$G$16,Table2[[#This Row],[Number]])</f>
        <v>2</v>
      </c>
      <c r="D57">
        <f>COUNTIF(HotPicks!$B$2:$G$21,Table2[[#This Row],[Number]])</f>
        <v>2</v>
      </c>
      <c r="E57">
        <f>COUNTIF(HotPicks!$B$2:$G$31,Table2[[#This Row],[Number]])</f>
        <v>3</v>
      </c>
      <c r="F57">
        <f>COUNTIF(HotPicks!$B$2:$G$51,Table2[[#This Row],[Number]])</f>
        <v>4</v>
      </c>
      <c r="G57">
        <f>COUNTIF(HotPicks!$B$2:$G$144,Table2[[#This Row],[Number]])</f>
        <v>10</v>
      </c>
    </row>
    <row r="58" spans="1:7" x14ac:dyDescent="0.3">
      <c r="A58">
        <v>57</v>
      </c>
      <c r="B58">
        <f>COUNTIF(HotPicks!$B$2:$G$11,Table2[[#This Row],[Number]])</f>
        <v>0</v>
      </c>
      <c r="C58">
        <f>COUNTIF(HotPicks!$B$2:$G$16,Table2[[#This Row],[Number]])</f>
        <v>0</v>
      </c>
      <c r="D58">
        <f>COUNTIF(HotPicks!$B$2:$G$21,Table2[[#This Row],[Number]])</f>
        <v>1</v>
      </c>
      <c r="E58">
        <f>COUNTIF(HotPicks!$B$2:$G$31,Table2[[#This Row],[Number]])</f>
        <v>4</v>
      </c>
      <c r="F58">
        <f>COUNTIF(HotPicks!$B$2:$G$51,Table2[[#This Row],[Number]])</f>
        <v>6</v>
      </c>
      <c r="G58">
        <f>COUNTIF(HotPicks!$B$2:$G$144,Table2[[#This Row],[Number]])</f>
        <v>13</v>
      </c>
    </row>
    <row r="59" spans="1:7" x14ac:dyDescent="0.3">
      <c r="A59">
        <v>58</v>
      </c>
      <c r="B59">
        <f>COUNTIF(HotPicks!$B$2:$G$11,Table2[[#This Row],[Number]])</f>
        <v>1</v>
      </c>
      <c r="C59">
        <f>COUNTIF(HotPicks!$B$2:$G$16,Table2[[#This Row],[Number]])</f>
        <v>2</v>
      </c>
      <c r="D59">
        <f>COUNTIF(HotPicks!$B$2:$G$21,Table2[[#This Row],[Number]])</f>
        <v>2</v>
      </c>
      <c r="E59">
        <f>COUNTIF(HotPicks!$B$2:$G$31,Table2[[#This Row],[Number]])</f>
        <v>2</v>
      </c>
      <c r="F59">
        <f>COUNTIF(HotPicks!$B$2:$G$51,Table2[[#This Row],[Number]])</f>
        <v>4</v>
      </c>
      <c r="G59">
        <f>COUNTIF(HotPicks!$B$2:$G$144,Table2[[#This Row],[Number]])</f>
        <v>9</v>
      </c>
    </row>
    <row r="60" spans="1:7" x14ac:dyDescent="0.3">
      <c r="A60">
        <v>59</v>
      </c>
      <c r="B60">
        <f>COUNTIF(HotPicks!$B$2:$G$11,Table2[[#This Row],[Number]])</f>
        <v>1</v>
      </c>
      <c r="C60">
        <f>COUNTIF(HotPicks!$B$2:$G$16,Table2[[#This Row],[Number]])</f>
        <v>2</v>
      </c>
      <c r="D60">
        <f>COUNTIF(HotPicks!$B$2:$G$21,Table2[[#This Row],[Number]])</f>
        <v>2</v>
      </c>
      <c r="E60">
        <f>COUNTIF(HotPicks!$B$2:$G$31,Table2[[#This Row],[Number]])</f>
        <v>3</v>
      </c>
      <c r="F60">
        <f>COUNTIF(HotPicks!$B$2:$G$51,Table2[[#This Row],[Number]])</f>
        <v>6</v>
      </c>
      <c r="G60">
        <f>COUNTIF(HotPicks!$B$2:$G$144,Table2[[#This Row],[Number]])</f>
        <v>12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F589-BA5E-4D98-83D6-C8DDF906930F}">
  <dimension ref="A1:AQ331"/>
  <sheetViews>
    <sheetView tabSelected="1" workbookViewId="0">
      <selection activeCell="N321" sqref="N321"/>
    </sheetView>
  </sheetViews>
  <sheetFormatPr defaultRowHeight="14.4" x14ac:dyDescent="0.3"/>
  <cols>
    <col min="1" max="1" width="10.6640625" customWidth="1"/>
    <col min="7" max="7" width="13.88671875" customWidth="1"/>
    <col min="8" max="8" width="14" customWidth="1"/>
    <col min="11" max="11" width="8" customWidth="1"/>
    <col min="12" max="12" width="9.109375" customWidth="1"/>
    <col min="13" max="13" width="7.109375" customWidth="1"/>
    <col min="24" max="24" width="16.5546875" bestFit="1" customWidth="1"/>
    <col min="25" max="25" width="16.5546875" customWidth="1"/>
    <col min="33" max="33" width="17.6640625" bestFit="1" customWidth="1"/>
    <col min="34" max="34" width="18.5546875" bestFit="1" customWidth="1"/>
    <col min="42" max="42" width="13.33203125" bestFit="1" customWidth="1"/>
    <col min="43" max="43" width="15.5546875" bestFit="1" customWidth="1"/>
  </cols>
  <sheetData>
    <row r="1" spans="1:4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J1" t="s">
        <v>34</v>
      </c>
      <c r="K1" t="s">
        <v>38</v>
      </c>
      <c r="L1" t="s">
        <v>36</v>
      </c>
      <c r="N1" t="s">
        <v>35</v>
      </c>
      <c r="P1" t="s">
        <v>67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61</v>
      </c>
      <c r="Y1" t="s">
        <v>66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62</v>
      </c>
      <c r="AH1" t="s">
        <v>63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65</v>
      </c>
      <c r="AQ1" t="s">
        <v>64</v>
      </c>
    </row>
    <row r="2" spans="1:43" x14ac:dyDescent="0.3">
      <c r="A2" s="4">
        <v>45759</v>
      </c>
      <c r="B2">
        <v>14</v>
      </c>
      <c r="C2">
        <v>28</v>
      </c>
      <c r="D2">
        <v>34</v>
      </c>
      <c r="E2">
        <v>46</v>
      </c>
      <c r="F2">
        <v>49</v>
      </c>
      <c r="G2">
        <v>3</v>
      </c>
      <c r="H2">
        <v>8</v>
      </c>
      <c r="J2">
        <f t="shared" ref="J2:J65" si="0">SQRT(SUM((C2-B2)^2,(D2-C2)^2,(E2-D2)^2,(F2-E2)^2))/4</f>
        <v>4.9053542175871456</v>
      </c>
      <c r="K2">
        <f>MEDIAN(J2:J100)</f>
        <v>5.123475382979799</v>
      </c>
      <c r="L2">
        <f t="shared" ref="L2:L65" si="1">SQRT(SUM((B3-B2)^2,(C3-C2)^2,(D3-D2)^2,(E3-E2)^2,(F3-F2)^2))/5</f>
        <v>5.2230259428802386</v>
      </c>
      <c r="M2">
        <f>MEDIAN(L2:L100)</f>
        <v>4.6432747064975599</v>
      </c>
      <c r="N2">
        <f t="shared" ref="N2:N65" si="2">H2-G2</f>
        <v>5</v>
      </c>
      <c r="O2">
        <f>MEDIAN(N2:N100)</f>
        <v>4</v>
      </c>
      <c r="P2">
        <f t="shared" ref="P2:P65" si="3">SQRT(SUM((G3-G2)^2,(H3-H2)^2)/2)</f>
        <v>1.5811388300841898</v>
      </c>
      <c r="Q2">
        <f t="shared" ref="Q2:Q65" si="4">COUNTIF($B3:$F7, B2)</f>
        <v>1</v>
      </c>
      <c r="R2">
        <f t="shared" ref="R2:R65" si="5">COUNTIF($B3:$F7, C2)</f>
        <v>0</v>
      </c>
      <c r="S2">
        <f t="shared" ref="S2:S65" si="6">COUNTIF($B3:$F7, D2)</f>
        <v>0</v>
      </c>
      <c r="T2">
        <f t="shared" ref="T2:T65" si="7">COUNTIF($B3:$F7, E2)</f>
        <v>1</v>
      </c>
      <c r="U2">
        <f t="shared" ref="U2:U65" si="8">COUNTIF($B3:$F7, F2)</f>
        <v>2</v>
      </c>
      <c r="V2">
        <f t="shared" ref="V2:V65" si="9">COUNTIF($G3:$H7, G2)</f>
        <v>0</v>
      </c>
      <c r="W2">
        <f t="shared" ref="W2:W65" si="10">COUNTIF($G3:$H7, H2)</f>
        <v>0</v>
      </c>
      <c r="X2" t="str" cm="1">
        <f t="array" aca="1" ref="X2" ca="1">_xlfn.TEXTJOIN(", ", TRUE, IF(Q2:W2=0, OFFSET(Q2:W2, 0, -15), ""))</f>
        <v>28, 34, 3, 8</v>
      </c>
      <c r="Y2" t="str" cm="1">
        <f t="array" aca="1" ref="Y2" ca="1">_xlfn.TEXTJOIN(", ", TRUE, IF(Q2:W2=1, OFFSET(Q2:W2, 0, -15), ""))</f>
        <v>14, 46</v>
      </c>
      <c r="Z2">
        <f t="shared" ref="Z2:Z65" si="11">COUNTIF($B3:$F12, B2)</f>
        <v>1</v>
      </c>
      <c r="AA2">
        <f t="shared" ref="AA2:AA65" si="12">COUNTIF($B3:$F12, C2)</f>
        <v>0</v>
      </c>
      <c r="AB2">
        <f t="shared" ref="AB2:AB65" si="13">COUNTIF($B3:$F12, D2)</f>
        <v>0</v>
      </c>
      <c r="AC2">
        <f t="shared" ref="AC2:AC65" si="14">COUNTIF($B3:$F12, E2)</f>
        <v>2</v>
      </c>
      <c r="AD2">
        <f t="shared" ref="AD2:AD65" si="15">COUNTIF($B3:$F12, F2)</f>
        <v>3</v>
      </c>
      <c r="AE2">
        <f t="shared" ref="AE2:AE65" si="16">COUNTIF($G3:$H12,G2)</f>
        <v>1</v>
      </c>
      <c r="AF2">
        <f t="shared" ref="AF2:AF65" si="17">COUNTIF($G3:$H12,H2)</f>
        <v>2</v>
      </c>
      <c r="AG2" t="str" cm="1">
        <f t="array" aca="1" ref="AG2" ca="1">_xlfn.TEXTJOIN(", ", TRUE, IF(Z2:AF2=0, OFFSET(Z2:AF2, 0, -24), ""))</f>
        <v>28, 34</v>
      </c>
      <c r="AH2" t="str" cm="1">
        <f t="array" aca="1" ref="AH2" ca="1">_xlfn.TEXTJOIN(", ", TRUE, IF(Z2:AF2=1, OFFSET(Z2:AF2, 0, -24), ""))</f>
        <v>14, 3</v>
      </c>
      <c r="AI2">
        <f t="shared" ref="AI2:AI65" si="18">COUNTIF($B3:$F22, B2)</f>
        <v>3</v>
      </c>
      <c r="AJ2">
        <f t="shared" ref="AJ2:AJ65" si="19">COUNTIF($B3:$F22, C2)</f>
        <v>0</v>
      </c>
      <c r="AK2">
        <f t="shared" ref="AK2:AK65" si="20">COUNTIF($B3:$F22, D2)</f>
        <v>0</v>
      </c>
      <c r="AL2">
        <f t="shared" ref="AL2:AL65" si="21">COUNTIF($B3:$F22, E2)</f>
        <v>4</v>
      </c>
      <c r="AM2">
        <f t="shared" ref="AM2:AM65" si="22">COUNTIF($B3:$F22, F2)</f>
        <v>4</v>
      </c>
      <c r="AN2">
        <f t="shared" ref="AN2:AN65" si="23">COUNTIF($G3:$H22,G2)</f>
        <v>2</v>
      </c>
      <c r="AO2">
        <f t="shared" ref="AO2:AO65" si="24">COUNTIF($G3:$H22,H2)</f>
        <v>3</v>
      </c>
      <c r="AP2" t="str" cm="1">
        <f t="array" aca="1" ref="AP2" ca="1">_xlfn.TEXTJOIN(", ", TRUE, IF(AI2:AO2=1, OFFSET(AI2:AO2, 0, -33), ""))</f>
        <v/>
      </c>
      <c r="AQ2" t="str" cm="1">
        <f t="array" aca="1" ref="AQ2" ca="1">_xlfn.TEXTJOIN(", ", TRUE, IF(AI2:AO2 &gt; 1, OFFSET(AI2:AO2, 0, -33), ""))</f>
        <v>14, 46, 49, 3, 8</v>
      </c>
    </row>
    <row r="3" spans="1:43" x14ac:dyDescent="0.3">
      <c r="A3" s="4">
        <v>45755</v>
      </c>
      <c r="B3">
        <v>3</v>
      </c>
      <c r="C3">
        <v>14</v>
      </c>
      <c r="D3">
        <v>15</v>
      </c>
      <c r="E3">
        <v>48</v>
      </c>
      <c r="F3">
        <v>49</v>
      </c>
      <c r="G3">
        <v>1</v>
      </c>
      <c r="H3">
        <v>7</v>
      </c>
      <c r="J3">
        <f t="shared" si="0"/>
        <v>8.703447592764606</v>
      </c>
      <c r="K3">
        <f>AVERAGE(J2:J100)</f>
        <v>5.2838183108471277</v>
      </c>
      <c r="L3">
        <f t="shared" si="1"/>
        <v>8.687922651589389</v>
      </c>
      <c r="M3">
        <f>AVERAGE(L2:L100)</f>
        <v>4.7758425928778312</v>
      </c>
      <c r="N3">
        <f t="shared" si="2"/>
        <v>6</v>
      </c>
      <c r="O3">
        <f>AVERAGE(N2:N100)</f>
        <v>4.6060606060606064</v>
      </c>
      <c r="P3">
        <f t="shared" si="3"/>
        <v>2.8284271247461903</v>
      </c>
      <c r="Q3">
        <f t="shared" si="4"/>
        <v>1</v>
      </c>
      <c r="R3">
        <f t="shared" si="5"/>
        <v>0</v>
      </c>
      <c r="S3">
        <f t="shared" si="6"/>
        <v>0</v>
      </c>
      <c r="T3">
        <f t="shared" si="7"/>
        <v>0</v>
      </c>
      <c r="U3">
        <f t="shared" si="8"/>
        <v>1</v>
      </c>
      <c r="V3">
        <f t="shared" si="9"/>
        <v>1</v>
      </c>
      <c r="W3">
        <f t="shared" si="10"/>
        <v>1</v>
      </c>
      <c r="X3" t="str" cm="1">
        <f t="array" aca="1" ref="X3" ca="1">_xlfn.TEXTJOIN(", ", TRUE, IF(Q3:W3=0, OFFSET(Q3:W3, 0, -15), ""))</f>
        <v>14, 15, 48</v>
      </c>
      <c r="Y3" t="str" cm="1">
        <f t="array" aca="1" ref="Y3" ca="1">_xlfn.TEXTJOIN(", ", TRUE, IF(Q3:W3=1, OFFSET(Q3:W3, 0, -15), ""))</f>
        <v>3, 49, 1, 7</v>
      </c>
      <c r="Z3">
        <f t="shared" si="11"/>
        <v>1</v>
      </c>
      <c r="AA3">
        <f t="shared" si="12"/>
        <v>0</v>
      </c>
      <c r="AB3">
        <f t="shared" si="13"/>
        <v>1</v>
      </c>
      <c r="AC3">
        <f t="shared" si="14"/>
        <v>1</v>
      </c>
      <c r="AD3">
        <f t="shared" si="15"/>
        <v>2</v>
      </c>
      <c r="AE3">
        <f t="shared" si="16"/>
        <v>1</v>
      </c>
      <c r="AF3">
        <f t="shared" si="17"/>
        <v>2</v>
      </c>
      <c r="AG3" t="str" cm="1">
        <f t="array" aca="1" ref="AG3" ca="1">_xlfn.TEXTJOIN(", ", TRUE, IF(Z3:AF3=0, OFFSET(Z3:AF3, 0, -24), ""))</f>
        <v>14</v>
      </c>
      <c r="AH3" t="str" cm="1">
        <f t="array" aca="1" ref="AH3" ca="1">_xlfn.TEXTJOIN(", ", TRUE, IF(Z3:AF3=1, OFFSET(Z3:AF3, 0, -24), ""))</f>
        <v>3, 15, 48, 1</v>
      </c>
      <c r="AI3">
        <f t="shared" si="18"/>
        <v>4</v>
      </c>
      <c r="AJ3">
        <f t="shared" si="19"/>
        <v>2</v>
      </c>
      <c r="AK3">
        <f t="shared" si="20"/>
        <v>1</v>
      </c>
      <c r="AL3">
        <f t="shared" si="21"/>
        <v>1</v>
      </c>
      <c r="AM3">
        <f t="shared" si="22"/>
        <v>4</v>
      </c>
      <c r="AN3">
        <f t="shared" si="23"/>
        <v>3</v>
      </c>
      <c r="AO3">
        <f t="shared" si="24"/>
        <v>4</v>
      </c>
      <c r="AP3" t="str" cm="1">
        <f t="array" aca="1" ref="AP3" ca="1">_xlfn.TEXTJOIN(", ", TRUE, IF(AI3:AO3=1, OFFSET(AI3:AO3, 0, -33), ""))</f>
        <v>15, 48</v>
      </c>
      <c r="AQ3" t="str" cm="1">
        <f t="array" aca="1" ref="AQ3" ca="1">_xlfn.TEXTJOIN(", ", TRUE, IF(AI3:AO3 &gt; 1, OFFSET(AI3:AO3, 0, -33), ""))</f>
        <v>3, 14, 49, 1, 7</v>
      </c>
    </row>
    <row r="4" spans="1:43" x14ac:dyDescent="0.3">
      <c r="A4" s="4">
        <v>45751</v>
      </c>
      <c r="B4">
        <v>27</v>
      </c>
      <c r="C4">
        <v>39</v>
      </c>
      <c r="D4">
        <v>41</v>
      </c>
      <c r="E4">
        <v>45</v>
      </c>
      <c r="F4">
        <v>50</v>
      </c>
      <c r="G4">
        <v>5</v>
      </c>
      <c r="H4">
        <v>7</v>
      </c>
      <c r="J4">
        <f t="shared" si="0"/>
        <v>3.4369317712168801</v>
      </c>
      <c r="K4">
        <f>_xlfn.STDEV.P(J2:J100)</f>
        <v>1.4673901168149859</v>
      </c>
      <c r="L4">
        <f t="shared" si="1"/>
        <v>5.1845925587262887</v>
      </c>
      <c r="M4">
        <f>_xlfn.STDEV.P(L2:L100)</f>
        <v>2.0189541879157256</v>
      </c>
      <c r="N4">
        <f t="shared" si="2"/>
        <v>2</v>
      </c>
      <c r="O4">
        <f>_xlfn.STDEV.P(N2:N100)</f>
        <v>2.7990553306073913</v>
      </c>
      <c r="P4">
        <f t="shared" si="3"/>
        <v>3.6055512754639891</v>
      </c>
      <c r="Q4">
        <f t="shared" si="4"/>
        <v>0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2</v>
      </c>
      <c r="V4">
        <f t="shared" si="9"/>
        <v>1</v>
      </c>
      <c r="W4">
        <f t="shared" si="10"/>
        <v>0</v>
      </c>
      <c r="X4" t="str" cm="1">
        <f t="array" aca="1" ref="X4" ca="1">_xlfn.TEXTJOIN(", ", TRUE, IF(Q4:W4=0, OFFSET(Q4:W4, 0, -15), ""))</f>
        <v>27, 39, 41, 7</v>
      </c>
      <c r="Y4" t="str" cm="1">
        <f t="array" aca="1" ref="Y4" ca="1">_xlfn.TEXTJOIN(", ", TRUE, IF(Q4:W4=1, OFFSET(Q4:W4, 0, -15), ""))</f>
        <v>45, 5</v>
      </c>
      <c r="Z4">
        <f t="shared" si="11"/>
        <v>1</v>
      </c>
      <c r="AA4">
        <f t="shared" si="12"/>
        <v>0</v>
      </c>
      <c r="AB4">
        <f t="shared" si="13"/>
        <v>0</v>
      </c>
      <c r="AC4">
        <f t="shared" si="14"/>
        <v>1</v>
      </c>
      <c r="AD4">
        <f t="shared" si="15"/>
        <v>2</v>
      </c>
      <c r="AE4">
        <f t="shared" si="16"/>
        <v>2</v>
      </c>
      <c r="AF4">
        <f t="shared" si="17"/>
        <v>1</v>
      </c>
      <c r="AG4" t="str" cm="1">
        <f t="array" aca="1" ref="AG4" ca="1">_xlfn.TEXTJOIN(", ", TRUE, IF(Z4:AF4=0, OFFSET(Z4:AF4, 0, -24), ""))</f>
        <v>39, 41</v>
      </c>
      <c r="AH4" t="str" cm="1">
        <f t="array" aca="1" ref="AH4" ca="1">_xlfn.TEXTJOIN(", ", TRUE, IF(Z4:AF4=1, OFFSET(Z4:AF4, 0, -24), ""))</f>
        <v>27, 45, 7</v>
      </c>
      <c r="AI4">
        <f t="shared" si="18"/>
        <v>1</v>
      </c>
      <c r="AJ4">
        <f t="shared" si="19"/>
        <v>1</v>
      </c>
      <c r="AK4">
        <f t="shared" si="20"/>
        <v>3</v>
      </c>
      <c r="AL4">
        <f t="shared" si="21"/>
        <v>2</v>
      </c>
      <c r="AM4">
        <f t="shared" si="22"/>
        <v>2</v>
      </c>
      <c r="AN4">
        <f t="shared" si="23"/>
        <v>4</v>
      </c>
      <c r="AO4">
        <f t="shared" si="24"/>
        <v>3</v>
      </c>
      <c r="AP4" t="str" cm="1">
        <f t="array" aca="1" ref="AP4" ca="1">_xlfn.TEXTJOIN(", ", TRUE, IF(AI4:AO4=1, OFFSET(AI4:AO4, 0, -33), ""))</f>
        <v>27, 39</v>
      </c>
      <c r="AQ4" t="str" cm="1">
        <f t="array" aca="1" ref="AQ4" ca="1">_xlfn.TEXTJOIN(", ", TRUE, IF(AI4:AO4 &gt; 1, OFFSET(AI4:AO4, 0, -33), ""))</f>
        <v>41, 45, 50, 5, 7</v>
      </c>
    </row>
    <row r="5" spans="1:43" x14ac:dyDescent="0.3">
      <c r="A5" s="4">
        <v>45748</v>
      </c>
      <c r="B5">
        <v>9</v>
      </c>
      <c r="C5">
        <v>24</v>
      </c>
      <c r="D5">
        <v>30</v>
      </c>
      <c r="E5">
        <v>46</v>
      </c>
      <c r="F5">
        <v>49</v>
      </c>
      <c r="G5">
        <v>4</v>
      </c>
      <c r="H5">
        <v>12</v>
      </c>
      <c r="J5">
        <f t="shared" si="0"/>
        <v>5.7336724705898572</v>
      </c>
      <c r="L5">
        <f t="shared" si="1"/>
        <v>1.2961481396815722</v>
      </c>
      <c r="N5">
        <f t="shared" si="2"/>
        <v>8</v>
      </c>
      <c r="P5">
        <f t="shared" si="3"/>
        <v>3</v>
      </c>
      <c r="Q5">
        <f t="shared" si="4"/>
        <v>2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1</v>
      </c>
      <c r="V5">
        <f t="shared" si="9"/>
        <v>0</v>
      </c>
      <c r="W5">
        <f t="shared" si="10"/>
        <v>1</v>
      </c>
      <c r="X5" t="str" cm="1">
        <f t="array" aca="1" ref="X5" ca="1">_xlfn.TEXTJOIN(", ", TRUE, IF(Q5:W5=0, OFFSET(Q5:W5, 0, -15), ""))</f>
        <v>24, 4</v>
      </c>
      <c r="Y5" t="str" cm="1">
        <f t="array" aca="1" ref="Y5" ca="1">_xlfn.TEXTJOIN(", ", TRUE, IF(Q5:W5=1, OFFSET(Q5:W5, 0, -15), ""))</f>
        <v>30, 46, 49, 12</v>
      </c>
      <c r="Z5">
        <f t="shared" si="11"/>
        <v>2</v>
      </c>
      <c r="AA5">
        <f t="shared" si="12"/>
        <v>1</v>
      </c>
      <c r="AB5">
        <f t="shared" si="13"/>
        <v>1</v>
      </c>
      <c r="AC5">
        <f t="shared" si="14"/>
        <v>2</v>
      </c>
      <c r="AD5">
        <f t="shared" si="15"/>
        <v>1</v>
      </c>
      <c r="AE5">
        <f t="shared" si="16"/>
        <v>0</v>
      </c>
      <c r="AF5">
        <f t="shared" si="17"/>
        <v>1</v>
      </c>
      <c r="AG5" t="str" cm="1">
        <f t="array" aca="1" ref="AG5" ca="1">_xlfn.TEXTJOIN(", ", TRUE, IF(Z5:AF5=0, OFFSET(Z5:AF5, 0, -24), ""))</f>
        <v>4</v>
      </c>
      <c r="AH5" t="str" cm="1">
        <f t="array" aca="1" ref="AH5" ca="1">_xlfn.TEXTJOIN(", ", TRUE, IF(Z5:AF5=1, OFFSET(Z5:AF5, 0, -24), ""))</f>
        <v>24, 30, 49, 12</v>
      </c>
      <c r="AI5">
        <f t="shared" si="18"/>
        <v>3</v>
      </c>
      <c r="AJ5">
        <f t="shared" si="19"/>
        <v>2</v>
      </c>
      <c r="AK5">
        <f t="shared" si="20"/>
        <v>3</v>
      </c>
      <c r="AL5">
        <f t="shared" si="21"/>
        <v>3</v>
      </c>
      <c r="AM5">
        <f t="shared" si="22"/>
        <v>4</v>
      </c>
      <c r="AN5">
        <f t="shared" si="23"/>
        <v>1</v>
      </c>
      <c r="AO5">
        <f t="shared" si="24"/>
        <v>1</v>
      </c>
      <c r="AP5" t="str" cm="1">
        <f t="array" aca="1" ref="AP5" ca="1">_xlfn.TEXTJOIN(", ", TRUE, IF(AI5:AO5=1, OFFSET(AI5:AO5, 0, -33), ""))</f>
        <v>4, 12</v>
      </c>
      <c r="AQ5" t="str" cm="1">
        <f t="array" aca="1" ref="AQ5" ca="1">_xlfn.TEXTJOIN(", ", TRUE, IF(AI5:AO5 &gt; 1, OFFSET(AI5:AO5, 0, -33), ""))</f>
        <v>9, 24, 30, 46, 49</v>
      </c>
    </row>
    <row r="6" spans="1:43" x14ac:dyDescent="0.3">
      <c r="A6" s="4">
        <v>45744</v>
      </c>
      <c r="B6">
        <v>10</v>
      </c>
      <c r="C6">
        <v>21</v>
      </c>
      <c r="D6">
        <v>30</v>
      </c>
      <c r="E6">
        <v>42</v>
      </c>
      <c r="F6">
        <v>45</v>
      </c>
      <c r="G6">
        <v>1</v>
      </c>
      <c r="H6">
        <v>9</v>
      </c>
      <c r="J6">
        <f t="shared" si="0"/>
        <v>4.7103609203541934</v>
      </c>
      <c r="L6">
        <f t="shared" si="1"/>
        <v>5.332916650389353</v>
      </c>
      <c r="N6">
        <f t="shared" si="2"/>
        <v>8</v>
      </c>
      <c r="P6">
        <f t="shared" si="3"/>
        <v>2.2360679774997898</v>
      </c>
      <c r="Q6">
        <f t="shared" si="4"/>
        <v>1</v>
      </c>
      <c r="R6">
        <f t="shared" si="5"/>
        <v>1</v>
      </c>
      <c r="S6">
        <f t="shared" si="6"/>
        <v>0</v>
      </c>
      <c r="T6">
        <f t="shared" si="7"/>
        <v>1</v>
      </c>
      <c r="U6">
        <f t="shared" si="8"/>
        <v>0</v>
      </c>
      <c r="V6">
        <f t="shared" si="9"/>
        <v>0</v>
      </c>
      <c r="W6">
        <f t="shared" si="10"/>
        <v>1</v>
      </c>
      <c r="X6" t="str" cm="1">
        <f t="array" aca="1" ref="X6" ca="1">_xlfn.TEXTJOIN(", ", TRUE, IF(Q6:W6=0, OFFSET(Q6:W6, 0, -15), ""))</f>
        <v>30, 45, 1</v>
      </c>
      <c r="Y6" t="str" cm="1">
        <f t="array" aca="1" ref="Y6" ca="1">_xlfn.TEXTJOIN(", ", TRUE, IF(Q6:W6=1, OFFSET(Q6:W6, 0, -15), ""))</f>
        <v>10, 21, 42, 9</v>
      </c>
      <c r="Z6">
        <f t="shared" si="11"/>
        <v>2</v>
      </c>
      <c r="AA6">
        <f t="shared" si="12"/>
        <v>1</v>
      </c>
      <c r="AB6">
        <f t="shared" si="13"/>
        <v>0</v>
      </c>
      <c r="AC6">
        <f t="shared" si="14"/>
        <v>2</v>
      </c>
      <c r="AD6">
        <f t="shared" si="15"/>
        <v>0</v>
      </c>
      <c r="AE6">
        <f t="shared" si="16"/>
        <v>0</v>
      </c>
      <c r="AF6">
        <f t="shared" si="17"/>
        <v>3</v>
      </c>
      <c r="AG6" t="str" cm="1">
        <f t="array" aca="1" ref="AG6" ca="1">_xlfn.TEXTJOIN(", ", TRUE, IF(Z6:AF6=0, OFFSET(Z6:AF6, 0, -24), ""))</f>
        <v>30, 45, 1</v>
      </c>
      <c r="AH6" t="str" cm="1">
        <f t="array" aca="1" ref="AH6" ca="1">_xlfn.TEXTJOIN(", ", TRUE, IF(Z6:AF6=1, OFFSET(Z6:AF6, 0, -24), ""))</f>
        <v>21</v>
      </c>
      <c r="AI6">
        <f t="shared" si="18"/>
        <v>3</v>
      </c>
      <c r="AJ6">
        <f t="shared" si="19"/>
        <v>2</v>
      </c>
      <c r="AK6">
        <f t="shared" si="20"/>
        <v>2</v>
      </c>
      <c r="AL6">
        <f t="shared" si="21"/>
        <v>4</v>
      </c>
      <c r="AM6">
        <f t="shared" si="22"/>
        <v>1</v>
      </c>
      <c r="AN6">
        <f t="shared" si="23"/>
        <v>2</v>
      </c>
      <c r="AO6">
        <f t="shared" si="24"/>
        <v>4</v>
      </c>
      <c r="AP6" t="str" cm="1">
        <f t="array" aca="1" ref="AP6" ca="1">_xlfn.TEXTJOIN(", ", TRUE, IF(AI6:AO6=1, OFFSET(AI6:AO6, 0, -33), ""))</f>
        <v>45</v>
      </c>
      <c r="AQ6" t="str" cm="1">
        <f t="array" aca="1" ref="AQ6" ca="1">_xlfn.TEXTJOIN(", ", TRUE, IF(AI6:AO6 &gt; 1, OFFSET(AI6:AO6, 0, -33), ""))</f>
        <v>10, 21, 30, 42, 1, 9</v>
      </c>
    </row>
    <row r="7" spans="1:43" x14ac:dyDescent="0.3">
      <c r="A7" s="4">
        <v>45741</v>
      </c>
      <c r="B7">
        <v>1</v>
      </c>
      <c r="C7">
        <v>3</v>
      </c>
      <c r="D7">
        <v>18</v>
      </c>
      <c r="E7">
        <v>33</v>
      </c>
      <c r="F7">
        <v>36</v>
      </c>
      <c r="G7">
        <v>2</v>
      </c>
      <c r="H7">
        <v>6</v>
      </c>
      <c r="J7">
        <f t="shared" si="0"/>
        <v>5.3793586978375032</v>
      </c>
      <c r="K7" t="s">
        <v>37</v>
      </c>
      <c r="L7">
        <f t="shared" si="1"/>
        <v>4.8989794855663558</v>
      </c>
      <c r="N7">
        <f t="shared" si="2"/>
        <v>4</v>
      </c>
      <c r="P7">
        <f t="shared" si="3"/>
        <v>4.7434164902525691</v>
      </c>
      <c r="Q7">
        <f t="shared" si="4"/>
        <v>0</v>
      </c>
      <c r="R7">
        <f t="shared" si="5"/>
        <v>0</v>
      </c>
      <c r="S7">
        <f t="shared" si="6"/>
        <v>1</v>
      </c>
      <c r="T7">
        <f t="shared" si="7"/>
        <v>1</v>
      </c>
      <c r="U7">
        <f t="shared" si="8"/>
        <v>1</v>
      </c>
      <c r="V7">
        <f t="shared" si="9"/>
        <v>1</v>
      </c>
      <c r="W7">
        <f t="shared" si="10"/>
        <v>0</v>
      </c>
      <c r="X7" t="str" cm="1">
        <f t="array" aca="1" ref="X7" ca="1">_xlfn.TEXTJOIN(", ", TRUE, IF(Q7:W7=0, OFFSET(Q7:W7, 0, -15), ""))</f>
        <v>1, 3, 6</v>
      </c>
      <c r="Y7" t="str" cm="1">
        <f t="array" aca="1" ref="Y7" ca="1">_xlfn.TEXTJOIN(", ", TRUE, IF(Q7:W7=1, OFFSET(Q7:W7, 0, -15), ""))</f>
        <v>18, 33, 36, 2</v>
      </c>
      <c r="Z7">
        <f t="shared" si="11"/>
        <v>1</v>
      </c>
      <c r="AA7">
        <f t="shared" si="12"/>
        <v>1</v>
      </c>
      <c r="AB7">
        <f t="shared" si="13"/>
        <v>1</v>
      </c>
      <c r="AC7">
        <f t="shared" si="14"/>
        <v>1</v>
      </c>
      <c r="AD7">
        <f t="shared" si="15"/>
        <v>1</v>
      </c>
      <c r="AE7">
        <f t="shared" si="16"/>
        <v>3</v>
      </c>
      <c r="AF7">
        <f t="shared" si="17"/>
        <v>1</v>
      </c>
      <c r="AG7" t="str" cm="1">
        <f t="array" aca="1" ref="AG7" ca="1">_xlfn.TEXTJOIN(", ", TRUE, IF(Z7:AF7=0, OFFSET(Z7:AF7, 0, -24), ""))</f>
        <v/>
      </c>
      <c r="AH7" t="str" cm="1">
        <f t="array" aca="1" ref="AH7" ca="1">_xlfn.TEXTJOIN(", ", TRUE, IF(Z7:AF7=1, OFFSET(Z7:AF7, 0, -24), ""))</f>
        <v>1, 3, 18, 33, 36, 6</v>
      </c>
      <c r="AI7">
        <f t="shared" si="18"/>
        <v>1</v>
      </c>
      <c r="AJ7">
        <f t="shared" si="19"/>
        <v>3</v>
      </c>
      <c r="AK7">
        <f t="shared" si="20"/>
        <v>2</v>
      </c>
      <c r="AL7">
        <f t="shared" si="21"/>
        <v>1</v>
      </c>
      <c r="AM7">
        <f t="shared" si="22"/>
        <v>3</v>
      </c>
      <c r="AN7">
        <f t="shared" si="23"/>
        <v>4</v>
      </c>
      <c r="AO7">
        <f t="shared" si="24"/>
        <v>3</v>
      </c>
      <c r="AP7" t="str" cm="1">
        <f t="array" aca="1" ref="AP7" ca="1">_xlfn.TEXTJOIN(", ", TRUE, IF(AI7:AO7=1, OFFSET(AI7:AO7, 0, -33), ""))</f>
        <v>1, 33</v>
      </c>
      <c r="AQ7" t="str" cm="1">
        <f t="array" aca="1" ref="AQ7" ca="1">_xlfn.TEXTJOIN(", ", TRUE, IF(AI7:AO7 &gt; 1, OFFSET(AI7:AO7, 0, -33), ""))</f>
        <v>3, 18, 36, 2, 6</v>
      </c>
    </row>
    <row r="8" spans="1:43" x14ac:dyDescent="0.3">
      <c r="A8" s="4">
        <v>45737</v>
      </c>
      <c r="B8">
        <v>9</v>
      </c>
      <c r="C8">
        <v>17</v>
      </c>
      <c r="D8">
        <v>18</v>
      </c>
      <c r="E8">
        <v>21</v>
      </c>
      <c r="F8">
        <v>50</v>
      </c>
      <c r="G8">
        <v>5</v>
      </c>
      <c r="H8">
        <v>12</v>
      </c>
      <c r="J8">
        <f t="shared" si="0"/>
        <v>7.5622417311270871</v>
      </c>
      <c r="K8">
        <f>MEDIAN(J2:J10)</f>
        <v>5.7336724705898572</v>
      </c>
      <c r="L8">
        <f t="shared" si="1"/>
        <v>6.3340350488452462</v>
      </c>
      <c r="M8">
        <f>MEDIAN(L2:L10)</f>
        <v>5.2230259428802386</v>
      </c>
      <c r="N8">
        <f t="shared" si="2"/>
        <v>7</v>
      </c>
      <c r="O8">
        <f>MEDIAN(N2:N10)</f>
        <v>6</v>
      </c>
      <c r="P8">
        <f t="shared" si="3"/>
        <v>2.2360679774997898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0</v>
      </c>
      <c r="U8">
        <f t="shared" si="8"/>
        <v>1</v>
      </c>
      <c r="V8">
        <f t="shared" si="9"/>
        <v>0</v>
      </c>
      <c r="W8">
        <f t="shared" si="10"/>
        <v>0</v>
      </c>
      <c r="X8" t="str" cm="1">
        <f t="array" aca="1" ref="X8" ca="1">_xlfn.TEXTJOIN(", ", TRUE, IF(Q8:W8=0, OFFSET(Q8:W8, 0, -15), ""))</f>
        <v>17, 18, 21, 5, 12</v>
      </c>
      <c r="Y8" t="str" cm="1">
        <f t="array" aca="1" ref="Y8" ca="1">_xlfn.TEXTJOIN(", ", TRUE, IF(Q8:W8=1, OFFSET(Q8:W8, 0, -15), ""))</f>
        <v>9, 50</v>
      </c>
      <c r="Z8">
        <f t="shared" si="11"/>
        <v>1</v>
      </c>
      <c r="AA8">
        <f t="shared" si="12"/>
        <v>1</v>
      </c>
      <c r="AB8">
        <f t="shared" si="13"/>
        <v>0</v>
      </c>
      <c r="AC8">
        <f t="shared" si="14"/>
        <v>0</v>
      </c>
      <c r="AD8">
        <f t="shared" si="15"/>
        <v>1</v>
      </c>
      <c r="AE8">
        <f t="shared" si="16"/>
        <v>2</v>
      </c>
      <c r="AF8">
        <f t="shared" si="17"/>
        <v>0</v>
      </c>
      <c r="AG8" t="str" cm="1">
        <f t="array" aca="1" ref="AG8" ca="1">_xlfn.TEXTJOIN(", ", TRUE, IF(Z8:AF8=0, OFFSET(Z8:AF8, 0, -24), ""))</f>
        <v>18, 21, 12</v>
      </c>
      <c r="AH8" t="str" cm="1">
        <f t="array" aca="1" ref="AH8" ca="1">_xlfn.TEXTJOIN(", ", TRUE, IF(Z8:AF8=1, OFFSET(Z8:AF8, 0, -24), ""))</f>
        <v>9, 17, 50</v>
      </c>
      <c r="AI8">
        <f t="shared" si="18"/>
        <v>2</v>
      </c>
      <c r="AJ8">
        <f t="shared" si="19"/>
        <v>1</v>
      </c>
      <c r="AK8">
        <f t="shared" si="20"/>
        <v>1</v>
      </c>
      <c r="AL8">
        <f t="shared" si="21"/>
        <v>1</v>
      </c>
      <c r="AM8">
        <f t="shared" si="22"/>
        <v>1</v>
      </c>
      <c r="AN8">
        <f t="shared" si="23"/>
        <v>5</v>
      </c>
      <c r="AO8">
        <f t="shared" si="24"/>
        <v>0</v>
      </c>
      <c r="AP8" t="str" cm="1">
        <f t="array" aca="1" ref="AP8" ca="1">_xlfn.TEXTJOIN(", ", TRUE, IF(AI8:AO8=1, OFFSET(AI8:AO8, 0, -33), ""))</f>
        <v>17, 18, 21, 50</v>
      </c>
      <c r="AQ8" t="str" cm="1">
        <f t="array" aca="1" ref="AQ8" ca="1">_xlfn.TEXTJOIN(", ", TRUE, IF(AI8:AO8 &gt; 1, OFFSET(AI8:AO8, 0, -33), ""))</f>
        <v>9, 5</v>
      </c>
    </row>
    <row r="9" spans="1:43" x14ac:dyDescent="0.3">
      <c r="A9" s="4">
        <v>45734</v>
      </c>
      <c r="B9">
        <v>4</v>
      </c>
      <c r="C9">
        <v>9</v>
      </c>
      <c r="D9">
        <v>35</v>
      </c>
      <c r="E9">
        <v>46</v>
      </c>
      <c r="F9">
        <v>50</v>
      </c>
      <c r="G9">
        <v>8</v>
      </c>
      <c r="H9">
        <v>11</v>
      </c>
      <c r="J9">
        <f t="shared" si="0"/>
        <v>7.237057413065064</v>
      </c>
      <c r="K9">
        <f>AVERAGE(J2:J10)</f>
        <v>6.0485464444314196</v>
      </c>
      <c r="L9">
        <f t="shared" si="1"/>
        <v>2.3916521486202797</v>
      </c>
      <c r="M9">
        <f>AVERAGE(L2:L10)</f>
        <v>4.9887830440559302</v>
      </c>
      <c r="N9">
        <f t="shared" si="2"/>
        <v>3</v>
      </c>
      <c r="O9">
        <f>AVERAGE(N2:N10)</f>
        <v>5.5555555555555554</v>
      </c>
      <c r="P9">
        <f t="shared" si="3"/>
        <v>4.4721359549995796</v>
      </c>
      <c r="Q9">
        <f t="shared" si="4"/>
        <v>0</v>
      </c>
      <c r="R9">
        <f t="shared" si="5"/>
        <v>0</v>
      </c>
      <c r="S9">
        <f t="shared" si="6"/>
        <v>2</v>
      </c>
      <c r="T9">
        <f t="shared" si="7"/>
        <v>1</v>
      </c>
      <c r="U9">
        <f t="shared" si="8"/>
        <v>0</v>
      </c>
      <c r="V9">
        <f t="shared" si="9"/>
        <v>1</v>
      </c>
      <c r="W9">
        <f t="shared" si="10"/>
        <v>1</v>
      </c>
      <c r="X9" t="str" cm="1">
        <f t="array" aca="1" ref="X9" ca="1">_xlfn.TEXTJOIN(", ", TRUE, IF(Q9:W9=0, OFFSET(Q9:W9, 0, -15), ""))</f>
        <v>4, 9, 50</v>
      </c>
      <c r="Y9" t="str" cm="1">
        <f t="array" aca="1" ref="Y9" ca="1">_xlfn.TEXTJOIN(", ", TRUE, IF(Q9:W9=1, OFFSET(Q9:W9, 0, -15), ""))</f>
        <v>46, 8, 11</v>
      </c>
      <c r="Z9">
        <f t="shared" si="11"/>
        <v>1</v>
      </c>
      <c r="AA9">
        <f t="shared" si="12"/>
        <v>0</v>
      </c>
      <c r="AB9">
        <f t="shared" si="13"/>
        <v>2</v>
      </c>
      <c r="AC9">
        <f t="shared" si="14"/>
        <v>2</v>
      </c>
      <c r="AD9">
        <f t="shared" si="15"/>
        <v>0</v>
      </c>
      <c r="AE9">
        <f t="shared" si="16"/>
        <v>1</v>
      </c>
      <c r="AF9">
        <f t="shared" si="17"/>
        <v>3</v>
      </c>
      <c r="AG9" t="str" cm="1">
        <f t="array" aca="1" ref="AG9" ca="1">_xlfn.TEXTJOIN(", ", TRUE, IF(Z9:AF9=0, OFFSET(Z9:AF9, 0, -24), ""))</f>
        <v>9, 50</v>
      </c>
      <c r="AH9" t="str" cm="1">
        <f t="array" aca="1" ref="AH9" ca="1">_xlfn.TEXTJOIN(", ", TRUE, IF(Z9:AF9=1, OFFSET(Z9:AF9, 0, -24), ""))</f>
        <v>4, 8</v>
      </c>
      <c r="AI9">
        <f t="shared" si="18"/>
        <v>2</v>
      </c>
      <c r="AJ9">
        <f t="shared" si="19"/>
        <v>1</v>
      </c>
      <c r="AK9">
        <f t="shared" si="20"/>
        <v>4</v>
      </c>
      <c r="AL9">
        <f t="shared" si="21"/>
        <v>2</v>
      </c>
      <c r="AM9">
        <f t="shared" si="22"/>
        <v>0</v>
      </c>
      <c r="AN9">
        <f t="shared" si="23"/>
        <v>4</v>
      </c>
      <c r="AO9">
        <f t="shared" si="24"/>
        <v>3</v>
      </c>
      <c r="AP9" t="str" cm="1">
        <f t="array" aca="1" ref="AP9" ca="1">_xlfn.TEXTJOIN(", ", TRUE, IF(AI9:AO9=1, OFFSET(AI9:AO9, 0, -33), ""))</f>
        <v>9</v>
      </c>
      <c r="AQ9" t="str" cm="1">
        <f t="array" aca="1" ref="AQ9" ca="1">_xlfn.TEXTJOIN(", ", TRUE, IF(AI9:AO9 &gt; 1, OFFSET(AI9:AO9, 0, -33), ""))</f>
        <v>4, 35, 46, 8, 11</v>
      </c>
    </row>
    <row r="10" spans="1:43" x14ac:dyDescent="0.3">
      <c r="A10" s="4">
        <v>45730</v>
      </c>
      <c r="B10">
        <v>8</v>
      </c>
      <c r="C10">
        <v>10</v>
      </c>
      <c r="D10">
        <v>33</v>
      </c>
      <c r="E10">
        <v>35</v>
      </c>
      <c r="F10">
        <v>49</v>
      </c>
      <c r="G10">
        <v>2</v>
      </c>
      <c r="H10">
        <v>9</v>
      </c>
      <c r="J10">
        <f t="shared" si="0"/>
        <v>6.768493185340442</v>
      </c>
      <c r="K10">
        <f>_xlfn.STDEV.P(J2:J10)</f>
        <v>1.5540546674927576</v>
      </c>
      <c r="L10">
        <f t="shared" si="1"/>
        <v>5.5497747702046434</v>
      </c>
      <c r="M10">
        <f>_xlfn.STDEV.P(L2:L10)</f>
        <v>2.0113122762697455</v>
      </c>
      <c r="N10">
        <f t="shared" si="2"/>
        <v>7</v>
      </c>
      <c r="O10">
        <f>_xlfn.STDEV.P(N2:N10)</f>
        <v>2.0608041101101566</v>
      </c>
      <c r="P10">
        <f t="shared" si="3"/>
        <v>3.8078865529319543</v>
      </c>
      <c r="Q10">
        <f t="shared" si="4"/>
        <v>0</v>
      </c>
      <c r="R10">
        <f t="shared" si="5"/>
        <v>1</v>
      </c>
      <c r="S10">
        <f t="shared" si="6"/>
        <v>0</v>
      </c>
      <c r="T10">
        <f t="shared" si="7"/>
        <v>1</v>
      </c>
      <c r="U10">
        <f t="shared" si="8"/>
        <v>0</v>
      </c>
      <c r="V10">
        <f t="shared" si="9"/>
        <v>1</v>
      </c>
      <c r="W10">
        <f t="shared" si="10"/>
        <v>2</v>
      </c>
      <c r="X10" t="str" cm="1">
        <f t="array" aca="1" ref="X10" ca="1">_xlfn.TEXTJOIN(", ", TRUE, IF(Q10:W10=0, OFFSET(Q10:W10, 0, -15), ""))</f>
        <v>8, 33, 49</v>
      </c>
      <c r="Y10" t="str" cm="1">
        <f t="array" aca="1" ref="Y10" ca="1">_xlfn.TEXTJOIN(", ", TRUE, IF(Q10:W10=1, OFFSET(Q10:W10, 0, -15), ""))</f>
        <v>10, 35, 2</v>
      </c>
      <c r="Z10">
        <f t="shared" si="11"/>
        <v>0</v>
      </c>
      <c r="AA10">
        <f t="shared" si="12"/>
        <v>2</v>
      </c>
      <c r="AB10">
        <f t="shared" si="13"/>
        <v>0</v>
      </c>
      <c r="AC10">
        <f t="shared" si="14"/>
        <v>1</v>
      </c>
      <c r="AD10">
        <f t="shared" si="15"/>
        <v>0</v>
      </c>
      <c r="AE10">
        <f t="shared" si="16"/>
        <v>2</v>
      </c>
      <c r="AF10">
        <f t="shared" si="17"/>
        <v>2</v>
      </c>
      <c r="AG10" t="str" cm="1">
        <f t="array" aca="1" ref="AG10" ca="1">_xlfn.TEXTJOIN(", ", TRUE, IF(Z10:AF10=0, OFFSET(Z10:AF10, 0, -24), ""))</f>
        <v>8, 33, 49</v>
      </c>
      <c r="AH10" t="str" cm="1">
        <f t="array" aca="1" ref="AH10" ca="1">_xlfn.TEXTJOIN(", ", TRUE, IF(Z10:AF10=1, OFFSET(Z10:AF10, 0, -24), ""))</f>
        <v>35</v>
      </c>
      <c r="AI10">
        <f t="shared" si="18"/>
        <v>2</v>
      </c>
      <c r="AJ10">
        <f t="shared" si="19"/>
        <v>2</v>
      </c>
      <c r="AK10">
        <f t="shared" si="20"/>
        <v>1</v>
      </c>
      <c r="AL10">
        <f t="shared" si="21"/>
        <v>4</v>
      </c>
      <c r="AM10">
        <f t="shared" si="22"/>
        <v>3</v>
      </c>
      <c r="AN10">
        <f t="shared" si="23"/>
        <v>3</v>
      </c>
      <c r="AO10">
        <f t="shared" si="24"/>
        <v>5</v>
      </c>
      <c r="AP10" t="str" cm="1">
        <f t="array" aca="1" ref="AP10" ca="1">_xlfn.TEXTJOIN(", ", TRUE, IF(AI10:AO10=1, OFFSET(AI10:AO10, 0, -33), ""))</f>
        <v>33</v>
      </c>
      <c r="AQ10" t="str" cm="1">
        <f t="array" aca="1" ref="AQ10" ca="1">_xlfn.TEXTJOIN(", ", TRUE, IF(AI10:AO10 &gt; 1, OFFSET(AI10:AO10, 0, -33), ""))</f>
        <v>8, 10, 35, 49, 2, 9</v>
      </c>
    </row>
    <row r="11" spans="1:43" x14ac:dyDescent="0.3">
      <c r="A11" s="4">
        <v>45727</v>
      </c>
      <c r="B11">
        <v>13</v>
      </c>
      <c r="C11">
        <v>36</v>
      </c>
      <c r="D11">
        <v>37</v>
      </c>
      <c r="E11">
        <v>42</v>
      </c>
      <c r="F11">
        <v>47</v>
      </c>
      <c r="G11">
        <v>7</v>
      </c>
      <c r="H11">
        <v>11</v>
      </c>
      <c r="J11">
        <f t="shared" si="0"/>
        <v>6.0207972893961479</v>
      </c>
      <c r="L11">
        <f t="shared" si="1"/>
        <v>6.086049621881175</v>
      </c>
      <c r="N11">
        <f t="shared" si="2"/>
        <v>4</v>
      </c>
      <c r="P11">
        <f t="shared" si="3"/>
        <v>3.5355339059327378</v>
      </c>
      <c r="Q11">
        <f t="shared" si="4"/>
        <v>0</v>
      </c>
      <c r="R11">
        <f t="shared" si="5"/>
        <v>0</v>
      </c>
      <c r="S11">
        <f t="shared" si="6"/>
        <v>0</v>
      </c>
      <c r="T11">
        <f t="shared" si="7"/>
        <v>1</v>
      </c>
      <c r="U11">
        <f t="shared" si="8"/>
        <v>0</v>
      </c>
      <c r="V11">
        <f t="shared" si="9"/>
        <v>0</v>
      </c>
      <c r="W11">
        <f t="shared" si="10"/>
        <v>2</v>
      </c>
      <c r="X11" t="str" cm="1">
        <f t="array" aca="1" ref="X11" ca="1">_xlfn.TEXTJOIN(", ", TRUE, IF(Q11:W11=0, OFFSET(Q11:W11, 0, -15), ""))</f>
        <v>13, 36, 37, 47, 7</v>
      </c>
      <c r="Y11" t="str" cm="1">
        <f t="array" aca="1" ref="Y11" ca="1">_xlfn.TEXTJOIN(", ", TRUE, IF(Q11:W11=1, OFFSET(Q11:W11, 0, -15), ""))</f>
        <v>42</v>
      </c>
      <c r="Z11">
        <f t="shared" si="11"/>
        <v>0</v>
      </c>
      <c r="AA11">
        <f t="shared" si="12"/>
        <v>2</v>
      </c>
      <c r="AB11">
        <f t="shared" si="13"/>
        <v>0</v>
      </c>
      <c r="AC11">
        <f t="shared" si="14"/>
        <v>1</v>
      </c>
      <c r="AD11">
        <f t="shared" si="15"/>
        <v>0</v>
      </c>
      <c r="AE11">
        <f t="shared" si="16"/>
        <v>1</v>
      </c>
      <c r="AF11">
        <f t="shared" si="17"/>
        <v>2</v>
      </c>
      <c r="AG11" t="str" cm="1">
        <f t="array" aca="1" ref="AG11" ca="1">_xlfn.TEXTJOIN(", ", TRUE, IF(Z11:AF11=0, OFFSET(Z11:AF11, 0, -24), ""))</f>
        <v>13, 37, 47</v>
      </c>
      <c r="AH11" t="str" cm="1">
        <f t="array" aca="1" ref="AH11" ca="1">_xlfn.TEXTJOIN(", ", TRUE, IF(Z11:AF11=1, OFFSET(Z11:AF11, 0, -24), ""))</f>
        <v>42, 7</v>
      </c>
      <c r="AI11">
        <f t="shared" si="18"/>
        <v>0</v>
      </c>
      <c r="AJ11">
        <f t="shared" si="19"/>
        <v>3</v>
      </c>
      <c r="AK11">
        <f t="shared" si="20"/>
        <v>3</v>
      </c>
      <c r="AL11">
        <f t="shared" si="21"/>
        <v>4</v>
      </c>
      <c r="AM11">
        <f t="shared" si="22"/>
        <v>1</v>
      </c>
      <c r="AN11">
        <f t="shared" si="23"/>
        <v>3</v>
      </c>
      <c r="AO11">
        <f t="shared" si="24"/>
        <v>2</v>
      </c>
      <c r="AP11" t="str" cm="1">
        <f t="array" aca="1" ref="AP11" ca="1">_xlfn.TEXTJOIN(", ", TRUE, IF(AI11:AO11=1, OFFSET(AI11:AO11, 0, -33), ""))</f>
        <v>47</v>
      </c>
      <c r="AQ11" t="str" cm="1">
        <f t="array" aca="1" ref="AQ11" ca="1">_xlfn.TEXTJOIN(", ", TRUE, IF(AI11:AO11 &gt; 1, OFFSET(AI11:AO11, 0, -33), ""))</f>
        <v>36, 37, 42, 7, 11</v>
      </c>
    </row>
    <row r="12" spans="1:43" x14ac:dyDescent="0.3">
      <c r="A12" s="4">
        <v>45723</v>
      </c>
      <c r="B12">
        <v>6</v>
      </c>
      <c r="C12">
        <v>10</v>
      </c>
      <c r="D12">
        <v>27</v>
      </c>
      <c r="E12">
        <v>32</v>
      </c>
      <c r="F12">
        <v>48</v>
      </c>
      <c r="G12">
        <v>3</v>
      </c>
      <c r="H12">
        <v>8</v>
      </c>
      <c r="J12">
        <f t="shared" si="0"/>
        <v>6.0518592184551023</v>
      </c>
      <c r="L12">
        <f t="shared" si="1"/>
        <v>3.0331501776206204</v>
      </c>
      <c r="N12">
        <f t="shared" si="2"/>
        <v>5</v>
      </c>
      <c r="P12">
        <f t="shared" si="3"/>
        <v>1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  <c r="V12">
        <f t="shared" si="9"/>
        <v>0</v>
      </c>
      <c r="W12">
        <f t="shared" si="10"/>
        <v>0</v>
      </c>
      <c r="X12" t="str" cm="1">
        <f t="array" aca="1" ref="X12" ca="1">_xlfn.TEXTJOIN(", ", TRUE, IF(Q12:W12=0, OFFSET(Q12:W12, 0, -15), ""))</f>
        <v>6, 10, 27, 32, 48, 3, 8</v>
      </c>
      <c r="Y12" t="str" cm="1">
        <f t="array" aca="1" ref="Y12" ca="1">_xlfn.TEXTJOIN(", ", TRUE, IF(Q12:W12=1, OFFSET(Q12:W12, 0, -15), ""))</f>
        <v/>
      </c>
      <c r="Z12">
        <f t="shared" si="11"/>
        <v>0</v>
      </c>
      <c r="AA12">
        <f t="shared" si="12"/>
        <v>1</v>
      </c>
      <c r="AB12">
        <f t="shared" si="13"/>
        <v>0</v>
      </c>
      <c r="AC12">
        <f t="shared" si="14"/>
        <v>0</v>
      </c>
      <c r="AD12">
        <f t="shared" si="15"/>
        <v>0</v>
      </c>
      <c r="AE12">
        <f t="shared" si="16"/>
        <v>1</v>
      </c>
      <c r="AF12">
        <f t="shared" si="17"/>
        <v>1</v>
      </c>
      <c r="AG12" t="str" cm="1">
        <f t="array" aca="1" ref="AG12" ca="1">_xlfn.TEXTJOIN(", ", TRUE, IF(Z12:AF12=0, OFFSET(Z12:AF12, 0, -24), ""))</f>
        <v>6, 27, 32, 48</v>
      </c>
      <c r="AH12" t="str" cm="1">
        <f t="array" aca="1" ref="AH12" ca="1">_xlfn.TEXTJOIN(", ", TRUE, IF(Z12:AF12=1, OFFSET(Z12:AF12, 0, -24), ""))</f>
        <v>10, 3, 8</v>
      </c>
      <c r="AI12">
        <f t="shared" si="18"/>
        <v>1</v>
      </c>
      <c r="AJ12">
        <f t="shared" si="19"/>
        <v>1</v>
      </c>
      <c r="AK12">
        <f t="shared" si="20"/>
        <v>3</v>
      </c>
      <c r="AL12">
        <f t="shared" si="21"/>
        <v>0</v>
      </c>
      <c r="AM12">
        <f t="shared" si="22"/>
        <v>1</v>
      </c>
      <c r="AN12">
        <f t="shared" si="23"/>
        <v>2</v>
      </c>
      <c r="AO12">
        <f t="shared" si="24"/>
        <v>5</v>
      </c>
      <c r="AP12" t="str" cm="1">
        <f t="array" aca="1" ref="AP12" ca="1">_xlfn.TEXTJOIN(", ", TRUE, IF(AI12:AO12=1, OFFSET(AI12:AO12, 0, -33), ""))</f>
        <v>6, 10, 48</v>
      </c>
      <c r="AQ12" t="str" cm="1">
        <f t="array" aca="1" ref="AQ12" ca="1">_xlfn.TEXTJOIN(", ", TRUE, IF(AI12:AO12 &gt; 1, OFFSET(AI12:AO12, 0, -33), ""))</f>
        <v>27, 3, 8</v>
      </c>
    </row>
    <row r="13" spans="1:43" x14ac:dyDescent="0.3">
      <c r="A13" s="4">
        <v>45720</v>
      </c>
      <c r="B13">
        <v>15</v>
      </c>
      <c r="C13">
        <v>20</v>
      </c>
      <c r="D13">
        <v>29</v>
      </c>
      <c r="E13">
        <v>35</v>
      </c>
      <c r="F13">
        <v>42</v>
      </c>
      <c r="G13">
        <v>2</v>
      </c>
      <c r="H13">
        <v>9</v>
      </c>
      <c r="J13">
        <f t="shared" si="0"/>
        <v>3.4550687402713134</v>
      </c>
      <c r="K13" t="s">
        <v>39</v>
      </c>
      <c r="L13">
        <f t="shared" si="1"/>
        <v>2.5612496949731396</v>
      </c>
      <c r="N13">
        <f t="shared" si="2"/>
        <v>7</v>
      </c>
      <c r="P13">
        <f t="shared" si="3"/>
        <v>2.1213203435596424</v>
      </c>
      <c r="Q13">
        <f t="shared" si="4"/>
        <v>0</v>
      </c>
      <c r="R13">
        <f t="shared" si="5"/>
        <v>1</v>
      </c>
      <c r="S13">
        <f t="shared" si="6"/>
        <v>0</v>
      </c>
      <c r="T13">
        <f t="shared" si="7"/>
        <v>0</v>
      </c>
      <c r="U13">
        <f t="shared" si="8"/>
        <v>0</v>
      </c>
      <c r="V13">
        <f t="shared" si="9"/>
        <v>1</v>
      </c>
      <c r="W13">
        <f t="shared" si="10"/>
        <v>1</v>
      </c>
      <c r="X13" t="str" cm="1">
        <f t="array" aca="1" ref="X13" ca="1">_xlfn.TEXTJOIN(", ", TRUE, IF(Q13:W13=0, OFFSET(Q13:W13, 0, -15), ""))</f>
        <v>15, 29, 35, 42</v>
      </c>
      <c r="Y13" t="str" cm="1">
        <f t="array" aca="1" ref="Y13" ca="1">_xlfn.TEXTJOIN(", ", TRUE, IF(Q13:W13=1, OFFSET(Q13:W13, 0, -15), ""))</f>
        <v>20, 2, 9</v>
      </c>
      <c r="Z13">
        <f t="shared" si="11"/>
        <v>0</v>
      </c>
      <c r="AA13">
        <f t="shared" si="12"/>
        <v>1</v>
      </c>
      <c r="AB13">
        <f t="shared" si="13"/>
        <v>2</v>
      </c>
      <c r="AC13">
        <f t="shared" si="14"/>
        <v>0</v>
      </c>
      <c r="AD13">
        <f t="shared" si="15"/>
        <v>1</v>
      </c>
      <c r="AE13">
        <f t="shared" si="16"/>
        <v>2</v>
      </c>
      <c r="AF13">
        <f t="shared" si="17"/>
        <v>2</v>
      </c>
      <c r="AG13" t="str" cm="1">
        <f t="array" aca="1" ref="AG13" ca="1">_xlfn.TEXTJOIN(", ", TRUE, IF(Z13:AF13=0, OFFSET(Z13:AF13, 0, -24), ""))</f>
        <v>15, 35</v>
      </c>
      <c r="AH13" t="str" cm="1">
        <f t="array" aca="1" ref="AH13" ca="1">_xlfn.TEXTJOIN(", ", TRUE, IF(Z13:AF13=1, OFFSET(Z13:AF13, 0, -24), ""))</f>
        <v>20, 42</v>
      </c>
      <c r="AI13">
        <f t="shared" si="18"/>
        <v>1</v>
      </c>
      <c r="AJ13">
        <f t="shared" si="19"/>
        <v>3</v>
      </c>
      <c r="AK13">
        <f t="shared" si="20"/>
        <v>4</v>
      </c>
      <c r="AL13">
        <f t="shared" si="21"/>
        <v>3</v>
      </c>
      <c r="AM13">
        <f t="shared" si="22"/>
        <v>3</v>
      </c>
      <c r="AN13">
        <f t="shared" si="23"/>
        <v>2</v>
      </c>
      <c r="AO13">
        <f t="shared" si="24"/>
        <v>4</v>
      </c>
      <c r="AP13" t="str" cm="1">
        <f t="array" aca="1" ref="AP13" ca="1">_xlfn.TEXTJOIN(", ", TRUE, IF(AI13:AO13=1, OFFSET(AI13:AO13, 0, -33), ""))</f>
        <v>15</v>
      </c>
      <c r="AQ13" t="str" cm="1">
        <f t="array" aca="1" ref="AQ13" ca="1">_xlfn.TEXTJOIN(", ", TRUE, IF(AI13:AO13 &gt; 1, OFFSET(AI13:AO13, 0, -33), ""))</f>
        <v>20, 29, 35, 42, 2, 9</v>
      </c>
    </row>
    <row r="14" spans="1:43" x14ac:dyDescent="0.3">
      <c r="A14" s="4">
        <v>45716</v>
      </c>
      <c r="B14">
        <v>7</v>
      </c>
      <c r="C14">
        <v>16</v>
      </c>
      <c r="D14">
        <v>31</v>
      </c>
      <c r="E14">
        <v>43</v>
      </c>
      <c r="F14">
        <v>46</v>
      </c>
      <c r="G14">
        <v>5</v>
      </c>
      <c r="H14">
        <v>9</v>
      </c>
      <c r="J14">
        <f t="shared" si="0"/>
        <v>5.3560713214071374</v>
      </c>
      <c r="K14">
        <f>MEDIAN(J2:J5)</f>
        <v>5.3195133440885014</v>
      </c>
      <c r="L14">
        <f t="shared" si="1"/>
        <v>4.7539457296018854</v>
      </c>
      <c r="M14">
        <f>MEDIAN(L2:L5)</f>
        <v>5.2038092508032641</v>
      </c>
      <c r="N14">
        <f t="shared" si="2"/>
        <v>4</v>
      </c>
      <c r="O14">
        <f>MEDIAN(N2:N5)</f>
        <v>5.5</v>
      </c>
      <c r="P14">
        <f t="shared" si="3"/>
        <v>1.5811388300841898</v>
      </c>
      <c r="Q14">
        <f t="shared" si="4"/>
        <v>0</v>
      </c>
      <c r="R14">
        <f t="shared" si="5"/>
        <v>0</v>
      </c>
      <c r="S14">
        <f t="shared" si="6"/>
        <v>1</v>
      </c>
      <c r="T14">
        <f t="shared" si="7"/>
        <v>1</v>
      </c>
      <c r="U14">
        <f t="shared" si="8"/>
        <v>1</v>
      </c>
      <c r="V14">
        <f t="shared" si="9"/>
        <v>1</v>
      </c>
      <c r="W14">
        <f t="shared" si="10"/>
        <v>0</v>
      </c>
      <c r="X14" t="str" cm="1">
        <f t="array" aca="1" ref="X14" ca="1">_xlfn.TEXTJOIN(", ", TRUE, IF(Q14:W14=0, OFFSET(Q14:W14, 0, -15), ""))</f>
        <v>7, 16, 9</v>
      </c>
      <c r="Y14" t="str" cm="1">
        <f t="array" aca="1" ref="Y14" ca="1">_xlfn.TEXTJOIN(", ", TRUE, IF(Q14:W14=1, OFFSET(Q14:W14, 0, -15), ""))</f>
        <v>31, 43, 46, 5</v>
      </c>
      <c r="Z14">
        <f t="shared" si="11"/>
        <v>0</v>
      </c>
      <c r="AA14">
        <f t="shared" si="12"/>
        <v>0</v>
      </c>
      <c r="AB14">
        <f t="shared" si="13"/>
        <v>1</v>
      </c>
      <c r="AC14">
        <f t="shared" si="14"/>
        <v>2</v>
      </c>
      <c r="AD14">
        <f t="shared" si="15"/>
        <v>1</v>
      </c>
      <c r="AE14">
        <f t="shared" si="16"/>
        <v>2</v>
      </c>
      <c r="AF14">
        <f t="shared" si="17"/>
        <v>1</v>
      </c>
      <c r="AG14" t="str" cm="1">
        <f t="array" aca="1" ref="AG14" ca="1">_xlfn.TEXTJOIN(", ", TRUE, IF(Z14:AF14=0, OFFSET(Z14:AF14, 0, -24), ""))</f>
        <v>7, 16</v>
      </c>
      <c r="AH14" t="str" cm="1">
        <f t="array" aca="1" ref="AH14" ca="1">_xlfn.TEXTJOIN(", ", TRUE, IF(Z14:AF14=1, OFFSET(Z14:AF14, 0, -24), ""))</f>
        <v>31, 46, 9</v>
      </c>
      <c r="AI14">
        <f t="shared" si="18"/>
        <v>0</v>
      </c>
      <c r="AJ14">
        <f t="shared" si="19"/>
        <v>1</v>
      </c>
      <c r="AK14">
        <f t="shared" si="20"/>
        <v>1</v>
      </c>
      <c r="AL14">
        <f t="shared" si="21"/>
        <v>2</v>
      </c>
      <c r="AM14">
        <f t="shared" si="22"/>
        <v>1</v>
      </c>
      <c r="AN14">
        <f t="shared" si="23"/>
        <v>4</v>
      </c>
      <c r="AO14">
        <f t="shared" si="24"/>
        <v>4</v>
      </c>
      <c r="AP14" t="str" cm="1">
        <f t="array" aca="1" ref="AP14" ca="1">_xlfn.TEXTJOIN(", ", TRUE, IF(AI14:AO14=1, OFFSET(AI14:AO14, 0, -33), ""))</f>
        <v>16, 31, 46</v>
      </c>
      <c r="AQ14" t="str" cm="1">
        <f t="array" aca="1" ref="AQ14" ca="1">_xlfn.TEXTJOIN(", ", TRUE, IF(AI14:AO14 &gt; 1, OFFSET(AI14:AO14, 0, -33), ""))</f>
        <v>43, 5, 9</v>
      </c>
    </row>
    <row r="15" spans="1:43" x14ac:dyDescent="0.3">
      <c r="A15" s="4">
        <v>45713</v>
      </c>
      <c r="B15">
        <v>17</v>
      </c>
      <c r="C15">
        <v>22</v>
      </c>
      <c r="D15">
        <v>23</v>
      </c>
      <c r="E15">
        <v>24</v>
      </c>
      <c r="F15">
        <v>44</v>
      </c>
      <c r="G15">
        <v>6</v>
      </c>
      <c r="H15">
        <v>11</v>
      </c>
      <c r="J15">
        <f t="shared" si="0"/>
        <v>5.1659945799429563</v>
      </c>
      <c r="K15">
        <f>AVERAGE(J2:J5)</f>
        <v>5.6948515130396231</v>
      </c>
      <c r="L15">
        <f t="shared" si="1"/>
        <v>5.5785302723925412</v>
      </c>
      <c r="M15">
        <f>AVERAGE(L2:L5)</f>
        <v>5.0979223232193727</v>
      </c>
      <c r="N15">
        <f t="shared" si="2"/>
        <v>5</v>
      </c>
      <c r="O15">
        <f>AVERAGE(N2:N5)</f>
        <v>5.25</v>
      </c>
      <c r="P15">
        <f t="shared" si="3"/>
        <v>2.8284271247461903</v>
      </c>
      <c r="Q15">
        <f t="shared" si="4"/>
        <v>0</v>
      </c>
      <c r="R15">
        <f t="shared" si="5"/>
        <v>0</v>
      </c>
      <c r="S15">
        <f t="shared" si="6"/>
        <v>1</v>
      </c>
      <c r="T15">
        <f t="shared" si="7"/>
        <v>1</v>
      </c>
      <c r="U15">
        <f t="shared" si="8"/>
        <v>0</v>
      </c>
      <c r="V15">
        <f t="shared" si="9"/>
        <v>1</v>
      </c>
      <c r="W15">
        <f t="shared" si="10"/>
        <v>1</v>
      </c>
      <c r="X15" t="str" cm="1">
        <f t="array" aca="1" ref="X15" ca="1">_xlfn.TEXTJOIN(", ", TRUE, IF(Q15:W15=0, OFFSET(Q15:W15, 0, -15), ""))</f>
        <v>17, 22, 44</v>
      </c>
      <c r="Y15" t="str" cm="1">
        <f t="array" aca="1" ref="Y15" ca="1">_xlfn.TEXTJOIN(", ", TRUE, IF(Q15:W15=1, OFFSET(Q15:W15, 0, -15), ""))</f>
        <v>23, 24, 6, 11</v>
      </c>
      <c r="Z15">
        <f t="shared" si="11"/>
        <v>0</v>
      </c>
      <c r="AA15">
        <f t="shared" si="12"/>
        <v>1</v>
      </c>
      <c r="AB15">
        <f t="shared" si="13"/>
        <v>1</v>
      </c>
      <c r="AC15">
        <f t="shared" si="14"/>
        <v>1</v>
      </c>
      <c r="AD15">
        <f t="shared" si="15"/>
        <v>1</v>
      </c>
      <c r="AE15">
        <f t="shared" si="16"/>
        <v>1</v>
      </c>
      <c r="AF15">
        <f t="shared" si="17"/>
        <v>1</v>
      </c>
      <c r="AG15" t="str" cm="1">
        <f t="array" aca="1" ref="AG15" ca="1">_xlfn.TEXTJOIN(", ", TRUE, IF(Z15:AF15=0, OFFSET(Z15:AF15, 0, -24), ""))</f>
        <v>17</v>
      </c>
      <c r="AH15" t="str" cm="1">
        <f t="array" aca="1" ref="AH15" ca="1">_xlfn.TEXTJOIN(", ", TRUE, IF(Z15:AF15=1, OFFSET(Z15:AF15, 0, -24), ""))</f>
        <v>22, 23, 24, 44, 6, 11</v>
      </c>
      <c r="AI15">
        <f t="shared" si="18"/>
        <v>0</v>
      </c>
      <c r="AJ15">
        <f t="shared" si="19"/>
        <v>2</v>
      </c>
      <c r="AK15">
        <f t="shared" si="20"/>
        <v>2</v>
      </c>
      <c r="AL15">
        <f t="shared" si="21"/>
        <v>4</v>
      </c>
      <c r="AM15">
        <f t="shared" si="22"/>
        <v>1</v>
      </c>
      <c r="AN15">
        <f t="shared" si="23"/>
        <v>4</v>
      </c>
      <c r="AO15">
        <f t="shared" si="24"/>
        <v>2</v>
      </c>
      <c r="AP15" t="str" cm="1">
        <f t="array" aca="1" ref="AP15" ca="1">_xlfn.TEXTJOIN(", ", TRUE, IF(AI15:AO15=1, OFFSET(AI15:AO15, 0, -33), ""))</f>
        <v>44</v>
      </c>
      <c r="AQ15" t="str" cm="1">
        <f t="array" aca="1" ref="AQ15" ca="1">_xlfn.TEXTJOIN(", ", TRUE, IF(AI15:AO15 &gt; 1, OFFSET(AI15:AO15, 0, -33), ""))</f>
        <v>22, 23, 24, 6, 11</v>
      </c>
    </row>
    <row r="16" spans="1:43" x14ac:dyDescent="0.3">
      <c r="A16" s="4">
        <v>45709</v>
      </c>
      <c r="B16">
        <v>1</v>
      </c>
      <c r="C16">
        <v>3</v>
      </c>
      <c r="D16">
        <v>11</v>
      </c>
      <c r="E16">
        <v>20</v>
      </c>
      <c r="F16">
        <v>43</v>
      </c>
      <c r="G16">
        <v>2</v>
      </c>
      <c r="H16">
        <v>11</v>
      </c>
      <c r="J16">
        <f t="shared" si="0"/>
        <v>6.5096082831457682</v>
      </c>
      <c r="K16">
        <f>_xlfn.STDEV.P(J2:J5)</f>
        <v>1.9218913196198995</v>
      </c>
      <c r="L16">
        <f t="shared" si="1"/>
        <v>3.888444419044716</v>
      </c>
      <c r="M16">
        <f>_xlfn.STDEV.P(L2:L5)</f>
        <v>2.6155664752442438</v>
      </c>
      <c r="N16">
        <f t="shared" si="2"/>
        <v>9</v>
      </c>
      <c r="O16">
        <f>_xlfn.STDEV.P(N2:N5)</f>
        <v>2.1650635094610968</v>
      </c>
      <c r="P16">
        <f t="shared" si="3"/>
        <v>3.5355339059327378</v>
      </c>
      <c r="Q16">
        <f t="shared" si="4"/>
        <v>0</v>
      </c>
      <c r="R16">
        <f t="shared" si="5"/>
        <v>2</v>
      </c>
      <c r="S16">
        <f t="shared" si="6"/>
        <v>0</v>
      </c>
      <c r="T16">
        <f t="shared" si="7"/>
        <v>0</v>
      </c>
      <c r="U16">
        <f t="shared" si="8"/>
        <v>1</v>
      </c>
      <c r="V16">
        <f t="shared" si="9"/>
        <v>0</v>
      </c>
      <c r="W16">
        <f t="shared" si="10"/>
        <v>0</v>
      </c>
      <c r="X16" t="str" cm="1">
        <f t="array" aca="1" ref="X16" ca="1">_xlfn.TEXTJOIN(", ", TRUE, IF(Q16:W16=0, OFFSET(Q16:W16, 0, -15), ""))</f>
        <v>1, 11, 20, 2, 11</v>
      </c>
      <c r="Y16" t="str" cm="1">
        <f t="array" aca="1" ref="Y16" ca="1">_xlfn.TEXTJOIN(", ", TRUE, IF(Q16:W16=1, OFFSET(Q16:W16, 0, -15), ""))</f>
        <v>43</v>
      </c>
      <c r="Z16">
        <f t="shared" si="11"/>
        <v>0</v>
      </c>
      <c r="AA16">
        <f t="shared" si="12"/>
        <v>2</v>
      </c>
      <c r="AB16">
        <f t="shared" si="13"/>
        <v>1</v>
      </c>
      <c r="AC16">
        <f t="shared" si="14"/>
        <v>0</v>
      </c>
      <c r="AD16">
        <f t="shared" si="15"/>
        <v>1</v>
      </c>
      <c r="AE16">
        <f t="shared" si="16"/>
        <v>1</v>
      </c>
      <c r="AF16">
        <f t="shared" si="17"/>
        <v>0</v>
      </c>
      <c r="AG16" t="str" cm="1">
        <f t="array" aca="1" ref="AG16" ca="1">_xlfn.TEXTJOIN(", ", TRUE, IF(Z16:AF16=0, OFFSET(Z16:AF16, 0, -24), ""))</f>
        <v>1, 20, 11</v>
      </c>
      <c r="AH16" t="str" cm="1">
        <f t="array" aca="1" ref="AH16" ca="1">_xlfn.TEXTJOIN(", ", TRUE, IF(Z16:AF16=1, OFFSET(Z16:AF16, 0, -24), ""))</f>
        <v>11, 43, 2</v>
      </c>
      <c r="AI16">
        <f t="shared" si="18"/>
        <v>2</v>
      </c>
      <c r="AJ16">
        <f t="shared" si="19"/>
        <v>4</v>
      </c>
      <c r="AK16">
        <f t="shared" si="20"/>
        <v>1</v>
      </c>
      <c r="AL16">
        <f t="shared" si="21"/>
        <v>2</v>
      </c>
      <c r="AM16">
        <f t="shared" si="22"/>
        <v>1</v>
      </c>
      <c r="AN16">
        <f t="shared" si="23"/>
        <v>2</v>
      </c>
      <c r="AO16">
        <f t="shared" si="24"/>
        <v>1</v>
      </c>
      <c r="AP16" t="str" cm="1">
        <f t="array" aca="1" ref="AP16" ca="1">_xlfn.TEXTJOIN(", ", TRUE, IF(AI16:AO16=1, OFFSET(AI16:AO16, 0, -33), ""))</f>
        <v>11, 43, 11</v>
      </c>
      <c r="AQ16" t="str" cm="1">
        <f t="array" aca="1" ref="AQ16" ca="1">_xlfn.TEXTJOIN(", ", TRUE, IF(AI16:AO16 &gt; 1, OFFSET(AI16:AO16, 0, -33), ""))</f>
        <v>1, 3, 20, 2</v>
      </c>
    </row>
    <row r="17" spans="1:43" x14ac:dyDescent="0.3">
      <c r="A17" s="4">
        <v>45706</v>
      </c>
      <c r="B17">
        <v>5</v>
      </c>
      <c r="C17">
        <v>14</v>
      </c>
      <c r="D17">
        <v>25</v>
      </c>
      <c r="E17">
        <v>26</v>
      </c>
      <c r="F17">
        <v>40</v>
      </c>
      <c r="G17">
        <v>5</v>
      </c>
      <c r="H17">
        <v>7</v>
      </c>
      <c r="J17">
        <f t="shared" si="0"/>
        <v>4.9937460888595444</v>
      </c>
      <c r="L17">
        <f t="shared" si="1"/>
        <v>2.3748684174075834</v>
      </c>
      <c r="N17">
        <f t="shared" si="2"/>
        <v>2</v>
      </c>
      <c r="P17">
        <f t="shared" si="3"/>
        <v>2.5495097567963922</v>
      </c>
      <c r="Q17">
        <f t="shared" si="4"/>
        <v>0</v>
      </c>
      <c r="R17">
        <f t="shared" si="5"/>
        <v>1</v>
      </c>
      <c r="S17">
        <f t="shared" si="6"/>
        <v>0</v>
      </c>
      <c r="T17">
        <f t="shared" si="7"/>
        <v>0</v>
      </c>
      <c r="U17">
        <f t="shared" si="8"/>
        <v>0</v>
      </c>
      <c r="V17">
        <f t="shared" si="9"/>
        <v>1</v>
      </c>
      <c r="W17">
        <f t="shared" si="10"/>
        <v>1</v>
      </c>
      <c r="X17" t="str" cm="1">
        <f t="array" aca="1" ref="X17" ca="1">_xlfn.TEXTJOIN(", ", TRUE, IF(Q17:W17=0, OFFSET(Q17:W17, 0, -15), ""))</f>
        <v>5, 25, 26, 40</v>
      </c>
      <c r="Y17" t="str" cm="1">
        <f t="array" aca="1" ref="Y17" ca="1">_xlfn.TEXTJOIN(", ", TRUE, IF(Q17:W17=1, OFFSET(Q17:W17, 0, -15), ""))</f>
        <v>14, 5, 7</v>
      </c>
      <c r="Z17">
        <f t="shared" si="11"/>
        <v>0</v>
      </c>
      <c r="AA17">
        <f t="shared" si="12"/>
        <v>2</v>
      </c>
      <c r="AB17">
        <f t="shared" si="13"/>
        <v>0</v>
      </c>
      <c r="AC17">
        <f t="shared" si="14"/>
        <v>0</v>
      </c>
      <c r="AD17">
        <f t="shared" si="15"/>
        <v>0</v>
      </c>
      <c r="AE17">
        <f t="shared" si="16"/>
        <v>3</v>
      </c>
      <c r="AF17">
        <f t="shared" si="17"/>
        <v>1</v>
      </c>
      <c r="AG17" t="str" cm="1">
        <f t="array" aca="1" ref="AG17" ca="1">_xlfn.TEXTJOIN(", ", TRUE, IF(Z17:AF17=0, OFFSET(Z17:AF17, 0, -24), ""))</f>
        <v>5, 25, 26, 40</v>
      </c>
      <c r="AH17" t="str" cm="1">
        <f t="array" aca="1" ref="AH17" ca="1">_xlfn.TEXTJOIN(", ", TRUE, IF(Z17:AF17=1, OFFSET(Z17:AF17, 0, -24), ""))</f>
        <v>7</v>
      </c>
      <c r="AI17">
        <f t="shared" si="18"/>
        <v>1</v>
      </c>
      <c r="AJ17">
        <f t="shared" si="19"/>
        <v>3</v>
      </c>
      <c r="AK17">
        <f t="shared" si="20"/>
        <v>2</v>
      </c>
      <c r="AL17">
        <f t="shared" si="21"/>
        <v>1</v>
      </c>
      <c r="AM17">
        <f t="shared" si="22"/>
        <v>0</v>
      </c>
      <c r="AN17">
        <f t="shared" si="23"/>
        <v>4</v>
      </c>
      <c r="AO17">
        <f t="shared" si="24"/>
        <v>3</v>
      </c>
      <c r="AP17" t="str" cm="1">
        <f t="array" aca="1" ref="AP17" ca="1">_xlfn.TEXTJOIN(", ", TRUE, IF(AI17:AO17=1, OFFSET(AI17:AO17, 0, -33), ""))</f>
        <v>5, 26</v>
      </c>
      <c r="AQ17" t="str" cm="1">
        <f t="array" aca="1" ref="AQ17" ca="1">_xlfn.TEXTJOIN(", ", TRUE, IF(AI17:AO17 &gt; 1, OFFSET(AI17:AO17, 0, -33), ""))</f>
        <v>14, 25, 5, 7</v>
      </c>
    </row>
    <row r="18" spans="1:43" x14ac:dyDescent="0.3">
      <c r="A18" s="4">
        <v>45702</v>
      </c>
      <c r="B18">
        <v>4</v>
      </c>
      <c r="C18">
        <v>14</v>
      </c>
      <c r="D18">
        <v>31</v>
      </c>
      <c r="E18">
        <v>36</v>
      </c>
      <c r="F18">
        <v>38</v>
      </c>
      <c r="G18">
        <v>3</v>
      </c>
      <c r="H18">
        <v>10</v>
      </c>
      <c r="J18">
        <f t="shared" si="0"/>
        <v>5.111262075065218</v>
      </c>
      <c r="L18">
        <f t="shared" si="1"/>
        <v>2.5612496949731396</v>
      </c>
      <c r="N18">
        <f t="shared" si="2"/>
        <v>7</v>
      </c>
      <c r="P18">
        <f t="shared" si="3"/>
        <v>3.1622776601683795</v>
      </c>
      <c r="Q18">
        <f t="shared" si="4"/>
        <v>1</v>
      </c>
      <c r="R18">
        <f t="shared" si="5"/>
        <v>0</v>
      </c>
      <c r="S18">
        <f t="shared" si="6"/>
        <v>0</v>
      </c>
      <c r="T18">
        <f t="shared" si="7"/>
        <v>1</v>
      </c>
      <c r="U18">
        <f t="shared" si="8"/>
        <v>0</v>
      </c>
      <c r="V18">
        <f t="shared" si="9"/>
        <v>0</v>
      </c>
      <c r="W18">
        <f t="shared" si="10"/>
        <v>2</v>
      </c>
      <c r="X18" t="str" cm="1">
        <f t="array" aca="1" ref="X18" ca="1">_xlfn.TEXTJOIN(", ", TRUE, IF(Q18:W18=0, OFFSET(Q18:W18, 0, -15), ""))</f>
        <v>14, 31, 38, 3</v>
      </c>
      <c r="Y18" t="str" cm="1">
        <f t="array" aca="1" ref="Y18" ca="1">_xlfn.TEXTJOIN(", ", TRUE, IF(Q18:W18=1, OFFSET(Q18:W18, 0, -15), ""))</f>
        <v>4, 36</v>
      </c>
      <c r="Z18">
        <f t="shared" si="11"/>
        <v>1</v>
      </c>
      <c r="AA18">
        <f t="shared" si="12"/>
        <v>1</v>
      </c>
      <c r="AB18">
        <f t="shared" si="13"/>
        <v>0</v>
      </c>
      <c r="AC18">
        <f t="shared" si="14"/>
        <v>2</v>
      </c>
      <c r="AD18">
        <f t="shared" si="15"/>
        <v>0</v>
      </c>
      <c r="AE18">
        <f t="shared" si="16"/>
        <v>1</v>
      </c>
      <c r="AF18">
        <f t="shared" si="17"/>
        <v>2</v>
      </c>
      <c r="AG18" t="str" cm="1">
        <f t="array" aca="1" ref="AG18" ca="1">_xlfn.TEXTJOIN(", ", TRUE, IF(Z18:AF18=0, OFFSET(Z18:AF18, 0, -24), ""))</f>
        <v>31, 38</v>
      </c>
      <c r="AH18" t="str" cm="1">
        <f t="array" aca="1" ref="AH18" ca="1">_xlfn.TEXTJOIN(", ", TRUE, IF(Z18:AF18=1, OFFSET(Z18:AF18, 0, -24), ""))</f>
        <v>4, 14, 3</v>
      </c>
      <c r="AI18">
        <f t="shared" si="18"/>
        <v>2</v>
      </c>
      <c r="AJ18">
        <f t="shared" si="19"/>
        <v>3</v>
      </c>
      <c r="AK18">
        <f t="shared" si="20"/>
        <v>0</v>
      </c>
      <c r="AL18">
        <f t="shared" si="21"/>
        <v>2</v>
      </c>
      <c r="AM18">
        <f t="shared" si="22"/>
        <v>0</v>
      </c>
      <c r="AN18">
        <f t="shared" si="23"/>
        <v>1</v>
      </c>
      <c r="AO18">
        <f t="shared" si="24"/>
        <v>4</v>
      </c>
      <c r="AP18" t="str" cm="1">
        <f t="array" aca="1" ref="AP18" ca="1">_xlfn.TEXTJOIN(", ", TRUE, IF(AI18:AO18=1, OFFSET(AI18:AO18, 0, -33), ""))</f>
        <v>3</v>
      </c>
      <c r="AQ18" t="str" cm="1">
        <f t="array" aca="1" ref="AQ18" ca="1">_xlfn.TEXTJOIN(", ", TRUE, IF(AI18:AO18 &gt; 1, OFFSET(AI18:AO18, 0, -33), ""))</f>
        <v>4, 14, 36, 10</v>
      </c>
    </row>
    <row r="19" spans="1:43" x14ac:dyDescent="0.3">
      <c r="A19" s="4">
        <v>45699</v>
      </c>
      <c r="B19">
        <v>3</v>
      </c>
      <c r="C19">
        <v>21</v>
      </c>
      <c r="D19">
        <v>36</v>
      </c>
      <c r="E19">
        <v>41</v>
      </c>
      <c r="F19">
        <v>46</v>
      </c>
      <c r="G19">
        <v>1</v>
      </c>
      <c r="H19">
        <v>6</v>
      </c>
      <c r="J19">
        <f t="shared" si="0"/>
        <v>6.1186191252602082</v>
      </c>
      <c r="L19">
        <f t="shared" si="1"/>
        <v>3.6986484017813859</v>
      </c>
      <c r="N19">
        <f t="shared" si="2"/>
        <v>5</v>
      </c>
      <c r="P19">
        <f t="shared" si="3"/>
        <v>5.7008771254956896</v>
      </c>
      <c r="Q19">
        <f t="shared" si="4"/>
        <v>1</v>
      </c>
      <c r="R19">
        <f t="shared" si="5"/>
        <v>0</v>
      </c>
      <c r="S19">
        <f t="shared" si="6"/>
        <v>0</v>
      </c>
      <c r="T19">
        <f t="shared" si="7"/>
        <v>2</v>
      </c>
      <c r="U19">
        <f t="shared" si="8"/>
        <v>0</v>
      </c>
      <c r="V19">
        <f t="shared" si="9"/>
        <v>1</v>
      </c>
      <c r="W19">
        <f t="shared" si="10"/>
        <v>0</v>
      </c>
      <c r="X19" t="str" cm="1">
        <f t="array" aca="1" ref="X19" ca="1">_xlfn.TEXTJOIN(", ", TRUE, IF(Q19:W19=0, OFFSET(Q19:W19, 0, -15), ""))</f>
        <v>21, 36, 46, 6</v>
      </c>
      <c r="Y19" t="str" cm="1">
        <f t="array" aca="1" ref="Y19" ca="1">_xlfn.TEXTJOIN(", ", TRUE, IF(Q19:W19=1, OFFSET(Q19:W19, 0, -15), ""))</f>
        <v>3, 1</v>
      </c>
      <c r="Z19">
        <f t="shared" si="11"/>
        <v>1</v>
      </c>
      <c r="AA19">
        <f t="shared" si="12"/>
        <v>0</v>
      </c>
      <c r="AB19">
        <f t="shared" si="13"/>
        <v>1</v>
      </c>
      <c r="AC19">
        <f t="shared" si="14"/>
        <v>5</v>
      </c>
      <c r="AD19">
        <f t="shared" si="15"/>
        <v>0</v>
      </c>
      <c r="AE19">
        <f t="shared" si="16"/>
        <v>1</v>
      </c>
      <c r="AF19">
        <f t="shared" si="17"/>
        <v>2</v>
      </c>
      <c r="AG19" t="str" cm="1">
        <f t="array" aca="1" ref="AG19" ca="1">_xlfn.TEXTJOIN(", ", TRUE, IF(Z19:AF19=0, OFFSET(Z19:AF19, 0, -24), ""))</f>
        <v>21, 46</v>
      </c>
      <c r="AH19" t="str" cm="1">
        <f t="array" aca="1" ref="AH19" ca="1">_xlfn.TEXTJOIN(", ", TRUE, IF(Z19:AF19=1, OFFSET(Z19:AF19, 0, -24), ""))</f>
        <v>3, 36, 1</v>
      </c>
      <c r="AI19">
        <f t="shared" si="18"/>
        <v>3</v>
      </c>
      <c r="AJ19">
        <f t="shared" si="19"/>
        <v>2</v>
      </c>
      <c r="AK19">
        <f t="shared" si="20"/>
        <v>1</v>
      </c>
      <c r="AL19">
        <f t="shared" si="21"/>
        <v>5</v>
      </c>
      <c r="AM19">
        <f t="shared" si="22"/>
        <v>1</v>
      </c>
      <c r="AN19">
        <f t="shared" si="23"/>
        <v>2</v>
      </c>
      <c r="AO19">
        <f t="shared" si="24"/>
        <v>5</v>
      </c>
      <c r="AP19" t="str" cm="1">
        <f t="array" aca="1" ref="AP19" ca="1">_xlfn.TEXTJOIN(", ", TRUE, IF(AI19:AO19=1, OFFSET(AI19:AO19, 0, -33), ""))</f>
        <v>36, 46</v>
      </c>
      <c r="AQ19" t="str" cm="1">
        <f t="array" aca="1" ref="AQ19" ca="1">_xlfn.TEXTJOIN(", ", TRUE, IF(AI19:AO19 &gt; 1, OFFSET(AI19:AO19, 0, -33), ""))</f>
        <v>3, 21, 41, 1, 6</v>
      </c>
    </row>
    <row r="20" spans="1:43" x14ac:dyDescent="0.3">
      <c r="A20" s="4">
        <v>45695</v>
      </c>
      <c r="B20">
        <v>10</v>
      </c>
      <c r="C20">
        <v>23</v>
      </c>
      <c r="D20">
        <v>24</v>
      </c>
      <c r="E20">
        <v>29</v>
      </c>
      <c r="F20">
        <v>45</v>
      </c>
      <c r="G20">
        <v>8</v>
      </c>
      <c r="H20">
        <v>10</v>
      </c>
      <c r="J20">
        <f t="shared" si="0"/>
        <v>5.3091901453988255</v>
      </c>
      <c r="L20">
        <f t="shared" si="1"/>
        <v>4.6432747064975599</v>
      </c>
      <c r="N20">
        <f t="shared" si="2"/>
        <v>2</v>
      </c>
      <c r="P20">
        <f t="shared" si="3"/>
        <v>2.1213203435596424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1</v>
      </c>
      <c r="U20">
        <f t="shared" si="8"/>
        <v>0</v>
      </c>
      <c r="V20">
        <f t="shared" si="9"/>
        <v>1</v>
      </c>
      <c r="W20">
        <f t="shared" si="10"/>
        <v>1</v>
      </c>
      <c r="X20" t="str" cm="1">
        <f t="array" aca="1" ref="X20" ca="1">_xlfn.TEXTJOIN(", ", TRUE, IF(Q20:W20=0, OFFSET(Q20:W20, 0, -15), ""))</f>
        <v>10, 23, 24, 45</v>
      </c>
      <c r="Y20" t="str" cm="1">
        <f t="array" aca="1" ref="Y20" ca="1">_xlfn.TEXTJOIN(", ", TRUE, IF(Q20:W20=1, OFFSET(Q20:W20, 0, -15), ""))</f>
        <v>29, 8, 10</v>
      </c>
      <c r="Z20">
        <f t="shared" si="11"/>
        <v>0</v>
      </c>
      <c r="AA20">
        <f t="shared" si="12"/>
        <v>0</v>
      </c>
      <c r="AB20">
        <f t="shared" si="13"/>
        <v>1</v>
      </c>
      <c r="AC20">
        <f t="shared" si="14"/>
        <v>3</v>
      </c>
      <c r="AD20">
        <f t="shared" si="15"/>
        <v>0</v>
      </c>
      <c r="AE20">
        <f t="shared" si="16"/>
        <v>2</v>
      </c>
      <c r="AF20">
        <f t="shared" si="17"/>
        <v>1</v>
      </c>
      <c r="AG20" t="str" cm="1">
        <f t="array" aca="1" ref="AG20" ca="1">_xlfn.TEXTJOIN(", ", TRUE, IF(Z20:AF20=0, OFFSET(Z20:AF20, 0, -24), ""))</f>
        <v>10, 23, 45</v>
      </c>
      <c r="AH20" t="str" cm="1">
        <f t="array" aca="1" ref="AH20" ca="1">_xlfn.TEXTJOIN(", ", TRUE, IF(Z20:AF20=1, OFFSET(Z20:AF20, 0, -24), ""))</f>
        <v>24, 10</v>
      </c>
      <c r="AI20">
        <f t="shared" si="18"/>
        <v>2</v>
      </c>
      <c r="AJ20">
        <f t="shared" si="19"/>
        <v>2</v>
      </c>
      <c r="AK20">
        <f t="shared" si="20"/>
        <v>4</v>
      </c>
      <c r="AL20">
        <f t="shared" si="21"/>
        <v>6</v>
      </c>
      <c r="AM20">
        <f t="shared" si="22"/>
        <v>1</v>
      </c>
      <c r="AN20">
        <f t="shared" si="23"/>
        <v>5</v>
      </c>
      <c r="AO20">
        <f t="shared" si="24"/>
        <v>3</v>
      </c>
      <c r="AP20" t="str" cm="1">
        <f t="array" aca="1" ref="AP20" ca="1">_xlfn.TEXTJOIN(", ", TRUE, IF(AI20:AO20=1, OFFSET(AI20:AO20, 0, -33), ""))</f>
        <v>45</v>
      </c>
      <c r="AQ20" t="str" cm="1">
        <f t="array" aca="1" ref="AQ20" ca="1">_xlfn.TEXTJOIN(", ", TRUE, IF(AI20:AO20 &gt; 1, OFFSET(AI20:AO20, 0, -33), ""))</f>
        <v>10, 23, 24, 29, 8, 10</v>
      </c>
    </row>
    <row r="21" spans="1:43" x14ac:dyDescent="0.3">
      <c r="A21" s="4">
        <v>45692</v>
      </c>
      <c r="B21">
        <v>3</v>
      </c>
      <c r="C21">
        <v>4</v>
      </c>
      <c r="D21">
        <v>29</v>
      </c>
      <c r="E21">
        <v>39</v>
      </c>
      <c r="F21">
        <v>43</v>
      </c>
      <c r="G21">
        <v>5</v>
      </c>
      <c r="H21">
        <v>10</v>
      </c>
      <c r="J21">
        <f t="shared" si="0"/>
        <v>6.8099192359381178</v>
      </c>
      <c r="L21">
        <f t="shared" si="1"/>
        <v>7.0484040746824377</v>
      </c>
      <c r="N21">
        <f t="shared" si="2"/>
        <v>5</v>
      </c>
      <c r="P21">
        <f t="shared" si="3"/>
        <v>3</v>
      </c>
      <c r="Q21">
        <f t="shared" si="4"/>
        <v>0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  <c r="V21">
        <f t="shared" si="9"/>
        <v>1</v>
      </c>
      <c r="W21">
        <f t="shared" si="10"/>
        <v>0</v>
      </c>
      <c r="X21" t="str" cm="1">
        <f t="array" aca="1" ref="X21" ca="1">_xlfn.TEXTJOIN(", ", TRUE, IF(Q21:W21=0, OFFSET(Q21:W21, 0, -15), ""))</f>
        <v>3, 4, 29, 39, 43, 10</v>
      </c>
      <c r="Y21" t="str" cm="1">
        <f t="array" aca="1" ref="Y21" ca="1">_xlfn.TEXTJOIN(", ", TRUE, IF(Q21:W21=1, OFFSET(Q21:W21, 0, -15), ""))</f>
        <v>5</v>
      </c>
      <c r="Z21">
        <f t="shared" si="11"/>
        <v>1</v>
      </c>
      <c r="AA21">
        <f t="shared" si="12"/>
        <v>0</v>
      </c>
      <c r="AB21">
        <f t="shared" si="13"/>
        <v>2</v>
      </c>
      <c r="AC21">
        <f t="shared" si="14"/>
        <v>0</v>
      </c>
      <c r="AD21">
        <f t="shared" si="15"/>
        <v>0</v>
      </c>
      <c r="AE21">
        <f t="shared" si="16"/>
        <v>2</v>
      </c>
      <c r="AF21">
        <f t="shared" si="17"/>
        <v>0</v>
      </c>
      <c r="AG21" t="str" cm="1">
        <f t="array" aca="1" ref="AG21" ca="1">_xlfn.TEXTJOIN(", ", TRUE, IF(Z21:AF21=0, OFFSET(Z21:AF21, 0, -24), ""))</f>
        <v>4, 39, 43, 10</v>
      </c>
      <c r="AH21" t="str" cm="1">
        <f t="array" aca="1" ref="AH21" ca="1">_xlfn.TEXTJOIN(", ", TRUE, IF(Z21:AF21=1, OFFSET(Z21:AF21, 0, -24), ""))</f>
        <v>3</v>
      </c>
      <c r="AI21">
        <f t="shared" si="18"/>
        <v>2</v>
      </c>
      <c r="AJ21">
        <f t="shared" si="19"/>
        <v>1</v>
      </c>
      <c r="AK21">
        <f t="shared" si="20"/>
        <v>5</v>
      </c>
      <c r="AL21">
        <f t="shared" si="21"/>
        <v>1</v>
      </c>
      <c r="AM21">
        <f t="shared" si="22"/>
        <v>1</v>
      </c>
      <c r="AN21">
        <f t="shared" si="23"/>
        <v>4</v>
      </c>
      <c r="AO21">
        <f t="shared" si="24"/>
        <v>2</v>
      </c>
      <c r="AP21" t="str" cm="1">
        <f t="array" aca="1" ref="AP21" ca="1">_xlfn.TEXTJOIN(", ", TRUE, IF(AI21:AO21=1, OFFSET(AI21:AO21, 0, -33), ""))</f>
        <v>4, 39, 43</v>
      </c>
      <c r="AQ21" t="str" cm="1">
        <f t="array" aca="1" ref="AQ21" ca="1">_xlfn.TEXTJOIN(", ", TRUE, IF(AI21:AO21 &gt; 1, OFFSET(AI21:AO21, 0, -33), ""))</f>
        <v>3, 29, 5, 10</v>
      </c>
    </row>
    <row r="22" spans="1:43" x14ac:dyDescent="0.3">
      <c r="A22" s="4">
        <v>45688</v>
      </c>
      <c r="B22">
        <v>22</v>
      </c>
      <c r="C22">
        <v>30</v>
      </c>
      <c r="D22">
        <v>41</v>
      </c>
      <c r="E22">
        <v>44</v>
      </c>
      <c r="F22">
        <v>49</v>
      </c>
      <c r="G22">
        <v>2</v>
      </c>
      <c r="H22">
        <v>7</v>
      </c>
      <c r="J22">
        <f t="shared" si="0"/>
        <v>3.6996621467371855</v>
      </c>
      <c r="L22">
        <f t="shared" si="1"/>
        <v>2.979932885150268</v>
      </c>
      <c r="N22">
        <f t="shared" si="2"/>
        <v>5</v>
      </c>
      <c r="P22">
        <f t="shared" si="3"/>
        <v>1.5811388300841898</v>
      </c>
      <c r="Q22">
        <f t="shared" si="4"/>
        <v>0</v>
      </c>
      <c r="R22">
        <f t="shared" si="5"/>
        <v>1</v>
      </c>
      <c r="S22">
        <f t="shared" si="6"/>
        <v>3</v>
      </c>
      <c r="T22">
        <f t="shared" si="7"/>
        <v>0</v>
      </c>
      <c r="U22">
        <f t="shared" si="8"/>
        <v>2</v>
      </c>
      <c r="V22">
        <f t="shared" si="9"/>
        <v>0</v>
      </c>
      <c r="W22">
        <f t="shared" si="10"/>
        <v>0</v>
      </c>
      <c r="Z22">
        <f t="shared" si="11"/>
        <v>1</v>
      </c>
      <c r="AA22">
        <f t="shared" si="12"/>
        <v>1</v>
      </c>
      <c r="AB22">
        <f t="shared" si="13"/>
        <v>4</v>
      </c>
      <c r="AC22">
        <f t="shared" si="14"/>
        <v>0</v>
      </c>
      <c r="AD22">
        <f t="shared" si="15"/>
        <v>2</v>
      </c>
      <c r="AE22">
        <f t="shared" si="16"/>
        <v>0</v>
      </c>
      <c r="AF22">
        <f t="shared" si="17"/>
        <v>1</v>
      </c>
      <c r="AI22">
        <f t="shared" si="18"/>
        <v>1</v>
      </c>
      <c r="AJ22">
        <f t="shared" si="19"/>
        <v>1</v>
      </c>
      <c r="AK22">
        <f t="shared" si="20"/>
        <v>4</v>
      </c>
      <c r="AL22">
        <f t="shared" si="21"/>
        <v>1</v>
      </c>
      <c r="AM22">
        <f t="shared" si="22"/>
        <v>2</v>
      </c>
      <c r="AN22">
        <f t="shared" si="23"/>
        <v>1</v>
      </c>
      <c r="AO22">
        <f t="shared" si="24"/>
        <v>2</v>
      </c>
    </row>
    <row r="23" spans="1:43" x14ac:dyDescent="0.3">
      <c r="A23" s="4">
        <v>45684</v>
      </c>
      <c r="B23">
        <v>9</v>
      </c>
      <c r="C23">
        <v>37</v>
      </c>
      <c r="D23">
        <v>41</v>
      </c>
      <c r="E23">
        <v>42</v>
      </c>
      <c r="F23">
        <v>49</v>
      </c>
      <c r="G23">
        <v>1</v>
      </c>
      <c r="H23">
        <v>9</v>
      </c>
      <c r="J23">
        <f t="shared" si="0"/>
        <v>7.2886898685566255</v>
      </c>
      <c r="L23">
        <f t="shared" si="1"/>
        <v>7.3566296630998078</v>
      </c>
      <c r="N23">
        <f t="shared" si="2"/>
        <v>8</v>
      </c>
      <c r="P23">
        <f t="shared" si="3"/>
        <v>1.5811388300841898</v>
      </c>
      <c r="Q23">
        <f t="shared" si="4"/>
        <v>0</v>
      </c>
      <c r="R23">
        <f t="shared" si="5"/>
        <v>1</v>
      </c>
      <c r="S23">
        <f t="shared" si="6"/>
        <v>2</v>
      </c>
      <c r="T23">
        <f t="shared" si="7"/>
        <v>2</v>
      </c>
      <c r="U23">
        <f t="shared" si="8"/>
        <v>1</v>
      </c>
      <c r="V23">
        <f t="shared" si="9"/>
        <v>0</v>
      </c>
      <c r="W23">
        <f t="shared" si="10"/>
        <v>1</v>
      </c>
      <c r="Z23">
        <f t="shared" si="11"/>
        <v>0</v>
      </c>
      <c r="AA23">
        <f t="shared" si="12"/>
        <v>2</v>
      </c>
      <c r="AB23">
        <f t="shared" si="13"/>
        <v>3</v>
      </c>
      <c r="AC23">
        <f t="shared" si="14"/>
        <v>2</v>
      </c>
      <c r="AD23">
        <f t="shared" si="15"/>
        <v>1</v>
      </c>
      <c r="AE23">
        <f t="shared" si="16"/>
        <v>1</v>
      </c>
      <c r="AF23">
        <f t="shared" si="17"/>
        <v>2</v>
      </c>
      <c r="AI23">
        <f t="shared" si="18"/>
        <v>0</v>
      </c>
      <c r="AJ23">
        <f t="shared" si="19"/>
        <v>2</v>
      </c>
      <c r="AK23">
        <f t="shared" si="20"/>
        <v>3</v>
      </c>
      <c r="AL23">
        <f t="shared" si="21"/>
        <v>3</v>
      </c>
      <c r="AM23">
        <f t="shared" si="22"/>
        <v>2</v>
      </c>
      <c r="AN23">
        <f t="shared" si="23"/>
        <v>1</v>
      </c>
      <c r="AO23">
        <f t="shared" si="24"/>
        <v>6</v>
      </c>
    </row>
    <row r="24" spans="1:43" x14ac:dyDescent="0.3">
      <c r="A24" s="4">
        <v>45681</v>
      </c>
      <c r="B24">
        <v>2</v>
      </c>
      <c r="C24">
        <v>11</v>
      </c>
      <c r="D24">
        <v>19</v>
      </c>
      <c r="E24">
        <v>30</v>
      </c>
      <c r="F24">
        <v>49</v>
      </c>
      <c r="G24">
        <v>3</v>
      </c>
      <c r="H24">
        <v>8</v>
      </c>
      <c r="J24">
        <f t="shared" si="0"/>
        <v>6.2599920127744575</v>
      </c>
      <c r="L24">
        <f t="shared" si="1"/>
        <v>2.2181073012818837</v>
      </c>
      <c r="N24">
        <f t="shared" si="2"/>
        <v>5</v>
      </c>
      <c r="P24">
        <f t="shared" si="3"/>
        <v>2.2360679774997898</v>
      </c>
      <c r="Q24">
        <f t="shared" si="4"/>
        <v>0</v>
      </c>
      <c r="R24">
        <f t="shared" si="5"/>
        <v>0</v>
      </c>
      <c r="S24">
        <f t="shared" si="6"/>
        <v>0</v>
      </c>
      <c r="T24">
        <f t="shared" si="7"/>
        <v>0</v>
      </c>
      <c r="U24">
        <f t="shared" si="8"/>
        <v>0</v>
      </c>
      <c r="V24">
        <f t="shared" si="9"/>
        <v>0</v>
      </c>
      <c r="W24">
        <f t="shared" si="10"/>
        <v>1</v>
      </c>
      <c r="Z24">
        <f t="shared" si="11"/>
        <v>0</v>
      </c>
      <c r="AA24">
        <f t="shared" si="12"/>
        <v>0</v>
      </c>
      <c r="AB24">
        <f t="shared" si="13"/>
        <v>2</v>
      </c>
      <c r="AC24">
        <f t="shared" si="14"/>
        <v>0</v>
      </c>
      <c r="AD24">
        <f t="shared" si="15"/>
        <v>0</v>
      </c>
      <c r="AE24">
        <f t="shared" si="16"/>
        <v>0</v>
      </c>
      <c r="AF24">
        <f t="shared" si="17"/>
        <v>3</v>
      </c>
      <c r="AI24">
        <f t="shared" si="18"/>
        <v>0</v>
      </c>
      <c r="AJ24">
        <f t="shared" si="19"/>
        <v>2</v>
      </c>
      <c r="AK24">
        <f t="shared" si="20"/>
        <v>2</v>
      </c>
      <c r="AL24">
        <f t="shared" si="21"/>
        <v>0</v>
      </c>
      <c r="AM24">
        <f t="shared" si="22"/>
        <v>1</v>
      </c>
      <c r="AN24">
        <f t="shared" si="23"/>
        <v>0</v>
      </c>
      <c r="AO24">
        <f t="shared" si="24"/>
        <v>5</v>
      </c>
    </row>
    <row r="25" spans="1:43" x14ac:dyDescent="0.3">
      <c r="A25" s="4">
        <v>45678</v>
      </c>
      <c r="B25">
        <v>6</v>
      </c>
      <c r="C25">
        <v>8</v>
      </c>
      <c r="D25">
        <v>14</v>
      </c>
      <c r="E25">
        <v>27</v>
      </c>
      <c r="F25">
        <v>41</v>
      </c>
      <c r="G25">
        <v>4</v>
      </c>
      <c r="H25">
        <v>5</v>
      </c>
      <c r="J25">
        <f t="shared" si="0"/>
        <v>5.0311529493745271</v>
      </c>
      <c r="L25">
        <f t="shared" si="1"/>
        <v>2.9529646120466801</v>
      </c>
      <c r="N25">
        <f t="shared" si="2"/>
        <v>1</v>
      </c>
      <c r="P25">
        <f t="shared" si="3"/>
        <v>2.5495097567963922</v>
      </c>
      <c r="Q25">
        <f t="shared" si="4"/>
        <v>0</v>
      </c>
      <c r="R25">
        <f t="shared" si="5"/>
        <v>1</v>
      </c>
      <c r="S25">
        <f t="shared" si="6"/>
        <v>0</v>
      </c>
      <c r="T25">
        <f t="shared" si="7"/>
        <v>1</v>
      </c>
      <c r="U25">
        <f t="shared" si="8"/>
        <v>2</v>
      </c>
      <c r="V25">
        <f t="shared" si="9"/>
        <v>1</v>
      </c>
      <c r="W25">
        <f t="shared" si="10"/>
        <v>1</v>
      </c>
      <c r="Z25">
        <f t="shared" si="11"/>
        <v>1</v>
      </c>
      <c r="AA25">
        <f t="shared" si="12"/>
        <v>1</v>
      </c>
      <c r="AB25">
        <f t="shared" si="13"/>
        <v>1</v>
      </c>
      <c r="AC25">
        <f t="shared" si="14"/>
        <v>2</v>
      </c>
      <c r="AD25">
        <f t="shared" si="15"/>
        <v>2</v>
      </c>
      <c r="AE25">
        <f t="shared" si="16"/>
        <v>2</v>
      </c>
      <c r="AF25">
        <f t="shared" si="17"/>
        <v>1</v>
      </c>
      <c r="AI25">
        <f t="shared" si="18"/>
        <v>1</v>
      </c>
      <c r="AJ25">
        <f t="shared" si="19"/>
        <v>3</v>
      </c>
      <c r="AK25">
        <f t="shared" si="20"/>
        <v>2</v>
      </c>
      <c r="AL25">
        <f t="shared" si="21"/>
        <v>2</v>
      </c>
      <c r="AM25">
        <f t="shared" si="22"/>
        <v>2</v>
      </c>
      <c r="AN25">
        <f t="shared" si="23"/>
        <v>3</v>
      </c>
      <c r="AO25">
        <f t="shared" si="24"/>
        <v>3</v>
      </c>
    </row>
    <row r="26" spans="1:43" x14ac:dyDescent="0.3">
      <c r="A26" s="4">
        <v>45674</v>
      </c>
      <c r="B26">
        <v>8</v>
      </c>
      <c r="C26">
        <v>15</v>
      </c>
      <c r="D26">
        <v>24</v>
      </c>
      <c r="E26">
        <v>35</v>
      </c>
      <c r="F26">
        <v>42</v>
      </c>
      <c r="G26">
        <v>6</v>
      </c>
      <c r="H26">
        <v>8</v>
      </c>
      <c r="J26">
        <f t="shared" si="0"/>
        <v>4.3301270189221936</v>
      </c>
      <c r="L26">
        <f t="shared" si="1"/>
        <v>2.979932885150268</v>
      </c>
      <c r="N26">
        <f t="shared" si="2"/>
        <v>2</v>
      </c>
      <c r="P26">
        <f t="shared" si="3"/>
        <v>1</v>
      </c>
      <c r="Q26">
        <f t="shared" si="4"/>
        <v>0</v>
      </c>
      <c r="R26">
        <f t="shared" si="5"/>
        <v>0</v>
      </c>
      <c r="S26">
        <f t="shared" si="6"/>
        <v>1</v>
      </c>
      <c r="T26">
        <f t="shared" si="7"/>
        <v>2</v>
      </c>
      <c r="U26">
        <f t="shared" si="8"/>
        <v>1</v>
      </c>
      <c r="V26">
        <f t="shared" si="9"/>
        <v>1</v>
      </c>
      <c r="W26">
        <f t="shared" si="10"/>
        <v>1</v>
      </c>
      <c r="Z26">
        <f t="shared" si="11"/>
        <v>0</v>
      </c>
      <c r="AA26">
        <f t="shared" si="12"/>
        <v>1</v>
      </c>
      <c r="AB26">
        <f t="shared" si="13"/>
        <v>2</v>
      </c>
      <c r="AC26">
        <f t="shared" si="14"/>
        <v>2</v>
      </c>
      <c r="AD26">
        <f t="shared" si="15"/>
        <v>2</v>
      </c>
      <c r="AE26">
        <f t="shared" si="16"/>
        <v>2</v>
      </c>
      <c r="AF26">
        <f t="shared" si="17"/>
        <v>2</v>
      </c>
      <c r="AI26">
        <f t="shared" si="18"/>
        <v>2</v>
      </c>
      <c r="AJ26">
        <f t="shared" si="19"/>
        <v>1</v>
      </c>
      <c r="AK26">
        <f t="shared" si="20"/>
        <v>3</v>
      </c>
      <c r="AL26">
        <f t="shared" si="21"/>
        <v>3</v>
      </c>
      <c r="AM26">
        <f t="shared" si="22"/>
        <v>3</v>
      </c>
      <c r="AN26">
        <f t="shared" si="23"/>
        <v>5</v>
      </c>
      <c r="AO26">
        <f t="shared" si="24"/>
        <v>4</v>
      </c>
    </row>
    <row r="27" spans="1:43" x14ac:dyDescent="0.3">
      <c r="A27" s="4">
        <v>45671</v>
      </c>
      <c r="B27">
        <v>18</v>
      </c>
      <c r="C27">
        <v>20</v>
      </c>
      <c r="D27">
        <v>29</v>
      </c>
      <c r="E27">
        <v>41</v>
      </c>
      <c r="F27">
        <v>48</v>
      </c>
      <c r="G27">
        <v>5</v>
      </c>
      <c r="H27">
        <v>9</v>
      </c>
      <c r="J27">
        <f t="shared" si="0"/>
        <v>4.1683330001332664</v>
      </c>
      <c r="L27">
        <f t="shared" si="1"/>
        <v>2.7276363393971712</v>
      </c>
      <c r="N27">
        <f t="shared" si="2"/>
        <v>4</v>
      </c>
      <c r="P27">
        <f t="shared" si="3"/>
        <v>1.5811388300841898</v>
      </c>
      <c r="Q27">
        <f t="shared" si="4"/>
        <v>0</v>
      </c>
      <c r="R27">
        <f t="shared" si="5"/>
        <v>1</v>
      </c>
      <c r="S27">
        <f t="shared" si="6"/>
        <v>1</v>
      </c>
      <c r="T27">
        <f t="shared" si="7"/>
        <v>1</v>
      </c>
      <c r="U27">
        <f t="shared" si="8"/>
        <v>0</v>
      </c>
      <c r="V27">
        <f t="shared" si="9"/>
        <v>0</v>
      </c>
      <c r="W27">
        <f t="shared" si="10"/>
        <v>1</v>
      </c>
      <c r="Z27">
        <f t="shared" si="11"/>
        <v>0</v>
      </c>
      <c r="AA27">
        <f t="shared" si="12"/>
        <v>1</v>
      </c>
      <c r="AB27">
        <f t="shared" si="13"/>
        <v>3</v>
      </c>
      <c r="AC27">
        <f t="shared" si="14"/>
        <v>1</v>
      </c>
      <c r="AD27">
        <f t="shared" si="15"/>
        <v>0</v>
      </c>
      <c r="AE27">
        <f t="shared" si="16"/>
        <v>1</v>
      </c>
      <c r="AF27">
        <f t="shared" si="17"/>
        <v>3</v>
      </c>
      <c r="AI27">
        <f t="shared" si="18"/>
        <v>1</v>
      </c>
      <c r="AJ27">
        <f t="shared" si="19"/>
        <v>2</v>
      </c>
      <c r="AK27">
        <f t="shared" si="20"/>
        <v>5</v>
      </c>
      <c r="AL27">
        <f t="shared" si="21"/>
        <v>1</v>
      </c>
      <c r="AM27">
        <f t="shared" si="22"/>
        <v>1</v>
      </c>
      <c r="AN27">
        <f t="shared" si="23"/>
        <v>2</v>
      </c>
      <c r="AO27">
        <f t="shared" si="24"/>
        <v>6</v>
      </c>
    </row>
    <row r="28" spans="1:43" x14ac:dyDescent="0.3">
      <c r="A28" s="4">
        <v>45667</v>
      </c>
      <c r="B28">
        <v>12</v>
      </c>
      <c r="C28">
        <v>27</v>
      </c>
      <c r="D28">
        <v>36</v>
      </c>
      <c r="E28">
        <v>37</v>
      </c>
      <c r="F28">
        <v>42</v>
      </c>
      <c r="G28">
        <v>6</v>
      </c>
      <c r="H28">
        <v>7</v>
      </c>
      <c r="J28">
        <f t="shared" si="0"/>
        <v>4.5552167895721496</v>
      </c>
      <c r="L28">
        <f t="shared" si="1"/>
        <v>2.3832750575625967</v>
      </c>
      <c r="N28">
        <f t="shared" si="2"/>
        <v>1</v>
      </c>
      <c r="P28">
        <f t="shared" si="3"/>
        <v>3.8078865529319543</v>
      </c>
      <c r="Q28">
        <f t="shared" si="4"/>
        <v>1</v>
      </c>
      <c r="R28">
        <f t="shared" si="5"/>
        <v>1</v>
      </c>
      <c r="S28">
        <f t="shared" si="6"/>
        <v>0</v>
      </c>
      <c r="T28">
        <f t="shared" si="7"/>
        <v>1</v>
      </c>
      <c r="U28">
        <f t="shared" si="8"/>
        <v>0</v>
      </c>
      <c r="V28">
        <f t="shared" si="9"/>
        <v>0</v>
      </c>
      <c r="W28">
        <f t="shared" si="10"/>
        <v>0</v>
      </c>
      <c r="Z28">
        <f t="shared" si="11"/>
        <v>1</v>
      </c>
      <c r="AA28">
        <f t="shared" si="12"/>
        <v>1</v>
      </c>
      <c r="AB28">
        <f t="shared" si="13"/>
        <v>0</v>
      </c>
      <c r="AC28">
        <f t="shared" si="14"/>
        <v>1</v>
      </c>
      <c r="AD28">
        <f t="shared" si="15"/>
        <v>1</v>
      </c>
      <c r="AE28">
        <f t="shared" si="16"/>
        <v>2</v>
      </c>
      <c r="AF28">
        <f t="shared" si="17"/>
        <v>1</v>
      </c>
      <c r="AI28">
        <f t="shared" si="18"/>
        <v>3</v>
      </c>
      <c r="AJ28">
        <f t="shared" si="19"/>
        <v>1</v>
      </c>
      <c r="AK28">
        <f t="shared" si="20"/>
        <v>0</v>
      </c>
      <c r="AL28">
        <f t="shared" si="21"/>
        <v>2</v>
      </c>
      <c r="AM28">
        <f t="shared" si="22"/>
        <v>2</v>
      </c>
      <c r="AN28">
        <f t="shared" si="23"/>
        <v>5</v>
      </c>
      <c r="AO28">
        <f t="shared" si="24"/>
        <v>3</v>
      </c>
    </row>
    <row r="29" spans="1:43" x14ac:dyDescent="0.3">
      <c r="A29" s="4">
        <v>45664</v>
      </c>
      <c r="B29">
        <v>20</v>
      </c>
      <c r="C29">
        <v>33</v>
      </c>
      <c r="D29">
        <v>35</v>
      </c>
      <c r="E29">
        <v>41</v>
      </c>
      <c r="F29">
        <v>47</v>
      </c>
      <c r="G29">
        <v>4</v>
      </c>
      <c r="H29">
        <v>12</v>
      </c>
      <c r="J29">
        <f t="shared" si="0"/>
        <v>3.9131189606246322</v>
      </c>
      <c r="L29">
        <f t="shared" si="1"/>
        <v>5.1264022471905184</v>
      </c>
      <c r="N29">
        <f t="shared" si="2"/>
        <v>8</v>
      </c>
      <c r="P29">
        <f t="shared" si="3"/>
        <v>3</v>
      </c>
      <c r="Q29">
        <f t="shared" si="4"/>
        <v>0</v>
      </c>
      <c r="R29">
        <f t="shared" si="5"/>
        <v>3</v>
      </c>
      <c r="S29">
        <f t="shared" si="6"/>
        <v>1</v>
      </c>
      <c r="T29">
        <f t="shared" si="7"/>
        <v>0</v>
      </c>
      <c r="U29">
        <f t="shared" si="8"/>
        <v>0</v>
      </c>
      <c r="V29">
        <f t="shared" si="9"/>
        <v>1</v>
      </c>
      <c r="W29">
        <f t="shared" si="10"/>
        <v>2</v>
      </c>
      <c r="Z29">
        <f t="shared" si="11"/>
        <v>0</v>
      </c>
      <c r="AA29">
        <f t="shared" si="12"/>
        <v>3</v>
      </c>
      <c r="AB29">
        <f t="shared" si="13"/>
        <v>1</v>
      </c>
      <c r="AC29">
        <f t="shared" si="14"/>
        <v>0</v>
      </c>
      <c r="AD29">
        <f t="shared" si="15"/>
        <v>3</v>
      </c>
      <c r="AE29">
        <f t="shared" si="16"/>
        <v>2</v>
      </c>
      <c r="AF29">
        <f t="shared" si="17"/>
        <v>2</v>
      </c>
      <c r="AI29">
        <f t="shared" si="18"/>
        <v>1</v>
      </c>
      <c r="AJ29">
        <f t="shared" si="19"/>
        <v>5</v>
      </c>
      <c r="AK29">
        <f t="shared" si="20"/>
        <v>2</v>
      </c>
      <c r="AL29">
        <f t="shared" si="21"/>
        <v>0</v>
      </c>
      <c r="AM29">
        <f t="shared" si="22"/>
        <v>3</v>
      </c>
      <c r="AN29">
        <f t="shared" si="23"/>
        <v>2</v>
      </c>
      <c r="AO29">
        <f t="shared" si="24"/>
        <v>5</v>
      </c>
    </row>
    <row r="30" spans="1:43" x14ac:dyDescent="0.3">
      <c r="A30" s="4">
        <v>45660</v>
      </c>
      <c r="B30">
        <v>3</v>
      </c>
      <c r="C30">
        <v>19</v>
      </c>
      <c r="D30">
        <v>29</v>
      </c>
      <c r="E30">
        <v>35</v>
      </c>
      <c r="F30">
        <v>37</v>
      </c>
      <c r="G30">
        <v>1</v>
      </c>
      <c r="H30">
        <v>9</v>
      </c>
      <c r="J30">
        <f t="shared" si="0"/>
        <v>4.9749371855330997</v>
      </c>
      <c r="L30">
        <f t="shared" si="1"/>
        <v>3.7682887362833548</v>
      </c>
      <c r="N30">
        <f t="shared" si="2"/>
        <v>8</v>
      </c>
      <c r="P30">
        <f t="shared" si="3"/>
        <v>5.3851648071345037</v>
      </c>
      <c r="Q30">
        <f t="shared" si="4"/>
        <v>1</v>
      </c>
      <c r="R30">
        <f t="shared" si="5"/>
        <v>1</v>
      </c>
      <c r="S30">
        <f t="shared" si="6"/>
        <v>1</v>
      </c>
      <c r="T30">
        <f t="shared" si="7"/>
        <v>0</v>
      </c>
      <c r="U30">
        <f t="shared" si="8"/>
        <v>0</v>
      </c>
      <c r="V30">
        <f t="shared" si="9"/>
        <v>0</v>
      </c>
      <c r="W30">
        <f t="shared" si="10"/>
        <v>1</v>
      </c>
      <c r="Z30">
        <f t="shared" si="11"/>
        <v>1</v>
      </c>
      <c r="AA30">
        <f t="shared" si="12"/>
        <v>1</v>
      </c>
      <c r="AB30">
        <f t="shared" si="13"/>
        <v>3</v>
      </c>
      <c r="AC30">
        <f t="shared" si="14"/>
        <v>0</v>
      </c>
      <c r="AD30">
        <f t="shared" si="15"/>
        <v>0</v>
      </c>
      <c r="AE30">
        <f t="shared" si="16"/>
        <v>0</v>
      </c>
      <c r="AF30">
        <f t="shared" si="17"/>
        <v>3</v>
      </c>
      <c r="AI30">
        <f t="shared" si="18"/>
        <v>1</v>
      </c>
      <c r="AJ30">
        <f t="shared" si="19"/>
        <v>3</v>
      </c>
      <c r="AK30">
        <f t="shared" si="20"/>
        <v>4</v>
      </c>
      <c r="AL30">
        <f t="shared" si="21"/>
        <v>1</v>
      </c>
      <c r="AM30">
        <f t="shared" si="22"/>
        <v>1</v>
      </c>
      <c r="AN30">
        <f t="shared" si="23"/>
        <v>2</v>
      </c>
      <c r="AO30">
        <f t="shared" si="24"/>
        <v>6</v>
      </c>
    </row>
    <row r="31" spans="1:43" x14ac:dyDescent="0.3">
      <c r="A31" s="4">
        <v>45657</v>
      </c>
      <c r="B31">
        <v>19</v>
      </c>
      <c r="C31">
        <v>24</v>
      </c>
      <c r="D31">
        <v>26</v>
      </c>
      <c r="E31">
        <v>28</v>
      </c>
      <c r="F31">
        <v>33</v>
      </c>
      <c r="G31">
        <v>8</v>
      </c>
      <c r="H31">
        <v>12</v>
      </c>
      <c r="J31">
        <f t="shared" si="0"/>
        <v>1.9039432764659772</v>
      </c>
      <c r="L31">
        <f t="shared" si="1"/>
        <v>2.9866369046136159</v>
      </c>
      <c r="N31">
        <f t="shared" si="2"/>
        <v>4</v>
      </c>
      <c r="P31">
        <f t="shared" si="3"/>
        <v>4</v>
      </c>
      <c r="Q31">
        <f t="shared" si="4"/>
        <v>0</v>
      </c>
      <c r="R31">
        <f t="shared" si="5"/>
        <v>1</v>
      </c>
      <c r="S31">
        <f t="shared" si="6"/>
        <v>0</v>
      </c>
      <c r="T31">
        <f t="shared" si="7"/>
        <v>0</v>
      </c>
      <c r="U31">
        <f t="shared" si="8"/>
        <v>2</v>
      </c>
      <c r="V31">
        <f t="shared" si="9"/>
        <v>1</v>
      </c>
      <c r="W31">
        <f t="shared" si="10"/>
        <v>1</v>
      </c>
      <c r="Z31">
        <f t="shared" si="11"/>
        <v>0</v>
      </c>
      <c r="AA31">
        <f t="shared" si="12"/>
        <v>2</v>
      </c>
      <c r="AB31">
        <f t="shared" si="13"/>
        <v>0</v>
      </c>
      <c r="AC31">
        <f t="shared" si="14"/>
        <v>0</v>
      </c>
      <c r="AD31">
        <f t="shared" si="15"/>
        <v>2</v>
      </c>
      <c r="AE31">
        <f t="shared" si="16"/>
        <v>2</v>
      </c>
      <c r="AF31">
        <f t="shared" si="17"/>
        <v>2</v>
      </c>
      <c r="AI31">
        <f t="shared" si="18"/>
        <v>2</v>
      </c>
      <c r="AJ31">
        <f t="shared" si="19"/>
        <v>2</v>
      </c>
      <c r="AK31">
        <f t="shared" si="20"/>
        <v>0</v>
      </c>
      <c r="AL31">
        <f t="shared" si="21"/>
        <v>1</v>
      </c>
      <c r="AM31">
        <f t="shared" si="22"/>
        <v>4</v>
      </c>
      <c r="AN31">
        <f t="shared" si="23"/>
        <v>4</v>
      </c>
      <c r="AO31">
        <f t="shared" si="24"/>
        <v>4</v>
      </c>
    </row>
    <row r="32" spans="1:43" x14ac:dyDescent="0.3">
      <c r="A32" s="4">
        <v>45653</v>
      </c>
      <c r="B32">
        <v>12</v>
      </c>
      <c r="C32">
        <v>22</v>
      </c>
      <c r="D32">
        <v>27</v>
      </c>
      <c r="E32">
        <v>33</v>
      </c>
      <c r="F32">
        <v>45</v>
      </c>
      <c r="G32">
        <v>4</v>
      </c>
      <c r="H32">
        <v>8</v>
      </c>
      <c r="J32">
        <f t="shared" si="0"/>
        <v>4.3660622991432447</v>
      </c>
      <c r="L32">
        <f t="shared" si="1"/>
        <v>5.8034472514187634</v>
      </c>
      <c r="N32">
        <f t="shared" si="2"/>
        <v>4</v>
      </c>
      <c r="P32">
        <f t="shared" si="3"/>
        <v>5.7008771254956896</v>
      </c>
      <c r="Q32">
        <f t="shared" si="4"/>
        <v>0</v>
      </c>
      <c r="R32">
        <f t="shared" si="5"/>
        <v>0</v>
      </c>
      <c r="S32">
        <f t="shared" si="6"/>
        <v>0</v>
      </c>
      <c r="T32">
        <f t="shared" si="7"/>
        <v>1</v>
      </c>
      <c r="U32">
        <f t="shared" si="8"/>
        <v>0</v>
      </c>
      <c r="V32">
        <f t="shared" si="9"/>
        <v>1</v>
      </c>
      <c r="W32">
        <f t="shared" si="10"/>
        <v>0</v>
      </c>
      <c r="Z32">
        <f t="shared" si="11"/>
        <v>1</v>
      </c>
      <c r="AA32">
        <f t="shared" si="12"/>
        <v>0</v>
      </c>
      <c r="AB32">
        <f t="shared" si="13"/>
        <v>0</v>
      </c>
      <c r="AC32">
        <f t="shared" si="14"/>
        <v>1</v>
      </c>
      <c r="AD32">
        <f t="shared" si="15"/>
        <v>0</v>
      </c>
      <c r="AE32">
        <f t="shared" si="16"/>
        <v>1</v>
      </c>
      <c r="AF32">
        <f t="shared" si="17"/>
        <v>2</v>
      </c>
      <c r="AI32">
        <f t="shared" si="18"/>
        <v>2</v>
      </c>
      <c r="AJ32">
        <f t="shared" si="19"/>
        <v>1</v>
      </c>
      <c r="AK32">
        <f t="shared" si="20"/>
        <v>1</v>
      </c>
      <c r="AL32">
        <f t="shared" si="21"/>
        <v>3</v>
      </c>
      <c r="AM32">
        <f t="shared" si="22"/>
        <v>2</v>
      </c>
      <c r="AN32">
        <f t="shared" si="23"/>
        <v>1</v>
      </c>
      <c r="AO32">
        <f t="shared" si="24"/>
        <v>3</v>
      </c>
    </row>
    <row r="33" spans="1:41" x14ac:dyDescent="0.3">
      <c r="A33" s="4">
        <v>45650</v>
      </c>
      <c r="B33">
        <v>6</v>
      </c>
      <c r="C33">
        <v>10</v>
      </c>
      <c r="D33">
        <v>16</v>
      </c>
      <c r="E33">
        <v>23</v>
      </c>
      <c r="F33">
        <v>24</v>
      </c>
      <c r="G33">
        <v>11</v>
      </c>
      <c r="H33">
        <v>12</v>
      </c>
      <c r="J33">
        <f t="shared" si="0"/>
        <v>2.5248762345905194</v>
      </c>
      <c r="L33">
        <f t="shared" si="1"/>
        <v>5.7723478758647246</v>
      </c>
      <c r="N33">
        <f t="shared" si="2"/>
        <v>1</v>
      </c>
      <c r="P33">
        <f t="shared" si="3"/>
        <v>4.1231056256176606</v>
      </c>
      <c r="Q33">
        <f t="shared" si="4"/>
        <v>0</v>
      </c>
      <c r="R33">
        <f t="shared" si="5"/>
        <v>1</v>
      </c>
      <c r="S33">
        <f t="shared" si="6"/>
        <v>0</v>
      </c>
      <c r="T33">
        <f t="shared" si="7"/>
        <v>0</v>
      </c>
      <c r="U33">
        <f t="shared" si="8"/>
        <v>1</v>
      </c>
      <c r="V33">
        <f t="shared" si="9"/>
        <v>0</v>
      </c>
      <c r="W33">
        <f t="shared" si="10"/>
        <v>0</v>
      </c>
      <c r="Z33">
        <f t="shared" si="11"/>
        <v>0</v>
      </c>
      <c r="AA33">
        <f t="shared" si="12"/>
        <v>2</v>
      </c>
      <c r="AB33">
        <f t="shared" si="13"/>
        <v>0</v>
      </c>
      <c r="AC33">
        <f t="shared" si="14"/>
        <v>1</v>
      </c>
      <c r="AD33">
        <f t="shared" si="15"/>
        <v>1</v>
      </c>
      <c r="AE33">
        <f t="shared" si="16"/>
        <v>1</v>
      </c>
      <c r="AF33">
        <f t="shared" si="17"/>
        <v>2</v>
      </c>
      <c r="AI33">
        <f t="shared" si="18"/>
        <v>0</v>
      </c>
      <c r="AJ33">
        <f t="shared" si="19"/>
        <v>3</v>
      </c>
      <c r="AK33">
        <f t="shared" si="20"/>
        <v>0</v>
      </c>
      <c r="AL33">
        <f t="shared" si="21"/>
        <v>2</v>
      </c>
      <c r="AM33">
        <f t="shared" si="22"/>
        <v>1</v>
      </c>
      <c r="AN33">
        <f t="shared" si="23"/>
        <v>1</v>
      </c>
      <c r="AO33">
        <f t="shared" si="24"/>
        <v>4</v>
      </c>
    </row>
    <row r="34" spans="1:41" x14ac:dyDescent="0.3">
      <c r="A34" s="4">
        <v>45646</v>
      </c>
      <c r="B34">
        <v>10</v>
      </c>
      <c r="C34">
        <v>14</v>
      </c>
      <c r="D34">
        <v>21</v>
      </c>
      <c r="E34">
        <v>33</v>
      </c>
      <c r="F34">
        <v>50</v>
      </c>
      <c r="G34">
        <v>6</v>
      </c>
      <c r="H34">
        <v>9</v>
      </c>
      <c r="J34">
        <f t="shared" si="0"/>
        <v>5.5789784011053491</v>
      </c>
      <c r="L34">
        <f t="shared" si="1"/>
        <v>6.5604877867426907</v>
      </c>
      <c r="N34">
        <f t="shared" si="2"/>
        <v>3</v>
      </c>
      <c r="P34">
        <f t="shared" si="3"/>
        <v>3.1622776601683795</v>
      </c>
      <c r="Q34">
        <f t="shared" si="4"/>
        <v>0</v>
      </c>
      <c r="R34">
        <f t="shared" si="5"/>
        <v>1</v>
      </c>
      <c r="S34">
        <f t="shared" si="6"/>
        <v>1</v>
      </c>
      <c r="T34">
        <f t="shared" si="7"/>
        <v>0</v>
      </c>
      <c r="U34">
        <f t="shared" si="8"/>
        <v>1</v>
      </c>
      <c r="V34">
        <f t="shared" si="9"/>
        <v>2</v>
      </c>
      <c r="W34">
        <f t="shared" si="10"/>
        <v>1</v>
      </c>
      <c r="Z34">
        <f t="shared" si="11"/>
        <v>1</v>
      </c>
      <c r="AA34">
        <f t="shared" si="12"/>
        <v>1</v>
      </c>
      <c r="AB34">
        <f t="shared" si="13"/>
        <v>1</v>
      </c>
      <c r="AC34">
        <f t="shared" si="14"/>
        <v>0</v>
      </c>
      <c r="AD34">
        <f t="shared" si="15"/>
        <v>1</v>
      </c>
      <c r="AE34">
        <f t="shared" si="16"/>
        <v>3</v>
      </c>
      <c r="AF34">
        <f t="shared" si="17"/>
        <v>3</v>
      </c>
      <c r="AI34">
        <f t="shared" si="18"/>
        <v>2</v>
      </c>
      <c r="AJ34">
        <f t="shared" si="19"/>
        <v>1</v>
      </c>
      <c r="AK34">
        <f t="shared" si="20"/>
        <v>1</v>
      </c>
      <c r="AL34">
        <f t="shared" si="21"/>
        <v>2</v>
      </c>
      <c r="AM34">
        <f t="shared" si="22"/>
        <v>4</v>
      </c>
      <c r="AN34">
        <f t="shared" si="23"/>
        <v>4</v>
      </c>
      <c r="AO34">
        <f t="shared" si="24"/>
        <v>6</v>
      </c>
    </row>
    <row r="35" spans="1:41" x14ac:dyDescent="0.3">
      <c r="A35" s="4">
        <v>45643</v>
      </c>
      <c r="B35">
        <v>1</v>
      </c>
      <c r="C35">
        <v>3</v>
      </c>
      <c r="D35">
        <v>4</v>
      </c>
      <c r="E35">
        <v>21</v>
      </c>
      <c r="F35">
        <v>29</v>
      </c>
      <c r="G35">
        <v>2</v>
      </c>
      <c r="H35">
        <v>7</v>
      </c>
      <c r="J35">
        <f t="shared" si="0"/>
        <v>4.7302219821061255</v>
      </c>
      <c r="L35">
        <f t="shared" si="1"/>
        <v>7.6602872008822231</v>
      </c>
      <c r="N35">
        <f t="shared" si="2"/>
        <v>5</v>
      </c>
      <c r="P35">
        <f t="shared" si="3"/>
        <v>2.5495097567963922</v>
      </c>
      <c r="Q35">
        <f t="shared" si="4"/>
        <v>1</v>
      </c>
      <c r="R35">
        <f t="shared" si="5"/>
        <v>0</v>
      </c>
      <c r="S35">
        <f t="shared" si="6"/>
        <v>0</v>
      </c>
      <c r="T35">
        <f t="shared" si="7"/>
        <v>0</v>
      </c>
      <c r="U35">
        <f t="shared" si="8"/>
        <v>2</v>
      </c>
      <c r="V35">
        <f t="shared" si="9"/>
        <v>0</v>
      </c>
      <c r="W35">
        <f t="shared" si="10"/>
        <v>0</v>
      </c>
      <c r="Z35">
        <f t="shared" si="11"/>
        <v>1</v>
      </c>
      <c r="AA35">
        <f t="shared" si="12"/>
        <v>0</v>
      </c>
      <c r="AB35">
        <f t="shared" si="13"/>
        <v>1</v>
      </c>
      <c r="AC35">
        <f t="shared" si="14"/>
        <v>0</v>
      </c>
      <c r="AD35">
        <f t="shared" si="15"/>
        <v>3</v>
      </c>
      <c r="AE35">
        <f t="shared" si="16"/>
        <v>1</v>
      </c>
      <c r="AF35">
        <f t="shared" si="17"/>
        <v>1</v>
      </c>
      <c r="AI35">
        <f t="shared" si="18"/>
        <v>3</v>
      </c>
      <c r="AJ35">
        <f t="shared" si="19"/>
        <v>1</v>
      </c>
      <c r="AK35">
        <f t="shared" si="20"/>
        <v>3</v>
      </c>
      <c r="AL35">
        <f t="shared" si="21"/>
        <v>0</v>
      </c>
      <c r="AM35">
        <f t="shared" si="22"/>
        <v>3</v>
      </c>
      <c r="AN35">
        <f t="shared" si="23"/>
        <v>3</v>
      </c>
      <c r="AO35">
        <f t="shared" si="24"/>
        <v>2</v>
      </c>
    </row>
    <row r="36" spans="1:41" x14ac:dyDescent="0.3">
      <c r="A36" s="4">
        <v>45639</v>
      </c>
      <c r="B36">
        <v>1</v>
      </c>
      <c r="C36">
        <v>15</v>
      </c>
      <c r="D36">
        <v>25</v>
      </c>
      <c r="E36">
        <v>42</v>
      </c>
      <c r="F36">
        <v>50</v>
      </c>
      <c r="G36">
        <v>4</v>
      </c>
      <c r="H36">
        <v>10</v>
      </c>
      <c r="J36">
        <f t="shared" si="0"/>
        <v>6.3688696014284982</v>
      </c>
      <c r="L36">
        <f t="shared" si="1"/>
        <v>3.3166247903554003</v>
      </c>
      <c r="N36">
        <f t="shared" si="2"/>
        <v>6</v>
      </c>
      <c r="P36">
        <f t="shared" si="3"/>
        <v>1</v>
      </c>
      <c r="Q36">
        <f t="shared" si="4"/>
        <v>0</v>
      </c>
      <c r="R36">
        <f t="shared" si="5"/>
        <v>0</v>
      </c>
      <c r="S36">
        <f t="shared" si="6"/>
        <v>4</v>
      </c>
      <c r="T36">
        <f t="shared" si="7"/>
        <v>0</v>
      </c>
      <c r="U36">
        <f t="shared" si="8"/>
        <v>0</v>
      </c>
      <c r="V36">
        <f t="shared" si="9"/>
        <v>0</v>
      </c>
      <c r="W36">
        <f t="shared" si="10"/>
        <v>1</v>
      </c>
      <c r="Z36">
        <f t="shared" si="11"/>
        <v>0</v>
      </c>
      <c r="AA36">
        <f t="shared" si="12"/>
        <v>0</v>
      </c>
      <c r="AB36">
        <f t="shared" si="13"/>
        <v>4</v>
      </c>
      <c r="AC36">
        <f t="shared" si="14"/>
        <v>1</v>
      </c>
      <c r="AD36">
        <f t="shared" si="15"/>
        <v>1</v>
      </c>
      <c r="AE36">
        <f t="shared" si="16"/>
        <v>0</v>
      </c>
      <c r="AF36">
        <f t="shared" si="17"/>
        <v>2</v>
      </c>
      <c r="AI36">
        <f t="shared" si="18"/>
        <v>2</v>
      </c>
      <c r="AJ36">
        <f t="shared" si="19"/>
        <v>2</v>
      </c>
      <c r="AK36">
        <f t="shared" si="20"/>
        <v>5</v>
      </c>
      <c r="AL36">
        <f t="shared" si="21"/>
        <v>1</v>
      </c>
      <c r="AM36">
        <f t="shared" si="22"/>
        <v>3</v>
      </c>
      <c r="AN36">
        <f t="shared" si="23"/>
        <v>1</v>
      </c>
      <c r="AO36">
        <f t="shared" si="24"/>
        <v>3</v>
      </c>
    </row>
    <row r="37" spans="1:41" x14ac:dyDescent="0.3">
      <c r="A37" s="4">
        <v>45636</v>
      </c>
      <c r="B37">
        <v>5</v>
      </c>
      <c r="C37">
        <v>24</v>
      </c>
      <c r="D37">
        <v>25</v>
      </c>
      <c r="E37">
        <v>29</v>
      </c>
      <c r="F37">
        <v>47</v>
      </c>
      <c r="G37">
        <v>5</v>
      </c>
      <c r="H37">
        <v>9</v>
      </c>
      <c r="J37">
        <f t="shared" si="0"/>
        <v>6.6238206497458849</v>
      </c>
      <c r="L37">
        <f t="shared" si="1"/>
        <v>4.4855322984011607</v>
      </c>
      <c r="N37">
        <f t="shared" si="2"/>
        <v>4</v>
      </c>
      <c r="P37">
        <f t="shared" si="3"/>
        <v>1</v>
      </c>
      <c r="Q37">
        <f t="shared" si="4"/>
        <v>0</v>
      </c>
      <c r="R37">
        <f t="shared" si="5"/>
        <v>0</v>
      </c>
      <c r="S37">
        <f t="shared" si="6"/>
        <v>3</v>
      </c>
      <c r="T37">
        <f t="shared" si="7"/>
        <v>2</v>
      </c>
      <c r="U37">
        <f t="shared" si="8"/>
        <v>2</v>
      </c>
      <c r="V37">
        <f t="shared" si="9"/>
        <v>1</v>
      </c>
      <c r="W37">
        <f t="shared" si="10"/>
        <v>2</v>
      </c>
      <c r="Z37">
        <f t="shared" si="11"/>
        <v>0</v>
      </c>
      <c r="AA37">
        <f t="shared" si="12"/>
        <v>0</v>
      </c>
      <c r="AB37">
        <f t="shared" si="13"/>
        <v>3</v>
      </c>
      <c r="AC37">
        <f t="shared" si="14"/>
        <v>2</v>
      </c>
      <c r="AD37">
        <f t="shared" si="15"/>
        <v>2</v>
      </c>
      <c r="AE37">
        <f t="shared" si="16"/>
        <v>1</v>
      </c>
      <c r="AF37">
        <f t="shared" si="17"/>
        <v>3</v>
      </c>
      <c r="AI37">
        <f t="shared" si="18"/>
        <v>0</v>
      </c>
      <c r="AJ37">
        <f t="shared" si="19"/>
        <v>0</v>
      </c>
      <c r="AK37">
        <f t="shared" si="20"/>
        <v>4</v>
      </c>
      <c r="AL37">
        <f t="shared" si="21"/>
        <v>3</v>
      </c>
      <c r="AM37">
        <f t="shared" si="22"/>
        <v>2</v>
      </c>
      <c r="AN37">
        <f t="shared" si="23"/>
        <v>2</v>
      </c>
      <c r="AO37">
        <f t="shared" si="24"/>
        <v>6</v>
      </c>
    </row>
    <row r="38" spans="1:41" x14ac:dyDescent="0.3">
      <c r="A38" s="4">
        <v>45632</v>
      </c>
      <c r="B38">
        <v>14</v>
      </c>
      <c r="C38">
        <v>25</v>
      </c>
      <c r="D38">
        <v>39</v>
      </c>
      <c r="E38">
        <v>44</v>
      </c>
      <c r="F38">
        <v>47</v>
      </c>
      <c r="G38">
        <v>6</v>
      </c>
      <c r="H38">
        <v>10</v>
      </c>
      <c r="J38">
        <f t="shared" si="0"/>
        <v>4.6837484987987983</v>
      </c>
      <c r="L38">
        <f t="shared" si="1"/>
        <v>2.0976176963403033</v>
      </c>
      <c r="N38">
        <f t="shared" si="2"/>
        <v>4</v>
      </c>
      <c r="P38">
        <f t="shared" si="3"/>
        <v>1.4142135623730951</v>
      </c>
      <c r="Q38">
        <f t="shared" si="4"/>
        <v>0</v>
      </c>
      <c r="R38">
        <f t="shared" si="5"/>
        <v>2</v>
      </c>
      <c r="S38">
        <f t="shared" si="6"/>
        <v>0</v>
      </c>
      <c r="T38">
        <f t="shared" si="7"/>
        <v>0</v>
      </c>
      <c r="U38">
        <f t="shared" si="8"/>
        <v>1</v>
      </c>
      <c r="V38">
        <f t="shared" si="9"/>
        <v>1</v>
      </c>
      <c r="W38">
        <f t="shared" si="10"/>
        <v>0</v>
      </c>
      <c r="Z38">
        <f t="shared" si="11"/>
        <v>0</v>
      </c>
      <c r="AA38">
        <f t="shared" si="12"/>
        <v>2</v>
      </c>
      <c r="AB38">
        <f t="shared" si="13"/>
        <v>1</v>
      </c>
      <c r="AC38">
        <f t="shared" si="14"/>
        <v>2</v>
      </c>
      <c r="AD38">
        <f t="shared" si="15"/>
        <v>1</v>
      </c>
      <c r="AE38">
        <f t="shared" si="16"/>
        <v>3</v>
      </c>
      <c r="AF38">
        <f t="shared" si="17"/>
        <v>1</v>
      </c>
      <c r="AI38">
        <f t="shared" si="18"/>
        <v>1</v>
      </c>
      <c r="AJ38">
        <f t="shared" si="19"/>
        <v>3</v>
      </c>
      <c r="AK38">
        <f t="shared" si="20"/>
        <v>2</v>
      </c>
      <c r="AL38">
        <f t="shared" si="21"/>
        <v>2</v>
      </c>
      <c r="AM38">
        <f t="shared" si="22"/>
        <v>1</v>
      </c>
      <c r="AN38">
        <f t="shared" si="23"/>
        <v>5</v>
      </c>
      <c r="AO38">
        <f t="shared" si="24"/>
        <v>2</v>
      </c>
    </row>
    <row r="39" spans="1:41" x14ac:dyDescent="0.3">
      <c r="A39" s="4">
        <v>45629</v>
      </c>
      <c r="B39">
        <v>23</v>
      </c>
      <c r="C39">
        <v>25</v>
      </c>
      <c r="D39">
        <v>34</v>
      </c>
      <c r="E39">
        <v>46</v>
      </c>
      <c r="F39">
        <v>47</v>
      </c>
      <c r="G39">
        <v>6</v>
      </c>
      <c r="H39">
        <v>8</v>
      </c>
      <c r="J39">
        <f t="shared" si="0"/>
        <v>3.7914377220257753</v>
      </c>
      <c r="L39">
        <f t="shared" si="1"/>
        <v>5.8309518948453007</v>
      </c>
      <c r="N39">
        <f t="shared" si="2"/>
        <v>2</v>
      </c>
      <c r="P39">
        <f t="shared" si="3"/>
        <v>1</v>
      </c>
      <c r="Q39">
        <f t="shared" si="4"/>
        <v>0</v>
      </c>
      <c r="R39">
        <f t="shared" si="5"/>
        <v>1</v>
      </c>
      <c r="S39">
        <f t="shared" si="6"/>
        <v>1</v>
      </c>
      <c r="T39">
        <f t="shared" si="7"/>
        <v>0</v>
      </c>
      <c r="U39">
        <f t="shared" si="8"/>
        <v>0</v>
      </c>
      <c r="V39">
        <f t="shared" si="9"/>
        <v>1</v>
      </c>
      <c r="W39">
        <f t="shared" si="10"/>
        <v>1</v>
      </c>
      <c r="Z39">
        <f t="shared" si="11"/>
        <v>0</v>
      </c>
      <c r="AA39">
        <f t="shared" si="12"/>
        <v>1</v>
      </c>
      <c r="AB39">
        <f t="shared" si="13"/>
        <v>1</v>
      </c>
      <c r="AC39">
        <f t="shared" si="14"/>
        <v>0</v>
      </c>
      <c r="AD39">
        <f t="shared" si="15"/>
        <v>0</v>
      </c>
      <c r="AE39">
        <f t="shared" si="16"/>
        <v>2</v>
      </c>
      <c r="AF39">
        <f t="shared" si="17"/>
        <v>1</v>
      </c>
      <c r="AI39">
        <f t="shared" si="18"/>
        <v>2</v>
      </c>
      <c r="AJ39">
        <f t="shared" si="19"/>
        <v>2</v>
      </c>
      <c r="AK39">
        <f t="shared" si="20"/>
        <v>2</v>
      </c>
      <c r="AL39">
        <f t="shared" si="21"/>
        <v>2</v>
      </c>
      <c r="AM39">
        <f t="shared" si="22"/>
        <v>0</v>
      </c>
      <c r="AN39">
        <f t="shared" si="23"/>
        <v>4</v>
      </c>
      <c r="AO39">
        <f t="shared" si="24"/>
        <v>3</v>
      </c>
    </row>
    <row r="40" spans="1:41" x14ac:dyDescent="0.3">
      <c r="A40" s="4">
        <v>45625</v>
      </c>
      <c r="B40">
        <v>8</v>
      </c>
      <c r="C40">
        <v>17</v>
      </c>
      <c r="D40">
        <v>18</v>
      </c>
      <c r="E40">
        <v>29</v>
      </c>
      <c r="F40">
        <v>43</v>
      </c>
      <c r="G40">
        <v>5</v>
      </c>
      <c r="H40">
        <v>9</v>
      </c>
      <c r="J40">
        <f t="shared" si="0"/>
        <v>4.9937460888595444</v>
      </c>
      <c r="L40">
        <f t="shared" si="1"/>
        <v>1.9899748742132399</v>
      </c>
      <c r="N40">
        <f t="shared" si="2"/>
        <v>4</v>
      </c>
      <c r="P40">
        <f t="shared" si="3"/>
        <v>3.5355339059327378</v>
      </c>
      <c r="Q40">
        <f t="shared" si="4"/>
        <v>1</v>
      </c>
      <c r="R40">
        <f t="shared" si="5"/>
        <v>0</v>
      </c>
      <c r="S40">
        <f t="shared" si="6"/>
        <v>0</v>
      </c>
      <c r="T40">
        <f t="shared" si="7"/>
        <v>1</v>
      </c>
      <c r="U40">
        <f t="shared" si="8"/>
        <v>0</v>
      </c>
      <c r="V40">
        <f t="shared" si="9"/>
        <v>0</v>
      </c>
      <c r="W40">
        <f t="shared" si="10"/>
        <v>1</v>
      </c>
      <c r="Z40">
        <f t="shared" si="11"/>
        <v>2</v>
      </c>
      <c r="AA40">
        <f t="shared" si="12"/>
        <v>1</v>
      </c>
      <c r="AB40">
        <f t="shared" si="13"/>
        <v>0</v>
      </c>
      <c r="AC40">
        <f t="shared" si="14"/>
        <v>1</v>
      </c>
      <c r="AD40">
        <f t="shared" si="15"/>
        <v>0</v>
      </c>
      <c r="AE40">
        <f t="shared" si="16"/>
        <v>0</v>
      </c>
      <c r="AF40">
        <f t="shared" si="17"/>
        <v>3</v>
      </c>
      <c r="AI40">
        <f t="shared" si="18"/>
        <v>4</v>
      </c>
      <c r="AJ40">
        <f t="shared" si="19"/>
        <v>2</v>
      </c>
      <c r="AK40">
        <f t="shared" si="20"/>
        <v>1</v>
      </c>
      <c r="AL40">
        <f t="shared" si="21"/>
        <v>3</v>
      </c>
      <c r="AM40">
        <f t="shared" si="22"/>
        <v>0</v>
      </c>
      <c r="AN40">
        <f t="shared" si="23"/>
        <v>3</v>
      </c>
      <c r="AO40">
        <f t="shared" si="24"/>
        <v>5</v>
      </c>
    </row>
    <row r="41" spans="1:41" x14ac:dyDescent="0.3">
      <c r="A41" s="4">
        <v>45622</v>
      </c>
      <c r="B41">
        <v>7</v>
      </c>
      <c r="C41">
        <v>11</v>
      </c>
      <c r="D41">
        <v>25</v>
      </c>
      <c r="E41">
        <v>31</v>
      </c>
      <c r="F41">
        <v>40</v>
      </c>
      <c r="G41">
        <v>9</v>
      </c>
      <c r="H41">
        <v>12</v>
      </c>
      <c r="J41">
        <f t="shared" si="0"/>
        <v>4.5345892868042634</v>
      </c>
      <c r="L41">
        <f t="shared" si="1"/>
        <v>3.2434549480453709</v>
      </c>
      <c r="N41">
        <f t="shared" si="2"/>
        <v>3</v>
      </c>
      <c r="P41">
        <f t="shared" si="3"/>
        <v>1</v>
      </c>
      <c r="Q41">
        <f t="shared" si="4"/>
        <v>1</v>
      </c>
      <c r="R41">
        <f t="shared" si="5"/>
        <v>2</v>
      </c>
      <c r="S41">
        <f t="shared" si="6"/>
        <v>0</v>
      </c>
      <c r="T41">
        <f t="shared" si="7"/>
        <v>1</v>
      </c>
      <c r="U41">
        <f t="shared" si="8"/>
        <v>0</v>
      </c>
      <c r="V41">
        <f t="shared" si="9"/>
        <v>0</v>
      </c>
      <c r="W41">
        <f t="shared" si="10"/>
        <v>1</v>
      </c>
      <c r="Z41">
        <f t="shared" si="11"/>
        <v>2</v>
      </c>
      <c r="AA41">
        <f t="shared" si="12"/>
        <v>2</v>
      </c>
      <c r="AB41">
        <f t="shared" si="13"/>
        <v>1</v>
      </c>
      <c r="AC41">
        <f t="shared" si="14"/>
        <v>1</v>
      </c>
      <c r="AD41">
        <f t="shared" si="15"/>
        <v>0</v>
      </c>
      <c r="AE41">
        <f t="shared" si="16"/>
        <v>2</v>
      </c>
      <c r="AF41">
        <f t="shared" si="17"/>
        <v>2</v>
      </c>
      <c r="AI41">
        <f t="shared" si="18"/>
        <v>4</v>
      </c>
      <c r="AJ41">
        <f t="shared" si="19"/>
        <v>2</v>
      </c>
      <c r="AK41">
        <f t="shared" si="20"/>
        <v>2</v>
      </c>
      <c r="AL41">
        <f t="shared" si="21"/>
        <v>1</v>
      </c>
      <c r="AM41">
        <f t="shared" si="22"/>
        <v>1</v>
      </c>
      <c r="AN41">
        <f t="shared" si="23"/>
        <v>4</v>
      </c>
      <c r="AO41">
        <f t="shared" si="24"/>
        <v>4</v>
      </c>
    </row>
    <row r="42" spans="1:41" x14ac:dyDescent="0.3">
      <c r="A42" s="4">
        <v>45618</v>
      </c>
      <c r="B42">
        <v>10</v>
      </c>
      <c r="C42">
        <v>11</v>
      </c>
      <c r="D42">
        <v>12</v>
      </c>
      <c r="E42">
        <v>29</v>
      </c>
      <c r="F42">
        <v>31</v>
      </c>
      <c r="G42">
        <v>8</v>
      </c>
      <c r="H42">
        <v>11</v>
      </c>
      <c r="J42">
        <f t="shared" si="0"/>
        <v>4.2938910093294167</v>
      </c>
      <c r="L42">
        <f t="shared" si="1"/>
        <v>4.1424630354415957</v>
      </c>
      <c r="N42">
        <f t="shared" si="2"/>
        <v>3</v>
      </c>
      <c r="P42">
        <f t="shared" si="3"/>
        <v>1</v>
      </c>
      <c r="Q42">
        <f t="shared" si="4"/>
        <v>1</v>
      </c>
      <c r="R42">
        <f t="shared" si="5"/>
        <v>1</v>
      </c>
      <c r="S42">
        <f t="shared" si="6"/>
        <v>1</v>
      </c>
      <c r="T42">
        <f t="shared" si="7"/>
        <v>0</v>
      </c>
      <c r="U42">
        <f t="shared" si="8"/>
        <v>0</v>
      </c>
      <c r="V42">
        <f t="shared" si="9"/>
        <v>0</v>
      </c>
      <c r="W42">
        <f t="shared" si="10"/>
        <v>0</v>
      </c>
      <c r="Z42">
        <f t="shared" si="11"/>
        <v>1</v>
      </c>
      <c r="AA42">
        <f t="shared" si="12"/>
        <v>1</v>
      </c>
      <c r="AB42">
        <f t="shared" si="13"/>
        <v>1</v>
      </c>
      <c r="AC42">
        <f t="shared" si="14"/>
        <v>0</v>
      </c>
      <c r="AD42">
        <f t="shared" si="15"/>
        <v>0</v>
      </c>
      <c r="AE42">
        <f t="shared" si="16"/>
        <v>1</v>
      </c>
      <c r="AF42">
        <f t="shared" si="17"/>
        <v>0</v>
      </c>
      <c r="AI42">
        <f t="shared" si="18"/>
        <v>2</v>
      </c>
      <c r="AJ42">
        <f t="shared" si="19"/>
        <v>1</v>
      </c>
      <c r="AK42">
        <f t="shared" si="20"/>
        <v>1</v>
      </c>
      <c r="AL42">
        <f t="shared" si="21"/>
        <v>2</v>
      </c>
      <c r="AM42">
        <f t="shared" si="22"/>
        <v>1</v>
      </c>
      <c r="AN42">
        <f t="shared" si="23"/>
        <v>2</v>
      </c>
      <c r="AO42">
        <f t="shared" si="24"/>
        <v>1</v>
      </c>
    </row>
    <row r="43" spans="1:41" x14ac:dyDescent="0.3">
      <c r="A43" s="4">
        <v>45615</v>
      </c>
      <c r="B43">
        <v>4</v>
      </c>
      <c r="C43">
        <v>13</v>
      </c>
      <c r="D43">
        <v>20</v>
      </c>
      <c r="E43">
        <v>28</v>
      </c>
      <c r="F43">
        <v>49</v>
      </c>
      <c r="G43">
        <v>7</v>
      </c>
      <c r="H43">
        <v>12</v>
      </c>
      <c r="J43">
        <f t="shared" si="0"/>
        <v>6.299801584177076</v>
      </c>
      <c r="L43">
        <f t="shared" si="1"/>
        <v>3.8781438859330635</v>
      </c>
      <c r="N43">
        <f t="shared" si="2"/>
        <v>5</v>
      </c>
      <c r="P43">
        <f t="shared" si="3"/>
        <v>5.5226805085936306</v>
      </c>
      <c r="Q43">
        <f t="shared" si="4"/>
        <v>0</v>
      </c>
      <c r="R43">
        <f t="shared" si="5"/>
        <v>0</v>
      </c>
      <c r="S43">
        <f t="shared" si="6"/>
        <v>0</v>
      </c>
      <c r="T43">
        <f t="shared" si="7"/>
        <v>0</v>
      </c>
      <c r="U43">
        <f t="shared" si="8"/>
        <v>0</v>
      </c>
      <c r="V43">
        <f t="shared" si="9"/>
        <v>1</v>
      </c>
      <c r="W43">
        <f t="shared" si="10"/>
        <v>0</v>
      </c>
      <c r="Z43">
        <f t="shared" si="11"/>
        <v>2</v>
      </c>
      <c r="AA43">
        <f t="shared" si="12"/>
        <v>1</v>
      </c>
      <c r="AB43">
        <f t="shared" si="13"/>
        <v>1</v>
      </c>
      <c r="AC43">
        <f t="shared" si="14"/>
        <v>0</v>
      </c>
      <c r="AD43">
        <f t="shared" si="15"/>
        <v>0</v>
      </c>
      <c r="AE43">
        <f t="shared" si="16"/>
        <v>1</v>
      </c>
      <c r="AF43">
        <f t="shared" si="17"/>
        <v>2</v>
      </c>
      <c r="AI43">
        <f t="shared" si="18"/>
        <v>3</v>
      </c>
      <c r="AJ43">
        <f t="shared" si="19"/>
        <v>1</v>
      </c>
      <c r="AK43">
        <f t="shared" si="20"/>
        <v>5</v>
      </c>
      <c r="AL43">
        <f t="shared" si="21"/>
        <v>0</v>
      </c>
      <c r="AM43">
        <f t="shared" si="22"/>
        <v>2</v>
      </c>
      <c r="AN43">
        <f t="shared" si="23"/>
        <v>2</v>
      </c>
      <c r="AO43">
        <f t="shared" si="24"/>
        <v>4</v>
      </c>
    </row>
    <row r="44" spans="1:41" x14ac:dyDescent="0.3">
      <c r="A44" s="4">
        <v>45611</v>
      </c>
      <c r="B44">
        <v>7</v>
      </c>
      <c r="C44">
        <v>8</v>
      </c>
      <c r="D44">
        <v>34</v>
      </c>
      <c r="E44">
        <v>39</v>
      </c>
      <c r="F44">
        <v>44</v>
      </c>
      <c r="G44">
        <v>2</v>
      </c>
      <c r="H44">
        <v>6</v>
      </c>
      <c r="J44">
        <f t="shared" si="0"/>
        <v>6.7407343813563818</v>
      </c>
      <c r="L44">
        <f t="shared" si="1"/>
        <v>5.7515215378193627</v>
      </c>
      <c r="N44">
        <f t="shared" si="2"/>
        <v>4</v>
      </c>
      <c r="P44">
        <f t="shared" si="3"/>
        <v>2.9154759474226504</v>
      </c>
      <c r="Q44">
        <f t="shared" si="4"/>
        <v>1</v>
      </c>
      <c r="R44">
        <f t="shared" si="5"/>
        <v>1</v>
      </c>
      <c r="S44">
        <f t="shared" si="6"/>
        <v>0</v>
      </c>
      <c r="T44">
        <f t="shared" si="7"/>
        <v>0</v>
      </c>
      <c r="U44">
        <f t="shared" si="8"/>
        <v>1</v>
      </c>
      <c r="V44">
        <f t="shared" si="9"/>
        <v>1</v>
      </c>
      <c r="W44">
        <f t="shared" si="10"/>
        <v>1</v>
      </c>
      <c r="Z44">
        <f t="shared" si="11"/>
        <v>1</v>
      </c>
      <c r="AA44">
        <f t="shared" si="12"/>
        <v>1</v>
      </c>
      <c r="AB44">
        <f t="shared" si="13"/>
        <v>0</v>
      </c>
      <c r="AC44">
        <f t="shared" si="14"/>
        <v>1</v>
      </c>
      <c r="AD44">
        <f t="shared" si="15"/>
        <v>1</v>
      </c>
      <c r="AE44">
        <f t="shared" si="16"/>
        <v>2</v>
      </c>
      <c r="AF44">
        <f t="shared" si="17"/>
        <v>1</v>
      </c>
      <c r="AI44">
        <f t="shared" si="18"/>
        <v>3</v>
      </c>
      <c r="AJ44">
        <f t="shared" si="19"/>
        <v>3</v>
      </c>
      <c r="AK44">
        <f t="shared" si="20"/>
        <v>3</v>
      </c>
      <c r="AL44">
        <f t="shared" si="21"/>
        <v>1</v>
      </c>
      <c r="AM44">
        <f t="shared" si="22"/>
        <v>2</v>
      </c>
      <c r="AN44">
        <f t="shared" si="23"/>
        <v>3</v>
      </c>
      <c r="AO44">
        <f t="shared" si="24"/>
        <v>3</v>
      </c>
    </row>
    <row r="45" spans="1:41" x14ac:dyDescent="0.3">
      <c r="A45" s="4">
        <v>45608</v>
      </c>
      <c r="B45">
        <v>10</v>
      </c>
      <c r="C45">
        <v>11</v>
      </c>
      <c r="D45">
        <v>12</v>
      </c>
      <c r="E45">
        <v>22</v>
      </c>
      <c r="F45">
        <v>50</v>
      </c>
      <c r="G45">
        <v>1</v>
      </c>
      <c r="H45">
        <v>10</v>
      </c>
      <c r="J45">
        <f t="shared" si="0"/>
        <v>7.4414380330686081</v>
      </c>
      <c r="L45">
        <f t="shared" si="1"/>
        <v>7.6967525619575428</v>
      </c>
      <c r="N45">
        <f t="shared" si="2"/>
        <v>9</v>
      </c>
      <c r="P45">
        <f t="shared" si="3"/>
        <v>4.9497474683058327</v>
      </c>
      <c r="Q45">
        <f t="shared" si="4"/>
        <v>0</v>
      </c>
      <c r="R45">
        <f t="shared" si="5"/>
        <v>0</v>
      </c>
      <c r="S45">
        <f t="shared" si="6"/>
        <v>0</v>
      </c>
      <c r="T45">
        <f t="shared" si="7"/>
        <v>0</v>
      </c>
      <c r="U45">
        <f t="shared" si="8"/>
        <v>2</v>
      </c>
      <c r="V45">
        <f t="shared" si="9"/>
        <v>1</v>
      </c>
      <c r="W45">
        <f t="shared" si="10"/>
        <v>1</v>
      </c>
      <c r="Z45">
        <f t="shared" si="11"/>
        <v>0</v>
      </c>
      <c r="AA45">
        <f t="shared" si="12"/>
        <v>0</v>
      </c>
      <c r="AB45">
        <f t="shared" si="13"/>
        <v>0</v>
      </c>
      <c r="AC45">
        <f t="shared" si="14"/>
        <v>0</v>
      </c>
      <c r="AD45">
        <f t="shared" si="15"/>
        <v>2</v>
      </c>
      <c r="AE45">
        <f t="shared" si="16"/>
        <v>3</v>
      </c>
      <c r="AF45">
        <f t="shared" si="17"/>
        <v>1</v>
      </c>
      <c r="AI45">
        <f t="shared" si="18"/>
        <v>1</v>
      </c>
      <c r="AJ45">
        <f t="shared" si="19"/>
        <v>1</v>
      </c>
      <c r="AK45">
        <f t="shared" si="20"/>
        <v>1</v>
      </c>
      <c r="AL45">
        <f t="shared" si="21"/>
        <v>1</v>
      </c>
      <c r="AM45">
        <f t="shared" si="22"/>
        <v>2</v>
      </c>
      <c r="AN45">
        <f t="shared" si="23"/>
        <v>5</v>
      </c>
      <c r="AO45">
        <f t="shared" si="24"/>
        <v>2</v>
      </c>
    </row>
    <row r="46" spans="1:41" x14ac:dyDescent="0.3">
      <c r="A46" s="4">
        <v>45604</v>
      </c>
      <c r="B46">
        <v>2</v>
      </c>
      <c r="C46">
        <v>33</v>
      </c>
      <c r="D46">
        <v>35</v>
      </c>
      <c r="E46">
        <v>42</v>
      </c>
      <c r="F46">
        <v>48</v>
      </c>
      <c r="G46">
        <v>1</v>
      </c>
      <c r="H46">
        <v>3</v>
      </c>
      <c r="J46">
        <f t="shared" si="0"/>
        <v>8.1009258730098246</v>
      </c>
      <c r="L46">
        <f t="shared" si="1"/>
        <v>6.036555309114628</v>
      </c>
      <c r="N46">
        <f t="shared" si="2"/>
        <v>2</v>
      </c>
      <c r="P46">
        <f t="shared" si="3"/>
        <v>5.5226805085936306</v>
      </c>
      <c r="Q46">
        <f t="shared" si="4"/>
        <v>1</v>
      </c>
      <c r="R46">
        <f t="shared" si="5"/>
        <v>1</v>
      </c>
      <c r="S46">
        <f t="shared" si="6"/>
        <v>0</v>
      </c>
      <c r="T46">
        <f t="shared" si="7"/>
        <v>0</v>
      </c>
      <c r="U46">
        <f t="shared" si="8"/>
        <v>0</v>
      </c>
      <c r="V46">
        <f t="shared" si="9"/>
        <v>1</v>
      </c>
      <c r="W46">
        <f t="shared" si="10"/>
        <v>0</v>
      </c>
      <c r="Z46">
        <f t="shared" si="11"/>
        <v>2</v>
      </c>
      <c r="AA46">
        <f t="shared" si="12"/>
        <v>1</v>
      </c>
      <c r="AB46">
        <f t="shared" si="13"/>
        <v>0</v>
      </c>
      <c r="AC46">
        <f t="shared" si="14"/>
        <v>0</v>
      </c>
      <c r="AD46">
        <f t="shared" si="15"/>
        <v>1</v>
      </c>
      <c r="AE46">
        <f t="shared" si="16"/>
        <v>3</v>
      </c>
      <c r="AF46">
        <f t="shared" si="17"/>
        <v>1</v>
      </c>
      <c r="AI46">
        <f t="shared" si="18"/>
        <v>2</v>
      </c>
      <c r="AJ46">
        <f t="shared" si="19"/>
        <v>2</v>
      </c>
      <c r="AK46">
        <f t="shared" si="20"/>
        <v>0</v>
      </c>
      <c r="AL46">
        <f t="shared" si="21"/>
        <v>3</v>
      </c>
      <c r="AM46">
        <f t="shared" si="22"/>
        <v>2</v>
      </c>
      <c r="AN46">
        <f t="shared" si="23"/>
        <v>4</v>
      </c>
      <c r="AO46">
        <f t="shared" si="24"/>
        <v>4</v>
      </c>
    </row>
    <row r="47" spans="1:41" x14ac:dyDescent="0.3">
      <c r="A47" s="4">
        <v>45601</v>
      </c>
      <c r="B47">
        <v>1</v>
      </c>
      <c r="C47">
        <v>8</v>
      </c>
      <c r="D47">
        <v>19</v>
      </c>
      <c r="E47">
        <v>37</v>
      </c>
      <c r="F47">
        <v>50</v>
      </c>
      <c r="G47">
        <v>6</v>
      </c>
      <c r="H47">
        <v>9</v>
      </c>
      <c r="J47">
        <f t="shared" si="0"/>
        <v>6.4371965947918666</v>
      </c>
      <c r="L47">
        <f t="shared" si="1"/>
        <v>6.5452272687814288</v>
      </c>
      <c r="N47">
        <f t="shared" si="2"/>
        <v>3</v>
      </c>
      <c r="P47">
        <f t="shared" si="3"/>
        <v>3.1622776601683795</v>
      </c>
      <c r="Q47">
        <f t="shared" si="4"/>
        <v>1</v>
      </c>
      <c r="R47">
        <f t="shared" si="5"/>
        <v>0</v>
      </c>
      <c r="S47">
        <f t="shared" si="6"/>
        <v>1</v>
      </c>
      <c r="T47">
        <f t="shared" si="7"/>
        <v>0</v>
      </c>
      <c r="U47">
        <f t="shared" si="8"/>
        <v>1</v>
      </c>
      <c r="V47">
        <f t="shared" si="9"/>
        <v>0</v>
      </c>
      <c r="W47">
        <f t="shared" si="10"/>
        <v>1</v>
      </c>
      <c r="Z47">
        <f t="shared" si="11"/>
        <v>1</v>
      </c>
      <c r="AA47">
        <f t="shared" si="12"/>
        <v>2</v>
      </c>
      <c r="AB47">
        <f t="shared" si="13"/>
        <v>2</v>
      </c>
      <c r="AC47">
        <f t="shared" si="14"/>
        <v>0</v>
      </c>
      <c r="AD47">
        <f t="shared" si="15"/>
        <v>1</v>
      </c>
      <c r="AE47">
        <f t="shared" si="16"/>
        <v>2</v>
      </c>
      <c r="AF47">
        <f t="shared" si="17"/>
        <v>3</v>
      </c>
      <c r="AI47">
        <f t="shared" si="18"/>
        <v>2</v>
      </c>
      <c r="AJ47">
        <f t="shared" si="19"/>
        <v>3</v>
      </c>
      <c r="AK47">
        <f t="shared" si="20"/>
        <v>2</v>
      </c>
      <c r="AL47">
        <f t="shared" si="21"/>
        <v>1</v>
      </c>
      <c r="AM47">
        <f t="shared" si="22"/>
        <v>1</v>
      </c>
      <c r="AN47">
        <f t="shared" si="23"/>
        <v>3</v>
      </c>
      <c r="AO47">
        <f t="shared" si="24"/>
        <v>4</v>
      </c>
    </row>
    <row r="48" spans="1:41" x14ac:dyDescent="0.3">
      <c r="A48" s="4">
        <v>45597</v>
      </c>
      <c r="B48">
        <v>7</v>
      </c>
      <c r="C48">
        <v>33</v>
      </c>
      <c r="D48">
        <v>38</v>
      </c>
      <c r="E48">
        <v>44</v>
      </c>
      <c r="F48">
        <v>50</v>
      </c>
      <c r="G48">
        <v>2</v>
      </c>
      <c r="H48">
        <v>7</v>
      </c>
      <c r="J48">
        <f t="shared" si="0"/>
        <v>6.9507193872289221</v>
      </c>
      <c r="L48">
        <f t="shared" si="1"/>
        <v>7.9473265945222114</v>
      </c>
      <c r="N48">
        <f t="shared" si="2"/>
        <v>5</v>
      </c>
      <c r="P48">
        <f t="shared" si="3"/>
        <v>6.6708320320631671</v>
      </c>
      <c r="Q48">
        <f t="shared" si="4"/>
        <v>0</v>
      </c>
      <c r="R48">
        <f t="shared" si="5"/>
        <v>0</v>
      </c>
      <c r="S48">
        <f t="shared" si="6"/>
        <v>0</v>
      </c>
      <c r="T48">
        <f t="shared" si="7"/>
        <v>0</v>
      </c>
      <c r="U48">
        <f t="shared" si="8"/>
        <v>0</v>
      </c>
      <c r="V48">
        <f t="shared" si="9"/>
        <v>1</v>
      </c>
      <c r="W48">
        <f t="shared" si="10"/>
        <v>0</v>
      </c>
      <c r="Z48">
        <f t="shared" si="11"/>
        <v>2</v>
      </c>
      <c r="AA48">
        <f t="shared" si="12"/>
        <v>0</v>
      </c>
      <c r="AB48">
        <f t="shared" si="13"/>
        <v>1</v>
      </c>
      <c r="AC48">
        <f t="shared" si="14"/>
        <v>0</v>
      </c>
      <c r="AD48">
        <f t="shared" si="15"/>
        <v>0</v>
      </c>
      <c r="AE48">
        <f t="shared" si="16"/>
        <v>1</v>
      </c>
      <c r="AF48">
        <f t="shared" si="17"/>
        <v>0</v>
      </c>
      <c r="AI48">
        <f t="shared" si="18"/>
        <v>3</v>
      </c>
      <c r="AJ48">
        <f t="shared" si="19"/>
        <v>1</v>
      </c>
      <c r="AK48">
        <f t="shared" si="20"/>
        <v>1</v>
      </c>
      <c r="AL48">
        <f t="shared" si="21"/>
        <v>1</v>
      </c>
      <c r="AM48">
        <f t="shared" si="22"/>
        <v>1</v>
      </c>
      <c r="AN48">
        <f t="shared" si="23"/>
        <v>3</v>
      </c>
      <c r="AO48">
        <f t="shared" si="24"/>
        <v>1</v>
      </c>
    </row>
    <row r="49" spans="1:41" x14ac:dyDescent="0.3">
      <c r="A49" s="4">
        <v>45594</v>
      </c>
      <c r="B49">
        <v>1</v>
      </c>
      <c r="C49">
        <v>2</v>
      </c>
      <c r="D49">
        <v>19</v>
      </c>
      <c r="E49">
        <v>30</v>
      </c>
      <c r="F49">
        <v>45</v>
      </c>
      <c r="G49">
        <v>10</v>
      </c>
      <c r="H49">
        <v>12</v>
      </c>
      <c r="J49">
        <f t="shared" si="0"/>
        <v>6.3047601064592458</v>
      </c>
      <c r="L49">
        <f t="shared" si="1"/>
        <v>3.2249030993194197</v>
      </c>
      <c r="N49">
        <f t="shared" si="2"/>
        <v>2</v>
      </c>
      <c r="P49">
        <f t="shared" si="3"/>
        <v>2.5495097567963922</v>
      </c>
      <c r="Q49">
        <f t="shared" si="4"/>
        <v>0</v>
      </c>
      <c r="R49">
        <f t="shared" si="5"/>
        <v>1</v>
      </c>
      <c r="S49">
        <f t="shared" si="6"/>
        <v>0</v>
      </c>
      <c r="T49">
        <f t="shared" si="7"/>
        <v>2</v>
      </c>
      <c r="U49">
        <f t="shared" si="8"/>
        <v>1</v>
      </c>
      <c r="V49">
        <f t="shared" si="9"/>
        <v>0</v>
      </c>
      <c r="W49">
        <f t="shared" si="10"/>
        <v>1</v>
      </c>
      <c r="Z49">
        <f t="shared" si="11"/>
        <v>0</v>
      </c>
      <c r="AA49">
        <f t="shared" si="12"/>
        <v>1</v>
      </c>
      <c r="AB49">
        <f t="shared" si="13"/>
        <v>1</v>
      </c>
      <c r="AC49">
        <f t="shared" si="14"/>
        <v>2</v>
      </c>
      <c r="AD49">
        <f t="shared" si="15"/>
        <v>1</v>
      </c>
      <c r="AE49">
        <f t="shared" si="16"/>
        <v>0</v>
      </c>
      <c r="AF49">
        <f t="shared" si="17"/>
        <v>2</v>
      </c>
      <c r="AI49">
        <f t="shared" si="18"/>
        <v>1</v>
      </c>
      <c r="AJ49">
        <f t="shared" si="19"/>
        <v>1</v>
      </c>
      <c r="AK49">
        <f t="shared" si="20"/>
        <v>1</v>
      </c>
      <c r="AL49">
        <f t="shared" si="21"/>
        <v>3</v>
      </c>
      <c r="AM49">
        <f t="shared" si="22"/>
        <v>2</v>
      </c>
      <c r="AN49">
        <f t="shared" si="23"/>
        <v>1</v>
      </c>
      <c r="AO49">
        <f t="shared" si="24"/>
        <v>4</v>
      </c>
    </row>
    <row r="50" spans="1:41" x14ac:dyDescent="0.3">
      <c r="A50" s="4">
        <v>45590</v>
      </c>
      <c r="B50">
        <v>4</v>
      </c>
      <c r="C50">
        <v>17</v>
      </c>
      <c r="D50">
        <v>20</v>
      </c>
      <c r="E50">
        <v>25</v>
      </c>
      <c r="F50">
        <v>45</v>
      </c>
      <c r="G50">
        <v>8</v>
      </c>
      <c r="H50">
        <v>9</v>
      </c>
      <c r="J50">
        <f t="shared" si="0"/>
        <v>6.1390145789043373</v>
      </c>
      <c r="L50">
        <f t="shared" si="1"/>
        <v>1.9183326093250876</v>
      </c>
      <c r="N50">
        <f t="shared" si="2"/>
        <v>1</v>
      </c>
      <c r="P50">
        <f t="shared" si="3"/>
        <v>7</v>
      </c>
      <c r="Q50">
        <f t="shared" si="4"/>
        <v>1</v>
      </c>
      <c r="R50">
        <f t="shared" si="5"/>
        <v>0</v>
      </c>
      <c r="S50">
        <f t="shared" si="6"/>
        <v>0</v>
      </c>
      <c r="T50">
        <f t="shared" si="7"/>
        <v>0</v>
      </c>
      <c r="U50">
        <f t="shared" si="8"/>
        <v>0</v>
      </c>
      <c r="V50">
        <f t="shared" si="9"/>
        <v>1</v>
      </c>
      <c r="W50">
        <f t="shared" si="10"/>
        <v>1</v>
      </c>
      <c r="Z50">
        <f t="shared" si="11"/>
        <v>2</v>
      </c>
      <c r="AA50">
        <f t="shared" si="12"/>
        <v>1</v>
      </c>
      <c r="AB50">
        <f t="shared" si="13"/>
        <v>3</v>
      </c>
      <c r="AC50">
        <f t="shared" si="14"/>
        <v>1</v>
      </c>
      <c r="AD50">
        <f t="shared" si="15"/>
        <v>0</v>
      </c>
      <c r="AE50">
        <f t="shared" si="16"/>
        <v>1</v>
      </c>
      <c r="AF50">
        <f t="shared" si="17"/>
        <v>2</v>
      </c>
      <c r="AI50">
        <f t="shared" si="18"/>
        <v>2</v>
      </c>
      <c r="AJ50">
        <f t="shared" si="19"/>
        <v>3</v>
      </c>
      <c r="AK50">
        <f t="shared" si="20"/>
        <v>4</v>
      </c>
      <c r="AL50">
        <f t="shared" si="21"/>
        <v>1</v>
      </c>
      <c r="AM50">
        <f t="shared" si="22"/>
        <v>2</v>
      </c>
      <c r="AN50">
        <f t="shared" si="23"/>
        <v>2</v>
      </c>
      <c r="AO50">
        <f t="shared" si="24"/>
        <v>4</v>
      </c>
    </row>
    <row r="51" spans="1:41" x14ac:dyDescent="0.3">
      <c r="A51" s="4">
        <v>45587</v>
      </c>
      <c r="B51">
        <v>3</v>
      </c>
      <c r="C51">
        <v>13</v>
      </c>
      <c r="D51">
        <v>27</v>
      </c>
      <c r="E51">
        <v>30</v>
      </c>
      <c r="F51">
        <v>46</v>
      </c>
      <c r="G51">
        <v>1</v>
      </c>
      <c r="H51">
        <v>2</v>
      </c>
      <c r="J51">
        <f t="shared" si="0"/>
        <v>5.9213596411635052</v>
      </c>
      <c r="L51">
        <f t="shared" si="1"/>
        <v>1.6733200530681511</v>
      </c>
      <c r="N51">
        <f t="shared" si="2"/>
        <v>1</v>
      </c>
      <c r="P51">
        <f t="shared" si="3"/>
        <v>7.0710678118654755</v>
      </c>
      <c r="Q51">
        <f t="shared" si="4"/>
        <v>0</v>
      </c>
      <c r="R51">
        <f t="shared" si="5"/>
        <v>0</v>
      </c>
      <c r="S51">
        <f t="shared" si="6"/>
        <v>0</v>
      </c>
      <c r="T51">
        <f t="shared" si="7"/>
        <v>1</v>
      </c>
      <c r="U51">
        <f t="shared" si="8"/>
        <v>1</v>
      </c>
      <c r="V51">
        <f t="shared" si="9"/>
        <v>2</v>
      </c>
      <c r="W51">
        <f t="shared" si="10"/>
        <v>0</v>
      </c>
      <c r="Z51">
        <f t="shared" si="11"/>
        <v>0</v>
      </c>
      <c r="AA51">
        <f t="shared" si="12"/>
        <v>0</v>
      </c>
      <c r="AB51">
        <f t="shared" si="13"/>
        <v>1</v>
      </c>
      <c r="AC51">
        <f t="shared" si="14"/>
        <v>2</v>
      </c>
      <c r="AD51">
        <f t="shared" si="15"/>
        <v>1</v>
      </c>
      <c r="AE51">
        <f t="shared" si="16"/>
        <v>3</v>
      </c>
      <c r="AF51">
        <f t="shared" si="17"/>
        <v>0</v>
      </c>
      <c r="AI51">
        <f t="shared" si="18"/>
        <v>1</v>
      </c>
      <c r="AJ51">
        <f t="shared" si="19"/>
        <v>1</v>
      </c>
      <c r="AK51">
        <f t="shared" si="20"/>
        <v>2</v>
      </c>
      <c r="AL51">
        <f t="shared" si="21"/>
        <v>2</v>
      </c>
      <c r="AM51">
        <f t="shared" si="22"/>
        <v>2</v>
      </c>
      <c r="AN51">
        <f t="shared" si="23"/>
        <v>5</v>
      </c>
      <c r="AO51">
        <f t="shared" si="24"/>
        <v>2</v>
      </c>
    </row>
    <row r="52" spans="1:41" x14ac:dyDescent="0.3">
      <c r="A52" s="4">
        <v>45583</v>
      </c>
      <c r="B52">
        <v>4</v>
      </c>
      <c r="C52">
        <v>15</v>
      </c>
      <c r="D52">
        <v>23</v>
      </c>
      <c r="E52">
        <v>30</v>
      </c>
      <c r="F52">
        <v>39</v>
      </c>
      <c r="G52">
        <v>1</v>
      </c>
      <c r="H52">
        <v>12</v>
      </c>
      <c r="J52">
        <f t="shared" si="0"/>
        <v>4.4370598373247123</v>
      </c>
      <c r="L52">
        <f t="shared" si="1"/>
        <v>2.8425340807103789</v>
      </c>
      <c r="N52">
        <f t="shared" si="2"/>
        <v>11</v>
      </c>
      <c r="P52">
        <f t="shared" si="3"/>
        <v>2.5495097567963922</v>
      </c>
      <c r="Q52">
        <f t="shared" si="4"/>
        <v>1</v>
      </c>
      <c r="R52">
        <f t="shared" si="5"/>
        <v>1</v>
      </c>
      <c r="S52">
        <f t="shared" si="6"/>
        <v>1</v>
      </c>
      <c r="T52">
        <f t="shared" si="7"/>
        <v>0</v>
      </c>
      <c r="U52">
        <f t="shared" si="8"/>
        <v>0</v>
      </c>
      <c r="V52">
        <f t="shared" si="9"/>
        <v>1</v>
      </c>
      <c r="W52">
        <f t="shared" si="10"/>
        <v>0</v>
      </c>
      <c r="Z52">
        <f t="shared" si="11"/>
        <v>1</v>
      </c>
      <c r="AA52">
        <f t="shared" si="12"/>
        <v>2</v>
      </c>
      <c r="AB52">
        <f t="shared" si="13"/>
        <v>1</v>
      </c>
      <c r="AC52">
        <f t="shared" si="14"/>
        <v>1</v>
      </c>
      <c r="AD52">
        <f t="shared" si="15"/>
        <v>0</v>
      </c>
      <c r="AE52">
        <f t="shared" si="16"/>
        <v>2</v>
      </c>
      <c r="AF52">
        <f t="shared" si="17"/>
        <v>2</v>
      </c>
      <c r="AI52">
        <f t="shared" si="18"/>
        <v>1</v>
      </c>
      <c r="AJ52">
        <f t="shared" si="19"/>
        <v>5</v>
      </c>
      <c r="AK52">
        <f t="shared" si="20"/>
        <v>2</v>
      </c>
      <c r="AL52">
        <f t="shared" si="21"/>
        <v>1</v>
      </c>
      <c r="AM52">
        <f t="shared" si="22"/>
        <v>1</v>
      </c>
      <c r="AN52">
        <f t="shared" si="23"/>
        <v>4</v>
      </c>
      <c r="AO52">
        <f t="shared" si="24"/>
        <v>3</v>
      </c>
    </row>
    <row r="53" spans="1:41" x14ac:dyDescent="0.3">
      <c r="A53" s="4">
        <v>45580</v>
      </c>
      <c r="B53">
        <v>2</v>
      </c>
      <c r="C53">
        <v>15</v>
      </c>
      <c r="D53">
        <v>32</v>
      </c>
      <c r="E53">
        <v>36</v>
      </c>
      <c r="F53">
        <v>48</v>
      </c>
      <c r="G53">
        <v>3</v>
      </c>
      <c r="H53">
        <v>9</v>
      </c>
      <c r="J53">
        <f t="shared" si="0"/>
        <v>6.2149014473280264</v>
      </c>
      <c r="L53">
        <f t="shared" si="1"/>
        <v>3.8</v>
      </c>
      <c r="N53">
        <f t="shared" si="2"/>
        <v>6</v>
      </c>
      <c r="P53">
        <f t="shared" si="3"/>
        <v>2.9154759474226504</v>
      </c>
      <c r="Q53">
        <f t="shared" si="4"/>
        <v>0</v>
      </c>
      <c r="R53">
        <f t="shared" si="5"/>
        <v>0</v>
      </c>
      <c r="S53">
        <f t="shared" si="6"/>
        <v>1</v>
      </c>
      <c r="T53">
        <f t="shared" si="7"/>
        <v>0</v>
      </c>
      <c r="U53">
        <f t="shared" si="8"/>
        <v>0</v>
      </c>
      <c r="V53">
        <f t="shared" si="9"/>
        <v>0</v>
      </c>
      <c r="W53">
        <f t="shared" si="10"/>
        <v>1</v>
      </c>
      <c r="Z53">
        <f t="shared" si="11"/>
        <v>0</v>
      </c>
      <c r="AA53">
        <f t="shared" si="12"/>
        <v>1</v>
      </c>
      <c r="AB53">
        <f t="shared" si="13"/>
        <v>2</v>
      </c>
      <c r="AC53">
        <f t="shared" si="14"/>
        <v>1</v>
      </c>
      <c r="AD53">
        <f t="shared" si="15"/>
        <v>1</v>
      </c>
      <c r="AE53">
        <f t="shared" si="16"/>
        <v>2</v>
      </c>
      <c r="AF53">
        <f t="shared" si="17"/>
        <v>2</v>
      </c>
      <c r="AI53">
        <f t="shared" si="18"/>
        <v>0</v>
      </c>
      <c r="AJ53">
        <f t="shared" si="19"/>
        <v>4</v>
      </c>
      <c r="AK53">
        <f t="shared" si="20"/>
        <v>2</v>
      </c>
      <c r="AL53">
        <f t="shared" si="21"/>
        <v>1</v>
      </c>
      <c r="AM53">
        <f t="shared" si="22"/>
        <v>1</v>
      </c>
      <c r="AN53">
        <f t="shared" si="23"/>
        <v>4</v>
      </c>
      <c r="AO53">
        <f t="shared" si="24"/>
        <v>3</v>
      </c>
    </row>
    <row r="54" spans="1:41" x14ac:dyDescent="0.3">
      <c r="A54" s="4">
        <v>45576</v>
      </c>
      <c r="B54">
        <v>16</v>
      </c>
      <c r="C54">
        <v>23</v>
      </c>
      <c r="D54">
        <v>32</v>
      </c>
      <c r="E54">
        <v>46</v>
      </c>
      <c r="F54">
        <v>49</v>
      </c>
      <c r="G54">
        <v>4</v>
      </c>
      <c r="H54">
        <v>5</v>
      </c>
      <c r="J54">
        <f t="shared" si="0"/>
        <v>4.5757513044307814</v>
      </c>
      <c r="L54">
        <f t="shared" si="1"/>
        <v>4.7159304490206377</v>
      </c>
      <c r="N54">
        <f t="shared" si="2"/>
        <v>1</v>
      </c>
      <c r="P54">
        <f t="shared" si="3"/>
        <v>2.5495097567963922</v>
      </c>
      <c r="Q54">
        <f t="shared" si="4"/>
        <v>1</v>
      </c>
      <c r="R54">
        <f t="shared" si="5"/>
        <v>0</v>
      </c>
      <c r="S54">
        <f t="shared" si="6"/>
        <v>0</v>
      </c>
      <c r="T54">
        <f t="shared" si="7"/>
        <v>0</v>
      </c>
      <c r="U54">
        <f t="shared" si="8"/>
        <v>1</v>
      </c>
      <c r="V54">
        <f t="shared" si="9"/>
        <v>0</v>
      </c>
      <c r="W54">
        <f t="shared" si="10"/>
        <v>2</v>
      </c>
      <c r="Z54">
        <f t="shared" si="11"/>
        <v>2</v>
      </c>
      <c r="AA54">
        <f t="shared" si="12"/>
        <v>0</v>
      </c>
      <c r="AB54">
        <f t="shared" si="13"/>
        <v>1</v>
      </c>
      <c r="AC54">
        <f t="shared" si="14"/>
        <v>1</v>
      </c>
      <c r="AD54">
        <f t="shared" si="15"/>
        <v>1</v>
      </c>
      <c r="AE54">
        <f t="shared" si="16"/>
        <v>2</v>
      </c>
      <c r="AF54">
        <f t="shared" si="17"/>
        <v>2</v>
      </c>
      <c r="AI54">
        <f t="shared" si="18"/>
        <v>4</v>
      </c>
      <c r="AJ54">
        <f t="shared" si="19"/>
        <v>1</v>
      </c>
      <c r="AK54">
        <f t="shared" si="20"/>
        <v>1</v>
      </c>
      <c r="AL54">
        <f t="shared" si="21"/>
        <v>2</v>
      </c>
      <c r="AM54">
        <f t="shared" si="22"/>
        <v>2</v>
      </c>
      <c r="AN54">
        <f t="shared" si="23"/>
        <v>5</v>
      </c>
      <c r="AO54">
        <f t="shared" si="24"/>
        <v>3</v>
      </c>
    </row>
    <row r="55" spans="1:41" x14ac:dyDescent="0.3">
      <c r="A55" s="4">
        <v>45573</v>
      </c>
      <c r="B55">
        <v>7</v>
      </c>
      <c r="C55">
        <v>14</v>
      </c>
      <c r="D55">
        <v>19</v>
      </c>
      <c r="E55">
        <v>34</v>
      </c>
      <c r="F55">
        <v>40</v>
      </c>
      <c r="G55">
        <v>6</v>
      </c>
      <c r="H55">
        <v>8</v>
      </c>
      <c r="J55">
        <f t="shared" si="0"/>
        <v>4.5757513044307814</v>
      </c>
      <c r="L55">
        <f t="shared" si="1"/>
        <v>5.4516052681756042</v>
      </c>
      <c r="N55">
        <f t="shared" si="2"/>
        <v>2</v>
      </c>
      <c r="P55">
        <f t="shared" si="3"/>
        <v>3.8078865529319543</v>
      </c>
      <c r="Q55">
        <f t="shared" si="4"/>
        <v>1</v>
      </c>
      <c r="R55">
        <f t="shared" si="5"/>
        <v>0</v>
      </c>
      <c r="S55">
        <f t="shared" si="6"/>
        <v>0</v>
      </c>
      <c r="T55">
        <f t="shared" si="7"/>
        <v>1</v>
      </c>
      <c r="U55">
        <f t="shared" si="8"/>
        <v>0</v>
      </c>
      <c r="V55">
        <f t="shared" si="9"/>
        <v>1</v>
      </c>
      <c r="W55">
        <f t="shared" si="10"/>
        <v>0</v>
      </c>
      <c r="Z55">
        <f t="shared" si="11"/>
        <v>2</v>
      </c>
      <c r="AA55">
        <f t="shared" si="12"/>
        <v>1</v>
      </c>
      <c r="AB55">
        <f t="shared" si="13"/>
        <v>0</v>
      </c>
      <c r="AC55">
        <f t="shared" si="14"/>
        <v>2</v>
      </c>
      <c r="AD55">
        <f t="shared" si="15"/>
        <v>0</v>
      </c>
      <c r="AE55">
        <f t="shared" si="16"/>
        <v>1</v>
      </c>
      <c r="AF55">
        <f t="shared" si="17"/>
        <v>0</v>
      </c>
      <c r="AI55">
        <f t="shared" si="18"/>
        <v>4</v>
      </c>
      <c r="AJ55">
        <f t="shared" si="19"/>
        <v>1</v>
      </c>
      <c r="AK55">
        <f t="shared" si="20"/>
        <v>0</v>
      </c>
      <c r="AL55">
        <f t="shared" si="21"/>
        <v>2</v>
      </c>
      <c r="AM55">
        <f t="shared" si="22"/>
        <v>1</v>
      </c>
      <c r="AN55">
        <f t="shared" si="23"/>
        <v>3</v>
      </c>
      <c r="AO55">
        <f t="shared" si="24"/>
        <v>2</v>
      </c>
    </row>
    <row r="56" spans="1:41" x14ac:dyDescent="0.3">
      <c r="A56" s="4">
        <v>45569</v>
      </c>
      <c r="B56">
        <v>4</v>
      </c>
      <c r="C56">
        <v>8</v>
      </c>
      <c r="D56">
        <v>16</v>
      </c>
      <c r="E56">
        <v>17</v>
      </c>
      <c r="F56">
        <v>20</v>
      </c>
      <c r="G56">
        <v>1</v>
      </c>
      <c r="H56">
        <v>6</v>
      </c>
      <c r="J56">
        <f t="shared" si="0"/>
        <v>2.3717082451262845</v>
      </c>
      <c r="L56">
        <f t="shared" si="1"/>
        <v>7.592101158440923</v>
      </c>
      <c r="N56">
        <f t="shared" si="2"/>
        <v>5</v>
      </c>
      <c r="P56">
        <f t="shared" si="3"/>
        <v>6.6708320320631671</v>
      </c>
      <c r="Q56">
        <f t="shared" si="4"/>
        <v>0</v>
      </c>
      <c r="R56">
        <f t="shared" si="5"/>
        <v>1</v>
      </c>
      <c r="S56">
        <f t="shared" si="6"/>
        <v>1</v>
      </c>
      <c r="T56">
        <f t="shared" si="7"/>
        <v>0</v>
      </c>
      <c r="U56">
        <f t="shared" si="8"/>
        <v>3</v>
      </c>
      <c r="V56">
        <f t="shared" si="9"/>
        <v>1</v>
      </c>
      <c r="W56">
        <f t="shared" si="10"/>
        <v>0</v>
      </c>
      <c r="Z56">
        <f t="shared" si="11"/>
        <v>0</v>
      </c>
      <c r="AA56">
        <f t="shared" si="12"/>
        <v>1</v>
      </c>
      <c r="AB56">
        <f t="shared" si="13"/>
        <v>2</v>
      </c>
      <c r="AC56">
        <f t="shared" si="14"/>
        <v>1</v>
      </c>
      <c r="AD56">
        <f t="shared" si="15"/>
        <v>3</v>
      </c>
      <c r="AE56">
        <f t="shared" si="16"/>
        <v>1</v>
      </c>
      <c r="AF56">
        <f t="shared" si="17"/>
        <v>1</v>
      </c>
      <c r="AI56">
        <f t="shared" si="18"/>
        <v>1</v>
      </c>
      <c r="AJ56">
        <f t="shared" si="19"/>
        <v>2</v>
      </c>
      <c r="AK56">
        <f t="shared" si="20"/>
        <v>3</v>
      </c>
      <c r="AL56">
        <f t="shared" si="21"/>
        <v>2</v>
      </c>
      <c r="AM56">
        <f t="shared" si="22"/>
        <v>3</v>
      </c>
      <c r="AN56">
        <f t="shared" si="23"/>
        <v>3</v>
      </c>
      <c r="AO56">
        <f t="shared" si="24"/>
        <v>2</v>
      </c>
    </row>
    <row r="57" spans="1:41" x14ac:dyDescent="0.3">
      <c r="A57" s="4">
        <v>45566</v>
      </c>
      <c r="B57">
        <v>8</v>
      </c>
      <c r="C57">
        <v>22</v>
      </c>
      <c r="D57">
        <v>29</v>
      </c>
      <c r="E57">
        <v>41</v>
      </c>
      <c r="F57">
        <v>42</v>
      </c>
      <c r="G57">
        <v>9</v>
      </c>
      <c r="H57">
        <v>11</v>
      </c>
      <c r="J57">
        <f t="shared" si="0"/>
        <v>4.9371044145328744</v>
      </c>
      <c r="L57">
        <f t="shared" si="1"/>
        <v>3.3526109228480423</v>
      </c>
      <c r="N57">
        <f t="shared" si="2"/>
        <v>2</v>
      </c>
      <c r="P57">
        <f t="shared" si="3"/>
        <v>2.9154759474226504</v>
      </c>
      <c r="Q57">
        <f t="shared" si="4"/>
        <v>0</v>
      </c>
      <c r="R57">
        <f t="shared" si="5"/>
        <v>0</v>
      </c>
      <c r="S57">
        <f t="shared" si="6"/>
        <v>1</v>
      </c>
      <c r="T57">
        <f t="shared" si="7"/>
        <v>1</v>
      </c>
      <c r="U57">
        <f t="shared" si="8"/>
        <v>1</v>
      </c>
      <c r="V57">
        <f t="shared" si="9"/>
        <v>0</v>
      </c>
      <c r="W57">
        <f t="shared" si="10"/>
        <v>0</v>
      </c>
      <c r="Z57">
        <f t="shared" si="11"/>
        <v>1</v>
      </c>
      <c r="AA57">
        <f t="shared" si="12"/>
        <v>0</v>
      </c>
      <c r="AB57">
        <f t="shared" si="13"/>
        <v>2</v>
      </c>
      <c r="AC57">
        <f t="shared" si="14"/>
        <v>2</v>
      </c>
      <c r="AD57">
        <f t="shared" si="15"/>
        <v>3</v>
      </c>
      <c r="AE57">
        <f t="shared" si="16"/>
        <v>1</v>
      </c>
      <c r="AF57">
        <f t="shared" si="17"/>
        <v>1</v>
      </c>
      <c r="AI57">
        <f t="shared" si="18"/>
        <v>2</v>
      </c>
      <c r="AJ57">
        <f t="shared" si="19"/>
        <v>0</v>
      </c>
      <c r="AK57">
        <f t="shared" si="20"/>
        <v>3</v>
      </c>
      <c r="AL57">
        <f t="shared" si="21"/>
        <v>3</v>
      </c>
      <c r="AM57">
        <f t="shared" si="22"/>
        <v>3</v>
      </c>
      <c r="AN57">
        <f t="shared" si="23"/>
        <v>2</v>
      </c>
      <c r="AO57">
        <f t="shared" si="24"/>
        <v>1</v>
      </c>
    </row>
    <row r="58" spans="1:41" x14ac:dyDescent="0.3">
      <c r="A58" s="4">
        <v>45562</v>
      </c>
      <c r="B58">
        <v>7</v>
      </c>
      <c r="C58">
        <v>20</v>
      </c>
      <c r="D58">
        <v>21</v>
      </c>
      <c r="E58">
        <v>27</v>
      </c>
      <c r="F58">
        <v>38</v>
      </c>
      <c r="G58">
        <v>5</v>
      </c>
      <c r="H58">
        <v>12</v>
      </c>
      <c r="J58">
        <f t="shared" si="0"/>
        <v>4.520785330006281</v>
      </c>
      <c r="L58">
        <f t="shared" si="1"/>
        <v>3.5944401511222859</v>
      </c>
      <c r="N58">
        <f t="shared" si="2"/>
        <v>7</v>
      </c>
      <c r="P58">
        <f t="shared" si="3"/>
        <v>5.1478150704935004</v>
      </c>
      <c r="Q58">
        <f t="shared" si="4"/>
        <v>0</v>
      </c>
      <c r="R58">
        <f t="shared" si="5"/>
        <v>2</v>
      </c>
      <c r="S58">
        <f t="shared" si="6"/>
        <v>1</v>
      </c>
      <c r="T58">
        <f t="shared" si="7"/>
        <v>0</v>
      </c>
      <c r="U58">
        <f t="shared" si="8"/>
        <v>0</v>
      </c>
      <c r="V58">
        <f t="shared" si="9"/>
        <v>1</v>
      </c>
      <c r="W58">
        <f t="shared" si="10"/>
        <v>1</v>
      </c>
      <c r="Z58">
        <f t="shared" si="11"/>
        <v>1</v>
      </c>
      <c r="AA58">
        <f t="shared" si="12"/>
        <v>2</v>
      </c>
      <c r="AB58">
        <f t="shared" si="13"/>
        <v>1</v>
      </c>
      <c r="AC58">
        <f t="shared" si="14"/>
        <v>1</v>
      </c>
      <c r="AD58">
        <f t="shared" si="15"/>
        <v>0</v>
      </c>
      <c r="AE58">
        <f t="shared" si="16"/>
        <v>2</v>
      </c>
      <c r="AF58">
        <f t="shared" si="17"/>
        <v>1</v>
      </c>
      <c r="AI58">
        <f t="shared" si="18"/>
        <v>3</v>
      </c>
      <c r="AJ58">
        <f t="shared" si="19"/>
        <v>2</v>
      </c>
      <c r="AK58">
        <f t="shared" si="20"/>
        <v>2</v>
      </c>
      <c r="AL58">
        <f t="shared" si="21"/>
        <v>2</v>
      </c>
      <c r="AM58">
        <f t="shared" si="22"/>
        <v>1</v>
      </c>
      <c r="AN58">
        <f t="shared" si="23"/>
        <v>2</v>
      </c>
      <c r="AO58">
        <f t="shared" si="24"/>
        <v>4</v>
      </c>
    </row>
    <row r="59" spans="1:41" x14ac:dyDescent="0.3">
      <c r="A59" s="4">
        <v>45559</v>
      </c>
      <c r="B59">
        <v>18</v>
      </c>
      <c r="C59">
        <v>20</v>
      </c>
      <c r="D59">
        <v>21</v>
      </c>
      <c r="E59">
        <v>36</v>
      </c>
      <c r="F59">
        <v>49</v>
      </c>
      <c r="G59">
        <v>3</v>
      </c>
      <c r="H59">
        <v>5</v>
      </c>
      <c r="J59">
        <f t="shared" si="0"/>
        <v>4.9937460888595444</v>
      </c>
      <c r="L59">
        <f t="shared" si="1"/>
        <v>3.1048349392520049</v>
      </c>
      <c r="N59">
        <f t="shared" si="2"/>
        <v>2</v>
      </c>
      <c r="P59">
        <f t="shared" si="3"/>
        <v>1.4142135623730951</v>
      </c>
      <c r="Q59">
        <f t="shared" si="4"/>
        <v>0</v>
      </c>
      <c r="R59">
        <f t="shared" si="5"/>
        <v>1</v>
      </c>
      <c r="S59">
        <f t="shared" si="6"/>
        <v>0</v>
      </c>
      <c r="T59">
        <f t="shared" si="7"/>
        <v>0</v>
      </c>
      <c r="U59">
        <f t="shared" si="8"/>
        <v>0</v>
      </c>
      <c r="V59">
        <f t="shared" si="9"/>
        <v>2</v>
      </c>
      <c r="W59">
        <f t="shared" si="10"/>
        <v>0</v>
      </c>
      <c r="Z59">
        <f t="shared" si="11"/>
        <v>1</v>
      </c>
      <c r="AA59">
        <f t="shared" si="12"/>
        <v>1</v>
      </c>
      <c r="AB59">
        <f t="shared" si="13"/>
        <v>0</v>
      </c>
      <c r="AC59">
        <f t="shared" si="14"/>
        <v>0</v>
      </c>
      <c r="AD59">
        <f t="shared" si="15"/>
        <v>0</v>
      </c>
      <c r="AE59">
        <f t="shared" si="16"/>
        <v>3</v>
      </c>
      <c r="AF59">
        <f t="shared" si="17"/>
        <v>1</v>
      </c>
      <c r="AI59">
        <f t="shared" si="18"/>
        <v>2</v>
      </c>
      <c r="AJ59">
        <f t="shared" si="19"/>
        <v>1</v>
      </c>
      <c r="AK59">
        <f t="shared" si="20"/>
        <v>1</v>
      </c>
      <c r="AL59">
        <f t="shared" si="21"/>
        <v>1</v>
      </c>
      <c r="AM59">
        <f t="shared" si="22"/>
        <v>1</v>
      </c>
      <c r="AN59">
        <f t="shared" si="23"/>
        <v>4</v>
      </c>
      <c r="AO59">
        <f t="shared" si="24"/>
        <v>1</v>
      </c>
    </row>
    <row r="60" spans="1:41" x14ac:dyDescent="0.3">
      <c r="A60" s="4">
        <v>45555</v>
      </c>
      <c r="B60">
        <v>16</v>
      </c>
      <c r="C60">
        <v>25</v>
      </c>
      <c r="D60">
        <v>29</v>
      </c>
      <c r="E60">
        <v>34</v>
      </c>
      <c r="F60">
        <v>37</v>
      </c>
      <c r="G60">
        <v>3</v>
      </c>
      <c r="H60">
        <v>7</v>
      </c>
      <c r="J60">
        <f t="shared" si="0"/>
        <v>2.8613807855648994</v>
      </c>
      <c r="L60">
        <f t="shared" si="1"/>
        <v>2.4331050121192876</v>
      </c>
      <c r="N60">
        <f t="shared" si="2"/>
        <v>4</v>
      </c>
      <c r="P60">
        <f t="shared" si="3"/>
        <v>2.5495097567963922</v>
      </c>
      <c r="Q60">
        <f t="shared" si="4"/>
        <v>1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  <c r="V60">
        <f t="shared" si="9"/>
        <v>1</v>
      </c>
      <c r="W60">
        <f t="shared" si="10"/>
        <v>0</v>
      </c>
      <c r="Z60">
        <f t="shared" si="11"/>
        <v>1</v>
      </c>
      <c r="AA60">
        <f t="shared" si="12"/>
        <v>0</v>
      </c>
      <c r="AB60">
        <f t="shared" si="13"/>
        <v>2</v>
      </c>
      <c r="AC60">
        <f t="shared" si="14"/>
        <v>1</v>
      </c>
      <c r="AD60">
        <f t="shared" si="15"/>
        <v>0</v>
      </c>
      <c r="AE60">
        <f t="shared" si="16"/>
        <v>2</v>
      </c>
      <c r="AF60">
        <f t="shared" si="17"/>
        <v>0</v>
      </c>
      <c r="AI60">
        <f t="shared" si="18"/>
        <v>3</v>
      </c>
      <c r="AJ60">
        <f t="shared" si="19"/>
        <v>3</v>
      </c>
      <c r="AK60">
        <f t="shared" si="20"/>
        <v>2</v>
      </c>
      <c r="AL60">
        <f t="shared" si="21"/>
        <v>2</v>
      </c>
      <c r="AM60">
        <f t="shared" si="22"/>
        <v>2</v>
      </c>
      <c r="AN60">
        <f t="shared" si="23"/>
        <v>3</v>
      </c>
      <c r="AO60">
        <f t="shared" si="24"/>
        <v>2</v>
      </c>
    </row>
    <row r="61" spans="1:41" x14ac:dyDescent="0.3">
      <c r="A61" s="4">
        <v>45552</v>
      </c>
      <c r="B61">
        <v>20</v>
      </c>
      <c r="C61">
        <v>30</v>
      </c>
      <c r="D61">
        <v>32</v>
      </c>
      <c r="E61">
        <v>41</v>
      </c>
      <c r="F61">
        <v>44</v>
      </c>
      <c r="G61">
        <v>1</v>
      </c>
      <c r="H61">
        <v>10</v>
      </c>
      <c r="J61">
        <f t="shared" si="0"/>
        <v>3.4820970692960298</v>
      </c>
      <c r="L61">
        <f t="shared" si="1"/>
        <v>5.1146847410177685</v>
      </c>
      <c r="N61">
        <f t="shared" si="2"/>
        <v>9</v>
      </c>
      <c r="P61">
        <f t="shared" si="3"/>
        <v>2.5495097567963922</v>
      </c>
      <c r="Q61">
        <f t="shared" si="4"/>
        <v>0</v>
      </c>
      <c r="R61">
        <f t="shared" si="5"/>
        <v>0</v>
      </c>
      <c r="S61">
        <f t="shared" si="6"/>
        <v>0</v>
      </c>
      <c r="T61">
        <f t="shared" si="7"/>
        <v>1</v>
      </c>
      <c r="U61">
        <f t="shared" si="8"/>
        <v>0</v>
      </c>
      <c r="V61">
        <f t="shared" si="9"/>
        <v>0</v>
      </c>
      <c r="W61">
        <f t="shared" si="10"/>
        <v>0</v>
      </c>
      <c r="Z61">
        <f t="shared" si="11"/>
        <v>0</v>
      </c>
      <c r="AA61">
        <f t="shared" si="12"/>
        <v>0</v>
      </c>
      <c r="AB61">
        <f t="shared" si="13"/>
        <v>0</v>
      </c>
      <c r="AC61">
        <f t="shared" si="14"/>
        <v>1</v>
      </c>
      <c r="AD61">
        <f t="shared" si="15"/>
        <v>0</v>
      </c>
      <c r="AE61">
        <f t="shared" si="16"/>
        <v>2</v>
      </c>
      <c r="AF61">
        <f t="shared" si="17"/>
        <v>1</v>
      </c>
      <c r="AI61">
        <f t="shared" si="18"/>
        <v>0</v>
      </c>
      <c r="AJ61">
        <f t="shared" si="19"/>
        <v>0</v>
      </c>
      <c r="AK61">
        <f t="shared" si="20"/>
        <v>1</v>
      </c>
      <c r="AL61">
        <f t="shared" si="21"/>
        <v>2</v>
      </c>
      <c r="AM61">
        <f t="shared" si="22"/>
        <v>2</v>
      </c>
      <c r="AN61">
        <f t="shared" si="23"/>
        <v>2</v>
      </c>
      <c r="AO61">
        <f t="shared" si="24"/>
        <v>3</v>
      </c>
    </row>
    <row r="62" spans="1:41" x14ac:dyDescent="0.3">
      <c r="A62" s="4">
        <v>45548</v>
      </c>
      <c r="B62">
        <v>10</v>
      </c>
      <c r="C62">
        <v>15</v>
      </c>
      <c r="D62">
        <v>17</v>
      </c>
      <c r="E62">
        <v>31</v>
      </c>
      <c r="F62">
        <v>42</v>
      </c>
      <c r="G62">
        <v>4</v>
      </c>
      <c r="H62">
        <v>12</v>
      </c>
      <c r="J62">
        <f t="shared" si="0"/>
        <v>4.6502688094345688</v>
      </c>
      <c r="L62">
        <f t="shared" si="1"/>
        <v>7.3348483283568999</v>
      </c>
      <c r="N62">
        <f t="shared" si="2"/>
        <v>8</v>
      </c>
      <c r="P62">
        <f t="shared" si="3"/>
        <v>2.5495097567963922</v>
      </c>
      <c r="Q62">
        <f t="shared" si="4"/>
        <v>0</v>
      </c>
      <c r="R62">
        <f t="shared" si="5"/>
        <v>0</v>
      </c>
      <c r="S62">
        <f t="shared" si="6"/>
        <v>0</v>
      </c>
      <c r="T62">
        <f t="shared" si="7"/>
        <v>0</v>
      </c>
      <c r="U62">
        <f t="shared" si="8"/>
        <v>2</v>
      </c>
      <c r="V62">
        <f t="shared" si="9"/>
        <v>3</v>
      </c>
      <c r="W62">
        <f t="shared" si="10"/>
        <v>0</v>
      </c>
      <c r="Z62">
        <f t="shared" si="11"/>
        <v>1</v>
      </c>
      <c r="AA62">
        <f t="shared" si="12"/>
        <v>3</v>
      </c>
      <c r="AB62">
        <f t="shared" si="13"/>
        <v>1</v>
      </c>
      <c r="AC62">
        <f t="shared" si="14"/>
        <v>0</v>
      </c>
      <c r="AD62">
        <f t="shared" si="15"/>
        <v>2</v>
      </c>
      <c r="AE62">
        <f t="shared" si="16"/>
        <v>4</v>
      </c>
      <c r="AF62">
        <f t="shared" si="17"/>
        <v>1</v>
      </c>
      <c r="AI62">
        <f t="shared" si="18"/>
        <v>2</v>
      </c>
      <c r="AJ62">
        <f t="shared" si="19"/>
        <v>5</v>
      </c>
      <c r="AK62">
        <f t="shared" si="20"/>
        <v>1</v>
      </c>
      <c r="AL62">
        <f t="shared" si="21"/>
        <v>1</v>
      </c>
      <c r="AM62">
        <f t="shared" si="22"/>
        <v>2</v>
      </c>
      <c r="AN62">
        <f t="shared" si="23"/>
        <v>6</v>
      </c>
      <c r="AO62">
        <f t="shared" si="24"/>
        <v>3</v>
      </c>
    </row>
    <row r="63" spans="1:41" x14ac:dyDescent="0.3">
      <c r="A63" s="4">
        <v>45545</v>
      </c>
      <c r="B63">
        <v>6</v>
      </c>
      <c r="C63">
        <v>29</v>
      </c>
      <c r="D63">
        <v>46</v>
      </c>
      <c r="E63">
        <v>47</v>
      </c>
      <c r="F63">
        <v>48</v>
      </c>
      <c r="G63">
        <v>2</v>
      </c>
      <c r="H63">
        <v>9</v>
      </c>
      <c r="J63">
        <f t="shared" si="0"/>
        <v>7.1589105316381767</v>
      </c>
      <c r="L63">
        <f t="shared" si="1"/>
        <v>4.2047592083257275</v>
      </c>
      <c r="N63">
        <f t="shared" si="2"/>
        <v>7</v>
      </c>
      <c r="P63">
        <f t="shared" si="3"/>
        <v>3.6055512754639891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3</v>
      </c>
      <c r="U63">
        <f t="shared" si="8"/>
        <v>0</v>
      </c>
      <c r="V63">
        <f t="shared" si="9"/>
        <v>1</v>
      </c>
      <c r="W63">
        <f t="shared" si="10"/>
        <v>1</v>
      </c>
      <c r="Z63">
        <f t="shared" si="11"/>
        <v>0</v>
      </c>
      <c r="AA63">
        <f t="shared" si="12"/>
        <v>1</v>
      </c>
      <c r="AB63">
        <f t="shared" si="13"/>
        <v>0</v>
      </c>
      <c r="AC63">
        <f t="shared" si="14"/>
        <v>4</v>
      </c>
      <c r="AD63">
        <f t="shared" si="15"/>
        <v>0</v>
      </c>
      <c r="AE63">
        <f t="shared" si="16"/>
        <v>2</v>
      </c>
      <c r="AF63">
        <f t="shared" si="17"/>
        <v>1</v>
      </c>
      <c r="AI63">
        <f t="shared" si="18"/>
        <v>1</v>
      </c>
      <c r="AJ63">
        <f t="shared" si="19"/>
        <v>2</v>
      </c>
      <c r="AK63">
        <f t="shared" si="20"/>
        <v>2</v>
      </c>
      <c r="AL63">
        <f t="shared" si="21"/>
        <v>5</v>
      </c>
      <c r="AM63">
        <f t="shared" si="22"/>
        <v>1</v>
      </c>
      <c r="AN63">
        <f t="shared" si="23"/>
        <v>3</v>
      </c>
      <c r="AO63">
        <f t="shared" si="24"/>
        <v>1</v>
      </c>
    </row>
    <row r="64" spans="1:41" x14ac:dyDescent="0.3">
      <c r="A64" s="4">
        <v>45541</v>
      </c>
      <c r="B64">
        <v>12</v>
      </c>
      <c r="C64">
        <v>14</v>
      </c>
      <c r="D64">
        <v>34</v>
      </c>
      <c r="E64">
        <v>41</v>
      </c>
      <c r="F64">
        <v>47</v>
      </c>
      <c r="G64">
        <v>3</v>
      </c>
      <c r="H64">
        <v>4</v>
      </c>
      <c r="J64">
        <f t="shared" si="0"/>
        <v>5.5283360968739954</v>
      </c>
      <c r="L64">
        <f t="shared" si="1"/>
        <v>6.9512588787931069</v>
      </c>
      <c r="N64">
        <f t="shared" si="2"/>
        <v>1</v>
      </c>
      <c r="P64">
        <f t="shared" si="3"/>
        <v>1</v>
      </c>
      <c r="Q64">
        <f t="shared" si="4"/>
        <v>0</v>
      </c>
      <c r="R64">
        <f t="shared" si="5"/>
        <v>0</v>
      </c>
      <c r="S64">
        <f t="shared" si="6"/>
        <v>0</v>
      </c>
      <c r="T64">
        <f t="shared" si="7"/>
        <v>0</v>
      </c>
      <c r="U64">
        <f t="shared" si="8"/>
        <v>2</v>
      </c>
      <c r="V64">
        <f t="shared" si="9"/>
        <v>1</v>
      </c>
      <c r="W64">
        <f t="shared" si="10"/>
        <v>2</v>
      </c>
      <c r="Z64">
        <f t="shared" si="11"/>
        <v>1</v>
      </c>
      <c r="AA64">
        <f t="shared" si="12"/>
        <v>0</v>
      </c>
      <c r="AB64">
        <f t="shared" si="13"/>
        <v>0</v>
      </c>
      <c r="AC64">
        <f t="shared" si="14"/>
        <v>1</v>
      </c>
      <c r="AD64">
        <f t="shared" si="15"/>
        <v>3</v>
      </c>
      <c r="AE64">
        <f t="shared" si="16"/>
        <v>2</v>
      </c>
      <c r="AF64">
        <f t="shared" si="17"/>
        <v>3</v>
      </c>
      <c r="AI64">
        <f t="shared" si="18"/>
        <v>2</v>
      </c>
      <c r="AJ64">
        <f t="shared" si="19"/>
        <v>0</v>
      </c>
      <c r="AK64">
        <f t="shared" si="20"/>
        <v>2</v>
      </c>
      <c r="AL64">
        <f t="shared" si="21"/>
        <v>1</v>
      </c>
      <c r="AM64">
        <f t="shared" si="22"/>
        <v>4</v>
      </c>
      <c r="AN64">
        <f t="shared" si="23"/>
        <v>2</v>
      </c>
      <c r="AO64">
        <f t="shared" si="24"/>
        <v>5</v>
      </c>
    </row>
    <row r="65" spans="1:41" x14ac:dyDescent="0.3">
      <c r="A65" s="4">
        <v>45538</v>
      </c>
      <c r="B65">
        <v>7</v>
      </c>
      <c r="C65">
        <v>9</v>
      </c>
      <c r="D65">
        <v>11</v>
      </c>
      <c r="E65">
        <v>16</v>
      </c>
      <c r="F65">
        <v>45</v>
      </c>
      <c r="G65">
        <v>2</v>
      </c>
      <c r="H65">
        <v>5</v>
      </c>
      <c r="J65">
        <f t="shared" si="0"/>
        <v>7.390872749547241</v>
      </c>
      <c r="L65">
        <f t="shared" si="1"/>
        <v>5.6391488719486738</v>
      </c>
      <c r="N65">
        <f t="shared" si="2"/>
        <v>3</v>
      </c>
      <c r="P65">
        <f t="shared" si="3"/>
        <v>1.5811388300841898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0</v>
      </c>
      <c r="U65">
        <f t="shared" si="8"/>
        <v>1</v>
      </c>
      <c r="V65">
        <f t="shared" si="9"/>
        <v>0</v>
      </c>
      <c r="W65">
        <f t="shared" si="10"/>
        <v>0</v>
      </c>
      <c r="Z65">
        <f t="shared" si="11"/>
        <v>2</v>
      </c>
      <c r="AA65">
        <f t="shared" si="12"/>
        <v>2</v>
      </c>
      <c r="AB65">
        <f t="shared" si="13"/>
        <v>1</v>
      </c>
      <c r="AC65">
        <f t="shared" si="14"/>
        <v>1</v>
      </c>
      <c r="AD65">
        <f t="shared" si="15"/>
        <v>1</v>
      </c>
      <c r="AE65">
        <f t="shared" si="16"/>
        <v>2</v>
      </c>
      <c r="AF65">
        <f t="shared" si="17"/>
        <v>0</v>
      </c>
      <c r="AI65">
        <f t="shared" si="18"/>
        <v>3</v>
      </c>
      <c r="AJ65">
        <f t="shared" si="19"/>
        <v>2</v>
      </c>
      <c r="AK65">
        <f t="shared" si="20"/>
        <v>2</v>
      </c>
      <c r="AL65">
        <f t="shared" si="21"/>
        <v>4</v>
      </c>
      <c r="AM65">
        <f t="shared" si="22"/>
        <v>2</v>
      </c>
      <c r="AN65">
        <f t="shared" si="23"/>
        <v>2</v>
      </c>
      <c r="AO65">
        <f t="shared" si="24"/>
        <v>1</v>
      </c>
    </row>
    <row r="66" spans="1:41" x14ac:dyDescent="0.3">
      <c r="A66" s="4">
        <v>45534</v>
      </c>
      <c r="B66">
        <v>3</v>
      </c>
      <c r="C66">
        <v>24</v>
      </c>
      <c r="D66">
        <v>27</v>
      </c>
      <c r="E66">
        <v>33</v>
      </c>
      <c r="F66">
        <v>42</v>
      </c>
      <c r="G66">
        <v>4</v>
      </c>
      <c r="H66">
        <v>6</v>
      </c>
      <c r="J66">
        <f t="shared" ref="J66:J129" si="25">SQRT(SUM((C66-B66)^2,(D66-C66)^2,(E66-D66)^2,(F66-E66)^2))/4</f>
        <v>5.9529404498953289</v>
      </c>
      <c r="L66">
        <f t="shared" ref="L66:L129" si="26">SQRT(SUM((B67-B66)^2,(C67-C66)^2,(D67-D66)^2,(E67-E66)^2,(F67-F66)^2))/5</f>
        <v>4.9879855653359702</v>
      </c>
      <c r="N66">
        <f t="shared" ref="N66:N129" si="27">H66-G66</f>
        <v>2</v>
      </c>
      <c r="P66">
        <f t="shared" ref="P66:P129" si="28">SQRT(SUM((G67-G66)^2,(H67-H66)^2)/2)</f>
        <v>3.5355339059327378</v>
      </c>
      <c r="Q66">
        <f t="shared" ref="Q66:Q129" si="29">COUNTIF($B67:$F71, B66)</f>
        <v>0</v>
      </c>
      <c r="R66">
        <f t="shared" ref="R66:R129" si="30">COUNTIF($B67:$F71, C66)</f>
        <v>1</v>
      </c>
      <c r="S66">
        <f t="shared" ref="S66:S129" si="31">COUNTIF($B67:$F71, D66)</f>
        <v>0</v>
      </c>
      <c r="T66">
        <f t="shared" ref="T66:T129" si="32">COUNTIF($B67:$F71, E66)</f>
        <v>0</v>
      </c>
      <c r="U66">
        <f t="shared" ref="U66:U129" si="33">COUNTIF($B67:$F71, F66)</f>
        <v>1</v>
      </c>
      <c r="V66">
        <f t="shared" ref="V66:V129" si="34">COUNTIF($G67:$H71, G66)</f>
        <v>1</v>
      </c>
      <c r="W66">
        <f t="shared" ref="W66:W129" si="35">COUNTIF($G67:$H71, H66)</f>
        <v>1</v>
      </c>
      <c r="Z66">
        <f t="shared" ref="Z66:Z129" si="36">COUNTIF($B67:$F76, B66)</f>
        <v>0</v>
      </c>
      <c r="AA66">
        <f t="shared" ref="AA66:AA129" si="37">COUNTIF($B67:$F76, C66)</f>
        <v>1</v>
      </c>
      <c r="AB66">
        <f t="shared" ref="AB66:AB129" si="38">COUNTIF($B67:$F76, D66)</f>
        <v>1</v>
      </c>
      <c r="AC66">
        <f t="shared" ref="AC66:AC129" si="39">COUNTIF($B67:$F76, E66)</f>
        <v>2</v>
      </c>
      <c r="AD66">
        <f t="shared" ref="AD66:AD129" si="40">COUNTIF($B67:$F76, F66)</f>
        <v>1</v>
      </c>
      <c r="AE66">
        <f t="shared" ref="AE66:AE129" si="41">COUNTIF($G67:$H76,G66)</f>
        <v>3</v>
      </c>
      <c r="AF66">
        <f t="shared" ref="AF66:AF129" si="42">COUNTIF($G67:$H76,H66)</f>
        <v>1</v>
      </c>
      <c r="AI66">
        <f t="shared" ref="AI66:AI129" si="43">COUNTIF($B67:$F86, B66)</f>
        <v>1</v>
      </c>
      <c r="AJ66">
        <f t="shared" ref="AJ66:AJ129" si="44">COUNTIF($B67:$F86, C66)</f>
        <v>2</v>
      </c>
      <c r="AK66">
        <f t="shared" ref="AK66:AK129" si="45">COUNTIF($B67:$F86, D66)</f>
        <v>1</v>
      </c>
      <c r="AL66">
        <f t="shared" ref="AL66:AL129" si="46">COUNTIF($B67:$F86, E66)</f>
        <v>2</v>
      </c>
      <c r="AM66">
        <f t="shared" ref="AM66:AM129" si="47">COUNTIF($B67:$F86, F66)</f>
        <v>1</v>
      </c>
      <c r="AN66">
        <f t="shared" ref="AN66:AN129" si="48">COUNTIF($G67:$H86,G66)</f>
        <v>4</v>
      </c>
      <c r="AO66">
        <f t="shared" ref="AO66:AO129" si="49">COUNTIF($G67:$H86,H66)</f>
        <v>3</v>
      </c>
    </row>
    <row r="67" spans="1:41" x14ac:dyDescent="0.3">
      <c r="A67" s="4">
        <v>45531</v>
      </c>
      <c r="B67">
        <v>1</v>
      </c>
      <c r="C67">
        <v>8</v>
      </c>
      <c r="D67">
        <v>11</v>
      </c>
      <c r="E67">
        <v>42</v>
      </c>
      <c r="F67">
        <v>47</v>
      </c>
      <c r="G67">
        <v>4</v>
      </c>
      <c r="H67">
        <v>11</v>
      </c>
      <c r="J67">
        <f t="shared" si="25"/>
        <v>8.0777472107017552</v>
      </c>
      <c r="L67">
        <f t="shared" si="26"/>
        <v>3.5552777669262356</v>
      </c>
      <c r="N67">
        <f t="shared" si="27"/>
        <v>7</v>
      </c>
      <c r="P67">
        <f t="shared" si="28"/>
        <v>3.1622776601683795</v>
      </c>
      <c r="Q67">
        <f t="shared" si="29"/>
        <v>0</v>
      </c>
      <c r="R67">
        <f t="shared" si="30"/>
        <v>0</v>
      </c>
      <c r="S67">
        <f t="shared" si="31"/>
        <v>0</v>
      </c>
      <c r="T67">
        <f t="shared" si="32"/>
        <v>0</v>
      </c>
      <c r="U67">
        <f t="shared" si="33"/>
        <v>2</v>
      </c>
      <c r="V67">
        <f t="shared" si="34"/>
        <v>1</v>
      </c>
      <c r="W67">
        <f t="shared" si="35"/>
        <v>0</v>
      </c>
      <c r="Z67">
        <f t="shared" si="36"/>
        <v>1</v>
      </c>
      <c r="AA67">
        <f t="shared" si="37"/>
        <v>1</v>
      </c>
      <c r="AB67">
        <f t="shared" si="38"/>
        <v>0</v>
      </c>
      <c r="AC67">
        <f t="shared" si="39"/>
        <v>0</v>
      </c>
      <c r="AD67">
        <f t="shared" si="40"/>
        <v>2</v>
      </c>
      <c r="AE67">
        <f t="shared" si="41"/>
        <v>3</v>
      </c>
      <c r="AF67">
        <f t="shared" si="42"/>
        <v>0</v>
      </c>
      <c r="AI67">
        <f t="shared" si="43"/>
        <v>1</v>
      </c>
      <c r="AJ67">
        <f t="shared" si="44"/>
        <v>1</v>
      </c>
      <c r="AK67">
        <f t="shared" si="45"/>
        <v>3</v>
      </c>
      <c r="AL67">
        <f t="shared" si="46"/>
        <v>0</v>
      </c>
      <c r="AM67">
        <f t="shared" si="47"/>
        <v>3</v>
      </c>
      <c r="AN67">
        <f t="shared" si="48"/>
        <v>3</v>
      </c>
      <c r="AO67">
        <f t="shared" si="49"/>
        <v>2</v>
      </c>
    </row>
    <row r="68" spans="1:41" x14ac:dyDescent="0.3">
      <c r="A68" s="4">
        <v>45527</v>
      </c>
      <c r="B68">
        <v>9</v>
      </c>
      <c r="C68">
        <v>15</v>
      </c>
      <c r="D68">
        <v>24</v>
      </c>
      <c r="E68">
        <v>47</v>
      </c>
      <c r="F68">
        <v>50</v>
      </c>
      <c r="G68">
        <v>8</v>
      </c>
      <c r="H68">
        <v>9</v>
      </c>
      <c r="J68">
        <f t="shared" si="25"/>
        <v>6.3982419460348634</v>
      </c>
      <c r="L68">
        <f t="shared" si="26"/>
        <v>7.9170701651557946</v>
      </c>
      <c r="N68">
        <f t="shared" si="27"/>
        <v>1</v>
      </c>
      <c r="P68">
        <f t="shared" si="28"/>
        <v>4.1231056256176606</v>
      </c>
      <c r="Q68">
        <f t="shared" si="29"/>
        <v>0</v>
      </c>
      <c r="R68">
        <f t="shared" si="30"/>
        <v>2</v>
      </c>
      <c r="S68">
        <f t="shared" si="31"/>
        <v>0</v>
      </c>
      <c r="T68">
        <f t="shared" si="32"/>
        <v>1</v>
      </c>
      <c r="U68">
        <f t="shared" si="33"/>
        <v>1</v>
      </c>
      <c r="V68">
        <f t="shared" si="34"/>
        <v>0</v>
      </c>
      <c r="W68">
        <f t="shared" si="35"/>
        <v>0</v>
      </c>
      <c r="Z68">
        <f t="shared" si="36"/>
        <v>1</v>
      </c>
      <c r="AA68">
        <f t="shared" si="37"/>
        <v>3</v>
      </c>
      <c r="AB68">
        <f t="shared" si="38"/>
        <v>0</v>
      </c>
      <c r="AC68">
        <f t="shared" si="39"/>
        <v>1</v>
      </c>
      <c r="AD68">
        <f t="shared" si="40"/>
        <v>1</v>
      </c>
      <c r="AE68">
        <f t="shared" si="41"/>
        <v>3</v>
      </c>
      <c r="AF68">
        <f t="shared" si="42"/>
        <v>0</v>
      </c>
      <c r="AI68">
        <f t="shared" si="43"/>
        <v>1</v>
      </c>
      <c r="AJ68">
        <f t="shared" si="44"/>
        <v>4</v>
      </c>
      <c r="AK68">
        <f t="shared" si="45"/>
        <v>2</v>
      </c>
      <c r="AL68">
        <f t="shared" si="46"/>
        <v>2</v>
      </c>
      <c r="AM68">
        <f t="shared" si="47"/>
        <v>1</v>
      </c>
      <c r="AN68">
        <f t="shared" si="48"/>
        <v>6</v>
      </c>
      <c r="AO68">
        <f t="shared" si="49"/>
        <v>0</v>
      </c>
    </row>
    <row r="69" spans="1:41" x14ac:dyDescent="0.3">
      <c r="A69" s="4">
        <v>45524</v>
      </c>
      <c r="B69">
        <v>7</v>
      </c>
      <c r="C69">
        <v>10</v>
      </c>
      <c r="D69">
        <v>13</v>
      </c>
      <c r="E69">
        <v>18</v>
      </c>
      <c r="F69">
        <v>26</v>
      </c>
      <c r="G69">
        <v>3</v>
      </c>
      <c r="H69">
        <v>12</v>
      </c>
      <c r="J69">
        <f t="shared" si="25"/>
        <v>2.5860201081971503</v>
      </c>
      <c r="L69">
        <f t="shared" si="26"/>
        <v>8.0672176120394816</v>
      </c>
      <c r="N69">
        <f t="shared" si="27"/>
        <v>9</v>
      </c>
      <c r="P69">
        <f t="shared" si="28"/>
        <v>2</v>
      </c>
      <c r="Q69">
        <f t="shared" si="29"/>
        <v>1</v>
      </c>
      <c r="R69">
        <f t="shared" si="30"/>
        <v>0</v>
      </c>
      <c r="S69">
        <f t="shared" si="31"/>
        <v>0</v>
      </c>
      <c r="T69">
        <f t="shared" si="32"/>
        <v>1</v>
      </c>
      <c r="U69">
        <f t="shared" si="33"/>
        <v>0</v>
      </c>
      <c r="V69">
        <f t="shared" si="34"/>
        <v>1</v>
      </c>
      <c r="W69">
        <f t="shared" si="35"/>
        <v>2</v>
      </c>
      <c r="Z69">
        <f t="shared" si="36"/>
        <v>1</v>
      </c>
      <c r="AA69">
        <f t="shared" si="37"/>
        <v>1</v>
      </c>
      <c r="AB69">
        <f t="shared" si="38"/>
        <v>0</v>
      </c>
      <c r="AC69">
        <f t="shared" si="39"/>
        <v>1</v>
      </c>
      <c r="AD69">
        <f t="shared" si="40"/>
        <v>0</v>
      </c>
      <c r="AE69">
        <f t="shared" si="41"/>
        <v>1</v>
      </c>
      <c r="AF69">
        <f t="shared" si="42"/>
        <v>2</v>
      </c>
      <c r="AI69">
        <f t="shared" si="43"/>
        <v>4</v>
      </c>
      <c r="AJ69">
        <f t="shared" si="44"/>
        <v>2</v>
      </c>
      <c r="AK69">
        <f t="shared" si="45"/>
        <v>2</v>
      </c>
      <c r="AL69">
        <f t="shared" si="46"/>
        <v>3</v>
      </c>
      <c r="AM69">
        <f t="shared" si="47"/>
        <v>0</v>
      </c>
      <c r="AN69">
        <f t="shared" si="48"/>
        <v>2</v>
      </c>
      <c r="AO69">
        <f t="shared" si="49"/>
        <v>4</v>
      </c>
    </row>
    <row r="70" spans="1:41" x14ac:dyDescent="0.3">
      <c r="A70" s="4">
        <v>45520</v>
      </c>
      <c r="B70">
        <v>15</v>
      </c>
      <c r="C70">
        <v>17</v>
      </c>
      <c r="D70">
        <v>29</v>
      </c>
      <c r="E70">
        <v>45</v>
      </c>
      <c r="F70">
        <v>49</v>
      </c>
      <c r="G70">
        <v>1</v>
      </c>
      <c r="H70">
        <v>10</v>
      </c>
      <c r="J70">
        <f t="shared" si="25"/>
        <v>5.123475382979799</v>
      </c>
      <c r="L70">
        <f t="shared" si="26"/>
        <v>2.2803508501982757</v>
      </c>
      <c r="N70">
        <f t="shared" si="27"/>
        <v>9</v>
      </c>
      <c r="P70">
        <f t="shared" si="28"/>
        <v>2.8284271247461903</v>
      </c>
      <c r="Q70">
        <f t="shared" si="29"/>
        <v>1</v>
      </c>
      <c r="R70">
        <f t="shared" si="30"/>
        <v>0</v>
      </c>
      <c r="S70">
        <f t="shared" si="31"/>
        <v>0</v>
      </c>
      <c r="T70">
        <f t="shared" si="32"/>
        <v>0</v>
      </c>
      <c r="U70">
        <f t="shared" si="33"/>
        <v>0</v>
      </c>
      <c r="V70">
        <f t="shared" si="34"/>
        <v>1</v>
      </c>
      <c r="W70">
        <f t="shared" si="35"/>
        <v>1</v>
      </c>
      <c r="Z70">
        <f t="shared" si="36"/>
        <v>2</v>
      </c>
      <c r="AA70">
        <f t="shared" si="37"/>
        <v>0</v>
      </c>
      <c r="AB70">
        <f t="shared" si="38"/>
        <v>0</v>
      </c>
      <c r="AC70">
        <f t="shared" si="39"/>
        <v>0</v>
      </c>
      <c r="AD70">
        <f t="shared" si="40"/>
        <v>0</v>
      </c>
      <c r="AE70">
        <f t="shared" si="41"/>
        <v>1</v>
      </c>
      <c r="AF70">
        <f t="shared" si="42"/>
        <v>2</v>
      </c>
      <c r="AI70">
        <f t="shared" si="43"/>
        <v>5</v>
      </c>
      <c r="AJ70">
        <f t="shared" si="44"/>
        <v>1</v>
      </c>
      <c r="AK70">
        <f t="shared" si="45"/>
        <v>1</v>
      </c>
      <c r="AL70">
        <f t="shared" si="46"/>
        <v>2</v>
      </c>
      <c r="AM70">
        <f t="shared" si="47"/>
        <v>1</v>
      </c>
      <c r="AN70">
        <f t="shared" si="48"/>
        <v>5</v>
      </c>
      <c r="AO70">
        <f t="shared" si="49"/>
        <v>3</v>
      </c>
    </row>
    <row r="71" spans="1:41" x14ac:dyDescent="0.3">
      <c r="A71" s="4">
        <v>45517</v>
      </c>
      <c r="B71">
        <v>15</v>
      </c>
      <c r="C71">
        <v>16</v>
      </c>
      <c r="D71">
        <v>39</v>
      </c>
      <c r="E71">
        <v>40</v>
      </c>
      <c r="F71">
        <v>47</v>
      </c>
      <c r="G71">
        <v>1</v>
      </c>
      <c r="H71">
        <v>6</v>
      </c>
      <c r="J71">
        <f t="shared" si="25"/>
        <v>6.0207972893961479</v>
      </c>
      <c r="L71">
        <f t="shared" si="26"/>
        <v>3.6823905279043934</v>
      </c>
      <c r="N71">
        <f t="shared" si="27"/>
        <v>5</v>
      </c>
      <c r="P71">
        <f t="shared" si="28"/>
        <v>3.5355339059327378</v>
      </c>
      <c r="Q71">
        <f t="shared" si="29"/>
        <v>0</v>
      </c>
      <c r="R71">
        <f t="shared" si="30"/>
        <v>0</v>
      </c>
      <c r="S71">
        <f t="shared" si="31"/>
        <v>0</v>
      </c>
      <c r="T71">
        <f t="shared" si="32"/>
        <v>0</v>
      </c>
      <c r="U71">
        <f t="shared" si="33"/>
        <v>0</v>
      </c>
      <c r="V71">
        <f t="shared" si="34"/>
        <v>0</v>
      </c>
      <c r="W71">
        <f t="shared" si="35"/>
        <v>0</v>
      </c>
      <c r="Z71">
        <f t="shared" si="36"/>
        <v>2</v>
      </c>
      <c r="AA71">
        <f t="shared" si="37"/>
        <v>1</v>
      </c>
      <c r="AB71">
        <f t="shared" si="38"/>
        <v>3</v>
      </c>
      <c r="AC71">
        <f t="shared" si="39"/>
        <v>0</v>
      </c>
      <c r="AD71">
        <f t="shared" si="40"/>
        <v>0</v>
      </c>
      <c r="AE71">
        <f t="shared" si="41"/>
        <v>0</v>
      </c>
      <c r="AF71">
        <f t="shared" si="42"/>
        <v>1</v>
      </c>
      <c r="AI71">
        <f t="shared" si="43"/>
        <v>4</v>
      </c>
      <c r="AJ71">
        <f t="shared" si="44"/>
        <v>5</v>
      </c>
      <c r="AK71">
        <f t="shared" si="45"/>
        <v>3</v>
      </c>
      <c r="AL71">
        <f t="shared" si="46"/>
        <v>0</v>
      </c>
      <c r="AM71">
        <f t="shared" si="47"/>
        <v>1</v>
      </c>
      <c r="AN71">
        <f t="shared" si="48"/>
        <v>4</v>
      </c>
      <c r="AO71">
        <f t="shared" si="49"/>
        <v>2</v>
      </c>
    </row>
    <row r="72" spans="1:41" x14ac:dyDescent="0.3">
      <c r="A72" s="4">
        <v>45513</v>
      </c>
      <c r="B72">
        <v>21</v>
      </c>
      <c r="C72">
        <v>23</v>
      </c>
      <c r="D72">
        <v>25</v>
      </c>
      <c r="E72">
        <v>33</v>
      </c>
      <c r="F72">
        <v>44</v>
      </c>
      <c r="G72">
        <v>4</v>
      </c>
      <c r="H72">
        <v>10</v>
      </c>
      <c r="J72">
        <f t="shared" si="25"/>
        <v>3.473110997362451</v>
      </c>
      <c r="L72">
        <f t="shared" si="26"/>
        <v>4.5999999999999996</v>
      </c>
      <c r="N72">
        <f t="shared" si="27"/>
        <v>6</v>
      </c>
      <c r="P72">
        <f t="shared" si="28"/>
        <v>2</v>
      </c>
      <c r="Q72">
        <f t="shared" si="29"/>
        <v>0</v>
      </c>
      <c r="R72">
        <f t="shared" si="30"/>
        <v>1</v>
      </c>
      <c r="S72">
        <f t="shared" si="31"/>
        <v>1</v>
      </c>
      <c r="T72">
        <f t="shared" si="32"/>
        <v>1</v>
      </c>
      <c r="U72">
        <f t="shared" si="33"/>
        <v>0</v>
      </c>
      <c r="V72">
        <f t="shared" si="34"/>
        <v>2</v>
      </c>
      <c r="W72">
        <f t="shared" si="35"/>
        <v>0</v>
      </c>
      <c r="Z72">
        <f t="shared" si="36"/>
        <v>0</v>
      </c>
      <c r="AA72">
        <f t="shared" si="37"/>
        <v>1</v>
      </c>
      <c r="AB72">
        <f t="shared" si="38"/>
        <v>2</v>
      </c>
      <c r="AC72">
        <f t="shared" si="39"/>
        <v>1</v>
      </c>
      <c r="AD72">
        <f t="shared" si="40"/>
        <v>1</v>
      </c>
      <c r="AE72">
        <f t="shared" si="41"/>
        <v>2</v>
      </c>
      <c r="AF72">
        <f t="shared" si="42"/>
        <v>1</v>
      </c>
      <c r="AI72">
        <f t="shared" si="43"/>
        <v>0</v>
      </c>
      <c r="AJ72">
        <f t="shared" si="44"/>
        <v>1</v>
      </c>
      <c r="AK72">
        <f t="shared" si="45"/>
        <v>2</v>
      </c>
      <c r="AL72">
        <f t="shared" si="46"/>
        <v>3</v>
      </c>
      <c r="AM72">
        <f t="shared" si="47"/>
        <v>1</v>
      </c>
      <c r="AN72">
        <f t="shared" si="48"/>
        <v>3</v>
      </c>
      <c r="AO72">
        <f t="shared" si="49"/>
        <v>2</v>
      </c>
    </row>
    <row r="73" spans="1:41" x14ac:dyDescent="0.3">
      <c r="A73" s="4">
        <v>45510</v>
      </c>
      <c r="B73">
        <v>1</v>
      </c>
      <c r="C73">
        <v>18</v>
      </c>
      <c r="D73">
        <v>27</v>
      </c>
      <c r="E73">
        <v>41</v>
      </c>
      <c r="F73">
        <v>50</v>
      </c>
      <c r="G73">
        <v>2</v>
      </c>
      <c r="H73">
        <v>12</v>
      </c>
      <c r="J73">
        <f t="shared" si="25"/>
        <v>6.3590486709884519</v>
      </c>
      <c r="L73">
        <f t="shared" si="26"/>
        <v>4.2047592083257275</v>
      </c>
      <c r="N73">
        <f t="shared" si="27"/>
        <v>10</v>
      </c>
      <c r="P73">
        <f t="shared" si="28"/>
        <v>0.70710678118654757</v>
      </c>
      <c r="Q73">
        <f t="shared" si="29"/>
        <v>0</v>
      </c>
      <c r="R73">
        <f t="shared" si="30"/>
        <v>0</v>
      </c>
      <c r="S73">
        <f t="shared" si="31"/>
        <v>0</v>
      </c>
      <c r="T73">
        <f t="shared" si="32"/>
        <v>0</v>
      </c>
      <c r="U73">
        <f t="shared" si="33"/>
        <v>0</v>
      </c>
      <c r="V73">
        <f t="shared" si="34"/>
        <v>1</v>
      </c>
      <c r="W73">
        <f t="shared" si="35"/>
        <v>1</v>
      </c>
      <c r="Z73">
        <f t="shared" si="36"/>
        <v>0</v>
      </c>
      <c r="AA73">
        <f t="shared" si="37"/>
        <v>1</v>
      </c>
      <c r="AB73">
        <f t="shared" si="38"/>
        <v>0</v>
      </c>
      <c r="AC73">
        <f t="shared" si="39"/>
        <v>0</v>
      </c>
      <c r="AD73">
        <f t="shared" si="40"/>
        <v>0</v>
      </c>
      <c r="AE73">
        <f t="shared" si="41"/>
        <v>1</v>
      </c>
      <c r="AF73">
        <f t="shared" si="42"/>
        <v>1</v>
      </c>
      <c r="AI73">
        <f t="shared" si="43"/>
        <v>0</v>
      </c>
      <c r="AJ73">
        <f t="shared" si="44"/>
        <v>3</v>
      </c>
      <c r="AK73">
        <f t="shared" si="45"/>
        <v>0</v>
      </c>
      <c r="AL73">
        <f t="shared" si="46"/>
        <v>1</v>
      </c>
      <c r="AM73">
        <f t="shared" si="47"/>
        <v>0</v>
      </c>
      <c r="AN73">
        <f t="shared" si="48"/>
        <v>1</v>
      </c>
      <c r="AO73">
        <f t="shared" si="49"/>
        <v>3</v>
      </c>
    </row>
    <row r="74" spans="1:41" x14ac:dyDescent="0.3">
      <c r="A74" s="4">
        <v>45506</v>
      </c>
      <c r="B74">
        <v>5</v>
      </c>
      <c r="C74">
        <v>7</v>
      </c>
      <c r="D74">
        <v>12</v>
      </c>
      <c r="E74">
        <v>33</v>
      </c>
      <c r="F74">
        <v>46</v>
      </c>
      <c r="G74">
        <v>3</v>
      </c>
      <c r="H74">
        <v>12</v>
      </c>
      <c r="J74">
        <f t="shared" si="25"/>
        <v>6.3196123298822693</v>
      </c>
      <c r="L74">
        <f t="shared" si="26"/>
        <v>5.2</v>
      </c>
      <c r="N74">
        <f t="shared" si="27"/>
        <v>9</v>
      </c>
      <c r="P74">
        <f t="shared" si="28"/>
        <v>2.9154759474226504</v>
      </c>
      <c r="Q74">
        <f t="shared" si="29"/>
        <v>0</v>
      </c>
      <c r="R74">
        <f t="shared" si="30"/>
        <v>0</v>
      </c>
      <c r="S74">
        <f t="shared" si="31"/>
        <v>0</v>
      </c>
      <c r="T74">
        <f t="shared" si="32"/>
        <v>0</v>
      </c>
      <c r="U74">
        <f t="shared" si="33"/>
        <v>0</v>
      </c>
      <c r="V74">
        <f t="shared" si="34"/>
        <v>0</v>
      </c>
      <c r="W74">
        <f t="shared" si="35"/>
        <v>0</v>
      </c>
      <c r="Z74">
        <f t="shared" si="36"/>
        <v>0</v>
      </c>
      <c r="AA74">
        <f t="shared" si="37"/>
        <v>1</v>
      </c>
      <c r="AB74">
        <f t="shared" si="38"/>
        <v>1</v>
      </c>
      <c r="AC74">
        <f t="shared" si="39"/>
        <v>0</v>
      </c>
      <c r="AD74">
        <f t="shared" si="40"/>
        <v>1</v>
      </c>
      <c r="AE74">
        <f t="shared" si="41"/>
        <v>0</v>
      </c>
      <c r="AF74">
        <f t="shared" si="42"/>
        <v>0</v>
      </c>
      <c r="AI74">
        <f t="shared" si="43"/>
        <v>0</v>
      </c>
      <c r="AJ74">
        <f t="shared" si="44"/>
        <v>5</v>
      </c>
      <c r="AK74">
        <f t="shared" si="45"/>
        <v>2</v>
      </c>
      <c r="AL74">
        <f t="shared" si="46"/>
        <v>2</v>
      </c>
      <c r="AM74">
        <f t="shared" si="47"/>
        <v>1</v>
      </c>
      <c r="AN74">
        <f t="shared" si="48"/>
        <v>3</v>
      </c>
      <c r="AO74">
        <f t="shared" si="49"/>
        <v>2</v>
      </c>
    </row>
    <row r="75" spans="1:41" x14ac:dyDescent="0.3">
      <c r="A75" s="4">
        <v>45503</v>
      </c>
      <c r="B75">
        <v>9</v>
      </c>
      <c r="C75">
        <v>25</v>
      </c>
      <c r="D75">
        <v>28</v>
      </c>
      <c r="E75">
        <v>37</v>
      </c>
      <c r="F75">
        <v>38</v>
      </c>
      <c r="G75">
        <v>2</v>
      </c>
      <c r="H75">
        <v>8</v>
      </c>
      <c r="J75">
        <f t="shared" si="25"/>
        <v>4.6569840025492892</v>
      </c>
      <c r="L75">
        <f t="shared" si="26"/>
        <v>1.9078784028338913</v>
      </c>
      <c r="N75">
        <f t="shared" si="27"/>
        <v>6</v>
      </c>
      <c r="P75">
        <f t="shared" si="28"/>
        <v>1.4142135623730951</v>
      </c>
      <c r="Q75">
        <f t="shared" si="29"/>
        <v>0</v>
      </c>
      <c r="R75">
        <f t="shared" si="30"/>
        <v>1</v>
      </c>
      <c r="S75">
        <f t="shared" si="31"/>
        <v>0</v>
      </c>
      <c r="T75">
        <f t="shared" si="32"/>
        <v>1</v>
      </c>
      <c r="U75">
        <f t="shared" si="33"/>
        <v>0</v>
      </c>
      <c r="V75">
        <f t="shared" si="34"/>
        <v>0</v>
      </c>
      <c r="W75">
        <f t="shared" si="35"/>
        <v>4</v>
      </c>
      <c r="Z75">
        <f t="shared" si="36"/>
        <v>0</v>
      </c>
      <c r="AA75">
        <f t="shared" si="37"/>
        <v>1</v>
      </c>
      <c r="AB75">
        <f t="shared" si="38"/>
        <v>1</v>
      </c>
      <c r="AC75">
        <f t="shared" si="39"/>
        <v>2</v>
      </c>
      <c r="AD75">
        <f t="shared" si="40"/>
        <v>0</v>
      </c>
      <c r="AE75">
        <f t="shared" si="41"/>
        <v>0</v>
      </c>
      <c r="AF75">
        <f t="shared" si="42"/>
        <v>5</v>
      </c>
      <c r="AI75">
        <f t="shared" si="43"/>
        <v>2</v>
      </c>
      <c r="AJ75">
        <f t="shared" si="44"/>
        <v>1</v>
      </c>
      <c r="AK75">
        <f t="shared" si="45"/>
        <v>1</v>
      </c>
      <c r="AL75">
        <f t="shared" si="46"/>
        <v>3</v>
      </c>
      <c r="AM75">
        <f t="shared" si="47"/>
        <v>0</v>
      </c>
      <c r="AN75">
        <f t="shared" si="48"/>
        <v>0</v>
      </c>
      <c r="AO75">
        <f t="shared" si="49"/>
        <v>7</v>
      </c>
    </row>
    <row r="76" spans="1:41" x14ac:dyDescent="0.3">
      <c r="A76" s="4">
        <v>45499</v>
      </c>
      <c r="B76">
        <v>4</v>
      </c>
      <c r="C76">
        <v>19</v>
      </c>
      <c r="D76">
        <v>23</v>
      </c>
      <c r="E76">
        <v>35</v>
      </c>
      <c r="F76">
        <v>37</v>
      </c>
      <c r="G76">
        <v>4</v>
      </c>
      <c r="H76">
        <v>8</v>
      </c>
      <c r="J76">
        <f t="shared" si="25"/>
        <v>4.9307707308290052</v>
      </c>
      <c r="L76">
        <f t="shared" si="26"/>
        <v>5.1380930314660516</v>
      </c>
      <c r="N76">
        <f t="shared" si="27"/>
        <v>4</v>
      </c>
      <c r="P76">
        <f t="shared" si="28"/>
        <v>0</v>
      </c>
      <c r="Q76">
        <f t="shared" si="29"/>
        <v>1</v>
      </c>
      <c r="R76">
        <f t="shared" si="30"/>
        <v>1</v>
      </c>
      <c r="S76">
        <f t="shared" si="31"/>
        <v>0</v>
      </c>
      <c r="T76">
        <f t="shared" si="32"/>
        <v>2</v>
      </c>
      <c r="U76">
        <f t="shared" si="33"/>
        <v>0</v>
      </c>
      <c r="V76">
        <f t="shared" si="34"/>
        <v>1</v>
      </c>
      <c r="W76">
        <f t="shared" si="35"/>
        <v>3</v>
      </c>
      <c r="Z76">
        <f t="shared" si="36"/>
        <v>2</v>
      </c>
      <c r="AA76">
        <f t="shared" si="37"/>
        <v>1</v>
      </c>
      <c r="AB76">
        <f t="shared" si="38"/>
        <v>0</v>
      </c>
      <c r="AC76">
        <f t="shared" si="39"/>
        <v>4</v>
      </c>
      <c r="AD76">
        <f t="shared" si="40"/>
        <v>1</v>
      </c>
      <c r="AE76">
        <f t="shared" si="41"/>
        <v>1</v>
      </c>
      <c r="AF76">
        <f t="shared" si="42"/>
        <v>4</v>
      </c>
      <c r="AI76">
        <f t="shared" si="43"/>
        <v>3</v>
      </c>
      <c r="AJ76">
        <f t="shared" si="44"/>
        <v>1</v>
      </c>
      <c r="AK76">
        <f t="shared" si="45"/>
        <v>0</v>
      </c>
      <c r="AL76">
        <f t="shared" si="46"/>
        <v>5</v>
      </c>
      <c r="AM76">
        <f t="shared" si="47"/>
        <v>2</v>
      </c>
      <c r="AN76">
        <f t="shared" si="48"/>
        <v>2</v>
      </c>
      <c r="AO76">
        <f t="shared" si="49"/>
        <v>6</v>
      </c>
    </row>
    <row r="77" spans="1:41" x14ac:dyDescent="0.3">
      <c r="A77" s="4">
        <v>45496</v>
      </c>
      <c r="B77">
        <v>4</v>
      </c>
      <c r="C77">
        <v>8</v>
      </c>
      <c r="D77">
        <v>10</v>
      </c>
      <c r="E77">
        <v>16</v>
      </c>
      <c r="F77">
        <v>34</v>
      </c>
      <c r="G77">
        <v>4</v>
      </c>
      <c r="H77">
        <v>8</v>
      </c>
      <c r="J77">
        <f t="shared" si="25"/>
        <v>4.8733971724044816</v>
      </c>
      <c r="L77">
        <f t="shared" si="26"/>
        <v>8.7681240867131898</v>
      </c>
      <c r="N77">
        <f t="shared" si="27"/>
        <v>4</v>
      </c>
      <c r="P77">
        <f t="shared" si="28"/>
        <v>1.5811388300841898</v>
      </c>
      <c r="Q77">
        <f t="shared" si="29"/>
        <v>0</v>
      </c>
      <c r="R77">
        <f t="shared" si="30"/>
        <v>0</v>
      </c>
      <c r="S77">
        <f t="shared" si="31"/>
        <v>0</v>
      </c>
      <c r="T77">
        <f t="shared" si="32"/>
        <v>0</v>
      </c>
      <c r="U77">
        <f t="shared" si="33"/>
        <v>0</v>
      </c>
      <c r="V77">
        <f t="shared" si="34"/>
        <v>0</v>
      </c>
      <c r="W77">
        <f t="shared" si="35"/>
        <v>2</v>
      </c>
      <c r="Z77">
        <f t="shared" si="36"/>
        <v>1</v>
      </c>
      <c r="AA77">
        <f t="shared" si="37"/>
        <v>0</v>
      </c>
      <c r="AB77">
        <f t="shared" si="38"/>
        <v>1</v>
      </c>
      <c r="AC77">
        <f t="shared" si="39"/>
        <v>2</v>
      </c>
      <c r="AD77">
        <f t="shared" si="40"/>
        <v>2</v>
      </c>
      <c r="AE77">
        <f t="shared" si="41"/>
        <v>0</v>
      </c>
      <c r="AF77">
        <f t="shared" si="42"/>
        <v>3</v>
      </c>
      <c r="AI77">
        <f t="shared" si="43"/>
        <v>2</v>
      </c>
      <c r="AJ77">
        <f t="shared" si="44"/>
        <v>1</v>
      </c>
      <c r="AK77">
        <f t="shared" si="45"/>
        <v>1</v>
      </c>
      <c r="AL77">
        <f t="shared" si="46"/>
        <v>6</v>
      </c>
      <c r="AM77">
        <f t="shared" si="47"/>
        <v>5</v>
      </c>
      <c r="AN77">
        <f t="shared" si="48"/>
        <v>1</v>
      </c>
      <c r="AO77">
        <f t="shared" si="49"/>
        <v>5</v>
      </c>
    </row>
    <row r="78" spans="1:41" x14ac:dyDescent="0.3">
      <c r="A78" s="4">
        <v>45492</v>
      </c>
      <c r="B78">
        <v>15</v>
      </c>
      <c r="C78">
        <v>22</v>
      </c>
      <c r="D78">
        <v>35</v>
      </c>
      <c r="E78">
        <v>44</v>
      </c>
      <c r="F78">
        <v>48</v>
      </c>
      <c r="G78">
        <v>6</v>
      </c>
      <c r="H78">
        <v>7</v>
      </c>
      <c r="J78">
        <f t="shared" si="25"/>
        <v>4.4370598373247123</v>
      </c>
      <c r="L78">
        <f t="shared" si="26"/>
        <v>4.0693979898751609</v>
      </c>
      <c r="N78">
        <f t="shared" si="27"/>
        <v>1</v>
      </c>
      <c r="P78">
        <f t="shared" si="28"/>
        <v>1</v>
      </c>
      <c r="Q78">
        <f t="shared" si="29"/>
        <v>1</v>
      </c>
      <c r="R78">
        <f t="shared" si="30"/>
        <v>0</v>
      </c>
      <c r="S78">
        <f t="shared" si="31"/>
        <v>2</v>
      </c>
      <c r="T78">
        <f t="shared" si="32"/>
        <v>0</v>
      </c>
      <c r="U78">
        <f t="shared" si="33"/>
        <v>0</v>
      </c>
      <c r="V78">
        <f t="shared" si="34"/>
        <v>1</v>
      </c>
      <c r="W78">
        <f t="shared" si="35"/>
        <v>2</v>
      </c>
      <c r="Z78">
        <f t="shared" si="36"/>
        <v>1</v>
      </c>
      <c r="AA78">
        <f t="shared" si="37"/>
        <v>1</v>
      </c>
      <c r="AB78">
        <f t="shared" si="38"/>
        <v>3</v>
      </c>
      <c r="AC78">
        <f t="shared" si="39"/>
        <v>0</v>
      </c>
      <c r="AD78">
        <f t="shared" si="40"/>
        <v>0</v>
      </c>
      <c r="AE78">
        <f t="shared" si="41"/>
        <v>1</v>
      </c>
      <c r="AF78">
        <f t="shared" si="42"/>
        <v>4</v>
      </c>
      <c r="AI78">
        <f t="shared" si="43"/>
        <v>3</v>
      </c>
      <c r="AJ78">
        <f t="shared" si="44"/>
        <v>2</v>
      </c>
      <c r="AK78">
        <f t="shared" si="45"/>
        <v>5</v>
      </c>
      <c r="AL78">
        <f t="shared" si="46"/>
        <v>1</v>
      </c>
      <c r="AM78">
        <f t="shared" si="47"/>
        <v>3</v>
      </c>
      <c r="AN78">
        <f t="shared" si="48"/>
        <v>2</v>
      </c>
      <c r="AO78">
        <f t="shared" si="49"/>
        <v>9</v>
      </c>
    </row>
    <row r="79" spans="1:41" x14ac:dyDescent="0.3">
      <c r="A79" s="4">
        <v>45489</v>
      </c>
      <c r="B79">
        <v>2</v>
      </c>
      <c r="C79">
        <v>32</v>
      </c>
      <c r="D79">
        <v>35</v>
      </c>
      <c r="E79">
        <v>36</v>
      </c>
      <c r="F79">
        <v>39</v>
      </c>
      <c r="G79">
        <v>7</v>
      </c>
      <c r="H79">
        <v>8</v>
      </c>
      <c r="J79">
        <f t="shared" si="25"/>
        <v>7.5787531956120588</v>
      </c>
      <c r="L79">
        <f t="shared" si="26"/>
        <v>4.6389654018972806</v>
      </c>
      <c r="N79">
        <f t="shared" si="27"/>
        <v>1</v>
      </c>
      <c r="P79">
        <f t="shared" si="28"/>
        <v>1.5811388300841898</v>
      </c>
      <c r="Q79">
        <f t="shared" si="29"/>
        <v>1</v>
      </c>
      <c r="R79">
        <f t="shared" si="30"/>
        <v>0</v>
      </c>
      <c r="S79">
        <f t="shared" si="31"/>
        <v>2</v>
      </c>
      <c r="T79">
        <f t="shared" si="32"/>
        <v>0</v>
      </c>
      <c r="U79">
        <f t="shared" si="33"/>
        <v>2</v>
      </c>
      <c r="V79">
        <f t="shared" si="34"/>
        <v>1</v>
      </c>
      <c r="W79">
        <f t="shared" si="35"/>
        <v>2</v>
      </c>
      <c r="Z79">
        <f t="shared" si="36"/>
        <v>2</v>
      </c>
      <c r="AA79">
        <f t="shared" si="37"/>
        <v>1</v>
      </c>
      <c r="AB79">
        <f t="shared" si="38"/>
        <v>2</v>
      </c>
      <c r="AC79">
        <f t="shared" si="39"/>
        <v>1</v>
      </c>
      <c r="AD79">
        <f t="shared" si="40"/>
        <v>2</v>
      </c>
      <c r="AE79">
        <f t="shared" si="41"/>
        <v>4</v>
      </c>
      <c r="AF79">
        <f t="shared" si="42"/>
        <v>2</v>
      </c>
      <c r="AI79">
        <f t="shared" si="43"/>
        <v>3</v>
      </c>
      <c r="AJ79">
        <f t="shared" si="44"/>
        <v>2</v>
      </c>
      <c r="AK79">
        <f t="shared" si="45"/>
        <v>5</v>
      </c>
      <c r="AL79">
        <f t="shared" si="46"/>
        <v>3</v>
      </c>
      <c r="AM79">
        <f t="shared" si="47"/>
        <v>2</v>
      </c>
      <c r="AN79">
        <f t="shared" si="48"/>
        <v>8</v>
      </c>
      <c r="AO79">
        <f t="shared" si="49"/>
        <v>4</v>
      </c>
    </row>
    <row r="80" spans="1:41" x14ac:dyDescent="0.3">
      <c r="A80" s="4">
        <v>45485</v>
      </c>
      <c r="B80">
        <v>12</v>
      </c>
      <c r="C80">
        <v>18</v>
      </c>
      <c r="D80">
        <v>24</v>
      </c>
      <c r="E80">
        <v>25</v>
      </c>
      <c r="F80">
        <v>39</v>
      </c>
      <c r="G80">
        <v>8</v>
      </c>
      <c r="H80">
        <v>10</v>
      </c>
      <c r="J80">
        <f t="shared" si="25"/>
        <v>4.1003048667141817</v>
      </c>
      <c r="L80">
        <f t="shared" si="26"/>
        <v>1.7776388834631178</v>
      </c>
      <c r="N80">
        <f t="shared" si="27"/>
        <v>2</v>
      </c>
      <c r="P80">
        <f t="shared" si="28"/>
        <v>1</v>
      </c>
      <c r="Q80">
        <f t="shared" si="29"/>
        <v>0</v>
      </c>
      <c r="R80">
        <f t="shared" si="30"/>
        <v>1</v>
      </c>
      <c r="S80">
        <f t="shared" si="31"/>
        <v>0</v>
      </c>
      <c r="T80">
        <f t="shared" si="32"/>
        <v>0</v>
      </c>
      <c r="U80">
        <f t="shared" si="33"/>
        <v>1</v>
      </c>
      <c r="V80">
        <f t="shared" si="34"/>
        <v>1</v>
      </c>
      <c r="W80">
        <f t="shared" si="35"/>
        <v>1</v>
      </c>
      <c r="Z80">
        <f t="shared" si="36"/>
        <v>0</v>
      </c>
      <c r="AA80">
        <f t="shared" si="37"/>
        <v>1</v>
      </c>
      <c r="AB80">
        <f t="shared" si="38"/>
        <v>1</v>
      </c>
      <c r="AC80">
        <f t="shared" si="39"/>
        <v>0</v>
      </c>
      <c r="AD80">
        <f t="shared" si="40"/>
        <v>1</v>
      </c>
      <c r="AE80">
        <f t="shared" si="41"/>
        <v>2</v>
      </c>
      <c r="AF80">
        <f t="shared" si="42"/>
        <v>1</v>
      </c>
      <c r="AI80">
        <f t="shared" si="43"/>
        <v>1</v>
      </c>
      <c r="AJ80">
        <f t="shared" si="44"/>
        <v>4</v>
      </c>
      <c r="AK80">
        <f t="shared" si="45"/>
        <v>1</v>
      </c>
      <c r="AL80">
        <f t="shared" si="46"/>
        <v>0</v>
      </c>
      <c r="AM80">
        <f t="shared" si="47"/>
        <v>1</v>
      </c>
      <c r="AN80">
        <f t="shared" si="48"/>
        <v>3</v>
      </c>
      <c r="AO80">
        <f t="shared" si="49"/>
        <v>2</v>
      </c>
    </row>
    <row r="81" spans="1:41" x14ac:dyDescent="0.3">
      <c r="A81" s="4">
        <v>45482</v>
      </c>
      <c r="B81">
        <v>6</v>
      </c>
      <c r="C81">
        <v>15</v>
      </c>
      <c r="D81">
        <v>19</v>
      </c>
      <c r="E81">
        <v>28</v>
      </c>
      <c r="F81">
        <v>39</v>
      </c>
      <c r="G81">
        <v>7</v>
      </c>
      <c r="H81">
        <v>11</v>
      </c>
      <c r="J81">
        <f t="shared" si="25"/>
        <v>4.3229041164476456</v>
      </c>
      <c r="L81">
        <f t="shared" si="26"/>
        <v>2.8425340807103789</v>
      </c>
      <c r="N81">
        <f t="shared" si="27"/>
        <v>4</v>
      </c>
      <c r="P81">
        <f t="shared" si="28"/>
        <v>4.2426406871192848</v>
      </c>
      <c r="Q81">
        <f t="shared" si="29"/>
        <v>0</v>
      </c>
      <c r="R81">
        <f t="shared" si="30"/>
        <v>0</v>
      </c>
      <c r="S81">
        <f t="shared" si="31"/>
        <v>0</v>
      </c>
      <c r="T81">
        <f t="shared" si="32"/>
        <v>0</v>
      </c>
      <c r="U81">
        <f t="shared" si="33"/>
        <v>0</v>
      </c>
      <c r="V81">
        <f t="shared" si="34"/>
        <v>1</v>
      </c>
      <c r="W81">
        <f t="shared" si="35"/>
        <v>1</v>
      </c>
      <c r="Z81">
        <f t="shared" si="36"/>
        <v>1</v>
      </c>
      <c r="AA81">
        <f t="shared" si="37"/>
        <v>2</v>
      </c>
      <c r="AB81">
        <f t="shared" si="38"/>
        <v>0</v>
      </c>
      <c r="AC81">
        <f t="shared" si="39"/>
        <v>0</v>
      </c>
      <c r="AD81">
        <f t="shared" si="40"/>
        <v>0</v>
      </c>
      <c r="AE81">
        <f t="shared" si="41"/>
        <v>3</v>
      </c>
      <c r="AF81">
        <f t="shared" si="42"/>
        <v>1</v>
      </c>
      <c r="AI81">
        <f t="shared" si="43"/>
        <v>2</v>
      </c>
      <c r="AJ81">
        <f t="shared" si="44"/>
        <v>2</v>
      </c>
      <c r="AK81">
        <f t="shared" si="45"/>
        <v>0</v>
      </c>
      <c r="AL81">
        <f t="shared" si="46"/>
        <v>2</v>
      </c>
      <c r="AM81">
        <f t="shared" si="47"/>
        <v>0</v>
      </c>
      <c r="AN81">
        <f t="shared" si="48"/>
        <v>7</v>
      </c>
      <c r="AO81">
        <f t="shared" si="49"/>
        <v>2</v>
      </c>
    </row>
    <row r="82" spans="1:41" x14ac:dyDescent="0.3">
      <c r="A82" s="4">
        <v>45478</v>
      </c>
      <c r="B82">
        <v>11</v>
      </c>
      <c r="C82">
        <v>13</v>
      </c>
      <c r="D82">
        <v>29</v>
      </c>
      <c r="E82">
        <v>31</v>
      </c>
      <c r="F82">
        <v>47</v>
      </c>
      <c r="G82">
        <v>1</v>
      </c>
      <c r="H82">
        <v>11</v>
      </c>
      <c r="J82">
        <f t="shared" si="25"/>
        <v>5.7008771254956896</v>
      </c>
      <c r="L82">
        <f t="shared" si="26"/>
        <v>2.5219040425836985</v>
      </c>
      <c r="N82">
        <f t="shared" si="27"/>
        <v>10</v>
      </c>
      <c r="P82">
        <f t="shared" si="28"/>
        <v>4.1231056256176606</v>
      </c>
      <c r="Q82">
        <f t="shared" si="29"/>
        <v>2</v>
      </c>
      <c r="R82">
        <f t="shared" si="30"/>
        <v>0</v>
      </c>
      <c r="S82">
        <f t="shared" si="31"/>
        <v>0</v>
      </c>
      <c r="T82">
        <f t="shared" si="32"/>
        <v>0</v>
      </c>
      <c r="U82">
        <f t="shared" si="33"/>
        <v>0</v>
      </c>
      <c r="V82">
        <f t="shared" si="34"/>
        <v>2</v>
      </c>
      <c r="W82">
        <f t="shared" si="35"/>
        <v>0</v>
      </c>
      <c r="Z82">
        <f t="shared" si="36"/>
        <v>2</v>
      </c>
      <c r="AA82">
        <f t="shared" si="37"/>
        <v>1</v>
      </c>
      <c r="AB82">
        <f t="shared" si="38"/>
        <v>0</v>
      </c>
      <c r="AC82">
        <f t="shared" si="39"/>
        <v>0</v>
      </c>
      <c r="AD82">
        <f t="shared" si="40"/>
        <v>0</v>
      </c>
      <c r="AE82">
        <f t="shared" si="41"/>
        <v>3</v>
      </c>
      <c r="AF82">
        <f t="shared" si="42"/>
        <v>0</v>
      </c>
      <c r="AI82">
        <f t="shared" si="43"/>
        <v>3</v>
      </c>
      <c r="AJ82">
        <f t="shared" si="44"/>
        <v>4</v>
      </c>
      <c r="AK82">
        <f t="shared" si="45"/>
        <v>1</v>
      </c>
      <c r="AL82">
        <f t="shared" si="46"/>
        <v>1</v>
      </c>
      <c r="AM82">
        <f t="shared" si="47"/>
        <v>2</v>
      </c>
      <c r="AN82">
        <f t="shared" si="48"/>
        <v>6</v>
      </c>
      <c r="AO82">
        <f t="shared" si="49"/>
        <v>1</v>
      </c>
    </row>
    <row r="83" spans="1:41" x14ac:dyDescent="0.3">
      <c r="A83" s="4">
        <v>45475</v>
      </c>
      <c r="B83">
        <v>2</v>
      </c>
      <c r="C83">
        <v>7</v>
      </c>
      <c r="D83">
        <v>34</v>
      </c>
      <c r="E83">
        <v>35</v>
      </c>
      <c r="F83">
        <v>46</v>
      </c>
      <c r="G83">
        <v>6</v>
      </c>
      <c r="H83">
        <v>8</v>
      </c>
      <c r="J83">
        <f t="shared" si="25"/>
        <v>7.399324293474371</v>
      </c>
      <c r="L83">
        <f t="shared" si="26"/>
        <v>5.2573757712379656</v>
      </c>
      <c r="N83">
        <f t="shared" si="27"/>
        <v>2</v>
      </c>
      <c r="P83">
        <f t="shared" si="28"/>
        <v>3.8078865529319543</v>
      </c>
      <c r="Q83">
        <f t="shared" si="29"/>
        <v>1</v>
      </c>
      <c r="R83">
        <f t="shared" si="30"/>
        <v>1</v>
      </c>
      <c r="S83">
        <f t="shared" si="31"/>
        <v>1</v>
      </c>
      <c r="T83">
        <f t="shared" si="32"/>
        <v>1</v>
      </c>
      <c r="U83">
        <f t="shared" si="33"/>
        <v>0</v>
      </c>
      <c r="V83">
        <f t="shared" si="34"/>
        <v>0</v>
      </c>
      <c r="W83">
        <f t="shared" si="35"/>
        <v>0</v>
      </c>
      <c r="Z83">
        <f t="shared" si="36"/>
        <v>1</v>
      </c>
      <c r="AA83">
        <f t="shared" si="37"/>
        <v>4</v>
      </c>
      <c r="AB83">
        <f t="shared" si="38"/>
        <v>3</v>
      </c>
      <c r="AC83">
        <f t="shared" si="39"/>
        <v>2</v>
      </c>
      <c r="AD83">
        <f t="shared" si="40"/>
        <v>0</v>
      </c>
      <c r="AE83">
        <f t="shared" si="41"/>
        <v>1</v>
      </c>
      <c r="AF83">
        <f t="shared" si="42"/>
        <v>2</v>
      </c>
      <c r="AI83">
        <f t="shared" si="43"/>
        <v>3</v>
      </c>
      <c r="AJ83">
        <f t="shared" si="44"/>
        <v>4</v>
      </c>
      <c r="AK83">
        <f t="shared" si="45"/>
        <v>4</v>
      </c>
      <c r="AL83">
        <f t="shared" si="46"/>
        <v>4</v>
      </c>
      <c r="AM83">
        <f t="shared" si="47"/>
        <v>1</v>
      </c>
      <c r="AN83">
        <f t="shared" si="48"/>
        <v>2</v>
      </c>
      <c r="AO83">
        <f t="shared" si="49"/>
        <v>3</v>
      </c>
    </row>
    <row r="84" spans="1:41" x14ac:dyDescent="0.3">
      <c r="A84" s="4">
        <v>45471</v>
      </c>
      <c r="B84">
        <v>10</v>
      </c>
      <c r="C84">
        <v>16</v>
      </c>
      <c r="D84">
        <v>18</v>
      </c>
      <c r="E84">
        <v>22</v>
      </c>
      <c r="F84">
        <v>35</v>
      </c>
      <c r="G84">
        <v>1</v>
      </c>
      <c r="H84">
        <v>10</v>
      </c>
      <c r="J84">
        <f t="shared" si="25"/>
        <v>3.75</v>
      </c>
      <c r="L84">
        <f t="shared" si="26"/>
        <v>6.6392770690791325</v>
      </c>
      <c r="N84">
        <f t="shared" si="27"/>
        <v>9</v>
      </c>
      <c r="P84">
        <f t="shared" si="28"/>
        <v>3.5355339059327378</v>
      </c>
      <c r="Q84">
        <f t="shared" si="29"/>
        <v>0</v>
      </c>
      <c r="R84">
        <f t="shared" si="30"/>
        <v>2</v>
      </c>
      <c r="S84">
        <f t="shared" si="31"/>
        <v>0</v>
      </c>
      <c r="T84">
        <f t="shared" si="32"/>
        <v>0</v>
      </c>
      <c r="U84">
        <f t="shared" si="33"/>
        <v>0</v>
      </c>
      <c r="V84">
        <f t="shared" si="34"/>
        <v>2</v>
      </c>
      <c r="W84">
        <f t="shared" si="35"/>
        <v>0</v>
      </c>
      <c r="Z84">
        <f t="shared" si="36"/>
        <v>0</v>
      </c>
      <c r="AA84">
        <f t="shared" si="37"/>
        <v>5</v>
      </c>
      <c r="AB84">
        <f t="shared" si="38"/>
        <v>2</v>
      </c>
      <c r="AC84">
        <f t="shared" si="39"/>
        <v>1</v>
      </c>
      <c r="AD84">
        <f t="shared" si="40"/>
        <v>1</v>
      </c>
      <c r="AE84">
        <f t="shared" si="41"/>
        <v>3</v>
      </c>
      <c r="AF84">
        <f t="shared" si="42"/>
        <v>0</v>
      </c>
      <c r="AI84">
        <f t="shared" si="43"/>
        <v>2</v>
      </c>
      <c r="AJ84">
        <f t="shared" si="44"/>
        <v>5</v>
      </c>
      <c r="AK84">
        <f t="shared" si="45"/>
        <v>3</v>
      </c>
      <c r="AL84">
        <f t="shared" si="46"/>
        <v>2</v>
      </c>
      <c r="AM84">
        <f t="shared" si="47"/>
        <v>3</v>
      </c>
      <c r="AN84">
        <f t="shared" si="48"/>
        <v>6</v>
      </c>
      <c r="AO84">
        <f t="shared" si="49"/>
        <v>2</v>
      </c>
    </row>
    <row r="85" spans="1:41" x14ac:dyDescent="0.3">
      <c r="A85" s="4">
        <v>45468</v>
      </c>
      <c r="B85">
        <v>14</v>
      </c>
      <c r="C85">
        <v>16</v>
      </c>
      <c r="D85">
        <v>37</v>
      </c>
      <c r="E85">
        <v>45</v>
      </c>
      <c r="F85">
        <v>49</v>
      </c>
      <c r="G85">
        <v>5</v>
      </c>
      <c r="H85">
        <v>7</v>
      </c>
      <c r="J85">
        <f t="shared" si="25"/>
        <v>5.7282196186947996</v>
      </c>
      <c r="L85">
        <f t="shared" si="26"/>
        <v>11.567194992737004</v>
      </c>
      <c r="N85">
        <f t="shared" si="27"/>
        <v>2</v>
      </c>
      <c r="P85">
        <f t="shared" si="28"/>
        <v>3.8078865529319543</v>
      </c>
      <c r="Q85">
        <f t="shared" si="29"/>
        <v>0</v>
      </c>
      <c r="R85">
        <f t="shared" si="30"/>
        <v>2</v>
      </c>
      <c r="S85">
        <f t="shared" si="31"/>
        <v>1</v>
      </c>
      <c r="T85">
        <f t="shared" si="32"/>
        <v>1</v>
      </c>
      <c r="U85">
        <f t="shared" si="33"/>
        <v>0</v>
      </c>
      <c r="V85">
        <f t="shared" si="34"/>
        <v>1</v>
      </c>
      <c r="W85">
        <f t="shared" si="35"/>
        <v>2</v>
      </c>
      <c r="Z85">
        <f t="shared" si="36"/>
        <v>2</v>
      </c>
      <c r="AA85">
        <f t="shared" si="37"/>
        <v>4</v>
      </c>
      <c r="AB85">
        <f t="shared" si="38"/>
        <v>1</v>
      </c>
      <c r="AC85">
        <f t="shared" si="39"/>
        <v>1</v>
      </c>
      <c r="AD85">
        <f t="shared" si="40"/>
        <v>0</v>
      </c>
      <c r="AE85">
        <f t="shared" si="41"/>
        <v>1</v>
      </c>
      <c r="AF85">
        <f t="shared" si="42"/>
        <v>5</v>
      </c>
      <c r="AI85">
        <f t="shared" si="43"/>
        <v>2</v>
      </c>
      <c r="AJ85">
        <f t="shared" si="44"/>
        <v>4</v>
      </c>
      <c r="AK85">
        <f t="shared" si="45"/>
        <v>1</v>
      </c>
      <c r="AL85">
        <f t="shared" si="46"/>
        <v>2</v>
      </c>
      <c r="AM85">
        <f t="shared" si="47"/>
        <v>2</v>
      </c>
      <c r="AN85">
        <f t="shared" si="48"/>
        <v>2</v>
      </c>
      <c r="AO85">
        <f t="shared" si="49"/>
        <v>7</v>
      </c>
    </row>
    <row r="86" spans="1:41" x14ac:dyDescent="0.3">
      <c r="A86" s="4">
        <v>45464</v>
      </c>
      <c r="B86">
        <v>3</v>
      </c>
      <c r="C86">
        <v>4</v>
      </c>
      <c r="D86">
        <v>7</v>
      </c>
      <c r="E86">
        <v>11</v>
      </c>
      <c r="F86">
        <v>17</v>
      </c>
      <c r="G86">
        <v>3</v>
      </c>
      <c r="H86">
        <v>12</v>
      </c>
      <c r="J86">
        <f t="shared" si="25"/>
        <v>1.9685019685029528</v>
      </c>
      <c r="L86">
        <f t="shared" si="26"/>
        <v>8.0374125189640484</v>
      </c>
      <c r="N86">
        <f t="shared" si="27"/>
        <v>9</v>
      </c>
      <c r="P86">
        <f t="shared" si="28"/>
        <v>1.4142135623730951</v>
      </c>
      <c r="Q86">
        <f t="shared" si="29"/>
        <v>1</v>
      </c>
      <c r="R86">
        <f t="shared" si="30"/>
        <v>0</v>
      </c>
      <c r="S86">
        <f t="shared" si="31"/>
        <v>2</v>
      </c>
      <c r="T86">
        <f t="shared" si="32"/>
        <v>1</v>
      </c>
      <c r="U86">
        <f t="shared" si="33"/>
        <v>0</v>
      </c>
      <c r="V86">
        <f t="shared" si="34"/>
        <v>1</v>
      </c>
      <c r="W86">
        <f t="shared" si="35"/>
        <v>1</v>
      </c>
      <c r="Z86">
        <f t="shared" si="36"/>
        <v>1</v>
      </c>
      <c r="AA86">
        <f t="shared" si="37"/>
        <v>1</v>
      </c>
      <c r="AB86">
        <f t="shared" si="38"/>
        <v>3</v>
      </c>
      <c r="AC86">
        <f t="shared" si="39"/>
        <v>2</v>
      </c>
      <c r="AD86">
        <f t="shared" si="40"/>
        <v>0</v>
      </c>
      <c r="AE86">
        <f t="shared" si="41"/>
        <v>2</v>
      </c>
      <c r="AF86">
        <f t="shared" si="42"/>
        <v>1</v>
      </c>
      <c r="AI86">
        <f t="shared" si="43"/>
        <v>2</v>
      </c>
      <c r="AJ86">
        <f t="shared" si="44"/>
        <v>1</v>
      </c>
      <c r="AK86">
        <f t="shared" si="45"/>
        <v>3</v>
      </c>
      <c r="AL86">
        <f t="shared" si="46"/>
        <v>3</v>
      </c>
      <c r="AM86">
        <f t="shared" si="47"/>
        <v>1</v>
      </c>
      <c r="AN86">
        <f t="shared" si="48"/>
        <v>5</v>
      </c>
      <c r="AO86">
        <f t="shared" si="49"/>
        <v>2</v>
      </c>
    </row>
    <row r="87" spans="1:41" x14ac:dyDescent="0.3">
      <c r="A87" s="4">
        <v>45461</v>
      </c>
      <c r="B87">
        <v>3</v>
      </c>
      <c r="C87">
        <v>11</v>
      </c>
      <c r="D87">
        <v>33</v>
      </c>
      <c r="E87">
        <v>34</v>
      </c>
      <c r="F87">
        <v>36</v>
      </c>
      <c r="G87">
        <v>1</v>
      </c>
      <c r="H87">
        <v>12</v>
      </c>
      <c r="J87">
        <f t="shared" si="25"/>
        <v>5.8789880081524233</v>
      </c>
      <c r="L87">
        <f t="shared" si="26"/>
        <v>4.0496913462633177</v>
      </c>
      <c r="N87">
        <f t="shared" si="27"/>
        <v>11</v>
      </c>
      <c r="P87">
        <f t="shared" si="28"/>
        <v>3.5355339059327378</v>
      </c>
      <c r="Q87">
        <f t="shared" si="29"/>
        <v>0</v>
      </c>
      <c r="R87">
        <f t="shared" si="30"/>
        <v>0</v>
      </c>
      <c r="S87">
        <f t="shared" si="31"/>
        <v>1</v>
      </c>
      <c r="T87">
        <f t="shared" si="32"/>
        <v>2</v>
      </c>
      <c r="U87">
        <f t="shared" si="33"/>
        <v>0</v>
      </c>
      <c r="V87">
        <f t="shared" si="34"/>
        <v>1</v>
      </c>
      <c r="W87">
        <f t="shared" si="35"/>
        <v>0</v>
      </c>
      <c r="Z87">
        <f t="shared" si="36"/>
        <v>0</v>
      </c>
      <c r="AA87">
        <f t="shared" si="37"/>
        <v>1</v>
      </c>
      <c r="AB87">
        <f t="shared" si="38"/>
        <v>1</v>
      </c>
      <c r="AC87">
        <f t="shared" si="39"/>
        <v>3</v>
      </c>
      <c r="AD87">
        <f t="shared" si="40"/>
        <v>1</v>
      </c>
      <c r="AE87">
        <f t="shared" si="41"/>
        <v>3</v>
      </c>
      <c r="AF87">
        <f t="shared" si="42"/>
        <v>0</v>
      </c>
      <c r="AI87">
        <f t="shared" si="43"/>
        <v>1</v>
      </c>
      <c r="AJ87">
        <f t="shared" si="44"/>
        <v>2</v>
      </c>
      <c r="AK87">
        <f t="shared" si="45"/>
        <v>2</v>
      </c>
      <c r="AL87">
        <f t="shared" si="46"/>
        <v>3</v>
      </c>
      <c r="AM87">
        <f t="shared" si="47"/>
        <v>2</v>
      </c>
      <c r="AN87">
        <f t="shared" si="48"/>
        <v>5</v>
      </c>
      <c r="AO87">
        <f t="shared" si="49"/>
        <v>1</v>
      </c>
    </row>
    <row r="88" spans="1:41" x14ac:dyDescent="0.3">
      <c r="A88" s="4">
        <v>45457</v>
      </c>
      <c r="B88">
        <v>2</v>
      </c>
      <c r="C88">
        <v>13</v>
      </c>
      <c r="D88">
        <v>16</v>
      </c>
      <c r="E88">
        <v>24</v>
      </c>
      <c r="F88">
        <v>32</v>
      </c>
      <c r="G88">
        <v>1</v>
      </c>
      <c r="H88">
        <v>7</v>
      </c>
      <c r="J88">
        <f t="shared" si="25"/>
        <v>4.0155946010522525</v>
      </c>
      <c r="L88">
        <f t="shared" si="26"/>
        <v>6.4807406984078595</v>
      </c>
      <c r="N88">
        <f t="shared" si="27"/>
        <v>6</v>
      </c>
      <c r="P88">
        <f t="shared" si="28"/>
        <v>4.4721359549995796</v>
      </c>
      <c r="Q88">
        <f t="shared" si="29"/>
        <v>0</v>
      </c>
      <c r="R88">
        <f t="shared" si="30"/>
        <v>0</v>
      </c>
      <c r="S88">
        <f t="shared" si="31"/>
        <v>3</v>
      </c>
      <c r="T88">
        <f t="shared" si="32"/>
        <v>0</v>
      </c>
      <c r="U88">
        <f t="shared" si="33"/>
        <v>0</v>
      </c>
      <c r="V88">
        <f t="shared" si="34"/>
        <v>0</v>
      </c>
      <c r="W88">
        <f t="shared" si="35"/>
        <v>3</v>
      </c>
      <c r="Z88">
        <f t="shared" si="36"/>
        <v>1</v>
      </c>
      <c r="AA88">
        <f t="shared" si="37"/>
        <v>2</v>
      </c>
      <c r="AB88">
        <f t="shared" si="38"/>
        <v>3</v>
      </c>
      <c r="AC88">
        <f t="shared" si="39"/>
        <v>0</v>
      </c>
      <c r="AD88">
        <f t="shared" si="40"/>
        <v>1</v>
      </c>
      <c r="AE88">
        <f t="shared" si="41"/>
        <v>2</v>
      </c>
      <c r="AF88">
        <f t="shared" si="42"/>
        <v>5</v>
      </c>
      <c r="AI88">
        <f t="shared" si="43"/>
        <v>3</v>
      </c>
      <c r="AJ88">
        <f t="shared" si="44"/>
        <v>4</v>
      </c>
      <c r="AK88">
        <f t="shared" si="45"/>
        <v>4</v>
      </c>
      <c r="AL88">
        <f t="shared" si="46"/>
        <v>1</v>
      </c>
      <c r="AM88">
        <f t="shared" si="47"/>
        <v>2</v>
      </c>
      <c r="AN88">
        <f t="shared" si="48"/>
        <v>4</v>
      </c>
      <c r="AO88">
        <f t="shared" si="49"/>
        <v>6</v>
      </c>
    </row>
    <row r="89" spans="1:41" x14ac:dyDescent="0.3">
      <c r="A89" s="4">
        <v>45454</v>
      </c>
      <c r="B89">
        <v>7</v>
      </c>
      <c r="C89">
        <v>15</v>
      </c>
      <c r="D89">
        <v>34</v>
      </c>
      <c r="E89">
        <v>45</v>
      </c>
      <c r="F89">
        <v>48</v>
      </c>
      <c r="G89">
        <v>7</v>
      </c>
      <c r="H89">
        <v>9</v>
      </c>
      <c r="J89">
        <f t="shared" si="25"/>
        <v>5.8896094946948736</v>
      </c>
      <c r="L89">
        <f t="shared" si="26"/>
        <v>4.358898943540674</v>
      </c>
      <c r="N89">
        <f t="shared" si="27"/>
        <v>2</v>
      </c>
      <c r="P89">
        <f t="shared" si="28"/>
        <v>1.5811388300841898</v>
      </c>
      <c r="Q89">
        <f t="shared" si="29"/>
        <v>2</v>
      </c>
      <c r="R89">
        <f t="shared" si="30"/>
        <v>1</v>
      </c>
      <c r="S89">
        <f t="shared" si="31"/>
        <v>1</v>
      </c>
      <c r="T89">
        <f t="shared" si="32"/>
        <v>0</v>
      </c>
      <c r="U89">
        <f t="shared" si="33"/>
        <v>0</v>
      </c>
      <c r="V89">
        <f t="shared" si="34"/>
        <v>2</v>
      </c>
      <c r="W89">
        <f t="shared" si="35"/>
        <v>0</v>
      </c>
      <c r="Z89">
        <f t="shared" si="36"/>
        <v>2</v>
      </c>
      <c r="AA89">
        <f t="shared" si="37"/>
        <v>1</v>
      </c>
      <c r="AB89">
        <f t="shared" si="38"/>
        <v>2</v>
      </c>
      <c r="AC89">
        <f t="shared" si="39"/>
        <v>1</v>
      </c>
      <c r="AD89">
        <f t="shared" si="40"/>
        <v>2</v>
      </c>
      <c r="AE89">
        <f t="shared" si="41"/>
        <v>4</v>
      </c>
      <c r="AF89">
        <f t="shared" si="42"/>
        <v>2</v>
      </c>
      <c r="AI89">
        <f t="shared" si="43"/>
        <v>2</v>
      </c>
      <c r="AJ89">
        <f t="shared" si="44"/>
        <v>1</v>
      </c>
      <c r="AK89">
        <f t="shared" si="45"/>
        <v>2</v>
      </c>
      <c r="AL89">
        <f t="shared" si="46"/>
        <v>2</v>
      </c>
      <c r="AM89">
        <f t="shared" si="47"/>
        <v>3</v>
      </c>
      <c r="AN89">
        <f t="shared" si="48"/>
        <v>5</v>
      </c>
      <c r="AO89">
        <f t="shared" si="49"/>
        <v>2</v>
      </c>
    </row>
    <row r="90" spans="1:41" x14ac:dyDescent="0.3">
      <c r="A90" s="4">
        <v>45450</v>
      </c>
      <c r="B90">
        <v>15</v>
      </c>
      <c r="C90">
        <v>16</v>
      </c>
      <c r="D90">
        <v>26</v>
      </c>
      <c r="E90">
        <v>30</v>
      </c>
      <c r="F90">
        <v>37</v>
      </c>
      <c r="G90">
        <v>5</v>
      </c>
      <c r="H90">
        <v>8</v>
      </c>
      <c r="J90">
        <f t="shared" si="25"/>
        <v>3.2210246816812815</v>
      </c>
      <c r="L90">
        <f t="shared" si="26"/>
        <v>5.4516052681756042</v>
      </c>
      <c r="N90">
        <f t="shared" si="27"/>
        <v>3</v>
      </c>
      <c r="P90">
        <f t="shared" si="28"/>
        <v>3.1622776601683795</v>
      </c>
      <c r="Q90">
        <f t="shared" si="29"/>
        <v>0</v>
      </c>
      <c r="R90">
        <f t="shared" si="30"/>
        <v>2</v>
      </c>
      <c r="S90">
        <f t="shared" si="31"/>
        <v>0</v>
      </c>
      <c r="T90">
        <f t="shared" si="32"/>
        <v>0</v>
      </c>
      <c r="U90">
        <f t="shared" si="33"/>
        <v>0</v>
      </c>
      <c r="V90">
        <f t="shared" si="34"/>
        <v>0</v>
      </c>
      <c r="W90">
        <f t="shared" si="35"/>
        <v>1</v>
      </c>
      <c r="Z90">
        <f t="shared" si="36"/>
        <v>0</v>
      </c>
      <c r="AA90">
        <f t="shared" si="37"/>
        <v>2</v>
      </c>
      <c r="AB90">
        <f t="shared" si="38"/>
        <v>0</v>
      </c>
      <c r="AC90">
        <f t="shared" si="39"/>
        <v>1</v>
      </c>
      <c r="AD90">
        <f t="shared" si="40"/>
        <v>0</v>
      </c>
      <c r="AE90">
        <f t="shared" si="41"/>
        <v>0</v>
      </c>
      <c r="AF90">
        <f t="shared" si="42"/>
        <v>1</v>
      </c>
      <c r="AI90">
        <f t="shared" si="43"/>
        <v>0</v>
      </c>
      <c r="AJ90">
        <f t="shared" si="44"/>
        <v>4</v>
      </c>
      <c r="AK90">
        <f t="shared" si="45"/>
        <v>2</v>
      </c>
      <c r="AL90">
        <f t="shared" si="46"/>
        <v>1</v>
      </c>
      <c r="AM90">
        <f t="shared" si="47"/>
        <v>1</v>
      </c>
      <c r="AN90">
        <f t="shared" si="48"/>
        <v>2</v>
      </c>
      <c r="AO90">
        <f t="shared" si="49"/>
        <v>4</v>
      </c>
    </row>
    <row r="91" spans="1:41" x14ac:dyDescent="0.3">
      <c r="A91" s="4">
        <v>45447</v>
      </c>
      <c r="B91">
        <v>6</v>
      </c>
      <c r="C91">
        <v>7</v>
      </c>
      <c r="D91">
        <v>9</v>
      </c>
      <c r="E91">
        <v>14</v>
      </c>
      <c r="F91">
        <v>43</v>
      </c>
      <c r="G91">
        <v>3</v>
      </c>
      <c r="H91">
        <v>4</v>
      </c>
      <c r="J91">
        <f t="shared" si="25"/>
        <v>7.3781772816868534</v>
      </c>
      <c r="L91">
        <f t="shared" si="26"/>
        <v>4.4497190922573981</v>
      </c>
      <c r="N91">
        <f t="shared" si="27"/>
        <v>1</v>
      </c>
      <c r="P91">
        <f t="shared" si="28"/>
        <v>4</v>
      </c>
      <c r="Q91">
        <f t="shared" si="29"/>
        <v>0</v>
      </c>
      <c r="R91">
        <f t="shared" si="30"/>
        <v>1</v>
      </c>
      <c r="S91">
        <f t="shared" si="31"/>
        <v>1</v>
      </c>
      <c r="T91">
        <f t="shared" si="32"/>
        <v>1</v>
      </c>
      <c r="U91">
        <f t="shared" si="33"/>
        <v>0</v>
      </c>
      <c r="V91">
        <f t="shared" si="34"/>
        <v>1</v>
      </c>
      <c r="W91">
        <f t="shared" si="35"/>
        <v>0</v>
      </c>
      <c r="Z91">
        <f t="shared" si="36"/>
        <v>1</v>
      </c>
      <c r="AA91">
        <f t="shared" si="37"/>
        <v>1</v>
      </c>
      <c r="AB91">
        <f t="shared" si="38"/>
        <v>2</v>
      </c>
      <c r="AC91">
        <f t="shared" si="39"/>
        <v>1</v>
      </c>
      <c r="AD91">
        <f t="shared" si="40"/>
        <v>0</v>
      </c>
      <c r="AE91">
        <f t="shared" si="41"/>
        <v>2</v>
      </c>
      <c r="AF91">
        <f t="shared" si="42"/>
        <v>2</v>
      </c>
      <c r="AI91">
        <f t="shared" si="43"/>
        <v>2</v>
      </c>
      <c r="AJ91">
        <f t="shared" si="44"/>
        <v>1</v>
      </c>
      <c r="AK91">
        <f t="shared" si="45"/>
        <v>3</v>
      </c>
      <c r="AL91">
        <f t="shared" si="46"/>
        <v>2</v>
      </c>
      <c r="AM91">
        <f t="shared" si="47"/>
        <v>0</v>
      </c>
      <c r="AN91">
        <f t="shared" si="48"/>
        <v>4</v>
      </c>
      <c r="AO91">
        <f t="shared" si="49"/>
        <v>3</v>
      </c>
    </row>
    <row r="92" spans="1:41" x14ac:dyDescent="0.3">
      <c r="A92" s="4">
        <v>45443</v>
      </c>
      <c r="B92">
        <v>4</v>
      </c>
      <c r="C92">
        <v>7</v>
      </c>
      <c r="D92">
        <v>16</v>
      </c>
      <c r="E92">
        <v>33</v>
      </c>
      <c r="F92">
        <v>34</v>
      </c>
      <c r="G92">
        <v>7</v>
      </c>
      <c r="H92">
        <v>8</v>
      </c>
      <c r="J92">
        <f t="shared" si="25"/>
        <v>4.8733971724044816</v>
      </c>
      <c r="L92">
        <f t="shared" si="26"/>
        <v>5.2306787322488084</v>
      </c>
      <c r="N92">
        <f t="shared" si="27"/>
        <v>1</v>
      </c>
      <c r="P92">
        <f t="shared" si="28"/>
        <v>1</v>
      </c>
      <c r="Q92">
        <f t="shared" si="29"/>
        <v>0</v>
      </c>
      <c r="R92">
        <f t="shared" si="30"/>
        <v>0</v>
      </c>
      <c r="S92">
        <f t="shared" si="31"/>
        <v>1</v>
      </c>
      <c r="T92">
        <f t="shared" si="32"/>
        <v>0</v>
      </c>
      <c r="U92">
        <f t="shared" si="33"/>
        <v>1</v>
      </c>
      <c r="V92">
        <f t="shared" si="34"/>
        <v>3</v>
      </c>
      <c r="W92">
        <f t="shared" si="35"/>
        <v>0</v>
      </c>
      <c r="Z92">
        <f t="shared" si="36"/>
        <v>0</v>
      </c>
      <c r="AA92">
        <f t="shared" si="37"/>
        <v>0</v>
      </c>
      <c r="AB92">
        <f t="shared" si="38"/>
        <v>1</v>
      </c>
      <c r="AC92">
        <f t="shared" si="39"/>
        <v>1</v>
      </c>
      <c r="AD92">
        <f t="shared" si="40"/>
        <v>1</v>
      </c>
      <c r="AE92">
        <f t="shared" si="41"/>
        <v>3</v>
      </c>
      <c r="AF92">
        <f t="shared" si="42"/>
        <v>1</v>
      </c>
      <c r="AI92">
        <f t="shared" si="43"/>
        <v>0</v>
      </c>
      <c r="AJ92">
        <f t="shared" si="44"/>
        <v>0</v>
      </c>
      <c r="AK92">
        <f t="shared" si="45"/>
        <v>3</v>
      </c>
      <c r="AL92">
        <f t="shared" si="46"/>
        <v>1</v>
      </c>
      <c r="AM92">
        <f t="shared" si="47"/>
        <v>1</v>
      </c>
      <c r="AN92">
        <f t="shared" si="48"/>
        <v>4</v>
      </c>
      <c r="AO92">
        <f t="shared" si="49"/>
        <v>3</v>
      </c>
    </row>
    <row r="93" spans="1:41" x14ac:dyDescent="0.3">
      <c r="A93" s="4">
        <v>45440</v>
      </c>
      <c r="B93">
        <v>16</v>
      </c>
      <c r="C93">
        <v>18</v>
      </c>
      <c r="D93">
        <v>35</v>
      </c>
      <c r="E93">
        <v>36</v>
      </c>
      <c r="F93">
        <v>41</v>
      </c>
      <c r="G93">
        <v>6</v>
      </c>
      <c r="H93">
        <v>7</v>
      </c>
      <c r="J93">
        <f t="shared" si="25"/>
        <v>4.4651427748729375</v>
      </c>
      <c r="L93">
        <f t="shared" si="26"/>
        <v>5.102940328869229</v>
      </c>
      <c r="N93">
        <f t="shared" si="27"/>
        <v>1</v>
      </c>
      <c r="P93">
        <f t="shared" si="28"/>
        <v>4.5276925690687087</v>
      </c>
      <c r="Q93">
        <f t="shared" si="29"/>
        <v>0</v>
      </c>
      <c r="R93">
        <f t="shared" si="30"/>
        <v>2</v>
      </c>
      <c r="S93">
        <f t="shared" si="31"/>
        <v>1</v>
      </c>
      <c r="T93">
        <f t="shared" si="32"/>
        <v>0</v>
      </c>
      <c r="U93">
        <f t="shared" si="33"/>
        <v>1</v>
      </c>
      <c r="V93">
        <f t="shared" si="34"/>
        <v>0</v>
      </c>
      <c r="W93">
        <f t="shared" si="35"/>
        <v>2</v>
      </c>
      <c r="Z93">
        <f t="shared" si="36"/>
        <v>0</v>
      </c>
      <c r="AA93">
        <f t="shared" si="37"/>
        <v>2</v>
      </c>
      <c r="AB93">
        <f t="shared" si="38"/>
        <v>2</v>
      </c>
      <c r="AC93">
        <f t="shared" si="39"/>
        <v>1</v>
      </c>
      <c r="AD93">
        <f t="shared" si="40"/>
        <v>2</v>
      </c>
      <c r="AE93">
        <f t="shared" si="41"/>
        <v>1</v>
      </c>
      <c r="AF93">
        <f t="shared" si="42"/>
        <v>2</v>
      </c>
      <c r="AI93">
        <f t="shared" si="43"/>
        <v>3</v>
      </c>
      <c r="AJ93">
        <f t="shared" si="44"/>
        <v>4</v>
      </c>
      <c r="AK93">
        <f t="shared" si="45"/>
        <v>4</v>
      </c>
      <c r="AL93">
        <f t="shared" si="46"/>
        <v>3</v>
      </c>
      <c r="AM93">
        <f t="shared" si="47"/>
        <v>2</v>
      </c>
      <c r="AN93">
        <f t="shared" si="48"/>
        <v>2</v>
      </c>
      <c r="AO93">
        <f t="shared" si="49"/>
        <v>3</v>
      </c>
    </row>
    <row r="94" spans="1:41" x14ac:dyDescent="0.3">
      <c r="A94" s="4">
        <v>45436</v>
      </c>
      <c r="B94">
        <v>9</v>
      </c>
      <c r="C94">
        <v>12</v>
      </c>
      <c r="D94">
        <v>18</v>
      </c>
      <c r="E94">
        <v>22</v>
      </c>
      <c r="F94">
        <v>50</v>
      </c>
      <c r="G94">
        <v>1</v>
      </c>
      <c r="H94">
        <v>3</v>
      </c>
      <c r="J94">
        <f t="shared" si="25"/>
        <v>7.2672209268743169</v>
      </c>
      <c r="L94">
        <f t="shared" si="26"/>
        <v>2.6</v>
      </c>
      <c r="N94">
        <f t="shared" si="27"/>
        <v>2</v>
      </c>
      <c r="P94">
        <f t="shared" si="28"/>
        <v>6</v>
      </c>
      <c r="Q94">
        <f t="shared" si="29"/>
        <v>0</v>
      </c>
      <c r="R94">
        <f t="shared" si="30"/>
        <v>0</v>
      </c>
      <c r="S94">
        <f t="shared" si="31"/>
        <v>1</v>
      </c>
      <c r="T94">
        <f t="shared" si="32"/>
        <v>0</v>
      </c>
      <c r="U94">
        <f t="shared" si="33"/>
        <v>0</v>
      </c>
      <c r="V94">
        <f t="shared" si="34"/>
        <v>1</v>
      </c>
      <c r="W94">
        <f t="shared" si="35"/>
        <v>0</v>
      </c>
      <c r="Z94">
        <f t="shared" si="36"/>
        <v>2</v>
      </c>
      <c r="AA94">
        <f t="shared" si="37"/>
        <v>0</v>
      </c>
      <c r="AB94">
        <f t="shared" si="38"/>
        <v>1</v>
      </c>
      <c r="AC94">
        <f t="shared" si="39"/>
        <v>1</v>
      </c>
      <c r="AD94">
        <f t="shared" si="40"/>
        <v>0</v>
      </c>
      <c r="AE94">
        <f t="shared" si="41"/>
        <v>3</v>
      </c>
      <c r="AF94">
        <f t="shared" si="42"/>
        <v>2</v>
      </c>
      <c r="AI94">
        <f t="shared" si="43"/>
        <v>2</v>
      </c>
      <c r="AJ94">
        <f t="shared" si="44"/>
        <v>1</v>
      </c>
      <c r="AK94">
        <f t="shared" si="45"/>
        <v>3</v>
      </c>
      <c r="AL94">
        <f t="shared" si="46"/>
        <v>2</v>
      </c>
      <c r="AM94">
        <f t="shared" si="47"/>
        <v>0</v>
      </c>
      <c r="AN94">
        <f t="shared" si="48"/>
        <v>5</v>
      </c>
      <c r="AO94">
        <f t="shared" si="49"/>
        <v>4</v>
      </c>
    </row>
    <row r="95" spans="1:41" x14ac:dyDescent="0.3">
      <c r="A95" s="4">
        <v>45433</v>
      </c>
      <c r="B95">
        <v>11</v>
      </c>
      <c r="C95">
        <v>13</v>
      </c>
      <c r="D95">
        <v>14</v>
      </c>
      <c r="E95">
        <v>34</v>
      </c>
      <c r="F95">
        <v>48</v>
      </c>
      <c r="G95">
        <v>7</v>
      </c>
      <c r="H95">
        <v>9</v>
      </c>
      <c r="J95">
        <f t="shared" si="25"/>
        <v>6.1288253360656313</v>
      </c>
      <c r="L95">
        <f t="shared" si="26"/>
        <v>5.4772255750516612</v>
      </c>
      <c r="N95">
        <f t="shared" si="27"/>
        <v>2</v>
      </c>
      <c r="P95">
        <f t="shared" si="28"/>
        <v>4.3011626335213133</v>
      </c>
      <c r="Q95">
        <f t="shared" si="29"/>
        <v>0</v>
      </c>
      <c r="R95">
        <f t="shared" si="30"/>
        <v>1</v>
      </c>
      <c r="S95">
        <f t="shared" si="31"/>
        <v>0</v>
      </c>
      <c r="T95">
        <f t="shared" si="32"/>
        <v>0</v>
      </c>
      <c r="U95">
        <f t="shared" si="33"/>
        <v>1</v>
      </c>
      <c r="V95">
        <f t="shared" si="34"/>
        <v>1</v>
      </c>
      <c r="W95">
        <f t="shared" si="35"/>
        <v>1</v>
      </c>
      <c r="Z95">
        <f t="shared" si="36"/>
        <v>1</v>
      </c>
      <c r="AA95">
        <f t="shared" si="37"/>
        <v>2</v>
      </c>
      <c r="AB95">
        <f t="shared" si="38"/>
        <v>0</v>
      </c>
      <c r="AC95">
        <f t="shared" si="39"/>
        <v>0</v>
      </c>
      <c r="AD95">
        <f t="shared" si="40"/>
        <v>1</v>
      </c>
      <c r="AE95">
        <f t="shared" si="41"/>
        <v>2</v>
      </c>
      <c r="AF95">
        <f t="shared" si="42"/>
        <v>1</v>
      </c>
      <c r="AI95">
        <f t="shared" si="43"/>
        <v>2</v>
      </c>
      <c r="AJ95">
        <f t="shared" si="44"/>
        <v>5</v>
      </c>
      <c r="AK95">
        <f t="shared" si="45"/>
        <v>1</v>
      </c>
      <c r="AL95">
        <f t="shared" si="46"/>
        <v>1</v>
      </c>
      <c r="AM95">
        <f t="shared" si="47"/>
        <v>2</v>
      </c>
      <c r="AN95">
        <f t="shared" si="48"/>
        <v>2</v>
      </c>
      <c r="AO95">
        <f t="shared" si="49"/>
        <v>2</v>
      </c>
    </row>
    <row r="96" spans="1:41" x14ac:dyDescent="0.3">
      <c r="A96" s="4">
        <v>45429</v>
      </c>
      <c r="B96">
        <v>18</v>
      </c>
      <c r="C96">
        <v>31</v>
      </c>
      <c r="D96">
        <v>32</v>
      </c>
      <c r="E96">
        <v>41</v>
      </c>
      <c r="F96">
        <v>46</v>
      </c>
      <c r="G96">
        <v>1</v>
      </c>
      <c r="H96">
        <v>10</v>
      </c>
      <c r="J96">
        <f t="shared" si="25"/>
        <v>4.1533119314590374</v>
      </c>
      <c r="L96">
        <f t="shared" si="26"/>
        <v>7.2111025509279782</v>
      </c>
      <c r="N96">
        <f t="shared" si="27"/>
        <v>9</v>
      </c>
      <c r="P96">
        <f t="shared" si="28"/>
        <v>4.3011626335213133</v>
      </c>
      <c r="Q96">
        <f t="shared" si="29"/>
        <v>0</v>
      </c>
      <c r="R96">
        <f t="shared" si="30"/>
        <v>0</v>
      </c>
      <c r="S96">
        <f t="shared" si="31"/>
        <v>0</v>
      </c>
      <c r="T96">
        <f t="shared" si="32"/>
        <v>1</v>
      </c>
      <c r="U96">
        <f t="shared" si="33"/>
        <v>0</v>
      </c>
      <c r="V96">
        <f t="shared" si="34"/>
        <v>1</v>
      </c>
      <c r="W96">
        <f t="shared" si="35"/>
        <v>0</v>
      </c>
      <c r="Z96">
        <f t="shared" si="36"/>
        <v>0</v>
      </c>
      <c r="AA96">
        <f t="shared" si="37"/>
        <v>1</v>
      </c>
      <c r="AB96">
        <f t="shared" si="38"/>
        <v>1</v>
      </c>
      <c r="AC96">
        <f t="shared" si="39"/>
        <v>1</v>
      </c>
      <c r="AD96">
        <f t="shared" si="40"/>
        <v>2</v>
      </c>
      <c r="AE96">
        <f t="shared" si="41"/>
        <v>2</v>
      </c>
      <c r="AF96">
        <f t="shared" si="42"/>
        <v>1</v>
      </c>
      <c r="AI96">
        <f t="shared" si="43"/>
        <v>2</v>
      </c>
      <c r="AJ96">
        <f t="shared" si="44"/>
        <v>3</v>
      </c>
      <c r="AK96">
        <f t="shared" si="45"/>
        <v>3</v>
      </c>
      <c r="AL96">
        <f t="shared" si="46"/>
        <v>1</v>
      </c>
      <c r="AM96">
        <f t="shared" si="47"/>
        <v>4</v>
      </c>
      <c r="AN96">
        <f t="shared" si="48"/>
        <v>4</v>
      </c>
      <c r="AO96">
        <f t="shared" si="49"/>
        <v>4</v>
      </c>
    </row>
    <row r="97" spans="1:41" x14ac:dyDescent="0.3">
      <c r="A97" s="4">
        <v>45426</v>
      </c>
      <c r="B97">
        <v>2</v>
      </c>
      <c r="C97">
        <v>8</v>
      </c>
      <c r="D97">
        <v>17</v>
      </c>
      <c r="E97">
        <v>28</v>
      </c>
      <c r="F97">
        <v>35</v>
      </c>
      <c r="G97">
        <v>7</v>
      </c>
      <c r="H97">
        <v>9</v>
      </c>
      <c r="J97">
        <f t="shared" si="25"/>
        <v>4.235268586524354</v>
      </c>
      <c r="L97">
        <f t="shared" si="26"/>
        <v>6.6030296076876711</v>
      </c>
      <c r="N97">
        <f t="shared" si="27"/>
        <v>2</v>
      </c>
      <c r="P97">
        <f t="shared" si="28"/>
        <v>3</v>
      </c>
      <c r="Q97">
        <f t="shared" si="29"/>
        <v>1</v>
      </c>
      <c r="R97">
        <f t="shared" si="30"/>
        <v>0</v>
      </c>
      <c r="S97">
        <f t="shared" si="31"/>
        <v>0</v>
      </c>
      <c r="T97">
        <f t="shared" si="32"/>
        <v>1</v>
      </c>
      <c r="U97">
        <f t="shared" si="33"/>
        <v>1</v>
      </c>
      <c r="V97">
        <f t="shared" si="34"/>
        <v>0</v>
      </c>
      <c r="W97">
        <f t="shared" si="35"/>
        <v>0</v>
      </c>
      <c r="Z97">
        <f t="shared" si="36"/>
        <v>2</v>
      </c>
      <c r="AA97">
        <f t="shared" si="37"/>
        <v>0</v>
      </c>
      <c r="AB97">
        <f t="shared" si="38"/>
        <v>0</v>
      </c>
      <c r="AC97">
        <f t="shared" si="39"/>
        <v>1</v>
      </c>
      <c r="AD97">
        <f t="shared" si="40"/>
        <v>1</v>
      </c>
      <c r="AE97">
        <f t="shared" si="41"/>
        <v>1</v>
      </c>
      <c r="AF97">
        <f t="shared" si="42"/>
        <v>0</v>
      </c>
      <c r="AI97">
        <f t="shared" si="43"/>
        <v>4</v>
      </c>
      <c r="AJ97">
        <f t="shared" si="44"/>
        <v>2</v>
      </c>
      <c r="AK97">
        <f t="shared" si="45"/>
        <v>2</v>
      </c>
      <c r="AL97">
        <f t="shared" si="46"/>
        <v>1</v>
      </c>
      <c r="AM97">
        <f t="shared" si="47"/>
        <v>3</v>
      </c>
      <c r="AN97">
        <f t="shared" si="48"/>
        <v>2</v>
      </c>
      <c r="AO97">
        <f t="shared" si="49"/>
        <v>1</v>
      </c>
    </row>
    <row r="98" spans="1:41" x14ac:dyDescent="0.3">
      <c r="A98" s="4">
        <v>45422</v>
      </c>
      <c r="B98">
        <v>13</v>
      </c>
      <c r="C98">
        <v>28</v>
      </c>
      <c r="D98">
        <v>29</v>
      </c>
      <c r="E98">
        <v>44</v>
      </c>
      <c r="F98">
        <v>48</v>
      </c>
      <c r="G98">
        <v>4</v>
      </c>
      <c r="H98">
        <v>12</v>
      </c>
      <c r="J98">
        <f t="shared" si="25"/>
        <v>5.4025456962435774</v>
      </c>
      <c r="L98">
        <f t="shared" si="26"/>
        <v>5.3103672189407014</v>
      </c>
      <c r="N98">
        <f t="shared" si="27"/>
        <v>8</v>
      </c>
      <c r="P98">
        <f t="shared" si="28"/>
        <v>1.5811388300841898</v>
      </c>
      <c r="Q98">
        <f t="shared" si="29"/>
        <v>1</v>
      </c>
      <c r="R98">
        <f t="shared" si="30"/>
        <v>0</v>
      </c>
      <c r="S98">
        <f t="shared" si="31"/>
        <v>0</v>
      </c>
      <c r="T98">
        <f t="shared" si="32"/>
        <v>0</v>
      </c>
      <c r="U98">
        <f t="shared" si="33"/>
        <v>0</v>
      </c>
      <c r="V98">
        <f t="shared" si="34"/>
        <v>2</v>
      </c>
      <c r="W98">
        <f t="shared" si="35"/>
        <v>0</v>
      </c>
      <c r="Z98">
        <f t="shared" si="36"/>
        <v>2</v>
      </c>
      <c r="AA98">
        <f t="shared" si="37"/>
        <v>0</v>
      </c>
      <c r="AB98">
        <f t="shared" si="38"/>
        <v>1</v>
      </c>
      <c r="AC98">
        <f t="shared" si="39"/>
        <v>1</v>
      </c>
      <c r="AD98">
        <f t="shared" si="40"/>
        <v>0</v>
      </c>
      <c r="AE98">
        <f t="shared" si="41"/>
        <v>2</v>
      </c>
      <c r="AF98">
        <f t="shared" si="42"/>
        <v>0</v>
      </c>
      <c r="AI98">
        <f t="shared" si="43"/>
        <v>4</v>
      </c>
      <c r="AJ98">
        <f t="shared" si="44"/>
        <v>0</v>
      </c>
      <c r="AK98">
        <f t="shared" si="45"/>
        <v>2</v>
      </c>
      <c r="AL98">
        <f t="shared" si="46"/>
        <v>3</v>
      </c>
      <c r="AM98">
        <f t="shared" si="47"/>
        <v>1</v>
      </c>
      <c r="AN98">
        <f t="shared" si="48"/>
        <v>6</v>
      </c>
      <c r="AO98">
        <f t="shared" si="49"/>
        <v>1</v>
      </c>
    </row>
    <row r="99" spans="1:41" x14ac:dyDescent="0.3">
      <c r="A99" s="4">
        <v>45419</v>
      </c>
      <c r="B99">
        <v>35</v>
      </c>
      <c r="C99">
        <v>36</v>
      </c>
      <c r="D99">
        <v>41</v>
      </c>
      <c r="E99">
        <v>42</v>
      </c>
      <c r="F99">
        <v>45</v>
      </c>
      <c r="G99">
        <v>6</v>
      </c>
      <c r="H99">
        <v>11</v>
      </c>
      <c r="J99">
        <f t="shared" si="25"/>
        <v>1.5</v>
      </c>
      <c r="L99">
        <f t="shared" si="26"/>
        <v>10.374969879474349</v>
      </c>
      <c r="N99">
        <f t="shared" si="27"/>
        <v>5</v>
      </c>
      <c r="P99">
        <f t="shared" si="28"/>
        <v>5.3851648071345037</v>
      </c>
      <c r="Q99">
        <f t="shared" si="29"/>
        <v>0</v>
      </c>
      <c r="R99">
        <f t="shared" si="30"/>
        <v>0</v>
      </c>
      <c r="S99">
        <f t="shared" si="31"/>
        <v>0</v>
      </c>
      <c r="T99">
        <f t="shared" si="32"/>
        <v>0</v>
      </c>
      <c r="U99">
        <f t="shared" si="33"/>
        <v>0</v>
      </c>
      <c r="V99">
        <f t="shared" si="34"/>
        <v>0</v>
      </c>
      <c r="W99">
        <f t="shared" si="35"/>
        <v>0</v>
      </c>
      <c r="Z99">
        <f t="shared" si="36"/>
        <v>1</v>
      </c>
      <c r="AA99">
        <f t="shared" si="37"/>
        <v>1</v>
      </c>
      <c r="AB99">
        <f t="shared" si="38"/>
        <v>0</v>
      </c>
      <c r="AC99">
        <f t="shared" si="39"/>
        <v>0</v>
      </c>
      <c r="AD99">
        <f t="shared" si="40"/>
        <v>1</v>
      </c>
      <c r="AE99">
        <f t="shared" si="41"/>
        <v>0</v>
      </c>
      <c r="AF99">
        <f t="shared" si="42"/>
        <v>2</v>
      </c>
      <c r="AI99">
        <f t="shared" si="43"/>
        <v>2</v>
      </c>
      <c r="AJ99">
        <f t="shared" si="44"/>
        <v>3</v>
      </c>
      <c r="AK99">
        <f t="shared" si="45"/>
        <v>0</v>
      </c>
      <c r="AL99">
        <f t="shared" si="46"/>
        <v>0</v>
      </c>
      <c r="AM99">
        <f t="shared" si="47"/>
        <v>1</v>
      </c>
      <c r="AN99">
        <f t="shared" si="48"/>
        <v>2</v>
      </c>
      <c r="AO99">
        <f t="shared" si="49"/>
        <v>2</v>
      </c>
    </row>
    <row r="100" spans="1:41" x14ac:dyDescent="0.3">
      <c r="A100" s="4">
        <v>45415</v>
      </c>
      <c r="B100">
        <v>6</v>
      </c>
      <c r="C100">
        <v>9</v>
      </c>
      <c r="D100">
        <v>10</v>
      </c>
      <c r="E100">
        <v>30</v>
      </c>
      <c r="F100">
        <v>49</v>
      </c>
      <c r="G100">
        <v>3</v>
      </c>
      <c r="H100">
        <v>4</v>
      </c>
      <c r="J100">
        <f t="shared" si="25"/>
        <v>6.9417216884574104</v>
      </c>
      <c r="L100">
        <f t="shared" si="26"/>
        <v>4.132795663954365</v>
      </c>
      <c r="N100">
        <f t="shared" si="27"/>
        <v>1</v>
      </c>
      <c r="P100">
        <f t="shared" si="28"/>
        <v>1.5811388300841898</v>
      </c>
      <c r="Q100">
        <f t="shared" si="29"/>
        <v>1</v>
      </c>
      <c r="R100">
        <f t="shared" si="30"/>
        <v>1</v>
      </c>
      <c r="S100">
        <f t="shared" si="31"/>
        <v>1</v>
      </c>
      <c r="T100">
        <f t="shared" si="32"/>
        <v>0</v>
      </c>
      <c r="U100">
        <f t="shared" si="33"/>
        <v>1</v>
      </c>
      <c r="V100">
        <f t="shared" si="34"/>
        <v>2</v>
      </c>
      <c r="W100">
        <f t="shared" si="35"/>
        <v>1</v>
      </c>
      <c r="Z100">
        <f t="shared" si="36"/>
        <v>1</v>
      </c>
      <c r="AA100">
        <f t="shared" si="37"/>
        <v>1</v>
      </c>
      <c r="AB100">
        <f t="shared" si="38"/>
        <v>1</v>
      </c>
      <c r="AC100">
        <f t="shared" si="39"/>
        <v>0</v>
      </c>
      <c r="AD100">
        <f t="shared" si="40"/>
        <v>2</v>
      </c>
      <c r="AE100">
        <f t="shared" si="41"/>
        <v>2</v>
      </c>
      <c r="AF100">
        <f t="shared" si="42"/>
        <v>1</v>
      </c>
      <c r="AI100">
        <f t="shared" si="43"/>
        <v>1</v>
      </c>
      <c r="AJ100">
        <f t="shared" si="44"/>
        <v>2</v>
      </c>
      <c r="AK100">
        <f t="shared" si="45"/>
        <v>1</v>
      </c>
      <c r="AL100">
        <f t="shared" si="46"/>
        <v>2</v>
      </c>
      <c r="AM100">
        <f t="shared" si="47"/>
        <v>3</v>
      </c>
      <c r="AN100">
        <f t="shared" si="48"/>
        <v>4</v>
      </c>
      <c r="AO100">
        <f t="shared" si="49"/>
        <v>5</v>
      </c>
    </row>
    <row r="101" spans="1:41" x14ac:dyDescent="0.3">
      <c r="A101" s="4">
        <v>45412</v>
      </c>
      <c r="B101">
        <v>13</v>
      </c>
      <c r="C101">
        <v>22</v>
      </c>
      <c r="D101">
        <v>24</v>
      </c>
      <c r="E101">
        <v>33</v>
      </c>
      <c r="F101">
        <v>47</v>
      </c>
      <c r="G101">
        <v>1</v>
      </c>
      <c r="H101">
        <v>5</v>
      </c>
      <c r="J101">
        <f t="shared" si="25"/>
        <v>4.7565743976101116</v>
      </c>
      <c r="L101">
        <f t="shared" si="26"/>
        <v>3.9949968710876353</v>
      </c>
      <c r="N101">
        <f t="shared" si="27"/>
        <v>4</v>
      </c>
      <c r="P101">
        <f t="shared" si="28"/>
        <v>3</v>
      </c>
      <c r="Q101">
        <f t="shared" si="29"/>
        <v>0</v>
      </c>
      <c r="R101">
        <f t="shared" si="30"/>
        <v>1</v>
      </c>
      <c r="S101">
        <f t="shared" si="31"/>
        <v>0</v>
      </c>
      <c r="T101">
        <f t="shared" si="32"/>
        <v>0</v>
      </c>
      <c r="U101">
        <f t="shared" si="33"/>
        <v>1</v>
      </c>
      <c r="V101">
        <f t="shared" si="34"/>
        <v>1</v>
      </c>
      <c r="W101">
        <f t="shared" si="35"/>
        <v>0</v>
      </c>
      <c r="Z101">
        <f t="shared" si="36"/>
        <v>2</v>
      </c>
      <c r="AA101">
        <f t="shared" si="37"/>
        <v>1</v>
      </c>
      <c r="AB101">
        <f t="shared" si="38"/>
        <v>0</v>
      </c>
      <c r="AC101">
        <f t="shared" si="39"/>
        <v>0</v>
      </c>
      <c r="AD101">
        <f t="shared" si="40"/>
        <v>1</v>
      </c>
      <c r="AE101">
        <f t="shared" si="41"/>
        <v>2</v>
      </c>
      <c r="AF101">
        <f t="shared" si="42"/>
        <v>2</v>
      </c>
      <c r="AI101">
        <f t="shared" si="43"/>
        <v>3</v>
      </c>
      <c r="AJ101">
        <f t="shared" si="44"/>
        <v>1</v>
      </c>
      <c r="AK101">
        <f t="shared" si="45"/>
        <v>1</v>
      </c>
      <c r="AL101">
        <f t="shared" si="46"/>
        <v>0</v>
      </c>
      <c r="AM101">
        <f t="shared" si="47"/>
        <v>1</v>
      </c>
      <c r="AN101">
        <f t="shared" si="48"/>
        <v>4</v>
      </c>
      <c r="AO101">
        <f t="shared" si="49"/>
        <v>4</v>
      </c>
    </row>
    <row r="102" spans="1:41" x14ac:dyDescent="0.3">
      <c r="A102" s="4">
        <v>45408</v>
      </c>
      <c r="B102">
        <v>2</v>
      </c>
      <c r="C102">
        <v>20</v>
      </c>
      <c r="D102">
        <v>39</v>
      </c>
      <c r="E102">
        <v>40</v>
      </c>
      <c r="F102">
        <v>47</v>
      </c>
      <c r="G102">
        <v>4</v>
      </c>
      <c r="H102">
        <v>8</v>
      </c>
      <c r="J102">
        <f t="shared" si="25"/>
        <v>6.7777208558629791</v>
      </c>
      <c r="L102">
        <f t="shared" si="26"/>
        <v>6.2896740774065547</v>
      </c>
      <c r="N102">
        <f t="shared" si="27"/>
        <v>4</v>
      </c>
      <c r="P102">
        <f t="shared" si="28"/>
        <v>2</v>
      </c>
      <c r="Q102">
        <f t="shared" si="29"/>
        <v>1</v>
      </c>
      <c r="R102">
        <f t="shared" si="30"/>
        <v>1</v>
      </c>
      <c r="S102">
        <f t="shared" si="31"/>
        <v>1</v>
      </c>
      <c r="T102">
        <f t="shared" si="32"/>
        <v>1</v>
      </c>
      <c r="U102">
        <f t="shared" si="33"/>
        <v>0</v>
      </c>
      <c r="V102">
        <f t="shared" si="34"/>
        <v>0</v>
      </c>
      <c r="W102">
        <f t="shared" si="35"/>
        <v>0</v>
      </c>
      <c r="Z102">
        <f t="shared" si="36"/>
        <v>2</v>
      </c>
      <c r="AA102">
        <f t="shared" si="37"/>
        <v>1</v>
      </c>
      <c r="AB102">
        <f t="shared" si="38"/>
        <v>1</v>
      </c>
      <c r="AC102">
        <f t="shared" si="39"/>
        <v>1</v>
      </c>
      <c r="AD102">
        <f t="shared" si="40"/>
        <v>0</v>
      </c>
      <c r="AE102">
        <f t="shared" si="41"/>
        <v>0</v>
      </c>
      <c r="AF102">
        <f t="shared" si="42"/>
        <v>2</v>
      </c>
      <c r="AI102">
        <f t="shared" si="43"/>
        <v>3</v>
      </c>
      <c r="AJ102">
        <f t="shared" si="44"/>
        <v>4</v>
      </c>
      <c r="AK102">
        <f t="shared" si="45"/>
        <v>1</v>
      </c>
      <c r="AL102">
        <f t="shared" si="46"/>
        <v>2</v>
      </c>
      <c r="AM102">
        <f t="shared" si="47"/>
        <v>0</v>
      </c>
      <c r="AN102">
        <f t="shared" si="48"/>
        <v>4</v>
      </c>
      <c r="AO102">
        <f t="shared" si="49"/>
        <v>3</v>
      </c>
    </row>
    <row r="103" spans="1:41" x14ac:dyDescent="0.3">
      <c r="A103" s="4">
        <v>45405</v>
      </c>
      <c r="B103">
        <v>6</v>
      </c>
      <c r="C103">
        <v>9</v>
      </c>
      <c r="D103">
        <v>11</v>
      </c>
      <c r="E103">
        <v>32</v>
      </c>
      <c r="F103">
        <v>49</v>
      </c>
      <c r="G103">
        <v>2</v>
      </c>
      <c r="H103">
        <v>10</v>
      </c>
      <c r="J103">
        <f t="shared" si="25"/>
        <v>6.8145065852195055</v>
      </c>
      <c r="L103">
        <f t="shared" si="26"/>
        <v>6.7260686883200949</v>
      </c>
      <c r="N103">
        <f t="shared" si="27"/>
        <v>8</v>
      </c>
      <c r="P103">
        <f t="shared" si="28"/>
        <v>5</v>
      </c>
      <c r="Q103">
        <f t="shared" si="29"/>
        <v>0</v>
      </c>
      <c r="R103">
        <f t="shared" si="30"/>
        <v>0</v>
      </c>
      <c r="S103">
        <f t="shared" si="31"/>
        <v>0</v>
      </c>
      <c r="T103">
        <f t="shared" si="32"/>
        <v>0</v>
      </c>
      <c r="U103">
        <f t="shared" si="33"/>
        <v>0</v>
      </c>
      <c r="V103">
        <f t="shared" si="34"/>
        <v>2</v>
      </c>
      <c r="W103">
        <f t="shared" si="35"/>
        <v>1</v>
      </c>
      <c r="Z103">
        <f t="shared" si="36"/>
        <v>0</v>
      </c>
      <c r="AA103">
        <f t="shared" si="37"/>
        <v>0</v>
      </c>
      <c r="AB103">
        <f t="shared" si="38"/>
        <v>1</v>
      </c>
      <c r="AC103">
        <f t="shared" si="39"/>
        <v>2</v>
      </c>
      <c r="AD103">
        <f t="shared" si="40"/>
        <v>1</v>
      </c>
      <c r="AE103">
        <f t="shared" si="41"/>
        <v>2</v>
      </c>
      <c r="AF103">
        <f t="shared" si="42"/>
        <v>3</v>
      </c>
      <c r="AI103">
        <f t="shared" si="43"/>
        <v>0</v>
      </c>
      <c r="AJ103">
        <f t="shared" si="44"/>
        <v>1</v>
      </c>
      <c r="AK103">
        <f t="shared" si="45"/>
        <v>2</v>
      </c>
      <c r="AL103">
        <f t="shared" si="46"/>
        <v>2</v>
      </c>
      <c r="AM103">
        <f t="shared" si="47"/>
        <v>2</v>
      </c>
      <c r="AN103">
        <f t="shared" si="48"/>
        <v>4</v>
      </c>
      <c r="AO103">
        <f t="shared" si="49"/>
        <v>3</v>
      </c>
    </row>
    <row r="104" spans="1:41" x14ac:dyDescent="0.3">
      <c r="A104" s="4">
        <v>45401</v>
      </c>
      <c r="B104">
        <v>10</v>
      </c>
      <c r="C104">
        <v>20</v>
      </c>
      <c r="D104">
        <v>40</v>
      </c>
      <c r="E104">
        <v>44</v>
      </c>
      <c r="F104">
        <v>46</v>
      </c>
      <c r="G104">
        <v>1</v>
      </c>
      <c r="H104">
        <v>3</v>
      </c>
      <c r="J104">
        <f t="shared" si="25"/>
        <v>5.7008771254956896</v>
      </c>
      <c r="L104">
        <f t="shared" si="26"/>
        <v>3.6386810797320508</v>
      </c>
      <c r="N104">
        <f t="shared" si="27"/>
        <v>2</v>
      </c>
      <c r="P104">
        <f t="shared" si="28"/>
        <v>3.1622776601683795</v>
      </c>
      <c r="Q104">
        <f t="shared" si="29"/>
        <v>0</v>
      </c>
      <c r="R104">
        <f t="shared" si="30"/>
        <v>0</v>
      </c>
      <c r="S104">
        <f t="shared" si="31"/>
        <v>0</v>
      </c>
      <c r="T104">
        <f t="shared" si="32"/>
        <v>0</v>
      </c>
      <c r="U104">
        <f t="shared" si="33"/>
        <v>2</v>
      </c>
      <c r="V104">
        <f t="shared" si="34"/>
        <v>0</v>
      </c>
      <c r="W104">
        <f t="shared" si="35"/>
        <v>1</v>
      </c>
      <c r="Z104">
        <f t="shared" si="36"/>
        <v>0</v>
      </c>
      <c r="AA104">
        <f t="shared" si="37"/>
        <v>1</v>
      </c>
      <c r="AB104">
        <f t="shared" si="38"/>
        <v>1</v>
      </c>
      <c r="AC104">
        <f t="shared" si="39"/>
        <v>1</v>
      </c>
      <c r="AD104">
        <f t="shared" si="40"/>
        <v>2</v>
      </c>
      <c r="AE104">
        <f t="shared" si="41"/>
        <v>2</v>
      </c>
      <c r="AF104">
        <f t="shared" si="42"/>
        <v>2</v>
      </c>
      <c r="AI104">
        <f t="shared" si="43"/>
        <v>0</v>
      </c>
      <c r="AJ104">
        <f t="shared" si="44"/>
        <v>4</v>
      </c>
      <c r="AK104">
        <f t="shared" si="45"/>
        <v>1</v>
      </c>
      <c r="AL104">
        <f t="shared" si="46"/>
        <v>2</v>
      </c>
      <c r="AM104">
        <f t="shared" si="47"/>
        <v>4</v>
      </c>
      <c r="AN104">
        <f t="shared" si="48"/>
        <v>4</v>
      </c>
      <c r="AO104">
        <f t="shared" si="49"/>
        <v>4</v>
      </c>
    </row>
    <row r="105" spans="1:41" x14ac:dyDescent="0.3">
      <c r="A105" s="4">
        <v>45398</v>
      </c>
      <c r="B105">
        <v>22</v>
      </c>
      <c r="C105">
        <v>29</v>
      </c>
      <c r="D105">
        <v>31</v>
      </c>
      <c r="E105">
        <v>39</v>
      </c>
      <c r="F105">
        <v>46</v>
      </c>
      <c r="G105">
        <v>3</v>
      </c>
      <c r="H105">
        <v>7</v>
      </c>
      <c r="J105">
        <f t="shared" si="25"/>
        <v>3.2210246816812815</v>
      </c>
      <c r="L105">
        <f t="shared" si="26"/>
        <v>8.8701747446146744</v>
      </c>
      <c r="N105">
        <f t="shared" si="27"/>
        <v>4</v>
      </c>
      <c r="P105">
        <f t="shared" si="28"/>
        <v>2.9154759474226504</v>
      </c>
      <c r="Q105">
        <f t="shared" si="29"/>
        <v>0</v>
      </c>
      <c r="R105">
        <f t="shared" si="30"/>
        <v>0</v>
      </c>
      <c r="S105">
        <f t="shared" si="31"/>
        <v>1</v>
      </c>
      <c r="T105">
        <f t="shared" si="32"/>
        <v>0</v>
      </c>
      <c r="U105">
        <f t="shared" si="33"/>
        <v>1</v>
      </c>
      <c r="V105">
        <f t="shared" si="34"/>
        <v>0</v>
      </c>
      <c r="W105">
        <f t="shared" si="35"/>
        <v>0</v>
      </c>
      <c r="Z105">
        <f t="shared" si="36"/>
        <v>0</v>
      </c>
      <c r="AA105">
        <f t="shared" si="37"/>
        <v>1</v>
      </c>
      <c r="AB105">
        <f t="shared" si="38"/>
        <v>2</v>
      </c>
      <c r="AC105">
        <f t="shared" si="39"/>
        <v>0</v>
      </c>
      <c r="AD105">
        <f t="shared" si="40"/>
        <v>2</v>
      </c>
      <c r="AE105">
        <f t="shared" si="41"/>
        <v>1</v>
      </c>
      <c r="AF105">
        <f t="shared" si="42"/>
        <v>0</v>
      </c>
      <c r="AI105">
        <f t="shared" si="43"/>
        <v>0</v>
      </c>
      <c r="AJ105">
        <f t="shared" si="44"/>
        <v>1</v>
      </c>
      <c r="AK105">
        <f t="shared" si="45"/>
        <v>3</v>
      </c>
      <c r="AL105">
        <f t="shared" si="46"/>
        <v>0</v>
      </c>
      <c r="AM105">
        <f t="shared" si="47"/>
        <v>3</v>
      </c>
      <c r="AN105">
        <f t="shared" si="48"/>
        <v>3</v>
      </c>
      <c r="AO105">
        <f t="shared" si="49"/>
        <v>2</v>
      </c>
    </row>
    <row r="106" spans="1:41" x14ac:dyDescent="0.3">
      <c r="A106" s="4">
        <v>45394</v>
      </c>
      <c r="B106">
        <v>2</v>
      </c>
      <c r="C106">
        <v>3</v>
      </c>
      <c r="D106">
        <v>12</v>
      </c>
      <c r="E106">
        <v>16</v>
      </c>
      <c r="F106">
        <v>45</v>
      </c>
      <c r="G106">
        <v>2</v>
      </c>
      <c r="H106">
        <v>11</v>
      </c>
      <c r="J106">
        <f t="shared" si="25"/>
        <v>7.6607767230222814</v>
      </c>
      <c r="L106">
        <f t="shared" si="26"/>
        <v>6.3466526610489726</v>
      </c>
      <c r="N106">
        <f t="shared" si="27"/>
        <v>9</v>
      </c>
      <c r="P106">
        <f t="shared" si="28"/>
        <v>0.70710678118654757</v>
      </c>
      <c r="Q106">
        <f t="shared" si="29"/>
        <v>1</v>
      </c>
      <c r="R106">
        <f t="shared" si="30"/>
        <v>0</v>
      </c>
      <c r="S106">
        <f t="shared" si="31"/>
        <v>0</v>
      </c>
      <c r="T106">
        <f t="shared" si="32"/>
        <v>1</v>
      </c>
      <c r="U106">
        <f t="shared" si="33"/>
        <v>0</v>
      </c>
      <c r="V106">
        <f t="shared" si="34"/>
        <v>1</v>
      </c>
      <c r="W106">
        <f t="shared" si="35"/>
        <v>1</v>
      </c>
      <c r="Z106">
        <f t="shared" si="36"/>
        <v>1</v>
      </c>
      <c r="AA106">
        <f t="shared" si="37"/>
        <v>0</v>
      </c>
      <c r="AB106">
        <f t="shared" si="38"/>
        <v>1</v>
      </c>
      <c r="AC106">
        <f t="shared" si="39"/>
        <v>3</v>
      </c>
      <c r="AD106">
        <f t="shared" si="40"/>
        <v>0</v>
      </c>
      <c r="AE106">
        <f t="shared" si="41"/>
        <v>1</v>
      </c>
      <c r="AF106">
        <f t="shared" si="42"/>
        <v>1</v>
      </c>
      <c r="AI106">
        <f t="shared" si="43"/>
        <v>3</v>
      </c>
      <c r="AJ106">
        <f t="shared" si="44"/>
        <v>1</v>
      </c>
      <c r="AK106">
        <f t="shared" si="45"/>
        <v>2</v>
      </c>
      <c r="AL106">
        <f t="shared" si="46"/>
        <v>3</v>
      </c>
      <c r="AM106">
        <f t="shared" si="47"/>
        <v>2</v>
      </c>
      <c r="AN106">
        <f t="shared" si="48"/>
        <v>3</v>
      </c>
      <c r="AO106">
        <f t="shared" si="49"/>
        <v>2</v>
      </c>
    </row>
    <row r="107" spans="1:41" x14ac:dyDescent="0.3">
      <c r="A107" s="4">
        <v>45391</v>
      </c>
      <c r="B107">
        <v>19</v>
      </c>
      <c r="C107">
        <v>23</v>
      </c>
      <c r="D107">
        <v>26</v>
      </c>
      <c r="E107">
        <v>27</v>
      </c>
      <c r="F107">
        <v>46</v>
      </c>
      <c r="G107">
        <v>2</v>
      </c>
      <c r="H107">
        <v>10</v>
      </c>
      <c r="J107">
        <f t="shared" si="25"/>
        <v>4.9180788932265003</v>
      </c>
      <c r="L107">
        <f t="shared" si="26"/>
        <v>2.8705400188814645</v>
      </c>
      <c r="N107">
        <f t="shared" si="27"/>
        <v>8</v>
      </c>
      <c r="P107">
        <f t="shared" si="28"/>
        <v>4.3011626335213133</v>
      </c>
      <c r="Q107">
        <f t="shared" si="29"/>
        <v>0</v>
      </c>
      <c r="R107">
        <f t="shared" si="30"/>
        <v>2</v>
      </c>
      <c r="S107">
        <f t="shared" si="31"/>
        <v>2</v>
      </c>
      <c r="T107">
        <f t="shared" si="32"/>
        <v>0</v>
      </c>
      <c r="U107">
        <f t="shared" si="33"/>
        <v>0</v>
      </c>
      <c r="V107">
        <f t="shared" si="34"/>
        <v>0</v>
      </c>
      <c r="W107">
        <f t="shared" si="35"/>
        <v>2</v>
      </c>
      <c r="Z107">
        <f t="shared" si="36"/>
        <v>1</v>
      </c>
      <c r="AA107">
        <f t="shared" si="37"/>
        <v>3</v>
      </c>
      <c r="AB107">
        <f t="shared" si="38"/>
        <v>2</v>
      </c>
      <c r="AC107">
        <f t="shared" si="39"/>
        <v>0</v>
      </c>
      <c r="AD107">
        <f t="shared" si="40"/>
        <v>1</v>
      </c>
      <c r="AE107">
        <f t="shared" si="41"/>
        <v>0</v>
      </c>
      <c r="AF107">
        <f t="shared" si="42"/>
        <v>2</v>
      </c>
      <c r="AI107">
        <f t="shared" si="43"/>
        <v>3</v>
      </c>
      <c r="AJ107">
        <f t="shared" si="44"/>
        <v>6</v>
      </c>
      <c r="AK107">
        <f t="shared" si="45"/>
        <v>3</v>
      </c>
      <c r="AL107">
        <f t="shared" si="46"/>
        <v>3</v>
      </c>
      <c r="AM107">
        <f t="shared" si="47"/>
        <v>2</v>
      </c>
      <c r="AN107">
        <f t="shared" si="48"/>
        <v>2</v>
      </c>
      <c r="AO107">
        <f t="shared" si="49"/>
        <v>2</v>
      </c>
    </row>
    <row r="108" spans="1:41" x14ac:dyDescent="0.3">
      <c r="A108" s="4">
        <v>45387</v>
      </c>
      <c r="B108">
        <v>13</v>
      </c>
      <c r="C108">
        <v>18</v>
      </c>
      <c r="D108">
        <v>26</v>
      </c>
      <c r="E108">
        <v>35</v>
      </c>
      <c r="F108">
        <v>37</v>
      </c>
      <c r="G108">
        <v>8</v>
      </c>
      <c r="H108">
        <v>11</v>
      </c>
      <c r="J108">
        <f t="shared" si="25"/>
        <v>3.2977264895682299</v>
      </c>
      <c r="L108">
        <f t="shared" si="26"/>
        <v>3.5552777669262356</v>
      </c>
      <c r="N108">
        <f t="shared" si="27"/>
        <v>3</v>
      </c>
      <c r="P108">
        <f t="shared" si="28"/>
        <v>3</v>
      </c>
      <c r="Q108">
        <f t="shared" si="29"/>
        <v>1</v>
      </c>
      <c r="R108">
        <f t="shared" si="30"/>
        <v>1</v>
      </c>
      <c r="S108">
        <f t="shared" si="31"/>
        <v>1</v>
      </c>
      <c r="T108">
        <f t="shared" si="32"/>
        <v>1</v>
      </c>
      <c r="U108">
        <f t="shared" si="33"/>
        <v>0</v>
      </c>
      <c r="V108">
        <f t="shared" si="34"/>
        <v>1</v>
      </c>
      <c r="W108">
        <f t="shared" si="35"/>
        <v>0</v>
      </c>
      <c r="Z108">
        <f t="shared" si="36"/>
        <v>2</v>
      </c>
      <c r="AA108">
        <f t="shared" si="37"/>
        <v>1</v>
      </c>
      <c r="AB108">
        <f t="shared" si="38"/>
        <v>1</v>
      </c>
      <c r="AC108">
        <f t="shared" si="39"/>
        <v>1</v>
      </c>
      <c r="AD108">
        <f t="shared" si="40"/>
        <v>0</v>
      </c>
      <c r="AE108">
        <f t="shared" si="41"/>
        <v>2</v>
      </c>
      <c r="AF108">
        <f t="shared" si="42"/>
        <v>0</v>
      </c>
      <c r="AI108">
        <f t="shared" si="43"/>
        <v>5</v>
      </c>
      <c r="AJ108">
        <f t="shared" si="44"/>
        <v>2</v>
      </c>
      <c r="AK108">
        <f t="shared" si="45"/>
        <v>2</v>
      </c>
      <c r="AL108">
        <f t="shared" si="46"/>
        <v>2</v>
      </c>
      <c r="AM108">
        <f t="shared" si="47"/>
        <v>2</v>
      </c>
      <c r="AN108">
        <f t="shared" si="48"/>
        <v>2</v>
      </c>
      <c r="AO108">
        <f t="shared" si="49"/>
        <v>1</v>
      </c>
    </row>
    <row r="109" spans="1:41" x14ac:dyDescent="0.3">
      <c r="A109" s="4">
        <v>45384</v>
      </c>
      <c r="B109">
        <v>1</v>
      </c>
      <c r="C109">
        <v>23</v>
      </c>
      <c r="D109">
        <v>31</v>
      </c>
      <c r="E109">
        <v>36</v>
      </c>
      <c r="F109">
        <v>48</v>
      </c>
      <c r="G109">
        <v>5</v>
      </c>
      <c r="H109">
        <v>8</v>
      </c>
      <c r="J109">
        <f t="shared" si="25"/>
        <v>6.6942139194979422</v>
      </c>
      <c r="L109">
        <f t="shared" si="26"/>
        <v>3.3346664001066131</v>
      </c>
      <c r="N109">
        <f t="shared" si="27"/>
        <v>3</v>
      </c>
      <c r="P109">
        <f t="shared" si="28"/>
        <v>3.1622776601683795</v>
      </c>
      <c r="Q109">
        <f t="shared" si="29"/>
        <v>1</v>
      </c>
      <c r="R109">
        <f t="shared" si="30"/>
        <v>1</v>
      </c>
      <c r="S109">
        <f t="shared" si="31"/>
        <v>1</v>
      </c>
      <c r="T109">
        <f t="shared" si="32"/>
        <v>1</v>
      </c>
      <c r="U109">
        <f t="shared" si="33"/>
        <v>0</v>
      </c>
      <c r="V109">
        <f t="shared" si="34"/>
        <v>2</v>
      </c>
      <c r="W109">
        <f t="shared" si="35"/>
        <v>0</v>
      </c>
      <c r="Z109">
        <f t="shared" si="36"/>
        <v>1</v>
      </c>
      <c r="AA109">
        <f t="shared" si="37"/>
        <v>2</v>
      </c>
      <c r="AB109">
        <f t="shared" si="38"/>
        <v>1</v>
      </c>
      <c r="AC109">
        <f t="shared" si="39"/>
        <v>2</v>
      </c>
      <c r="AD109">
        <f t="shared" si="40"/>
        <v>0</v>
      </c>
      <c r="AE109">
        <f t="shared" si="41"/>
        <v>3</v>
      </c>
      <c r="AF109">
        <f t="shared" si="42"/>
        <v>1</v>
      </c>
      <c r="AI109">
        <f t="shared" si="43"/>
        <v>1</v>
      </c>
      <c r="AJ109">
        <f t="shared" si="44"/>
        <v>6</v>
      </c>
      <c r="AK109">
        <f t="shared" si="45"/>
        <v>2</v>
      </c>
      <c r="AL109">
        <f t="shared" si="46"/>
        <v>2</v>
      </c>
      <c r="AM109">
        <f t="shared" si="47"/>
        <v>2</v>
      </c>
      <c r="AN109">
        <f t="shared" si="48"/>
        <v>6</v>
      </c>
      <c r="AO109">
        <f t="shared" si="49"/>
        <v>1</v>
      </c>
    </row>
    <row r="110" spans="1:41" x14ac:dyDescent="0.3">
      <c r="A110" s="4">
        <v>45380</v>
      </c>
      <c r="B110">
        <v>16</v>
      </c>
      <c r="C110">
        <v>17</v>
      </c>
      <c r="D110">
        <v>35</v>
      </c>
      <c r="E110">
        <v>36</v>
      </c>
      <c r="F110">
        <v>49</v>
      </c>
      <c r="G110">
        <v>1</v>
      </c>
      <c r="H110">
        <v>10</v>
      </c>
      <c r="J110">
        <f t="shared" si="25"/>
        <v>5.5621488653217472</v>
      </c>
      <c r="L110">
        <f t="shared" si="26"/>
        <v>6.7911707385398588</v>
      </c>
      <c r="N110">
        <f t="shared" si="27"/>
        <v>9</v>
      </c>
      <c r="P110">
        <f t="shared" si="28"/>
        <v>4</v>
      </c>
      <c r="Q110">
        <f t="shared" si="29"/>
        <v>1</v>
      </c>
      <c r="R110">
        <f t="shared" si="30"/>
        <v>0</v>
      </c>
      <c r="S110">
        <f t="shared" si="31"/>
        <v>0</v>
      </c>
      <c r="T110">
        <f t="shared" si="32"/>
        <v>0</v>
      </c>
      <c r="U110">
        <f t="shared" si="33"/>
        <v>0</v>
      </c>
      <c r="V110">
        <f t="shared" si="34"/>
        <v>1</v>
      </c>
      <c r="W110">
        <f t="shared" si="35"/>
        <v>1</v>
      </c>
      <c r="Z110">
        <f t="shared" si="36"/>
        <v>2</v>
      </c>
      <c r="AA110">
        <f t="shared" si="37"/>
        <v>1</v>
      </c>
      <c r="AB110">
        <f t="shared" si="38"/>
        <v>0</v>
      </c>
      <c r="AC110">
        <f t="shared" si="39"/>
        <v>1</v>
      </c>
      <c r="AD110">
        <f t="shared" si="40"/>
        <v>1</v>
      </c>
      <c r="AE110">
        <f t="shared" si="41"/>
        <v>2</v>
      </c>
      <c r="AF110">
        <f t="shared" si="42"/>
        <v>1</v>
      </c>
      <c r="AI110">
        <f t="shared" si="43"/>
        <v>2</v>
      </c>
      <c r="AJ110">
        <f t="shared" si="44"/>
        <v>2</v>
      </c>
      <c r="AK110">
        <f t="shared" si="45"/>
        <v>1</v>
      </c>
      <c r="AL110">
        <f t="shared" si="46"/>
        <v>1</v>
      </c>
      <c r="AM110">
        <f t="shared" si="47"/>
        <v>1</v>
      </c>
      <c r="AN110">
        <f t="shared" si="48"/>
        <v>3</v>
      </c>
      <c r="AO110">
        <f t="shared" si="49"/>
        <v>1</v>
      </c>
    </row>
    <row r="111" spans="1:41" x14ac:dyDescent="0.3">
      <c r="A111" s="4">
        <v>45377</v>
      </c>
      <c r="B111">
        <v>2</v>
      </c>
      <c r="C111">
        <v>13</v>
      </c>
      <c r="D111">
        <v>14</v>
      </c>
      <c r="E111">
        <v>26</v>
      </c>
      <c r="F111">
        <v>29</v>
      </c>
      <c r="G111">
        <v>5</v>
      </c>
      <c r="H111">
        <v>6</v>
      </c>
      <c r="J111">
        <f t="shared" si="25"/>
        <v>4.1457809879442502</v>
      </c>
      <c r="L111">
        <f t="shared" si="26"/>
        <v>3.9089640571384132</v>
      </c>
      <c r="N111">
        <f t="shared" si="27"/>
        <v>1</v>
      </c>
      <c r="P111">
        <f t="shared" si="28"/>
        <v>4</v>
      </c>
      <c r="Q111">
        <f t="shared" si="29"/>
        <v>0</v>
      </c>
      <c r="R111">
        <f t="shared" si="30"/>
        <v>1</v>
      </c>
      <c r="S111">
        <f t="shared" si="31"/>
        <v>0</v>
      </c>
      <c r="T111">
        <f t="shared" si="32"/>
        <v>0</v>
      </c>
      <c r="U111">
        <f t="shared" si="33"/>
        <v>0</v>
      </c>
      <c r="V111">
        <f t="shared" si="34"/>
        <v>1</v>
      </c>
      <c r="W111">
        <f t="shared" si="35"/>
        <v>0</v>
      </c>
      <c r="Z111">
        <f t="shared" si="36"/>
        <v>1</v>
      </c>
      <c r="AA111">
        <f t="shared" si="37"/>
        <v>1</v>
      </c>
      <c r="AB111">
        <f t="shared" si="38"/>
        <v>0</v>
      </c>
      <c r="AC111">
        <f t="shared" si="39"/>
        <v>0</v>
      </c>
      <c r="AD111">
        <f t="shared" si="40"/>
        <v>0</v>
      </c>
      <c r="AE111">
        <f t="shared" si="41"/>
        <v>2</v>
      </c>
      <c r="AF111">
        <f t="shared" si="42"/>
        <v>1</v>
      </c>
      <c r="AI111">
        <f t="shared" si="43"/>
        <v>2</v>
      </c>
      <c r="AJ111">
        <f t="shared" si="44"/>
        <v>4</v>
      </c>
      <c r="AK111">
        <f t="shared" si="45"/>
        <v>2</v>
      </c>
      <c r="AL111">
        <f t="shared" si="46"/>
        <v>1</v>
      </c>
      <c r="AM111">
        <f t="shared" si="47"/>
        <v>0</v>
      </c>
      <c r="AN111">
        <f t="shared" si="48"/>
        <v>5</v>
      </c>
      <c r="AO111">
        <f t="shared" si="49"/>
        <v>2</v>
      </c>
    </row>
    <row r="112" spans="1:41" x14ac:dyDescent="0.3">
      <c r="A112" s="4">
        <v>45373</v>
      </c>
      <c r="B112">
        <v>8</v>
      </c>
      <c r="C112">
        <v>11</v>
      </c>
      <c r="D112">
        <v>23</v>
      </c>
      <c r="E112">
        <v>32</v>
      </c>
      <c r="F112">
        <v>44</v>
      </c>
      <c r="G112">
        <v>9</v>
      </c>
      <c r="H112">
        <v>10</v>
      </c>
      <c r="J112">
        <f t="shared" si="25"/>
        <v>4.8605555238058953</v>
      </c>
      <c r="L112">
        <f t="shared" si="26"/>
        <v>3.6823905279043934</v>
      </c>
      <c r="N112">
        <f t="shared" si="27"/>
        <v>1</v>
      </c>
      <c r="P112">
        <f t="shared" si="28"/>
        <v>7.5166481891864541</v>
      </c>
      <c r="Q112">
        <f t="shared" si="29"/>
        <v>1</v>
      </c>
      <c r="R112">
        <f t="shared" si="30"/>
        <v>1</v>
      </c>
      <c r="S112">
        <f t="shared" si="31"/>
        <v>1</v>
      </c>
      <c r="T112">
        <f t="shared" si="32"/>
        <v>1</v>
      </c>
      <c r="U112">
        <f t="shared" si="33"/>
        <v>1</v>
      </c>
      <c r="V112">
        <f t="shared" si="34"/>
        <v>0</v>
      </c>
      <c r="W112">
        <f t="shared" si="35"/>
        <v>0</v>
      </c>
      <c r="Z112">
        <f t="shared" si="36"/>
        <v>2</v>
      </c>
      <c r="AA112">
        <f t="shared" si="37"/>
        <v>1</v>
      </c>
      <c r="AB112">
        <f t="shared" si="38"/>
        <v>2</v>
      </c>
      <c r="AC112">
        <f t="shared" si="39"/>
        <v>1</v>
      </c>
      <c r="AD112">
        <f t="shared" si="40"/>
        <v>1</v>
      </c>
      <c r="AE112">
        <f t="shared" si="41"/>
        <v>0</v>
      </c>
      <c r="AF112">
        <f t="shared" si="42"/>
        <v>0</v>
      </c>
      <c r="AI112">
        <f t="shared" si="43"/>
        <v>3</v>
      </c>
      <c r="AJ112">
        <f t="shared" si="44"/>
        <v>1</v>
      </c>
      <c r="AK112">
        <f t="shared" si="45"/>
        <v>5</v>
      </c>
      <c r="AL112">
        <f t="shared" si="46"/>
        <v>2</v>
      </c>
      <c r="AM112">
        <f t="shared" si="47"/>
        <v>2</v>
      </c>
      <c r="AN112">
        <f t="shared" si="48"/>
        <v>5</v>
      </c>
      <c r="AO112">
        <f t="shared" si="49"/>
        <v>0</v>
      </c>
    </row>
    <row r="113" spans="1:41" x14ac:dyDescent="0.3">
      <c r="A113" s="4">
        <v>45370</v>
      </c>
      <c r="B113">
        <v>7</v>
      </c>
      <c r="C113">
        <v>16</v>
      </c>
      <c r="D113">
        <v>18</v>
      </c>
      <c r="E113">
        <v>20</v>
      </c>
      <c r="F113">
        <v>32</v>
      </c>
      <c r="G113">
        <v>1</v>
      </c>
      <c r="H113">
        <v>3</v>
      </c>
      <c r="J113">
        <f t="shared" si="25"/>
        <v>3.8160843806184368</v>
      </c>
      <c r="L113">
        <f t="shared" si="26"/>
        <v>4.9355850717012268</v>
      </c>
      <c r="N113">
        <f t="shared" si="27"/>
        <v>2</v>
      </c>
      <c r="P113">
        <f t="shared" si="28"/>
        <v>2.5495097567963922</v>
      </c>
      <c r="Q113">
        <f t="shared" si="29"/>
        <v>1</v>
      </c>
      <c r="R113">
        <f t="shared" si="30"/>
        <v>1</v>
      </c>
      <c r="S113">
        <f t="shared" si="31"/>
        <v>0</v>
      </c>
      <c r="T113">
        <f t="shared" si="32"/>
        <v>1</v>
      </c>
      <c r="U113">
        <f t="shared" si="33"/>
        <v>0</v>
      </c>
      <c r="V113">
        <f t="shared" si="34"/>
        <v>0</v>
      </c>
      <c r="W113">
        <f t="shared" si="35"/>
        <v>1</v>
      </c>
      <c r="Z113">
        <f t="shared" si="36"/>
        <v>1</v>
      </c>
      <c r="AA113">
        <f t="shared" si="37"/>
        <v>1</v>
      </c>
      <c r="AB113">
        <f t="shared" si="38"/>
        <v>1</v>
      </c>
      <c r="AC113">
        <f t="shared" si="39"/>
        <v>3</v>
      </c>
      <c r="AD113">
        <f t="shared" si="40"/>
        <v>0</v>
      </c>
      <c r="AE113">
        <f t="shared" si="41"/>
        <v>2</v>
      </c>
      <c r="AF113">
        <f t="shared" si="42"/>
        <v>2</v>
      </c>
      <c r="AI113">
        <f t="shared" si="43"/>
        <v>2</v>
      </c>
      <c r="AJ113">
        <f t="shared" si="44"/>
        <v>2</v>
      </c>
      <c r="AK113">
        <f t="shared" si="45"/>
        <v>3</v>
      </c>
      <c r="AL113">
        <f t="shared" si="46"/>
        <v>4</v>
      </c>
      <c r="AM113">
        <f t="shared" si="47"/>
        <v>1</v>
      </c>
      <c r="AN113">
        <f t="shared" si="48"/>
        <v>3</v>
      </c>
      <c r="AO113">
        <f t="shared" si="49"/>
        <v>4</v>
      </c>
    </row>
    <row r="114" spans="1:41" x14ac:dyDescent="0.3">
      <c r="A114" s="4">
        <v>45366</v>
      </c>
      <c r="B114">
        <v>1</v>
      </c>
      <c r="C114">
        <v>4</v>
      </c>
      <c r="D114">
        <v>31</v>
      </c>
      <c r="E114">
        <v>34</v>
      </c>
      <c r="F114">
        <v>40</v>
      </c>
      <c r="G114">
        <v>4</v>
      </c>
      <c r="H114">
        <v>5</v>
      </c>
      <c r="J114">
        <f t="shared" si="25"/>
        <v>6.9955342898166109</v>
      </c>
      <c r="L114">
        <f t="shared" si="26"/>
        <v>4.1085277168348275</v>
      </c>
      <c r="N114">
        <f t="shared" si="27"/>
        <v>1</v>
      </c>
      <c r="P114">
        <f t="shared" si="28"/>
        <v>4.9497474683058327</v>
      </c>
      <c r="Q114">
        <f t="shared" si="29"/>
        <v>0</v>
      </c>
      <c r="R114">
        <f t="shared" si="30"/>
        <v>2</v>
      </c>
      <c r="S114">
        <f t="shared" si="31"/>
        <v>0</v>
      </c>
      <c r="T114">
        <f t="shared" si="32"/>
        <v>1</v>
      </c>
      <c r="U114">
        <f t="shared" si="33"/>
        <v>0</v>
      </c>
      <c r="V114">
        <f t="shared" si="34"/>
        <v>3</v>
      </c>
      <c r="W114">
        <f t="shared" si="35"/>
        <v>1</v>
      </c>
      <c r="Z114">
        <f t="shared" si="36"/>
        <v>0</v>
      </c>
      <c r="AA114">
        <f t="shared" si="37"/>
        <v>2</v>
      </c>
      <c r="AB114">
        <f t="shared" si="38"/>
        <v>1</v>
      </c>
      <c r="AC114">
        <f t="shared" si="39"/>
        <v>1</v>
      </c>
      <c r="AD114">
        <f t="shared" si="40"/>
        <v>0</v>
      </c>
      <c r="AE114">
        <f t="shared" si="41"/>
        <v>4</v>
      </c>
      <c r="AF114">
        <f t="shared" si="42"/>
        <v>1</v>
      </c>
      <c r="AI114">
        <f t="shared" si="43"/>
        <v>0</v>
      </c>
      <c r="AJ114">
        <f t="shared" si="44"/>
        <v>3</v>
      </c>
      <c r="AK114">
        <f t="shared" si="45"/>
        <v>1</v>
      </c>
      <c r="AL114">
        <f t="shared" si="46"/>
        <v>1</v>
      </c>
      <c r="AM114">
        <f t="shared" si="47"/>
        <v>1</v>
      </c>
      <c r="AN114">
        <f t="shared" si="48"/>
        <v>4</v>
      </c>
      <c r="AO114">
        <f t="shared" si="49"/>
        <v>4</v>
      </c>
    </row>
    <row r="115" spans="1:41" x14ac:dyDescent="0.3">
      <c r="A115" s="4">
        <v>45363</v>
      </c>
      <c r="B115">
        <v>13</v>
      </c>
      <c r="C115">
        <v>19</v>
      </c>
      <c r="D115">
        <v>30</v>
      </c>
      <c r="E115">
        <v>38</v>
      </c>
      <c r="F115">
        <v>46</v>
      </c>
      <c r="G115">
        <v>4</v>
      </c>
      <c r="H115">
        <v>12</v>
      </c>
      <c r="J115">
        <f t="shared" si="25"/>
        <v>4.2204857540335334</v>
      </c>
      <c r="L115">
        <f t="shared" si="26"/>
        <v>6.0033324079214534</v>
      </c>
      <c r="N115">
        <f t="shared" si="27"/>
        <v>8</v>
      </c>
      <c r="P115">
        <f t="shared" si="28"/>
        <v>3.5355339059327378</v>
      </c>
      <c r="Q115">
        <f t="shared" si="29"/>
        <v>0</v>
      </c>
      <c r="R115">
        <f t="shared" si="30"/>
        <v>1</v>
      </c>
      <c r="S115">
        <f t="shared" si="31"/>
        <v>1</v>
      </c>
      <c r="T115">
        <f t="shared" si="32"/>
        <v>0</v>
      </c>
      <c r="U115">
        <f t="shared" si="33"/>
        <v>0</v>
      </c>
      <c r="V115">
        <f t="shared" si="34"/>
        <v>2</v>
      </c>
      <c r="W115">
        <f t="shared" si="35"/>
        <v>1</v>
      </c>
      <c r="Z115">
        <f t="shared" si="36"/>
        <v>2</v>
      </c>
      <c r="AA115">
        <f t="shared" si="37"/>
        <v>1</v>
      </c>
      <c r="AB115">
        <f t="shared" si="38"/>
        <v>1</v>
      </c>
      <c r="AC115">
        <f t="shared" si="39"/>
        <v>0</v>
      </c>
      <c r="AD115">
        <f t="shared" si="40"/>
        <v>1</v>
      </c>
      <c r="AE115">
        <f t="shared" si="41"/>
        <v>3</v>
      </c>
      <c r="AF115">
        <f t="shared" si="42"/>
        <v>2</v>
      </c>
      <c r="AI115">
        <f t="shared" si="43"/>
        <v>3</v>
      </c>
      <c r="AJ115">
        <f t="shared" si="44"/>
        <v>3</v>
      </c>
      <c r="AK115">
        <f t="shared" si="45"/>
        <v>2</v>
      </c>
      <c r="AL115">
        <f t="shared" si="46"/>
        <v>0</v>
      </c>
      <c r="AM115">
        <f t="shared" si="47"/>
        <v>2</v>
      </c>
      <c r="AN115">
        <f t="shared" si="48"/>
        <v>3</v>
      </c>
      <c r="AO115">
        <f t="shared" si="49"/>
        <v>8</v>
      </c>
    </row>
    <row r="116" spans="1:41" x14ac:dyDescent="0.3">
      <c r="A116" s="4">
        <v>45359</v>
      </c>
      <c r="B116">
        <v>8</v>
      </c>
      <c r="C116">
        <v>11</v>
      </c>
      <c r="D116">
        <v>12</v>
      </c>
      <c r="E116">
        <v>16</v>
      </c>
      <c r="F116">
        <v>44</v>
      </c>
      <c r="G116">
        <v>4</v>
      </c>
      <c r="H116">
        <v>7</v>
      </c>
      <c r="J116">
        <f t="shared" si="25"/>
        <v>7.1151247353788536</v>
      </c>
      <c r="L116">
        <f t="shared" si="26"/>
        <v>2.7568097504180442</v>
      </c>
      <c r="N116">
        <f t="shared" si="27"/>
        <v>3</v>
      </c>
      <c r="P116">
        <f t="shared" si="28"/>
        <v>1</v>
      </c>
      <c r="Q116">
        <f t="shared" si="29"/>
        <v>0</v>
      </c>
      <c r="R116">
        <f t="shared" si="30"/>
        <v>0</v>
      </c>
      <c r="S116">
        <f t="shared" si="31"/>
        <v>1</v>
      </c>
      <c r="T116">
        <f t="shared" si="32"/>
        <v>0</v>
      </c>
      <c r="U116">
        <f t="shared" si="33"/>
        <v>0</v>
      </c>
      <c r="V116">
        <f t="shared" si="34"/>
        <v>1</v>
      </c>
      <c r="W116">
        <f t="shared" si="35"/>
        <v>1</v>
      </c>
      <c r="Z116">
        <f t="shared" si="36"/>
        <v>1</v>
      </c>
      <c r="AA116">
        <f t="shared" si="37"/>
        <v>0</v>
      </c>
      <c r="AB116">
        <f t="shared" si="38"/>
        <v>1</v>
      </c>
      <c r="AC116">
        <f t="shared" si="39"/>
        <v>0</v>
      </c>
      <c r="AD116">
        <f t="shared" si="40"/>
        <v>0</v>
      </c>
      <c r="AE116">
        <f t="shared" si="41"/>
        <v>2</v>
      </c>
      <c r="AF116">
        <f t="shared" si="42"/>
        <v>1</v>
      </c>
      <c r="AI116">
        <f t="shared" si="43"/>
        <v>2</v>
      </c>
      <c r="AJ116">
        <f t="shared" si="44"/>
        <v>0</v>
      </c>
      <c r="AK116">
        <f t="shared" si="45"/>
        <v>2</v>
      </c>
      <c r="AL116">
        <f t="shared" si="46"/>
        <v>1</v>
      </c>
      <c r="AM116">
        <f t="shared" si="47"/>
        <v>1</v>
      </c>
      <c r="AN116">
        <f t="shared" si="48"/>
        <v>2</v>
      </c>
      <c r="AO116">
        <f t="shared" si="49"/>
        <v>2</v>
      </c>
    </row>
    <row r="117" spans="1:41" x14ac:dyDescent="0.3">
      <c r="A117" s="4">
        <v>45356</v>
      </c>
      <c r="B117">
        <v>2</v>
      </c>
      <c r="C117">
        <v>15</v>
      </c>
      <c r="D117">
        <v>17</v>
      </c>
      <c r="E117">
        <v>23</v>
      </c>
      <c r="F117">
        <v>36</v>
      </c>
      <c r="G117">
        <v>3</v>
      </c>
      <c r="H117">
        <v>8</v>
      </c>
      <c r="J117">
        <f t="shared" si="25"/>
        <v>4.8605555238058953</v>
      </c>
      <c r="L117">
        <f t="shared" si="26"/>
        <v>1.8439088914585775</v>
      </c>
      <c r="N117">
        <f t="shared" si="27"/>
        <v>5</v>
      </c>
      <c r="P117">
        <f t="shared" si="28"/>
        <v>2.9154759474226504</v>
      </c>
      <c r="Q117">
        <f t="shared" si="29"/>
        <v>0</v>
      </c>
      <c r="R117">
        <f t="shared" si="30"/>
        <v>0</v>
      </c>
      <c r="S117">
        <f t="shared" si="31"/>
        <v>0</v>
      </c>
      <c r="T117">
        <f t="shared" si="32"/>
        <v>1</v>
      </c>
      <c r="U117">
        <f t="shared" si="33"/>
        <v>0</v>
      </c>
      <c r="V117">
        <f t="shared" si="34"/>
        <v>1</v>
      </c>
      <c r="W117">
        <f t="shared" si="35"/>
        <v>0</v>
      </c>
      <c r="Z117">
        <f t="shared" si="36"/>
        <v>1</v>
      </c>
      <c r="AA117">
        <f t="shared" si="37"/>
        <v>0</v>
      </c>
      <c r="AB117">
        <f t="shared" si="38"/>
        <v>1</v>
      </c>
      <c r="AC117">
        <f t="shared" si="39"/>
        <v>3</v>
      </c>
      <c r="AD117">
        <f t="shared" si="40"/>
        <v>0</v>
      </c>
      <c r="AE117">
        <f t="shared" si="41"/>
        <v>1</v>
      </c>
      <c r="AF117">
        <f t="shared" si="42"/>
        <v>0</v>
      </c>
      <c r="AI117">
        <f t="shared" si="43"/>
        <v>3</v>
      </c>
      <c r="AJ117">
        <f t="shared" si="44"/>
        <v>1</v>
      </c>
      <c r="AK117">
        <f t="shared" si="45"/>
        <v>2</v>
      </c>
      <c r="AL117">
        <f t="shared" si="46"/>
        <v>4</v>
      </c>
      <c r="AM117">
        <f t="shared" si="47"/>
        <v>1</v>
      </c>
      <c r="AN117">
        <f t="shared" si="48"/>
        <v>4</v>
      </c>
      <c r="AO117">
        <f t="shared" si="49"/>
        <v>2</v>
      </c>
    </row>
    <row r="118" spans="1:41" x14ac:dyDescent="0.3">
      <c r="A118" s="4">
        <v>45352</v>
      </c>
      <c r="B118">
        <v>4</v>
      </c>
      <c r="C118">
        <v>7</v>
      </c>
      <c r="D118">
        <v>19</v>
      </c>
      <c r="E118">
        <v>20</v>
      </c>
      <c r="F118">
        <v>34</v>
      </c>
      <c r="G118">
        <v>2</v>
      </c>
      <c r="H118">
        <v>4</v>
      </c>
      <c r="J118">
        <f t="shared" si="25"/>
        <v>4.677071733467427</v>
      </c>
      <c r="L118">
        <f t="shared" si="26"/>
        <v>3.8470768123342687</v>
      </c>
      <c r="N118">
        <f t="shared" si="27"/>
        <v>2</v>
      </c>
      <c r="P118">
        <f t="shared" si="28"/>
        <v>2.5495097567963922</v>
      </c>
      <c r="Q118">
        <f t="shared" si="29"/>
        <v>1</v>
      </c>
      <c r="R118">
        <f t="shared" si="30"/>
        <v>0</v>
      </c>
      <c r="S118">
        <f t="shared" si="31"/>
        <v>0</v>
      </c>
      <c r="T118">
        <f t="shared" si="32"/>
        <v>2</v>
      </c>
      <c r="U118">
        <f t="shared" si="33"/>
        <v>0</v>
      </c>
      <c r="V118">
        <f t="shared" si="34"/>
        <v>1</v>
      </c>
      <c r="W118">
        <f t="shared" si="35"/>
        <v>1</v>
      </c>
      <c r="Z118">
        <f t="shared" si="36"/>
        <v>1</v>
      </c>
      <c r="AA118">
        <f t="shared" si="37"/>
        <v>1</v>
      </c>
      <c r="AB118">
        <f t="shared" si="38"/>
        <v>2</v>
      </c>
      <c r="AC118">
        <f t="shared" si="39"/>
        <v>3</v>
      </c>
      <c r="AD118">
        <f t="shared" si="40"/>
        <v>0</v>
      </c>
      <c r="AE118">
        <f t="shared" si="41"/>
        <v>1</v>
      </c>
      <c r="AF118">
        <f t="shared" si="42"/>
        <v>1</v>
      </c>
      <c r="AI118">
        <f t="shared" si="43"/>
        <v>2</v>
      </c>
      <c r="AJ118">
        <f t="shared" si="44"/>
        <v>3</v>
      </c>
      <c r="AK118">
        <f t="shared" si="45"/>
        <v>3</v>
      </c>
      <c r="AL118">
        <f t="shared" si="46"/>
        <v>3</v>
      </c>
      <c r="AM118">
        <f t="shared" si="47"/>
        <v>1</v>
      </c>
      <c r="AN118">
        <f t="shared" si="48"/>
        <v>1</v>
      </c>
      <c r="AO118">
        <f t="shared" si="49"/>
        <v>2</v>
      </c>
    </row>
    <row r="119" spans="1:41" x14ac:dyDescent="0.3">
      <c r="A119" s="4">
        <v>45349</v>
      </c>
      <c r="B119">
        <v>3</v>
      </c>
      <c r="C119">
        <v>4</v>
      </c>
      <c r="D119">
        <v>9</v>
      </c>
      <c r="E119">
        <v>12</v>
      </c>
      <c r="F119">
        <v>20</v>
      </c>
      <c r="G119">
        <v>5</v>
      </c>
      <c r="H119">
        <v>6</v>
      </c>
      <c r="J119">
        <f t="shared" si="25"/>
        <v>2.4874685927665499</v>
      </c>
      <c r="L119">
        <f t="shared" si="26"/>
        <v>9.9919967974374373</v>
      </c>
      <c r="N119">
        <f t="shared" si="27"/>
        <v>1</v>
      </c>
      <c r="P119">
        <f t="shared" si="28"/>
        <v>5.0990195135927845</v>
      </c>
      <c r="Q119">
        <f t="shared" si="29"/>
        <v>0</v>
      </c>
      <c r="R119">
        <f t="shared" si="30"/>
        <v>0</v>
      </c>
      <c r="S119">
        <f t="shared" si="31"/>
        <v>0</v>
      </c>
      <c r="T119">
        <f t="shared" si="32"/>
        <v>0</v>
      </c>
      <c r="U119">
        <f t="shared" si="33"/>
        <v>1</v>
      </c>
      <c r="V119">
        <f t="shared" si="34"/>
        <v>0</v>
      </c>
      <c r="W119">
        <f t="shared" si="35"/>
        <v>0</v>
      </c>
      <c r="Z119">
        <f t="shared" si="36"/>
        <v>0</v>
      </c>
      <c r="AA119">
        <f t="shared" si="37"/>
        <v>0</v>
      </c>
      <c r="AB119">
        <f t="shared" si="38"/>
        <v>0</v>
      </c>
      <c r="AC119">
        <f t="shared" si="39"/>
        <v>0</v>
      </c>
      <c r="AD119">
        <f t="shared" si="40"/>
        <v>2</v>
      </c>
      <c r="AE119">
        <f t="shared" si="41"/>
        <v>3</v>
      </c>
      <c r="AF119">
        <f t="shared" si="42"/>
        <v>1</v>
      </c>
      <c r="AI119">
        <f t="shared" si="43"/>
        <v>1</v>
      </c>
      <c r="AJ119">
        <f t="shared" si="44"/>
        <v>1</v>
      </c>
      <c r="AK119">
        <f t="shared" si="45"/>
        <v>1</v>
      </c>
      <c r="AL119">
        <f t="shared" si="46"/>
        <v>1</v>
      </c>
      <c r="AM119">
        <f t="shared" si="47"/>
        <v>3</v>
      </c>
      <c r="AN119">
        <f t="shared" si="48"/>
        <v>3</v>
      </c>
      <c r="AO119">
        <f t="shared" si="49"/>
        <v>2</v>
      </c>
    </row>
    <row r="120" spans="1:41" x14ac:dyDescent="0.3">
      <c r="A120" s="4">
        <v>45345</v>
      </c>
      <c r="B120">
        <v>24</v>
      </c>
      <c r="C120">
        <v>27</v>
      </c>
      <c r="D120">
        <v>28</v>
      </c>
      <c r="E120">
        <v>30</v>
      </c>
      <c r="F120">
        <v>49</v>
      </c>
      <c r="G120">
        <v>1</v>
      </c>
      <c r="H120">
        <v>12</v>
      </c>
      <c r="J120">
        <f t="shared" si="25"/>
        <v>4.8412291827592711</v>
      </c>
      <c r="L120">
        <f t="shared" si="26"/>
        <v>3.117691453623979</v>
      </c>
      <c r="N120">
        <f t="shared" si="27"/>
        <v>11</v>
      </c>
      <c r="P120">
        <f t="shared" si="28"/>
        <v>3.8078865529319543</v>
      </c>
      <c r="Q120">
        <f t="shared" si="29"/>
        <v>2</v>
      </c>
      <c r="R120">
        <f t="shared" si="30"/>
        <v>0</v>
      </c>
      <c r="S120">
        <f t="shared" si="31"/>
        <v>1</v>
      </c>
      <c r="T120">
        <f t="shared" si="32"/>
        <v>0</v>
      </c>
      <c r="U120">
        <f t="shared" si="33"/>
        <v>0</v>
      </c>
      <c r="V120">
        <f t="shared" si="34"/>
        <v>1</v>
      </c>
      <c r="W120">
        <f t="shared" si="35"/>
        <v>1</v>
      </c>
      <c r="Z120">
        <f t="shared" si="36"/>
        <v>2</v>
      </c>
      <c r="AA120">
        <f t="shared" si="37"/>
        <v>3</v>
      </c>
      <c r="AB120">
        <f t="shared" si="38"/>
        <v>2</v>
      </c>
      <c r="AC120">
        <f t="shared" si="39"/>
        <v>1</v>
      </c>
      <c r="AD120">
        <f t="shared" si="40"/>
        <v>0</v>
      </c>
      <c r="AE120">
        <f t="shared" si="41"/>
        <v>1</v>
      </c>
      <c r="AF120">
        <f t="shared" si="42"/>
        <v>4</v>
      </c>
      <c r="AI120">
        <f t="shared" si="43"/>
        <v>2</v>
      </c>
      <c r="AJ120">
        <f t="shared" si="44"/>
        <v>4</v>
      </c>
      <c r="AK120">
        <f t="shared" si="45"/>
        <v>2</v>
      </c>
      <c r="AL120">
        <f t="shared" si="46"/>
        <v>2</v>
      </c>
      <c r="AM120">
        <f t="shared" si="47"/>
        <v>3</v>
      </c>
      <c r="AN120">
        <f t="shared" si="48"/>
        <v>2</v>
      </c>
      <c r="AO120">
        <f t="shared" si="49"/>
        <v>9</v>
      </c>
    </row>
    <row r="121" spans="1:41" x14ac:dyDescent="0.3">
      <c r="A121" s="4">
        <v>45342</v>
      </c>
      <c r="B121">
        <v>23</v>
      </c>
      <c r="C121">
        <v>31</v>
      </c>
      <c r="D121">
        <v>37</v>
      </c>
      <c r="E121">
        <v>42</v>
      </c>
      <c r="F121">
        <v>48</v>
      </c>
      <c r="G121">
        <v>3</v>
      </c>
      <c r="H121">
        <v>7</v>
      </c>
      <c r="J121">
        <f t="shared" si="25"/>
        <v>3.1721443851123801</v>
      </c>
      <c r="L121">
        <f t="shared" si="26"/>
        <v>8.6856203002433858</v>
      </c>
      <c r="N121">
        <f t="shared" si="27"/>
        <v>4</v>
      </c>
      <c r="P121">
        <f t="shared" si="28"/>
        <v>3.8078865529319543</v>
      </c>
      <c r="Q121">
        <f t="shared" si="29"/>
        <v>2</v>
      </c>
      <c r="R121">
        <f t="shared" si="30"/>
        <v>0</v>
      </c>
      <c r="S121">
        <f t="shared" si="31"/>
        <v>1</v>
      </c>
      <c r="T121">
        <f t="shared" si="32"/>
        <v>1</v>
      </c>
      <c r="U121">
        <f t="shared" si="33"/>
        <v>0</v>
      </c>
      <c r="V121">
        <f t="shared" si="34"/>
        <v>0</v>
      </c>
      <c r="W121">
        <f t="shared" si="35"/>
        <v>0</v>
      </c>
      <c r="Z121">
        <f t="shared" si="36"/>
        <v>3</v>
      </c>
      <c r="AA121">
        <f t="shared" si="37"/>
        <v>0</v>
      </c>
      <c r="AB121">
        <f t="shared" si="38"/>
        <v>1</v>
      </c>
      <c r="AC121">
        <f t="shared" si="39"/>
        <v>2</v>
      </c>
      <c r="AD121">
        <f t="shared" si="40"/>
        <v>2</v>
      </c>
      <c r="AE121">
        <f t="shared" si="41"/>
        <v>1</v>
      </c>
      <c r="AF121">
        <f t="shared" si="42"/>
        <v>1</v>
      </c>
      <c r="AI121">
        <f t="shared" si="43"/>
        <v>3</v>
      </c>
      <c r="AJ121">
        <f t="shared" si="44"/>
        <v>0</v>
      </c>
      <c r="AK121">
        <f t="shared" si="45"/>
        <v>4</v>
      </c>
      <c r="AL121">
        <f t="shared" si="46"/>
        <v>2</v>
      </c>
      <c r="AM121">
        <f t="shared" si="47"/>
        <v>3</v>
      </c>
      <c r="AN121">
        <f t="shared" si="48"/>
        <v>3</v>
      </c>
      <c r="AO121">
        <f t="shared" si="49"/>
        <v>1</v>
      </c>
    </row>
    <row r="122" spans="1:41" x14ac:dyDescent="0.3">
      <c r="A122" s="4">
        <v>45338</v>
      </c>
      <c r="B122">
        <v>8</v>
      </c>
      <c r="C122">
        <v>13</v>
      </c>
      <c r="D122">
        <v>14</v>
      </c>
      <c r="E122">
        <v>24</v>
      </c>
      <c r="F122">
        <v>26</v>
      </c>
      <c r="G122">
        <v>1</v>
      </c>
      <c r="H122">
        <v>2</v>
      </c>
      <c r="J122">
        <f t="shared" si="25"/>
        <v>2.8504385627478448</v>
      </c>
      <c r="L122">
        <f t="shared" si="26"/>
        <v>4.349712634186309</v>
      </c>
      <c r="N122">
        <f t="shared" si="27"/>
        <v>1</v>
      </c>
      <c r="P122">
        <f t="shared" si="28"/>
        <v>5.3851648071345037</v>
      </c>
      <c r="Q122">
        <f t="shared" si="29"/>
        <v>0</v>
      </c>
      <c r="R122">
        <f t="shared" si="30"/>
        <v>2</v>
      </c>
      <c r="S122">
        <f t="shared" si="31"/>
        <v>0</v>
      </c>
      <c r="T122">
        <f t="shared" si="32"/>
        <v>1</v>
      </c>
      <c r="U122">
        <f t="shared" si="33"/>
        <v>0</v>
      </c>
      <c r="V122">
        <f t="shared" si="34"/>
        <v>0</v>
      </c>
      <c r="W122">
        <f t="shared" si="35"/>
        <v>0</v>
      </c>
      <c r="Z122">
        <f t="shared" si="36"/>
        <v>1</v>
      </c>
      <c r="AA122">
        <f t="shared" si="37"/>
        <v>2</v>
      </c>
      <c r="AB122">
        <f t="shared" si="38"/>
        <v>1</v>
      </c>
      <c r="AC122">
        <f t="shared" si="39"/>
        <v>1</v>
      </c>
      <c r="AD122">
        <f t="shared" si="40"/>
        <v>0</v>
      </c>
      <c r="AE122">
        <f t="shared" si="41"/>
        <v>0</v>
      </c>
      <c r="AF122">
        <f t="shared" si="42"/>
        <v>0</v>
      </c>
      <c r="AI122">
        <f t="shared" si="43"/>
        <v>2</v>
      </c>
      <c r="AJ122">
        <f t="shared" si="44"/>
        <v>3</v>
      </c>
      <c r="AK122">
        <f t="shared" si="45"/>
        <v>2</v>
      </c>
      <c r="AL122">
        <f t="shared" si="46"/>
        <v>1</v>
      </c>
      <c r="AM122">
        <f t="shared" si="47"/>
        <v>0</v>
      </c>
      <c r="AN122">
        <f t="shared" si="48"/>
        <v>1</v>
      </c>
      <c r="AO122">
        <f t="shared" si="49"/>
        <v>1</v>
      </c>
    </row>
    <row r="123" spans="1:41" x14ac:dyDescent="0.3">
      <c r="A123" s="4">
        <v>45335</v>
      </c>
      <c r="B123">
        <v>13</v>
      </c>
      <c r="C123">
        <v>17</v>
      </c>
      <c r="D123">
        <v>18</v>
      </c>
      <c r="E123">
        <v>20</v>
      </c>
      <c r="F123">
        <v>46</v>
      </c>
      <c r="G123">
        <v>4</v>
      </c>
      <c r="H123">
        <v>9</v>
      </c>
      <c r="J123">
        <f t="shared" si="25"/>
        <v>6.6001893912220426</v>
      </c>
      <c r="L123">
        <f t="shared" si="26"/>
        <v>5.396295025292817</v>
      </c>
      <c r="N123">
        <f t="shared" si="27"/>
        <v>5</v>
      </c>
      <c r="P123">
        <f t="shared" si="28"/>
        <v>4.1231056256176606</v>
      </c>
      <c r="Q123">
        <f t="shared" si="29"/>
        <v>1</v>
      </c>
      <c r="R123">
        <f t="shared" si="30"/>
        <v>0</v>
      </c>
      <c r="S123">
        <f t="shared" si="31"/>
        <v>0</v>
      </c>
      <c r="T123">
        <f t="shared" si="32"/>
        <v>1</v>
      </c>
      <c r="U123">
        <f t="shared" si="33"/>
        <v>0</v>
      </c>
      <c r="V123">
        <f t="shared" si="34"/>
        <v>0</v>
      </c>
      <c r="W123">
        <f t="shared" si="35"/>
        <v>3</v>
      </c>
      <c r="Z123">
        <f t="shared" si="36"/>
        <v>1</v>
      </c>
      <c r="AA123">
        <f t="shared" si="37"/>
        <v>1</v>
      </c>
      <c r="AB123">
        <f t="shared" si="38"/>
        <v>2</v>
      </c>
      <c r="AC123">
        <f t="shared" si="39"/>
        <v>1</v>
      </c>
      <c r="AD123">
        <f t="shared" si="40"/>
        <v>0</v>
      </c>
      <c r="AE123">
        <f t="shared" si="41"/>
        <v>0</v>
      </c>
      <c r="AF123">
        <f t="shared" si="42"/>
        <v>4</v>
      </c>
      <c r="AI123">
        <f t="shared" si="43"/>
        <v>2</v>
      </c>
      <c r="AJ123">
        <f t="shared" si="44"/>
        <v>2</v>
      </c>
      <c r="AK123">
        <f t="shared" si="45"/>
        <v>4</v>
      </c>
      <c r="AL123">
        <f t="shared" si="46"/>
        <v>3</v>
      </c>
      <c r="AM123">
        <f t="shared" si="47"/>
        <v>1</v>
      </c>
      <c r="AN123">
        <f t="shared" si="48"/>
        <v>2</v>
      </c>
      <c r="AO123">
        <f t="shared" si="49"/>
        <v>9</v>
      </c>
    </row>
    <row r="124" spans="1:41" x14ac:dyDescent="0.3">
      <c r="A124" s="4">
        <v>45331</v>
      </c>
      <c r="B124">
        <v>23</v>
      </c>
      <c r="C124">
        <v>24</v>
      </c>
      <c r="D124">
        <v>35</v>
      </c>
      <c r="E124">
        <v>37</v>
      </c>
      <c r="F124">
        <v>45</v>
      </c>
      <c r="G124">
        <v>9</v>
      </c>
      <c r="H124">
        <v>12</v>
      </c>
      <c r="J124">
        <f t="shared" si="25"/>
        <v>3.4460121880225554</v>
      </c>
      <c r="L124">
        <f t="shared" si="26"/>
        <v>6.3466526610489726</v>
      </c>
      <c r="N124">
        <f t="shared" si="27"/>
        <v>3</v>
      </c>
      <c r="P124">
        <f t="shared" si="28"/>
        <v>2.9154759474226504</v>
      </c>
      <c r="Q124">
        <f t="shared" si="29"/>
        <v>2</v>
      </c>
      <c r="R124">
        <f t="shared" si="30"/>
        <v>0</v>
      </c>
      <c r="S124">
        <f t="shared" si="31"/>
        <v>0</v>
      </c>
      <c r="T124">
        <f t="shared" si="32"/>
        <v>0</v>
      </c>
      <c r="U124">
        <f t="shared" si="33"/>
        <v>1</v>
      </c>
      <c r="V124">
        <f t="shared" si="34"/>
        <v>2</v>
      </c>
      <c r="W124">
        <f t="shared" si="35"/>
        <v>2</v>
      </c>
      <c r="Z124">
        <f t="shared" si="36"/>
        <v>2</v>
      </c>
      <c r="AA124">
        <f t="shared" si="37"/>
        <v>0</v>
      </c>
      <c r="AB124">
        <f t="shared" si="38"/>
        <v>0</v>
      </c>
      <c r="AC124">
        <f t="shared" si="39"/>
        <v>0</v>
      </c>
      <c r="AD124">
        <f t="shared" si="40"/>
        <v>3</v>
      </c>
      <c r="AE124">
        <f t="shared" si="41"/>
        <v>3</v>
      </c>
      <c r="AF124">
        <f t="shared" si="42"/>
        <v>5</v>
      </c>
      <c r="AI124">
        <f t="shared" si="43"/>
        <v>2</v>
      </c>
      <c r="AJ124">
        <f t="shared" si="44"/>
        <v>1</v>
      </c>
      <c r="AK124">
        <f t="shared" si="45"/>
        <v>1</v>
      </c>
      <c r="AL124">
        <f t="shared" si="46"/>
        <v>3</v>
      </c>
      <c r="AM124">
        <f t="shared" si="47"/>
        <v>4</v>
      </c>
      <c r="AN124">
        <f t="shared" si="48"/>
        <v>9</v>
      </c>
      <c r="AO124">
        <f t="shared" si="49"/>
        <v>10</v>
      </c>
    </row>
    <row r="125" spans="1:41" x14ac:dyDescent="0.3">
      <c r="A125" s="4">
        <v>45328</v>
      </c>
      <c r="B125">
        <v>2</v>
      </c>
      <c r="C125">
        <v>7</v>
      </c>
      <c r="D125">
        <v>21</v>
      </c>
      <c r="E125">
        <v>28</v>
      </c>
      <c r="F125">
        <v>45</v>
      </c>
      <c r="G125">
        <v>5</v>
      </c>
      <c r="H125">
        <v>11</v>
      </c>
      <c r="J125">
        <f t="shared" si="25"/>
        <v>5.9107952087684446</v>
      </c>
      <c r="L125">
        <f t="shared" si="26"/>
        <v>3.4871191548325391</v>
      </c>
      <c r="N125">
        <f t="shared" si="27"/>
        <v>6</v>
      </c>
      <c r="P125">
        <f t="shared" si="28"/>
        <v>1.4142135623730951</v>
      </c>
      <c r="Q125">
        <f t="shared" si="29"/>
        <v>0</v>
      </c>
      <c r="R125">
        <f t="shared" si="30"/>
        <v>0</v>
      </c>
      <c r="S125">
        <f t="shared" si="31"/>
        <v>0</v>
      </c>
      <c r="T125">
        <f t="shared" si="32"/>
        <v>1</v>
      </c>
      <c r="U125">
        <f t="shared" si="33"/>
        <v>0</v>
      </c>
      <c r="V125">
        <f t="shared" si="34"/>
        <v>2</v>
      </c>
      <c r="W125">
        <f t="shared" si="35"/>
        <v>0</v>
      </c>
      <c r="Z125">
        <f t="shared" si="36"/>
        <v>1</v>
      </c>
      <c r="AA125">
        <f t="shared" si="37"/>
        <v>2</v>
      </c>
      <c r="AB125">
        <f t="shared" si="38"/>
        <v>1</v>
      </c>
      <c r="AC125">
        <f t="shared" si="39"/>
        <v>1</v>
      </c>
      <c r="AD125">
        <f t="shared" si="40"/>
        <v>2</v>
      </c>
      <c r="AE125">
        <f t="shared" si="41"/>
        <v>2</v>
      </c>
      <c r="AF125">
        <f t="shared" si="42"/>
        <v>0</v>
      </c>
      <c r="AI125">
        <f t="shared" si="43"/>
        <v>3</v>
      </c>
      <c r="AJ125">
        <f t="shared" si="44"/>
        <v>2</v>
      </c>
      <c r="AK125">
        <f t="shared" si="45"/>
        <v>1</v>
      </c>
      <c r="AL125">
        <f t="shared" si="46"/>
        <v>2</v>
      </c>
      <c r="AM125">
        <f t="shared" si="47"/>
        <v>3</v>
      </c>
      <c r="AN125">
        <f t="shared" si="48"/>
        <v>4</v>
      </c>
      <c r="AO125">
        <f t="shared" si="49"/>
        <v>0</v>
      </c>
    </row>
    <row r="126" spans="1:41" x14ac:dyDescent="0.3">
      <c r="A126" s="4">
        <v>45324</v>
      </c>
      <c r="B126">
        <v>13</v>
      </c>
      <c r="C126">
        <v>20</v>
      </c>
      <c r="D126">
        <v>23</v>
      </c>
      <c r="E126">
        <v>27</v>
      </c>
      <c r="F126">
        <v>42</v>
      </c>
      <c r="G126">
        <v>5</v>
      </c>
      <c r="H126">
        <v>9</v>
      </c>
      <c r="J126">
        <f t="shared" si="25"/>
        <v>4.3229041164476456</v>
      </c>
      <c r="L126">
        <f t="shared" si="26"/>
        <v>3.6</v>
      </c>
      <c r="N126">
        <f t="shared" si="27"/>
        <v>4</v>
      </c>
      <c r="P126">
        <f t="shared" si="28"/>
        <v>2.1213203435596424</v>
      </c>
      <c r="Q126">
        <f t="shared" si="29"/>
        <v>0</v>
      </c>
      <c r="R126">
        <f t="shared" si="30"/>
        <v>0</v>
      </c>
      <c r="S126">
        <f t="shared" si="31"/>
        <v>1</v>
      </c>
      <c r="T126">
        <f t="shared" si="32"/>
        <v>2</v>
      </c>
      <c r="U126">
        <f t="shared" si="33"/>
        <v>1</v>
      </c>
      <c r="V126">
        <f t="shared" si="34"/>
        <v>1</v>
      </c>
      <c r="W126">
        <f t="shared" si="35"/>
        <v>1</v>
      </c>
      <c r="Z126">
        <f t="shared" si="36"/>
        <v>0</v>
      </c>
      <c r="AA126">
        <f t="shared" si="37"/>
        <v>0</v>
      </c>
      <c r="AB126">
        <f t="shared" si="38"/>
        <v>1</v>
      </c>
      <c r="AC126">
        <f t="shared" si="39"/>
        <v>2</v>
      </c>
      <c r="AD126">
        <f t="shared" si="40"/>
        <v>1</v>
      </c>
      <c r="AE126">
        <f t="shared" si="41"/>
        <v>1</v>
      </c>
      <c r="AF126">
        <f t="shared" si="42"/>
        <v>3</v>
      </c>
      <c r="AI126">
        <f t="shared" si="43"/>
        <v>1</v>
      </c>
      <c r="AJ126">
        <f t="shared" si="44"/>
        <v>3</v>
      </c>
      <c r="AK126">
        <f t="shared" si="45"/>
        <v>1</v>
      </c>
      <c r="AL126">
        <f t="shared" si="46"/>
        <v>4</v>
      </c>
      <c r="AM126">
        <f t="shared" si="47"/>
        <v>2</v>
      </c>
      <c r="AN126">
        <f t="shared" si="48"/>
        <v>3</v>
      </c>
      <c r="AO126">
        <f t="shared" si="49"/>
        <v>8</v>
      </c>
    </row>
    <row r="127" spans="1:41" x14ac:dyDescent="0.3">
      <c r="A127" s="4">
        <v>45321</v>
      </c>
      <c r="B127">
        <v>5</v>
      </c>
      <c r="C127">
        <v>10</v>
      </c>
      <c r="D127">
        <v>19</v>
      </c>
      <c r="E127">
        <v>27</v>
      </c>
      <c r="F127">
        <v>30</v>
      </c>
      <c r="G127">
        <v>5</v>
      </c>
      <c r="H127">
        <v>6</v>
      </c>
      <c r="J127">
        <f t="shared" si="25"/>
        <v>3.344772040064913</v>
      </c>
      <c r="L127">
        <f t="shared" si="26"/>
        <v>4.8948953002081668</v>
      </c>
      <c r="N127">
        <f t="shared" si="27"/>
        <v>1</v>
      </c>
      <c r="P127">
        <f t="shared" si="28"/>
        <v>5.0990195135927845</v>
      </c>
      <c r="Q127">
        <f t="shared" si="29"/>
        <v>0</v>
      </c>
      <c r="R127">
        <f t="shared" si="30"/>
        <v>1</v>
      </c>
      <c r="S127">
        <f t="shared" si="31"/>
        <v>1</v>
      </c>
      <c r="T127">
        <f t="shared" si="32"/>
        <v>1</v>
      </c>
      <c r="U127">
        <f t="shared" si="33"/>
        <v>0</v>
      </c>
      <c r="V127">
        <f t="shared" si="34"/>
        <v>0</v>
      </c>
      <c r="W127">
        <f t="shared" si="35"/>
        <v>0</v>
      </c>
      <c r="Z127">
        <f t="shared" si="36"/>
        <v>0</v>
      </c>
      <c r="AA127">
        <f t="shared" si="37"/>
        <v>1</v>
      </c>
      <c r="AB127">
        <f t="shared" si="38"/>
        <v>2</v>
      </c>
      <c r="AC127">
        <f t="shared" si="39"/>
        <v>2</v>
      </c>
      <c r="AD127">
        <f t="shared" si="40"/>
        <v>1</v>
      </c>
      <c r="AE127">
        <f t="shared" si="41"/>
        <v>0</v>
      </c>
      <c r="AF127">
        <f t="shared" si="42"/>
        <v>1</v>
      </c>
      <c r="AI127">
        <f t="shared" si="43"/>
        <v>0</v>
      </c>
      <c r="AJ127">
        <f t="shared" si="44"/>
        <v>3</v>
      </c>
      <c r="AK127">
        <f t="shared" si="45"/>
        <v>3</v>
      </c>
      <c r="AL127">
        <f t="shared" si="46"/>
        <v>3</v>
      </c>
      <c r="AM127">
        <f t="shared" si="47"/>
        <v>2</v>
      </c>
      <c r="AN127">
        <f t="shared" si="48"/>
        <v>2</v>
      </c>
      <c r="AO127">
        <f t="shared" si="49"/>
        <v>1</v>
      </c>
    </row>
    <row r="128" spans="1:41" x14ac:dyDescent="0.3">
      <c r="A128" s="4">
        <v>45317</v>
      </c>
      <c r="B128">
        <v>8</v>
      </c>
      <c r="C128">
        <v>19</v>
      </c>
      <c r="D128">
        <v>32</v>
      </c>
      <c r="E128">
        <v>41</v>
      </c>
      <c r="F128">
        <v>42</v>
      </c>
      <c r="G128">
        <v>9</v>
      </c>
      <c r="H128">
        <v>12</v>
      </c>
      <c r="J128">
        <f t="shared" si="25"/>
        <v>4.8218253804964775</v>
      </c>
      <c r="L128">
        <f t="shared" si="26"/>
        <v>2.9257477676655586</v>
      </c>
      <c r="N128">
        <f t="shared" si="27"/>
        <v>3</v>
      </c>
      <c r="P128">
        <f t="shared" si="28"/>
        <v>4.2426406871192848</v>
      </c>
      <c r="Q128">
        <f t="shared" si="29"/>
        <v>0</v>
      </c>
      <c r="R128">
        <f t="shared" si="30"/>
        <v>0</v>
      </c>
      <c r="S128">
        <f t="shared" si="31"/>
        <v>0</v>
      </c>
      <c r="T128">
        <f t="shared" si="32"/>
        <v>0</v>
      </c>
      <c r="U128">
        <f t="shared" si="33"/>
        <v>0</v>
      </c>
      <c r="V128">
        <f t="shared" si="34"/>
        <v>1</v>
      </c>
      <c r="W128">
        <f t="shared" si="35"/>
        <v>4</v>
      </c>
      <c r="Z128">
        <f t="shared" si="36"/>
        <v>1</v>
      </c>
      <c r="AA128">
        <f t="shared" si="37"/>
        <v>1</v>
      </c>
      <c r="AB128">
        <f t="shared" si="38"/>
        <v>0</v>
      </c>
      <c r="AC128">
        <f t="shared" si="39"/>
        <v>0</v>
      </c>
      <c r="AD128">
        <f t="shared" si="40"/>
        <v>0</v>
      </c>
      <c r="AE128">
        <f t="shared" si="41"/>
        <v>3</v>
      </c>
      <c r="AF128">
        <f t="shared" si="42"/>
        <v>6</v>
      </c>
      <c r="AI128">
        <f t="shared" si="43"/>
        <v>1</v>
      </c>
      <c r="AJ128">
        <f t="shared" si="44"/>
        <v>2</v>
      </c>
      <c r="AK128">
        <f t="shared" si="45"/>
        <v>0</v>
      </c>
      <c r="AL128">
        <f t="shared" si="46"/>
        <v>1</v>
      </c>
      <c r="AM128">
        <f t="shared" si="47"/>
        <v>1</v>
      </c>
      <c r="AN128">
        <f t="shared" si="48"/>
        <v>7</v>
      </c>
      <c r="AO128">
        <f t="shared" si="49"/>
        <v>9</v>
      </c>
    </row>
    <row r="129" spans="1:41" x14ac:dyDescent="0.3">
      <c r="A129" s="4">
        <v>45314</v>
      </c>
      <c r="B129">
        <v>14</v>
      </c>
      <c r="C129">
        <v>23</v>
      </c>
      <c r="D129">
        <v>39</v>
      </c>
      <c r="E129">
        <v>48</v>
      </c>
      <c r="F129">
        <v>50</v>
      </c>
      <c r="G129">
        <v>3</v>
      </c>
      <c r="H129">
        <v>12</v>
      </c>
      <c r="J129">
        <f t="shared" si="25"/>
        <v>5.1356596460435346</v>
      </c>
      <c r="L129">
        <f t="shared" si="26"/>
        <v>2.9597297173897483</v>
      </c>
      <c r="N129">
        <f t="shared" si="27"/>
        <v>9</v>
      </c>
      <c r="P129">
        <f t="shared" si="28"/>
        <v>2.8284271247461903</v>
      </c>
      <c r="Q129">
        <f t="shared" si="29"/>
        <v>0</v>
      </c>
      <c r="R129">
        <f t="shared" si="30"/>
        <v>0</v>
      </c>
      <c r="S129">
        <f t="shared" si="31"/>
        <v>2</v>
      </c>
      <c r="T129">
        <f t="shared" si="32"/>
        <v>1</v>
      </c>
      <c r="U129">
        <f t="shared" si="33"/>
        <v>2</v>
      </c>
      <c r="V129">
        <f t="shared" si="34"/>
        <v>2</v>
      </c>
      <c r="W129">
        <f t="shared" si="35"/>
        <v>3</v>
      </c>
      <c r="Z129">
        <f t="shared" si="36"/>
        <v>1</v>
      </c>
      <c r="AA129">
        <f t="shared" si="37"/>
        <v>0</v>
      </c>
      <c r="AB129">
        <f t="shared" si="38"/>
        <v>2</v>
      </c>
      <c r="AC129">
        <f t="shared" si="39"/>
        <v>1</v>
      </c>
      <c r="AD129">
        <f t="shared" si="40"/>
        <v>2</v>
      </c>
      <c r="AE129">
        <f t="shared" si="41"/>
        <v>2</v>
      </c>
      <c r="AF129">
        <f t="shared" si="42"/>
        <v>6</v>
      </c>
      <c r="AI129">
        <f t="shared" si="43"/>
        <v>2</v>
      </c>
      <c r="AJ129">
        <f t="shared" si="44"/>
        <v>0</v>
      </c>
      <c r="AK129">
        <f t="shared" si="45"/>
        <v>4</v>
      </c>
      <c r="AL129">
        <f t="shared" si="46"/>
        <v>4</v>
      </c>
      <c r="AM129">
        <f t="shared" si="47"/>
        <v>6</v>
      </c>
      <c r="AN129">
        <f t="shared" si="48"/>
        <v>4</v>
      </c>
      <c r="AO129">
        <f t="shared" si="49"/>
        <v>8</v>
      </c>
    </row>
    <row r="130" spans="1:41" x14ac:dyDescent="0.3">
      <c r="A130" s="4">
        <v>45310</v>
      </c>
      <c r="B130">
        <v>27</v>
      </c>
      <c r="C130">
        <v>28</v>
      </c>
      <c r="D130">
        <v>44</v>
      </c>
      <c r="E130">
        <v>48</v>
      </c>
      <c r="F130">
        <v>50</v>
      </c>
      <c r="G130">
        <v>7</v>
      </c>
      <c r="H130">
        <v>12</v>
      </c>
      <c r="J130">
        <f t="shared" ref="J130:J193" si="50">SQRT(SUM((C130-B130)^2,(D130-C130)^2,(E130-D130)^2,(F130-E130)^2))/4</f>
        <v>4.1608292442733097</v>
      </c>
      <c r="L130">
        <f t="shared" ref="L130:L193" si="51">SQRT(SUM((B131-B130)^2,(C131-C130)^2,(D131-D130)^2,(E131-E130)^2,(F131-F130)^2))/5</f>
        <v>6.8352029962540239</v>
      </c>
      <c r="N130">
        <f t="shared" ref="N130:N193" si="52">H130-G130</f>
        <v>5</v>
      </c>
      <c r="P130">
        <f t="shared" ref="P130:P193" si="53">SQRT(SUM((G131-G130)^2,(H131-H130)^2)/2)</f>
        <v>0.70710678118654757</v>
      </c>
      <c r="Q130">
        <f t="shared" ref="Q130:Q193" si="54">COUNTIF($B131:$F135, B130)</f>
        <v>0</v>
      </c>
      <c r="R130">
        <f t="shared" ref="R130:R193" si="55">COUNTIF($B131:$F135, C130)</f>
        <v>0</v>
      </c>
      <c r="S130">
        <f t="shared" ref="S130:S193" si="56">COUNTIF($B131:$F135, D130)</f>
        <v>0</v>
      </c>
      <c r="T130">
        <f t="shared" ref="T130:T193" si="57">COUNTIF($B131:$F135, E130)</f>
        <v>0</v>
      </c>
      <c r="U130">
        <f t="shared" ref="U130:U193" si="58">COUNTIF($B131:$F135, F130)</f>
        <v>1</v>
      </c>
      <c r="V130">
        <f t="shared" ref="V130:V193" si="59">COUNTIF($G131:$H135, G130)</f>
        <v>0</v>
      </c>
      <c r="W130">
        <f t="shared" ref="W130:W193" si="60">COUNTIF($G131:$H135, H130)</f>
        <v>3</v>
      </c>
      <c r="Z130">
        <f t="shared" ref="Z130:Z193" si="61">COUNTIF($B131:$F140, B130)</f>
        <v>1</v>
      </c>
      <c r="AA130">
        <f t="shared" ref="AA130:AA193" si="62">COUNTIF($B131:$F140, C130)</f>
        <v>0</v>
      </c>
      <c r="AB130">
        <f t="shared" ref="AB130:AB193" si="63">COUNTIF($B131:$F140, D130)</f>
        <v>1</v>
      </c>
      <c r="AC130">
        <f t="shared" ref="AC130:AC193" si="64">COUNTIF($B131:$F140, E130)</f>
        <v>1</v>
      </c>
      <c r="AD130">
        <f t="shared" ref="AD130:AD193" si="65">COUNTIF($B131:$F140, F130)</f>
        <v>1</v>
      </c>
      <c r="AE130">
        <f t="shared" ref="AE130:AE193" si="66">COUNTIF($G131:$H140,G130)</f>
        <v>0</v>
      </c>
      <c r="AF130">
        <f t="shared" ref="AF130:AF193" si="67">COUNTIF($G131:$H140,H130)</f>
        <v>5</v>
      </c>
      <c r="AI130">
        <f t="shared" ref="AI130:AI193" si="68">COUNTIF($B131:$F150, B130)</f>
        <v>2</v>
      </c>
      <c r="AJ130">
        <f t="shared" ref="AJ130:AJ193" si="69">COUNTIF($B131:$F150, C130)</f>
        <v>1</v>
      </c>
      <c r="AK130">
        <f t="shared" ref="AK130:AK193" si="70">COUNTIF($B131:$F150, D130)</f>
        <v>3</v>
      </c>
      <c r="AL130">
        <f t="shared" ref="AL130:AL193" si="71">COUNTIF($B131:$F150, E130)</f>
        <v>3</v>
      </c>
      <c r="AM130">
        <f t="shared" ref="AM130:AM193" si="72">COUNTIF($B131:$F150, F130)</f>
        <v>5</v>
      </c>
      <c r="AN130">
        <f t="shared" ref="AN130:AN193" si="73">COUNTIF($G131:$H150,G130)</f>
        <v>3</v>
      </c>
      <c r="AO130">
        <f t="shared" ref="AO130:AO193" si="74">COUNTIF($G131:$H150,H130)</f>
        <v>8</v>
      </c>
    </row>
    <row r="131" spans="1:41" x14ac:dyDescent="0.3">
      <c r="A131" s="4">
        <v>45307</v>
      </c>
      <c r="B131">
        <v>10</v>
      </c>
      <c r="C131">
        <v>18</v>
      </c>
      <c r="D131">
        <v>21</v>
      </c>
      <c r="E131">
        <v>33</v>
      </c>
      <c r="F131">
        <v>45</v>
      </c>
      <c r="G131">
        <v>8</v>
      </c>
      <c r="H131">
        <v>12</v>
      </c>
      <c r="J131">
        <f t="shared" si="50"/>
        <v>4.75</v>
      </c>
      <c r="L131">
        <f t="shared" si="51"/>
        <v>2.8705400188814645</v>
      </c>
      <c r="N131">
        <f t="shared" si="52"/>
        <v>4</v>
      </c>
      <c r="P131">
        <f t="shared" si="53"/>
        <v>0.70710678118654757</v>
      </c>
      <c r="Q131">
        <f t="shared" si="54"/>
        <v>0</v>
      </c>
      <c r="R131">
        <f t="shared" si="55"/>
        <v>3</v>
      </c>
      <c r="S131">
        <f t="shared" si="56"/>
        <v>0</v>
      </c>
      <c r="T131">
        <f t="shared" si="57"/>
        <v>0</v>
      </c>
      <c r="U131">
        <f t="shared" si="58"/>
        <v>1</v>
      </c>
      <c r="V131">
        <f t="shared" si="59"/>
        <v>1</v>
      </c>
      <c r="W131">
        <f t="shared" si="60"/>
        <v>2</v>
      </c>
      <c r="Z131">
        <f t="shared" si="61"/>
        <v>1</v>
      </c>
      <c r="AA131">
        <f t="shared" si="62"/>
        <v>3</v>
      </c>
      <c r="AB131">
        <f t="shared" si="63"/>
        <v>0</v>
      </c>
      <c r="AC131">
        <f t="shared" si="64"/>
        <v>0</v>
      </c>
      <c r="AD131">
        <f t="shared" si="65"/>
        <v>2</v>
      </c>
      <c r="AE131">
        <f t="shared" si="66"/>
        <v>1</v>
      </c>
      <c r="AF131">
        <f t="shared" si="67"/>
        <v>5</v>
      </c>
      <c r="AI131">
        <f t="shared" si="68"/>
        <v>4</v>
      </c>
      <c r="AJ131">
        <f t="shared" si="69"/>
        <v>3</v>
      </c>
      <c r="AK131">
        <f t="shared" si="70"/>
        <v>1</v>
      </c>
      <c r="AL131">
        <f t="shared" si="71"/>
        <v>1</v>
      </c>
      <c r="AM131">
        <f t="shared" si="72"/>
        <v>2</v>
      </c>
      <c r="AN131">
        <f t="shared" si="73"/>
        <v>3</v>
      </c>
      <c r="AO131">
        <f t="shared" si="74"/>
        <v>7</v>
      </c>
    </row>
    <row r="132" spans="1:41" x14ac:dyDescent="0.3">
      <c r="A132" s="4">
        <v>45303</v>
      </c>
      <c r="B132">
        <v>16</v>
      </c>
      <c r="C132">
        <v>17</v>
      </c>
      <c r="D132">
        <v>18</v>
      </c>
      <c r="E132">
        <v>45</v>
      </c>
      <c r="F132">
        <v>49</v>
      </c>
      <c r="G132">
        <v>9</v>
      </c>
      <c r="H132">
        <v>12</v>
      </c>
      <c r="J132">
        <f t="shared" si="50"/>
        <v>6.8328251843582244</v>
      </c>
      <c r="L132">
        <f t="shared" si="51"/>
        <v>4.0644802865803147</v>
      </c>
      <c r="N132">
        <f t="shared" si="52"/>
        <v>3</v>
      </c>
      <c r="P132">
        <f t="shared" si="53"/>
        <v>8.5146931829632013</v>
      </c>
      <c r="Q132">
        <f t="shared" si="54"/>
        <v>0</v>
      </c>
      <c r="R132">
        <f t="shared" si="55"/>
        <v>0</v>
      </c>
      <c r="S132">
        <f t="shared" si="56"/>
        <v>2</v>
      </c>
      <c r="T132">
        <f t="shared" si="57"/>
        <v>0</v>
      </c>
      <c r="U132">
        <f t="shared" si="58"/>
        <v>1</v>
      </c>
      <c r="V132">
        <f t="shared" si="59"/>
        <v>2</v>
      </c>
      <c r="W132">
        <f t="shared" si="60"/>
        <v>1</v>
      </c>
      <c r="Z132">
        <f t="shared" si="61"/>
        <v>0</v>
      </c>
      <c r="AA132">
        <f t="shared" si="62"/>
        <v>1</v>
      </c>
      <c r="AB132">
        <f t="shared" si="63"/>
        <v>2</v>
      </c>
      <c r="AC132">
        <f t="shared" si="64"/>
        <v>1</v>
      </c>
      <c r="AD132">
        <f t="shared" si="65"/>
        <v>2</v>
      </c>
      <c r="AE132">
        <f t="shared" si="66"/>
        <v>4</v>
      </c>
      <c r="AF132">
        <f t="shared" si="67"/>
        <v>4</v>
      </c>
      <c r="AI132">
        <f t="shared" si="68"/>
        <v>2</v>
      </c>
      <c r="AJ132">
        <f t="shared" si="69"/>
        <v>1</v>
      </c>
      <c r="AK132">
        <f t="shared" si="70"/>
        <v>2</v>
      </c>
      <c r="AL132">
        <f t="shared" si="71"/>
        <v>1</v>
      </c>
      <c r="AM132">
        <f t="shared" si="72"/>
        <v>2</v>
      </c>
      <c r="AN132">
        <f t="shared" si="73"/>
        <v>7</v>
      </c>
      <c r="AO132">
        <f t="shared" si="74"/>
        <v>6</v>
      </c>
    </row>
    <row r="133" spans="1:41" x14ac:dyDescent="0.3">
      <c r="A133" s="4">
        <v>45300</v>
      </c>
      <c r="B133">
        <v>2</v>
      </c>
      <c r="C133">
        <v>9</v>
      </c>
      <c r="D133">
        <v>12</v>
      </c>
      <c r="E133">
        <v>39</v>
      </c>
      <c r="F133">
        <v>40</v>
      </c>
      <c r="G133">
        <v>1</v>
      </c>
      <c r="H133">
        <v>3</v>
      </c>
      <c r="J133">
        <f t="shared" si="50"/>
        <v>7.0178344238090995</v>
      </c>
      <c r="L133">
        <f t="shared" si="51"/>
        <v>2.4</v>
      </c>
      <c r="N133">
        <f t="shared" si="52"/>
        <v>2</v>
      </c>
      <c r="P133">
        <f t="shared" si="53"/>
        <v>3.8078865529319543</v>
      </c>
      <c r="Q133">
        <f t="shared" si="54"/>
        <v>1</v>
      </c>
      <c r="R133">
        <f t="shared" si="55"/>
        <v>0</v>
      </c>
      <c r="S133">
        <f t="shared" si="56"/>
        <v>0</v>
      </c>
      <c r="T133">
        <f t="shared" si="57"/>
        <v>1</v>
      </c>
      <c r="U133">
        <f t="shared" si="58"/>
        <v>0</v>
      </c>
      <c r="V133">
        <f t="shared" si="59"/>
        <v>0</v>
      </c>
      <c r="W133">
        <f t="shared" si="60"/>
        <v>1</v>
      </c>
      <c r="Z133">
        <f t="shared" si="61"/>
        <v>2</v>
      </c>
      <c r="AA133">
        <f t="shared" si="62"/>
        <v>0</v>
      </c>
      <c r="AB133">
        <f t="shared" si="63"/>
        <v>0</v>
      </c>
      <c r="AC133">
        <f t="shared" si="64"/>
        <v>2</v>
      </c>
      <c r="AD133">
        <f t="shared" si="65"/>
        <v>0</v>
      </c>
      <c r="AE133">
        <f t="shared" si="66"/>
        <v>0</v>
      </c>
      <c r="AF133">
        <f t="shared" si="67"/>
        <v>1</v>
      </c>
      <c r="AI133">
        <f t="shared" si="68"/>
        <v>3</v>
      </c>
      <c r="AJ133">
        <f t="shared" si="69"/>
        <v>0</v>
      </c>
      <c r="AK133">
        <f t="shared" si="70"/>
        <v>1</v>
      </c>
      <c r="AL133">
        <f t="shared" si="71"/>
        <v>5</v>
      </c>
      <c r="AM133">
        <f t="shared" si="72"/>
        <v>1</v>
      </c>
      <c r="AN133">
        <f t="shared" si="73"/>
        <v>1</v>
      </c>
      <c r="AO133">
        <f t="shared" si="74"/>
        <v>3</v>
      </c>
    </row>
    <row r="134" spans="1:41" x14ac:dyDescent="0.3">
      <c r="A134" s="4">
        <v>45296</v>
      </c>
      <c r="B134">
        <v>4</v>
      </c>
      <c r="C134">
        <v>7</v>
      </c>
      <c r="D134">
        <v>18</v>
      </c>
      <c r="E134">
        <v>39</v>
      </c>
      <c r="F134">
        <v>50</v>
      </c>
      <c r="G134">
        <v>3</v>
      </c>
      <c r="H134">
        <v>8</v>
      </c>
      <c r="J134">
        <f t="shared" si="50"/>
        <v>6.5764732189829527</v>
      </c>
      <c r="L134">
        <f t="shared" si="51"/>
        <v>2.2181073012818837</v>
      </c>
      <c r="N134">
        <f t="shared" si="52"/>
        <v>5</v>
      </c>
      <c r="P134">
        <f t="shared" si="53"/>
        <v>5.7008771254956896</v>
      </c>
      <c r="Q134">
        <f t="shared" si="54"/>
        <v>0</v>
      </c>
      <c r="R134">
        <f t="shared" si="55"/>
        <v>1</v>
      </c>
      <c r="S134">
        <f t="shared" si="56"/>
        <v>1</v>
      </c>
      <c r="T134">
        <f t="shared" si="57"/>
        <v>0</v>
      </c>
      <c r="U134">
        <f t="shared" si="58"/>
        <v>0</v>
      </c>
      <c r="V134">
        <f t="shared" si="59"/>
        <v>0</v>
      </c>
      <c r="W134">
        <f t="shared" si="60"/>
        <v>0</v>
      </c>
      <c r="Z134">
        <f t="shared" si="61"/>
        <v>2</v>
      </c>
      <c r="AA134">
        <f t="shared" si="62"/>
        <v>1</v>
      </c>
      <c r="AB134">
        <f t="shared" si="63"/>
        <v>1</v>
      </c>
      <c r="AC134">
        <f t="shared" si="64"/>
        <v>1</v>
      </c>
      <c r="AD134">
        <f t="shared" si="65"/>
        <v>2</v>
      </c>
      <c r="AE134">
        <f t="shared" si="66"/>
        <v>0</v>
      </c>
      <c r="AF134">
        <f t="shared" si="67"/>
        <v>1</v>
      </c>
      <c r="AI134">
        <f t="shared" si="68"/>
        <v>2</v>
      </c>
      <c r="AJ134">
        <f t="shared" si="69"/>
        <v>2</v>
      </c>
      <c r="AK134">
        <f t="shared" si="70"/>
        <v>1</v>
      </c>
      <c r="AL134">
        <f t="shared" si="71"/>
        <v>4</v>
      </c>
      <c r="AM134">
        <f t="shared" si="72"/>
        <v>5</v>
      </c>
      <c r="AN134">
        <f t="shared" si="73"/>
        <v>3</v>
      </c>
      <c r="AO134">
        <f t="shared" si="74"/>
        <v>3</v>
      </c>
    </row>
    <row r="135" spans="1:41" x14ac:dyDescent="0.3">
      <c r="A135" s="4">
        <v>45293</v>
      </c>
      <c r="B135">
        <v>7</v>
      </c>
      <c r="C135">
        <v>15</v>
      </c>
      <c r="D135">
        <v>18</v>
      </c>
      <c r="E135">
        <v>46</v>
      </c>
      <c r="F135">
        <v>49</v>
      </c>
      <c r="G135">
        <v>10</v>
      </c>
      <c r="H135">
        <v>12</v>
      </c>
      <c r="J135">
        <f t="shared" si="50"/>
        <v>7.3569694847810805</v>
      </c>
      <c r="L135">
        <f t="shared" si="51"/>
        <v>4.0693979898751609</v>
      </c>
      <c r="N135">
        <f t="shared" si="52"/>
        <v>2</v>
      </c>
      <c r="P135">
        <f t="shared" si="53"/>
        <v>3.5355339059327378</v>
      </c>
      <c r="Q135">
        <f t="shared" si="54"/>
        <v>0</v>
      </c>
      <c r="R135">
        <f t="shared" si="55"/>
        <v>0</v>
      </c>
      <c r="S135">
        <f t="shared" si="56"/>
        <v>0</v>
      </c>
      <c r="T135">
        <f t="shared" si="57"/>
        <v>0</v>
      </c>
      <c r="U135">
        <f t="shared" si="58"/>
        <v>1</v>
      </c>
      <c r="V135">
        <f t="shared" si="59"/>
        <v>1</v>
      </c>
      <c r="W135">
        <f t="shared" si="60"/>
        <v>2</v>
      </c>
      <c r="Z135">
        <f t="shared" si="61"/>
        <v>0</v>
      </c>
      <c r="AA135">
        <f t="shared" si="62"/>
        <v>0</v>
      </c>
      <c r="AB135">
        <f t="shared" si="63"/>
        <v>0</v>
      </c>
      <c r="AC135">
        <f t="shared" si="64"/>
        <v>0</v>
      </c>
      <c r="AD135">
        <f t="shared" si="65"/>
        <v>1</v>
      </c>
      <c r="AE135">
        <f t="shared" si="66"/>
        <v>1</v>
      </c>
      <c r="AF135">
        <f t="shared" si="67"/>
        <v>4</v>
      </c>
      <c r="AI135">
        <f t="shared" si="68"/>
        <v>1</v>
      </c>
      <c r="AJ135">
        <f t="shared" si="69"/>
        <v>1</v>
      </c>
      <c r="AK135">
        <f t="shared" si="70"/>
        <v>1</v>
      </c>
      <c r="AL135">
        <f t="shared" si="71"/>
        <v>2</v>
      </c>
      <c r="AM135">
        <f t="shared" si="72"/>
        <v>2</v>
      </c>
      <c r="AN135">
        <f t="shared" si="73"/>
        <v>3</v>
      </c>
      <c r="AO135">
        <f t="shared" si="74"/>
        <v>5</v>
      </c>
    </row>
    <row r="136" spans="1:41" x14ac:dyDescent="0.3">
      <c r="A136" s="4">
        <v>45289</v>
      </c>
      <c r="B136">
        <v>2</v>
      </c>
      <c r="C136">
        <v>3</v>
      </c>
      <c r="D136">
        <v>19</v>
      </c>
      <c r="E136">
        <v>36</v>
      </c>
      <c r="F136">
        <v>37</v>
      </c>
      <c r="G136">
        <v>6</v>
      </c>
      <c r="H136">
        <v>9</v>
      </c>
      <c r="J136">
        <f t="shared" si="50"/>
        <v>5.8470077817632502</v>
      </c>
      <c r="L136">
        <f t="shared" si="51"/>
        <v>5.7758116312774606</v>
      </c>
      <c r="N136">
        <f t="shared" si="52"/>
        <v>3</v>
      </c>
      <c r="P136">
        <f t="shared" si="53"/>
        <v>2.2360679774997898</v>
      </c>
      <c r="Q136">
        <f t="shared" si="54"/>
        <v>1</v>
      </c>
      <c r="R136">
        <f t="shared" si="55"/>
        <v>0</v>
      </c>
      <c r="S136">
        <f t="shared" si="56"/>
        <v>0</v>
      </c>
      <c r="T136">
        <f t="shared" si="57"/>
        <v>0</v>
      </c>
      <c r="U136">
        <f t="shared" si="58"/>
        <v>2</v>
      </c>
      <c r="V136">
        <f t="shared" si="59"/>
        <v>0</v>
      </c>
      <c r="W136">
        <f t="shared" si="60"/>
        <v>3</v>
      </c>
      <c r="Z136">
        <f t="shared" si="61"/>
        <v>1</v>
      </c>
      <c r="AA136">
        <f t="shared" si="62"/>
        <v>0</v>
      </c>
      <c r="AB136">
        <f t="shared" si="63"/>
        <v>0</v>
      </c>
      <c r="AC136">
        <f t="shared" si="64"/>
        <v>0</v>
      </c>
      <c r="AD136">
        <f t="shared" si="65"/>
        <v>2</v>
      </c>
      <c r="AE136">
        <f t="shared" si="66"/>
        <v>0</v>
      </c>
      <c r="AF136">
        <f t="shared" si="67"/>
        <v>5</v>
      </c>
      <c r="AI136">
        <f t="shared" si="68"/>
        <v>3</v>
      </c>
      <c r="AJ136">
        <f t="shared" si="69"/>
        <v>0</v>
      </c>
      <c r="AK136">
        <f t="shared" si="70"/>
        <v>1</v>
      </c>
      <c r="AL136">
        <f t="shared" si="71"/>
        <v>1</v>
      </c>
      <c r="AM136">
        <f t="shared" si="72"/>
        <v>2</v>
      </c>
      <c r="AN136">
        <f t="shared" si="73"/>
        <v>1</v>
      </c>
      <c r="AO136">
        <f t="shared" si="74"/>
        <v>7</v>
      </c>
    </row>
    <row r="137" spans="1:41" x14ac:dyDescent="0.3">
      <c r="A137" s="4">
        <v>45286</v>
      </c>
      <c r="B137">
        <v>8</v>
      </c>
      <c r="C137">
        <v>27</v>
      </c>
      <c r="D137">
        <v>30</v>
      </c>
      <c r="E137">
        <v>35</v>
      </c>
      <c r="F137">
        <v>47</v>
      </c>
      <c r="G137">
        <v>9</v>
      </c>
      <c r="H137">
        <v>10</v>
      </c>
      <c r="J137">
        <f t="shared" si="50"/>
        <v>5.8040933831219501</v>
      </c>
      <c r="L137">
        <f t="shared" si="51"/>
        <v>3.3105890714493698</v>
      </c>
      <c r="N137">
        <f t="shared" si="52"/>
        <v>1</v>
      </c>
      <c r="P137">
        <f t="shared" si="53"/>
        <v>3.8078865529319543</v>
      </c>
      <c r="Q137">
        <f t="shared" si="54"/>
        <v>0</v>
      </c>
      <c r="R137">
        <f t="shared" si="55"/>
        <v>0</v>
      </c>
      <c r="S137">
        <f t="shared" si="56"/>
        <v>1</v>
      </c>
      <c r="T137">
        <f t="shared" si="57"/>
        <v>0</v>
      </c>
      <c r="U137">
        <f t="shared" si="58"/>
        <v>0</v>
      </c>
      <c r="V137">
        <f t="shared" si="59"/>
        <v>2</v>
      </c>
      <c r="W137">
        <f t="shared" si="60"/>
        <v>0</v>
      </c>
      <c r="Z137">
        <f t="shared" si="61"/>
        <v>0</v>
      </c>
      <c r="AA137">
        <f t="shared" si="62"/>
        <v>1</v>
      </c>
      <c r="AB137">
        <f t="shared" si="63"/>
        <v>1</v>
      </c>
      <c r="AC137">
        <f t="shared" si="64"/>
        <v>0</v>
      </c>
      <c r="AD137">
        <f t="shared" si="65"/>
        <v>1</v>
      </c>
      <c r="AE137">
        <f t="shared" si="66"/>
        <v>4</v>
      </c>
      <c r="AF137">
        <f t="shared" si="67"/>
        <v>0</v>
      </c>
      <c r="AI137">
        <f t="shared" si="68"/>
        <v>3</v>
      </c>
      <c r="AJ137">
        <f t="shared" si="69"/>
        <v>1</v>
      </c>
      <c r="AK137">
        <f t="shared" si="70"/>
        <v>3</v>
      </c>
      <c r="AL137">
        <f t="shared" si="71"/>
        <v>2</v>
      </c>
      <c r="AM137">
        <f t="shared" si="72"/>
        <v>2</v>
      </c>
      <c r="AN137">
        <f t="shared" si="73"/>
        <v>6</v>
      </c>
      <c r="AO137">
        <f t="shared" si="74"/>
        <v>2</v>
      </c>
    </row>
    <row r="138" spans="1:41" x14ac:dyDescent="0.3">
      <c r="A138" s="4">
        <v>45282</v>
      </c>
      <c r="B138">
        <v>6</v>
      </c>
      <c r="C138">
        <v>14</v>
      </c>
      <c r="D138">
        <v>34</v>
      </c>
      <c r="E138">
        <v>44</v>
      </c>
      <c r="F138">
        <v>49</v>
      </c>
      <c r="G138">
        <v>4</v>
      </c>
      <c r="H138">
        <v>12</v>
      </c>
      <c r="J138">
        <f t="shared" si="50"/>
        <v>6.0673305497557983</v>
      </c>
      <c r="L138">
        <f t="shared" si="51"/>
        <v>2.1725560982400429</v>
      </c>
      <c r="N138">
        <f t="shared" si="52"/>
        <v>8</v>
      </c>
      <c r="P138">
        <f t="shared" si="53"/>
        <v>1.4142135623730951</v>
      </c>
      <c r="Q138">
        <f t="shared" si="54"/>
        <v>2</v>
      </c>
      <c r="R138">
        <f t="shared" si="55"/>
        <v>0</v>
      </c>
      <c r="S138">
        <f t="shared" si="56"/>
        <v>0</v>
      </c>
      <c r="T138">
        <f t="shared" si="57"/>
        <v>0</v>
      </c>
      <c r="U138">
        <f t="shared" si="58"/>
        <v>0</v>
      </c>
      <c r="V138">
        <f t="shared" si="59"/>
        <v>1</v>
      </c>
      <c r="W138">
        <f t="shared" si="60"/>
        <v>2</v>
      </c>
      <c r="Z138">
        <f t="shared" si="61"/>
        <v>2</v>
      </c>
      <c r="AA138">
        <f t="shared" si="62"/>
        <v>1</v>
      </c>
      <c r="AB138">
        <f t="shared" si="63"/>
        <v>1</v>
      </c>
      <c r="AC138">
        <f t="shared" si="64"/>
        <v>1</v>
      </c>
      <c r="AD138">
        <f t="shared" si="65"/>
        <v>0</v>
      </c>
      <c r="AE138">
        <f t="shared" si="66"/>
        <v>1</v>
      </c>
      <c r="AF138">
        <f t="shared" si="67"/>
        <v>3</v>
      </c>
      <c r="AI138">
        <f t="shared" si="68"/>
        <v>2</v>
      </c>
      <c r="AJ138">
        <f t="shared" si="69"/>
        <v>1</v>
      </c>
      <c r="AK138">
        <f t="shared" si="70"/>
        <v>2</v>
      </c>
      <c r="AL138">
        <f t="shared" si="71"/>
        <v>2</v>
      </c>
      <c r="AM138">
        <f t="shared" si="72"/>
        <v>1</v>
      </c>
      <c r="AN138">
        <f t="shared" si="73"/>
        <v>4</v>
      </c>
      <c r="AO138">
        <f t="shared" si="74"/>
        <v>4</v>
      </c>
    </row>
    <row r="139" spans="1:41" x14ac:dyDescent="0.3">
      <c r="A139" s="4">
        <v>45279</v>
      </c>
      <c r="B139">
        <v>10</v>
      </c>
      <c r="C139">
        <v>20</v>
      </c>
      <c r="D139">
        <v>41</v>
      </c>
      <c r="E139">
        <v>43</v>
      </c>
      <c r="F139">
        <v>45</v>
      </c>
      <c r="G139">
        <v>2</v>
      </c>
      <c r="H139">
        <v>12</v>
      </c>
      <c r="J139">
        <f t="shared" si="50"/>
        <v>5.8576872569299905</v>
      </c>
      <c r="L139">
        <f t="shared" si="51"/>
        <v>2.5534290669607409</v>
      </c>
      <c r="N139">
        <f t="shared" si="52"/>
        <v>10</v>
      </c>
      <c r="P139">
        <f t="shared" si="53"/>
        <v>3</v>
      </c>
      <c r="Q139">
        <f t="shared" si="54"/>
        <v>1</v>
      </c>
      <c r="R139">
        <f t="shared" si="55"/>
        <v>1</v>
      </c>
      <c r="S139">
        <f t="shared" si="56"/>
        <v>0</v>
      </c>
      <c r="T139">
        <f t="shared" si="57"/>
        <v>1</v>
      </c>
      <c r="U139">
        <f t="shared" si="58"/>
        <v>0</v>
      </c>
      <c r="V139">
        <f t="shared" si="59"/>
        <v>0</v>
      </c>
      <c r="W139">
        <f t="shared" si="60"/>
        <v>2</v>
      </c>
      <c r="Z139">
        <f t="shared" si="61"/>
        <v>1</v>
      </c>
      <c r="AA139">
        <f t="shared" si="62"/>
        <v>2</v>
      </c>
      <c r="AB139">
        <f t="shared" si="63"/>
        <v>0</v>
      </c>
      <c r="AC139">
        <f t="shared" si="64"/>
        <v>1</v>
      </c>
      <c r="AD139">
        <f t="shared" si="65"/>
        <v>0</v>
      </c>
      <c r="AE139">
        <f t="shared" si="66"/>
        <v>2</v>
      </c>
      <c r="AF139">
        <f t="shared" si="67"/>
        <v>2</v>
      </c>
      <c r="AI139">
        <f t="shared" si="68"/>
        <v>4</v>
      </c>
      <c r="AJ139">
        <f t="shared" si="69"/>
        <v>6</v>
      </c>
      <c r="AK139">
        <f t="shared" si="70"/>
        <v>1</v>
      </c>
      <c r="AL139">
        <f t="shared" si="71"/>
        <v>2</v>
      </c>
      <c r="AM139">
        <f t="shared" si="72"/>
        <v>1</v>
      </c>
      <c r="AN139">
        <f t="shared" si="73"/>
        <v>5</v>
      </c>
      <c r="AO139">
        <f t="shared" si="74"/>
        <v>3</v>
      </c>
    </row>
    <row r="140" spans="1:41" x14ac:dyDescent="0.3">
      <c r="A140" s="4">
        <v>45275</v>
      </c>
      <c r="B140">
        <v>2</v>
      </c>
      <c r="C140">
        <v>13</v>
      </c>
      <c r="D140">
        <v>37</v>
      </c>
      <c r="E140">
        <v>38</v>
      </c>
      <c r="F140">
        <v>48</v>
      </c>
      <c r="G140">
        <v>5</v>
      </c>
      <c r="H140">
        <v>9</v>
      </c>
      <c r="J140">
        <f t="shared" si="50"/>
        <v>7.0622234459127675</v>
      </c>
      <c r="L140">
        <f t="shared" si="51"/>
        <v>3.2680269276736382</v>
      </c>
      <c r="N140">
        <f t="shared" si="52"/>
        <v>4</v>
      </c>
      <c r="P140">
        <f t="shared" si="53"/>
        <v>3.5355339059327378</v>
      </c>
      <c r="Q140">
        <f t="shared" si="54"/>
        <v>0</v>
      </c>
      <c r="R140">
        <f t="shared" si="55"/>
        <v>0</v>
      </c>
      <c r="S140">
        <f t="shared" si="56"/>
        <v>1</v>
      </c>
      <c r="T140">
        <f t="shared" si="57"/>
        <v>1</v>
      </c>
      <c r="U140">
        <f t="shared" si="58"/>
        <v>1</v>
      </c>
      <c r="V140">
        <f t="shared" si="59"/>
        <v>1</v>
      </c>
      <c r="W140">
        <f t="shared" si="60"/>
        <v>3</v>
      </c>
      <c r="Z140">
        <f t="shared" si="61"/>
        <v>1</v>
      </c>
      <c r="AA140">
        <f t="shared" si="62"/>
        <v>1</v>
      </c>
      <c r="AB140">
        <f t="shared" si="63"/>
        <v>1</v>
      </c>
      <c r="AC140">
        <f t="shared" si="64"/>
        <v>2</v>
      </c>
      <c r="AD140">
        <f t="shared" si="65"/>
        <v>2</v>
      </c>
      <c r="AE140">
        <f t="shared" si="66"/>
        <v>2</v>
      </c>
      <c r="AF140">
        <f t="shared" si="67"/>
        <v>3</v>
      </c>
      <c r="AI140">
        <f t="shared" si="68"/>
        <v>2</v>
      </c>
      <c r="AJ140">
        <f t="shared" si="69"/>
        <v>1</v>
      </c>
      <c r="AK140">
        <f t="shared" si="70"/>
        <v>1</v>
      </c>
      <c r="AL140">
        <f t="shared" si="71"/>
        <v>2</v>
      </c>
      <c r="AM140">
        <f t="shared" si="72"/>
        <v>3</v>
      </c>
      <c r="AN140">
        <f t="shared" si="73"/>
        <v>4</v>
      </c>
      <c r="AO140">
        <f t="shared" si="74"/>
        <v>7</v>
      </c>
    </row>
    <row r="141" spans="1:41" x14ac:dyDescent="0.3">
      <c r="A141" s="4">
        <v>45272</v>
      </c>
      <c r="B141">
        <v>6</v>
      </c>
      <c r="C141">
        <v>28</v>
      </c>
      <c r="D141">
        <v>37</v>
      </c>
      <c r="E141">
        <v>39</v>
      </c>
      <c r="F141">
        <v>43</v>
      </c>
      <c r="G141">
        <v>9</v>
      </c>
      <c r="H141">
        <v>12</v>
      </c>
      <c r="J141">
        <f t="shared" si="50"/>
        <v>6.0466933112239118</v>
      </c>
      <c r="L141">
        <f t="shared" si="51"/>
        <v>3.3466401061363023</v>
      </c>
      <c r="N141">
        <f t="shared" si="52"/>
        <v>3</v>
      </c>
      <c r="P141">
        <f t="shared" si="53"/>
        <v>4.5276925690687087</v>
      </c>
      <c r="Q141">
        <f t="shared" si="54"/>
        <v>1</v>
      </c>
      <c r="R141">
        <f t="shared" si="55"/>
        <v>0</v>
      </c>
      <c r="S141">
        <f t="shared" si="56"/>
        <v>0</v>
      </c>
      <c r="T141">
        <f t="shared" si="57"/>
        <v>1</v>
      </c>
      <c r="U141">
        <f t="shared" si="58"/>
        <v>0</v>
      </c>
      <c r="V141">
        <f t="shared" si="59"/>
        <v>2</v>
      </c>
      <c r="W141">
        <f t="shared" si="60"/>
        <v>1</v>
      </c>
      <c r="Z141">
        <f t="shared" si="61"/>
        <v>1</v>
      </c>
      <c r="AA141">
        <f t="shared" si="62"/>
        <v>0</v>
      </c>
      <c r="AB141">
        <f t="shared" si="63"/>
        <v>0</v>
      </c>
      <c r="AC141">
        <f t="shared" si="64"/>
        <v>2</v>
      </c>
      <c r="AD141">
        <f t="shared" si="65"/>
        <v>0</v>
      </c>
      <c r="AE141">
        <f t="shared" si="66"/>
        <v>2</v>
      </c>
      <c r="AF141">
        <f t="shared" si="67"/>
        <v>2</v>
      </c>
      <c r="AI141">
        <f t="shared" si="68"/>
        <v>2</v>
      </c>
      <c r="AJ141">
        <f t="shared" si="69"/>
        <v>2</v>
      </c>
      <c r="AK141">
        <f t="shared" si="70"/>
        <v>0</v>
      </c>
      <c r="AL141">
        <f t="shared" si="71"/>
        <v>3</v>
      </c>
      <c r="AM141">
        <f t="shared" si="72"/>
        <v>2</v>
      </c>
      <c r="AN141">
        <f t="shared" si="73"/>
        <v>6</v>
      </c>
      <c r="AO141">
        <f t="shared" si="74"/>
        <v>2</v>
      </c>
    </row>
    <row r="142" spans="1:41" x14ac:dyDescent="0.3">
      <c r="A142" s="4">
        <v>45268</v>
      </c>
      <c r="B142">
        <v>17</v>
      </c>
      <c r="C142">
        <v>30</v>
      </c>
      <c r="D142">
        <v>42</v>
      </c>
      <c r="E142">
        <v>48</v>
      </c>
      <c r="F142">
        <v>50</v>
      </c>
      <c r="G142">
        <v>4</v>
      </c>
      <c r="H142">
        <v>8</v>
      </c>
      <c r="J142">
        <f t="shared" si="50"/>
        <v>4.6970735570139839</v>
      </c>
      <c r="L142">
        <f t="shared" si="51"/>
        <v>9.8590060350929907</v>
      </c>
      <c r="N142">
        <f t="shared" si="52"/>
        <v>4</v>
      </c>
      <c r="P142">
        <f t="shared" si="53"/>
        <v>1</v>
      </c>
      <c r="Q142">
        <f t="shared" si="54"/>
        <v>0</v>
      </c>
      <c r="R142">
        <f t="shared" si="55"/>
        <v>0</v>
      </c>
      <c r="S142">
        <f t="shared" si="56"/>
        <v>0</v>
      </c>
      <c r="T142">
        <f t="shared" si="57"/>
        <v>1</v>
      </c>
      <c r="U142">
        <f t="shared" si="58"/>
        <v>1</v>
      </c>
      <c r="V142">
        <f t="shared" si="59"/>
        <v>0</v>
      </c>
      <c r="W142">
        <f t="shared" si="60"/>
        <v>1</v>
      </c>
      <c r="Z142">
        <f t="shared" si="61"/>
        <v>0</v>
      </c>
      <c r="AA142">
        <f t="shared" si="62"/>
        <v>2</v>
      </c>
      <c r="AB142">
        <f t="shared" si="63"/>
        <v>1</v>
      </c>
      <c r="AC142">
        <f t="shared" si="64"/>
        <v>1</v>
      </c>
      <c r="AD142">
        <f t="shared" si="65"/>
        <v>3</v>
      </c>
      <c r="AE142">
        <f t="shared" si="66"/>
        <v>1</v>
      </c>
      <c r="AF142">
        <f t="shared" si="67"/>
        <v>1</v>
      </c>
      <c r="AI142">
        <f t="shared" si="68"/>
        <v>1</v>
      </c>
      <c r="AJ142">
        <f t="shared" si="69"/>
        <v>2</v>
      </c>
      <c r="AK142">
        <f t="shared" si="70"/>
        <v>1</v>
      </c>
      <c r="AL142">
        <f t="shared" si="71"/>
        <v>2</v>
      </c>
      <c r="AM142">
        <f t="shared" si="72"/>
        <v>4</v>
      </c>
      <c r="AN142">
        <f t="shared" si="73"/>
        <v>4</v>
      </c>
      <c r="AO142">
        <f t="shared" si="74"/>
        <v>2</v>
      </c>
    </row>
    <row r="143" spans="1:41" x14ac:dyDescent="0.3">
      <c r="A143" s="4">
        <v>45265</v>
      </c>
      <c r="B143">
        <v>4</v>
      </c>
      <c r="C143">
        <v>6</v>
      </c>
      <c r="D143">
        <v>20</v>
      </c>
      <c r="E143">
        <v>24</v>
      </c>
      <c r="F143">
        <v>25</v>
      </c>
      <c r="G143">
        <v>5</v>
      </c>
      <c r="H143">
        <v>9</v>
      </c>
      <c r="J143">
        <f t="shared" si="50"/>
        <v>3.6827299656640586</v>
      </c>
      <c r="L143">
        <f t="shared" si="51"/>
        <v>5.9093146810776629</v>
      </c>
      <c r="N143">
        <f t="shared" si="52"/>
        <v>4</v>
      </c>
      <c r="P143">
        <f t="shared" si="53"/>
        <v>3.5355339059327378</v>
      </c>
      <c r="Q143">
        <f t="shared" si="54"/>
        <v>1</v>
      </c>
      <c r="R143">
        <f t="shared" si="55"/>
        <v>0</v>
      </c>
      <c r="S143">
        <f t="shared" si="56"/>
        <v>1</v>
      </c>
      <c r="T143">
        <f t="shared" si="57"/>
        <v>1</v>
      </c>
      <c r="U143">
        <f t="shared" si="58"/>
        <v>0</v>
      </c>
      <c r="V143">
        <f t="shared" si="59"/>
        <v>0</v>
      </c>
      <c r="W143">
        <f t="shared" si="60"/>
        <v>1</v>
      </c>
      <c r="Z143">
        <f t="shared" si="61"/>
        <v>1</v>
      </c>
      <c r="AA143">
        <f t="shared" si="62"/>
        <v>0</v>
      </c>
      <c r="AB143">
        <f t="shared" si="63"/>
        <v>2</v>
      </c>
      <c r="AC143">
        <f t="shared" si="64"/>
        <v>1</v>
      </c>
      <c r="AD143">
        <f t="shared" si="65"/>
        <v>0</v>
      </c>
      <c r="AE143">
        <f t="shared" si="66"/>
        <v>2</v>
      </c>
      <c r="AF143">
        <f t="shared" si="67"/>
        <v>2</v>
      </c>
      <c r="AI143">
        <f t="shared" si="68"/>
        <v>1</v>
      </c>
      <c r="AJ143">
        <f t="shared" si="69"/>
        <v>2</v>
      </c>
      <c r="AK143">
        <f t="shared" si="70"/>
        <v>6</v>
      </c>
      <c r="AL143">
        <f t="shared" si="71"/>
        <v>2</v>
      </c>
      <c r="AM143">
        <f t="shared" si="72"/>
        <v>0</v>
      </c>
      <c r="AN143">
        <f t="shared" si="73"/>
        <v>5</v>
      </c>
      <c r="AO143">
        <f t="shared" si="74"/>
        <v>5</v>
      </c>
    </row>
    <row r="144" spans="1:41" x14ac:dyDescent="0.3">
      <c r="A144" s="4">
        <v>45261</v>
      </c>
      <c r="B144">
        <v>4</v>
      </c>
      <c r="C144">
        <v>10</v>
      </c>
      <c r="D144">
        <v>14</v>
      </c>
      <c r="E144">
        <v>38</v>
      </c>
      <c r="F144">
        <v>50</v>
      </c>
      <c r="G144">
        <v>9</v>
      </c>
      <c r="H144">
        <v>12</v>
      </c>
      <c r="J144">
        <f t="shared" si="50"/>
        <v>6.946221994724902</v>
      </c>
      <c r="L144">
        <f t="shared" si="51"/>
        <v>3.6331804249169899</v>
      </c>
      <c r="N144">
        <f t="shared" si="52"/>
        <v>3</v>
      </c>
      <c r="P144">
        <f t="shared" si="53"/>
        <v>3.1622776601683795</v>
      </c>
      <c r="Q144">
        <f t="shared" si="54"/>
        <v>0</v>
      </c>
      <c r="R144">
        <f t="shared" si="55"/>
        <v>0</v>
      </c>
      <c r="S144">
        <f t="shared" si="56"/>
        <v>0</v>
      </c>
      <c r="T144">
        <f t="shared" si="57"/>
        <v>0</v>
      </c>
      <c r="U144">
        <f t="shared" si="58"/>
        <v>2</v>
      </c>
      <c r="V144">
        <f t="shared" si="59"/>
        <v>0</v>
      </c>
      <c r="W144">
        <f t="shared" si="60"/>
        <v>0</v>
      </c>
      <c r="Z144">
        <f t="shared" si="61"/>
        <v>0</v>
      </c>
      <c r="AA144">
        <f t="shared" si="62"/>
        <v>2</v>
      </c>
      <c r="AB144">
        <f t="shared" si="63"/>
        <v>0</v>
      </c>
      <c r="AC144">
        <f t="shared" si="64"/>
        <v>1</v>
      </c>
      <c r="AD144">
        <f t="shared" si="65"/>
        <v>3</v>
      </c>
      <c r="AE144">
        <f t="shared" si="66"/>
        <v>1</v>
      </c>
      <c r="AF144">
        <f t="shared" si="67"/>
        <v>1</v>
      </c>
      <c r="AI144">
        <f t="shared" si="68"/>
        <v>0</v>
      </c>
      <c r="AJ144">
        <f t="shared" si="69"/>
        <v>3</v>
      </c>
      <c r="AK144">
        <f t="shared" si="70"/>
        <v>1</v>
      </c>
      <c r="AL144">
        <f t="shared" si="71"/>
        <v>1</v>
      </c>
      <c r="AM144">
        <f t="shared" si="72"/>
        <v>3</v>
      </c>
      <c r="AN144">
        <f t="shared" si="73"/>
        <v>4</v>
      </c>
      <c r="AO144">
        <f t="shared" si="74"/>
        <v>1</v>
      </c>
    </row>
    <row r="145" spans="1:41" x14ac:dyDescent="0.3">
      <c r="A145" s="4">
        <v>45258</v>
      </c>
      <c r="B145">
        <v>12</v>
      </c>
      <c r="C145">
        <v>16</v>
      </c>
      <c r="D145">
        <v>27</v>
      </c>
      <c r="E145">
        <v>33</v>
      </c>
      <c r="F145">
        <v>44</v>
      </c>
      <c r="G145">
        <v>7</v>
      </c>
      <c r="H145">
        <v>8</v>
      </c>
      <c r="J145">
        <f t="shared" si="50"/>
        <v>4.286607049870562</v>
      </c>
      <c r="L145">
        <f t="shared" si="51"/>
        <v>1.8</v>
      </c>
      <c r="N145">
        <f t="shared" si="52"/>
        <v>1</v>
      </c>
      <c r="P145">
        <f t="shared" si="53"/>
        <v>4.3011626335213133</v>
      </c>
      <c r="Q145">
        <f t="shared" si="54"/>
        <v>0</v>
      </c>
      <c r="R145">
        <f t="shared" si="55"/>
        <v>1</v>
      </c>
      <c r="S145">
        <f t="shared" si="56"/>
        <v>0</v>
      </c>
      <c r="T145">
        <f t="shared" si="57"/>
        <v>0</v>
      </c>
      <c r="U145">
        <f t="shared" si="58"/>
        <v>1</v>
      </c>
      <c r="V145">
        <f t="shared" si="59"/>
        <v>2</v>
      </c>
      <c r="W145">
        <f t="shared" si="60"/>
        <v>0</v>
      </c>
      <c r="Z145">
        <f t="shared" si="61"/>
        <v>0</v>
      </c>
      <c r="AA145">
        <f t="shared" si="62"/>
        <v>2</v>
      </c>
      <c r="AB145">
        <f t="shared" si="63"/>
        <v>0</v>
      </c>
      <c r="AC145">
        <f t="shared" si="64"/>
        <v>1</v>
      </c>
      <c r="AD145">
        <f t="shared" si="65"/>
        <v>1</v>
      </c>
      <c r="AE145">
        <f t="shared" si="66"/>
        <v>2</v>
      </c>
      <c r="AF145">
        <f t="shared" si="67"/>
        <v>1</v>
      </c>
      <c r="AI145">
        <f t="shared" si="68"/>
        <v>0</v>
      </c>
      <c r="AJ145">
        <f t="shared" si="69"/>
        <v>2</v>
      </c>
      <c r="AK145">
        <f t="shared" si="70"/>
        <v>0</v>
      </c>
      <c r="AL145">
        <f t="shared" si="71"/>
        <v>2</v>
      </c>
      <c r="AM145">
        <f t="shared" si="72"/>
        <v>1</v>
      </c>
      <c r="AN145">
        <f t="shared" si="73"/>
        <v>4</v>
      </c>
      <c r="AO145">
        <f t="shared" si="74"/>
        <v>2</v>
      </c>
    </row>
    <row r="146" spans="1:41" x14ac:dyDescent="0.3">
      <c r="A146" s="4">
        <v>45254</v>
      </c>
      <c r="B146">
        <v>15</v>
      </c>
      <c r="C146">
        <v>20</v>
      </c>
      <c r="D146">
        <v>29</v>
      </c>
      <c r="E146">
        <v>39</v>
      </c>
      <c r="F146">
        <v>48</v>
      </c>
      <c r="G146">
        <v>1</v>
      </c>
      <c r="H146">
        <v>7</v>
      </c>
      <c r="J146">
        <f t="shared" si="50"/>
        <v>4.235268586524354</v>
      </c>
      <c r="L146">
        <f t="shared" si="51"/>
        <v>2.6229754097208002</v>
      </c>
      <c r="N146">
        <f t="shared" si="52"/>
        <v>6</v>
      </c>
      <c r="P146">
        <f t="shared" si="53"/>
        <v>2.9154759474226504</v>
      </c>
      <c r="Q146">
        <f t="shared" si="54"/>
        <v>0</v>
      </c>
      <c r="R146">
        <f t="shared" si="55"/>
        <v>0</v>
      </c>
      <c r="S146">
        <f t="shared" si="56"/>
        <v>1</v>
      </c>
      <c r="T146">
        <f t="shared" si="57"/>
        <v>1</v>
      </c>
      <c r="U146">
        <f t="shared" si="58"/>
        <v>0</v>
      </c>
      <c r="V146">
        <f t="shared" si="59"/>
        <v>0</v>
      </c>
      <c r="W146">
        <f t="shared" si="60"/>
        <v>1</v>
      </c>
      <c r="Z146">
        <f t="shared" si="61"/>
        <v>0</v>
      </c>
      <c r="AA146">
        <f t="shared" si="62"/>
        <v>2</v>
      </c>
      <c r="AB146">
        <f t="shared" si="63"/>
        <v>2</v>
      </c>
      <c r="AC146">
        <f t="shared" si="64"/>
        <v>2</v>
      </c>
      <c r="AD146">
        <f t="shared" si="65"/>
        <v>1</v>
      </c>
      <c r="AE146">
        <f t="shared" si="66"/>
        <v>1</v>
      </c>
      <c r="AF146">
        <f t="shared" si="67"/>
        <v>1</v>
      </c>
      <c r="AI146">
        <f t="shared" si="68"/>
        <v>1</v>
      </c>
      <c r="AJ146">
        <f t="shared" si="69"/>
        <v>5</v>
      </c>
      <c r="AK146">
        <f t="shared" si="70"/>
        <v>3</v>
      </c>
      <c r="AL146">
        <f t="shared" si="71"/>
        <v>2</v>
      </c>
      <c r="AM146">
        <f t="shared" si="72"/>
        <v>2</v>
      </c>
      <c r="AN146">
        <f t="shared" si="73"/>
        <v>1</v>
      </c>
      <c r="AO146">
        <f t="shared" si="74"/>
        <v>3</v>
      </c>
    </row>
    <row r="147" spans="1:41" x14ac:dyDescent="0.3">
      <c r="A147" s="4">
        <v>45251</v>
      </c>
      <c r="B147">
        <v>19</v>
      </c>
      <c r="C147">
        <v>29</v>
      </c>
      <c r="D147">
        <v>34</v>
      </c>
      <c r="E147">
        <v>46</v>
      </c>
      <c r="F147">
        <v>47</v>
      </c>
      <c r="G147">
        <v>2</v>
      </c>
      <c r="H147">
        <v>3</v>
      </c>
      <c r="J147">
        <f t="shared" si="50"/>
        <v>4.1079191812887457</v>
      </c>
      <c r="L147">
        <f t="shared" si="51"/>
        <v>3.9344631145812001</v>
      </c>
      <c r="N147">
        <f t="shared" si="52"/>
        <v>1</v>
      </c>
      <c r="P147">
        <f t="shared" si="53"/>
        <v>2.8284271247461903</v>
      </c>
      <c r="Q147">
        <f t="shared" si="54"/>
        <v>0</v>
      </c>
      <c r="R147">
        <f t="shared" si="55"/>
        <v>0</v>
      </c>
      <c r="S147">
        <f t="shared" si="56"/>
        <v>0</v>
      </c>
      <c r="T147">
        <f t="shared" si="57"/>
        <v>1</v>
      </c>
      <c r="U147">
        <f t="shared" si="58"/>
        <v>1</v>
      </c>
      <c r="V147">
        <f t="shared" si="59"/>
        <v>2</v>
      </c>
      <c r="W147">
        <f t="shared" si="60"/>
        <v>1</v>
      </c>
      <c r="Z147">
        <f t="shared" si="61"/>
        <v>0</v>
      </c>
      <c r="AA147">
        <f t="shared" si="62"/>
        <v>1</v>
      </c>
      <c r="AB147">
        <f t="shared" si="63"/>
        <v>1</v>
      </c>
      <c r="AC147">
        <f t="shared" si="64"/>
        <v>1</v>
      </c>
      <c r="AD147">
        <f t="shared" si="65"/>
        <v>1</v>
      </c>
      <c r="AE147">
        <f t="shared" si="66"/>
        <v>3</v>
      </c>
      <c r="AF147">
        <f t="shared" si="67"/>
        <v>3</v>
      </c>
      <c r="AI147">
        <f t="shared" si="68"/>
        <v>1</v>
      </c>
      <c r="AJ147">
        <f t="shared" si="69"/>
        <v>2</v>
      </c>
      <c r="AK147">
        <f t="shared" si="70"/>
        <v>3</v>
      </c>
      <c r="AL147">
        <f t="shared" si="71"/>
        <v>1</v>
      </c>
      <c r="AM147">
        <f t="shared" si="72"/>
        <v>1</v>
      </c>
      <c r="AN147">
        <f t="shared" si="73"/>
        <v>8</v>
      </c>
      <c r="AO147">
        <f t="shared" si="74"/>
        <v>4</v>
      </c>
    </row>
    <row r="148" spans="1:41" x14ac:dyDescent="0.3">
      <c r="A148" s="4">
        <v>45247</v>
      </c>
      <c r="B148">
        <v>2</v>
      </c>
      <c r="C148">
        <v>24</v>
      </c>
      <c r="D148">
        <v>26</v>
      </c>
      <c r="E148">
        <v>46</v>
      </c>
      <c r="F148">
        <v>50</v>
      </c>
      <c r="G148">
        <v>2</v>
      </c>
      <c r="H148">
        <v>7</v>
      </c>
      <c r="J148">
        <f t="shared" si="50"/>
        <v>7.5166481891864541</v>
      </c>
      <c r="L148">
        <f t="shared" si="51"/>
        <v>3.4</v>
      </c>
      <c r="N148">
        <f t="shared" si="52"/>
        <v>5</v>
      </c>
      <c r="P148">
        <f t="shared" si="53"/>
        <v>1.5811388300841898</v>
      </c>
      <c r="Q148">
        <f t="shared" si="54"/>
        <v>0</v>
      </c>
      <c r="R148">
        <f t="shared" si="55"/>
        <v>0</v>
      </c>
      <c r="S148">
        <f t="shared" si="56"/>
        <v>0</v>
      </c>
      <c r="T148">
        <f t="shared" si="57"/>
        <v>0</v>
      </c>
      <c r="U148">
        <f t="shared" si="58"/>
        <v>2</v>
      </c>
      <c r="V148">
        <f t="shared" si="59"/>
        <v>2</v>
      </c>
      <c r="W148">
        <f t="shared" si="60"/>
        <v>0</v>
      </c>
      <c r="Z148">
        <f t="shared" si="61"/>
        <v>1</v>
      </c>
      <c r="AA148">
        <f t="shared" si="62"/>
        <v>0</v>
      </c>
      <c r="AB148">
        <f t="shared" si="63"/>
        <v>1</v>
      </c>
      <c r="AC148">
        <f t="shared" si="64"/>
        <v>0</v>
      </c>
      <c r="AD148">
        <f t="shared" si="65"/>
        <v>2</v>
      </c>
      <c r="AE148">
        <f t="shared" si="66"/>
        <v>3</v>
      </c>
      <c r="AF148">
        <f t="shared" si="67"/>
        <v>0</v>
      </c>
      <c r="AI148">
        <f t="shared" si="68"/>
        <v>2</v>
      </c>
      <c r="AJ148">
        <f t="shared" si="69"/>
        <v>2</v>
      </c>
      <c r="AK148">
        <f t="shared" si="70"/>
        <v>2</v>
      </c>
      <c r="AL148">
        <f t="shared" si="71"/>
        <v>0</v>
      </c>
      <c r="AM148">
        <f t="shared" si="72"/>
        <v>2</v>
      </c>
      <c r="AN148">
        <f t="shared" si="73"/>
        <v>7</v>
      </c>
      <c r="AO148">
        <f t="shared" si="74"/>
        <v>2</v>
      </c>
    </row>
    <row r="149" spans="1:41" x14ac:dyDescent="0.3">
      <c r="A149" s="4">
        <v>45244</v>
      </c>
      <c r="B149">
        <v>13</v>
      </c>
      <c r="C149">
        <v>16</v>
      </c>
      <c r="D149">
        <v>36</v>
      </c>
      <c r="E149">
        <v>44</v>
      </c>
      <c r="F149">
        <v>50</v>
      </c>
      <c r="G149">
        <v>3</v>
      </c>
      <c r="H149">
        <v>5</v>
      </c>
      <c r="J149">
        <f t="shared" si="50"/>
        <v>5.6402570863392389</v>
      </c>
      <c r="L149">
        <f t="shared" si="51"/>
        <v>2.6076809620810595</v>
      </c>
      <c r="N149">
        <f t="shared" si="52"/>
        <v>2</v>
      </c>
      <c r="P149">
        <f t="shared" si="53"/>
        <v>5</v>
      </c>
      <c r="Q149">
        <f t="shared" si="54"/>
        <v>0</v>
      </c>
      <c r="R149">
        <f t="shared" si="55"/>
        <v>0</v>
      </c>
      <c r="S149">
        <f t="shared" si="56"/>
        <v>0</v>
      </c>
      <c r="T149">
        <f t="shared" si="57"/>
        <v>0</v>
      </c>
      <c r="U149">
        <f t="shared" si="58"/>
        <v>1</v>
      </c>
      <c r="V149">
        <f t="shared" si="59"/>
        <v>1</v>
      </c>
      <c r="W149">
        <f t="shared" si="60"/>
        <v>1</v>
      </c>
      <c r="Z149">
        <f t="shared" si="61"/>
        <v>0</v>
      </c>
      <c r="AA149">
        <f t="shared" si="62"/>
        <v>1</v>
      </c>
      <c r="AB149">
        <f t="shared" si="63"/>
        <v>0</v>
      </c>
      <c r="AC149">
        <f t="shared" si="64"/>
        <v>0</v>
      </c>
      <c r="AD149">
        <f t="shared" si="65"/>
        <v>1</v>
      </c>
      <c r="AE149">
        <f t="shared" si="66"/>
        <v>3</v>
      </c>
      <c r="AF149">
        <f t="shared" si="67"/>
        <v>2</v>
      </c>
      <c r="AI149">
        <f t="shared" si="68"/>
        <v>1</v>
      </c>
      <c r="AJ149">
        <f t="shared" si="69"/>
        <v>1</v>
      </c>
      <c r="AK149">
        <f t="shared" si="70"/>
        <v>1</v>
      </c>
      <c r="AL149">
        <f t="shared" si="71"/>
        <v>0</v>
      </c>
      <c r="AM149">
        <f t="shared" si="72"/>
        <v>1</v>
      </c>
      <c r="AN149">
        <f t="shared" si="73"/>
        <v>4</v>
      </c>
      <c r="AO149">
        <f t="shared" si="74"/>
        <v>6</v>
      </c>
    </row>
    <row r="150" spans="1:41" x14ac:dyDescent="0.3">
      <c r="A150" s="4">
        <v>45240</v>
      </c>
      <c r="B150">
        <v>10</v>
      </c>
      <c r="C150">
        <v>21</v>
      </c>
      <c r="D150">
        <v>30</v>
      </c>
      <c r="E150">
        <v>38</v>
      </c>
      <c r="F150">
        <v>42</v>
      </c>
      <c r="G150">
        <v>2</v>
      </c>
      <c r="H150">
        <v>12</v>
      </c>
      <c r="J150">
        <f t="shared" si="50"/>
        <v>4.1982139059366661</v>
      </c>
      <c r="L150">
        <f t="shared" si="51"/>
        <v>4.7286361670147556</v>
      </c>
      <c r="N150">
        <f t="shared" si="52"/>
        <v>10</v>
      </c>
      <c r="P150">
        <f t="shared" si="53"/>
        <v>2</v>
      </c>
      <c r="Q150">
        <f t="shared" si="54"/>
        <v>1</v>
      </c>
      <c r="R150">
        <f t="shared" si="55"/>
        <v>1</v>
      </c>
      <c r="S150">
        <f t="shared" si="56"/>
        <v>1</v>
      </c>
      <c r="T150">
        <f t="shared" si="57"/>
        <v>0</v>
      </c>
      <c r="U150">
        <f t="shared" si="58"/>
        <v>0</v>
      </c>
      <c r="V150">
        <f t="shared" si="59"/>
        <v>1</v>
      </c>
      <c r="W150">
        <f t="shared" si="60"/>
        <v>0</v>
      </c>
      <c r="Z150">
        <f t="shared" si="61"/>
        <v>2</v>
      </c>
      <c r="AA150">
        <f t="shared" si="62"/>
        <v>3</v>
      </c>
      <c r="AB150">
        <f t="shared" si="63"/>
        <v>1</v>
      </c>
      <c r="AC150">
        <f t="shared" si="64"/>
        <v>0</v>
      </c>
      <c r="AD150">
        <f t="shared" si="65"/>
        <v>0</v>
      </c>
      <c r="AE150">
        <f t="shared" si="66"/>
        <v>3</v>
      </c>
      <c r="AF150">
        <f t="shared" si="67"/>
        <v>0</v>
      </c>
      <c r="AI150">
        <f t="shared" si="68"/>
        <v>4</v>
      </c>
      <c r="AJ150">
        <f t="shared" si="69"/>
        <v>6</v>
      </c>
      <c r="AK150">
        <f t="shared" si="70"/>
        <v>1</v>
      </c>
      <c r="AL150">
        <f t="shared" si="71"/>
        <v>0</v>
      </c>
      <c r="AM150">
        <f t="shared" si="72"/>
        <v>2</v>
      </c>
      <c r="AN150">
        <f t="shared" si="73"/>
        <v>6</v>
      </c>
      <c r="AO150">
        <f t="shared" si="74"/>
        <v>1</v>
      </c>
    </row>
    <row r="151" spans="1:41" x14ac:dyDescent="0.3">
      <c r="A151" s="4">
        <v>45237</v>
      </c>
      <c r="B151">
        <v>8</v>
      </c>
      <c r="C151">
        <v>10</v>
      </c>
      <c r="D151">
        <v>11</v>
      </c>
      <c r="E151">
        <v>30</v>
      </c>
      <c r="F151">
        <v>39</v>
      </c>
      <c r="G151">
        <v>4</v>
      </c>
      <c r="H151">
        <v>10</v>
      </c>
      <c r="J151">
        <f t="shared" si="50"/>
        <v>5.2855936279664935</v>
      </c>
      <c r="L151">
        <f t="shared" si="51"/>
        <v>5.1613951602255757</v>
      </c>
      <c r="N151">
        <f t="shared" si="52"/>
        <v>6</v>
      </c>
      <c r="P151">
        <f t="shared" si="53"/>
        <v>1</v>
      </c>
      <c r="Q151">
        <f t="shared" si="54"/>
        <v>2</v>
      </c>
      <c r="R151">
        <f t="shared" si="55"/>
        <v>0</v>
      </c>
      <c r="S151">
        <f t="shared" si="56"/>
        <v>0</v>
      </c>
      <c r="T151">
        <f t="shared" si="57"/>
        <v>0</v>
      </c>
      <c r="U151">
        <f t="shared" si="58"/>
        <v>1</v>
      </c>
      <c r="V151">
        <f t="shared" si="59"/>
        <v>0</v>
      </c>
      <c r="W151">
        <f t="shared" si="60"/>
        <v>1</v>
      </c>
      <c r="Z151">
        <f t="shared" si="61"/>
        <v>2</v>
      </c>
      <c r="AA151">
        <f t="shared" si="62"/>
        <v>1</v>
      </c>
      <c r="AB151">
        <f t="shared" si="63"/>
        <v>0</v>
      </c>
      <c r="AC151">
        <f t="shared" si="64"/>
        <v>0</v>
      </c>
      <c r="AD151">
        <f t="shared" si="65"/>
        <v>1</v>
      </c>
      <c r="AE151">
        <f t="shared" si="66"/>
        <v>3</v>
      </c>
      <c r="AF151">
        <f t="shared" si="67"/>
        <v>1</v>
      </c>
      <c r="AI151">
        <f t="shared" si="68"/>
        <v>2</v>
      </c>
      <c r="AJ151">
        <f t="shared" si="69"/>
        <v>3</v>
      </c>
      <c r="AK151">
        <f t="shared" si="70"/>
        <v>1</v>
      </c>
      <c r="AL151">
        <f t="shared" si="71"/>
        <v>0</v>
      </c>
      <c r="AM151">
        <f t="shared" si="72"/>
        <v>1</v>
      </c>
      <c r="AN151">
        <f t="shared" si="73"/>
        <v>4</v>
      </c>
      <c r="AO151">
        <f t="shared" si="74"/>
        <v>2</v>
      </c>
    </row>
    <row r="152" spans="1:41" x14ac:dyDescent="0.3">
      <c r="A152" s="4">
        <v>45233</v>
      </c>
      <c r="B152">
        <v>8</v>
      </c>
      <c r="C152">
        <v>21</v>
      </c>
      <c r="D152">
        <v>31</v>
      </c>
      <c r="E152">
        <v>39</v>
      </c>
      <c r="F152">
        <v>47</v>
      </c>
      <c r="G152">
        <v>5</v>
      </c>
      <c r="H152">
        <v>9</v>
      </c>
      <c r="J152">
        <f t="shared" si="50"/>
        <v>4.9812147112928189</v>
      </c>
      <c r="L152">
        <f t="shared" si="51"/>
        <v>3.666060555964672</v>
      </c>
      <c r="N152">
        <f t="shared" si="52"/>
        <v>4</v>
      </c>
      <c r="P152">
        <f t="shared" si="53"/>
        <v>2.2360679774997898</v>
      </c>
      <c r="Q152">
        <f t="shared" si="54"/>
        <v>1</v>
      </c>
      <c r="R152">
        <f t="shared" si="55"/>
        <v>0</v>
      </c>
      <c r="S152">
        <f t="shared" si="56"/>
        <v>1</v>
      </c>
      <c r="T152">
        <f t="shared" si="57"/>
        <v>0</v>
      </c>
      <c r="U152">
        <f t="shared" si="58"/>
        <v>0</v>
      </c>
      <c r="V152">
        <f t="shared" si="59"/>
        <v>1</v>
      </c>
      <c r="W152">
        <f t="shared" si="60"/>
        <v>1</v>
      </c>
      <c r="Z152">
        <f t="shared" si="61"/>
        <v>1</v>
      </c>
      <c r="AA152">
        <f t="shared" si="62"/>
        <v>3</v>
      </c>
      <c r="AB152">
        <f t="shared" si="63"/>
        <v>2</v>
      </c>
      <c r="AC152">
        <f t="shared" si="64"/>
        <v>0</v>
      </c>
      <c r="AD152">
        <f t="shared" si="65"/>
        <v>0</v>
      </c>
      <c r="AE152">
        <f t="shared" si="66"/>
        <v>2</v>
      </c>
      <c r="AF152">
        <f t="shared" si="67"/>
        <v>3</v>
      </c>
      <c r="AI152">
        <f t="shared" si="68"/>
        <v>1</v>
      </c>
      <c r="AJ152">
        <f t="shared" si="69"/>
        <v>6</v>
      </c>
      <c r="AK152">
        <f t="shared" si="70"/>
        <v>3</v>
      </c>
      <c r="AL152">
        <f t="shared" si="71"/>
        <v>0</v>
      </c>
      <c r="AM152">
        <f t="shared" si="72"/>
        <v>0</v>
      </c>
      <c r="AN152">
        <f t="shared" si="73"/>
        <v>7</v>
      </c>
      <c r="AO152">
        <f t="shared" si="74"/>
        <v>3</v>
      </c>
    </row>
    <row r="153" spans="1:41" x14ac:dyDescent="0.3">
      <c r="A153" s="4">
        <v>45230</v>
      </c>
      <c r="B153">
        <v>5</v>
      </c>
      <c r="C153">
        <v>7</v>
      </c>
      <c r="D153">
        <v>20</v>
      </c>
      <c r="E153">
        <v>40</v>
      </c>
      <c r="F153">
        <v>50</v>
      </c>
      <c r="G153">
        <v>2</v>
      </c>
      <c r="H153">
        <v>10</v>
      </c>
      <c r="J153">
        <f t="shared" si="50"/>
        <v>6.4855608855364233</v>
      </c>
      <c r="L153">
        <f t="shared" si="51"/>
        <v>7.8536615664287437</v>
      </c>
      <c r="N153">
        <f t="shared" si="52"/>
        <v>8</v>
      </c>
      <c r="P153">
        <f t="shared" si="53"/>
        <v>1.5811388300841898</v>
      </c>
      <c r="Q153">
        <f t="shared" si="54"/>
        <v>0</v>
      </c>
      <c r="R153">
        <f t="shared" si="55"/>
        <v>0</v>
      </c>
      <c r="S153">
        <f t="shared" si="56"/>
        <v>2</v>
      </c>
      <c r="T153">
        <f t="shared" si="57"/>
        <v>3</v>
      </c>
      <c r="U153">
        <f t="shared" si="58"/>
        <v>0</v>
      </c>
      <c r="V153">
        <f t="shared" si="59"/>
        <v>1</v>
      </c>
      <c r="W153">
        <f t="shared" si="60"/>
        <v>0</v>
      </c>
      <c r="Z153">
        <f t="shared" si="61"/>
        <v>0</v>
      </c>
      <c r="AA153">
        <f t="shared" si="62"/>
        <v>0</v>
      </c>
      <c r="AB153">
        <f t="shared" si="63"/>
        <v>4</v>
      </c>
      <c r="AC153">
        <f t="shared" si="64"/>
        <v>3</v>
      </c>
      <c r="AD153">
        <f t="shared" si="65"/>
        <v>0</v>
      </c>
      <c r="AE153">
        <f t="shared" si="66"/>
        <v>3</v>
      </c>
      <c r="AF153">
        <f t="shared" si="67"/>
        <v>0</v>
      </c>
      <c r="AI153">
        <f t="shared" si="68"/>
        <v>2</v>
      </c>
      <c r="AJ153">
        <f t="shared" si="69"/>
        <v>1</v>
      </c>
      <c r="AK153">
        <f t="shared" si="70"/>
        <v>5</v>
      </c>
      <c r="AL153">
        <f t="shared" si="71"/>
        <v>6</v>
      </c>
      <c r="AM153">
        <f t="shared" si="72"/>
        <v>0</v>
      </c>
      <c r="AN153">
        <f t="shared" si="73"/>
        <v>5</v>
      </c>
      <c r="AO153">
        <f t="shared" si="74"/>
        <v>2</v>
      </c>
    </row>
    <row r="154" spans="1:41" x14ac:dyDescent="0.3">
      <c r="A154" s="4">
        <v>45226</v>
      </c>
      <c r="B154">
        <v>29</v>
      </c>
      <c r="C154">
        <v>33</v>
      </c>
      <c r="D154">
        <v>35</v>
      </c>
      <c r="E154">
        <v>48</v>
      </c>
      <c r="F154">
        <v>49</v>
      </c>
      <c r="G154">
        <v>3</v>
      </c>
      <c r="H154">
        <v>8</v>
      </c>
      <c r="J154">
        <f t="shared" si="50"/>
        <v>3.4460121880225554</v>
      </c>
      <c r="L154">
        <f t="shared" si="51"/>
        <v>7.8307087801807569</v>
      </c>
      <c r="N154">
        <f t="shared" si="52"/>
        <v>5</v>
      </c>
      <c r="P154">
        <f t="shared" si="53"/>
        <v>2.2360679774997898</v>
      </c>
      <c r="Q154">
        <f t="shared" si="54"/>
        <v>0</v>
      </c>
      <c r="R154">
        <f t="shared" si="55"/>
        <v>1</v>
      </c>
      <c r="S154">
        <f t="shared" si="56"/>
        <v>1</v>
      </c>
      <c r="T154">
        <f t="shared" si="57"/>
        <v>0</v>
      </c>
      <c r="U154">
        <f t="shared" si="58"/>
        <v>0</v>
      </c>
      <c r="V154">
        <f t="shared" si="59"/>
        <v>2</v>
      </c>
      <c r="W154">
        <f t="shared" si="60"/>
        <v>0</v>
      </c>
      <c r="Z154">
        <f t="shared" si="61"/>
        <v>1</v>
      </c>
      <c r="AA154">
        <f t="shared" si="62"/>
        <v>1</v>
      </c>
      <c r="AB154">
        <f t="shared" si="63"/>
        <v>2</v>
      </c>
      <c r="AC154">
        <f t="shared" si="64"/>
        <v>0</v>
      </c>
      <c r="AD154">
        <f t="shared" si="65"/>
        <v>0</v>
      </c>
      <c r="AE154">
        <f t="shared" si="66"/>
        <v>2</v>
      </c>
      <c r="AF154">
        <f t="shared" si="67"/>
        <v>1</v>
      </c>
      <c r="AI154">
        <f t="shared" si="68"/>
        <v>1</v>
      </c>
      <c r="AJ154">
        <f t="shared" si="69"/>
        <v>2</v>
      </c>
      <c r="AK154">
        <f t="shared" si="70"/>
        <v>4</v>
      </c>
      <c r="AL154">
        <f t="shared" si="71"/>
        <v>2</v>
      </c>
      <c r="AM154">
        <f t="shared" si="72"/>
        <v>1</v>
      </c>
      <c r="AN154">
        <f t="shared" si="73"/>
        <v>3</v>
      </c>
      <c r="AO154">
        <f t="shared" si="74"/>
        <v>3</v>
      </c>
    </row>
    <row r="155" spans="1:41" x14ac:dyDescent="0.3">
      <c r="A155" s="4">
        <v>45223</v>
      </c>
      <c r="B155">
        <v>8</v>
      </c>
      <c r="C155">
        <v>16</v>
      </c>
      <c r="D155">
        <v>18</v>
      </c>
      <c r="E155">
        <v>31</v>
      </c>
      <c r="F155">
        <v>34</v>
      </c>
      <c r="G155">
        <v>6</v>
      </c>
      <c r="H155">
        <v>9</v>
      </c>
      <c r="J155">
        <f t="shared" si="50"/>
        <v>3.9210967853395307</v>
      </c>
      <c r="L155">
        <f t="shared" si="51"/>
        <v>3.7629775444453557</v>
      </c>
      <c r="N155">
        <f t="shared" si="52"/>
        <v>3</v>
      </c>
      <c r="P155">
        <f t="shared" si="53"/>
        <v>4.5276925690687087</v>
      </c>
      <c r="Q155">
        <f t="shared" si="54"/>
        <v>0</v>
      </c>
      <c r="R155">
        <f t="shared" si="55"/>
        <v>0</v>
      </c>
      <c r="S155">
        <f t="shared" si="56"/>
        <v>1</v>
      </c>
      <c r="T155">
        <f t="shared" si="57"/>
        <v>1</v>
      </c>
      <c r="U155">
        <f t="shared" si="58"/>
        <v>1</v>
      </c>
      <c r="V155">
        <f t="shared" si="59"/>
        <v>0</v>
      </c>
      <c r="W155">
        <f t="shared" si="60"/>
        <v>2</v>
      </c>
      <c r="Z155">
        <f t="shared" si="61"/>
        <v>0</v>
      </c>
      <c r="AA155">
        <f t="shared" si="62"/>
        <v>0</v>
      </c>
      <c r="AB155">
        <f t="shared" si="63"/>
        <v>1</v>
      </c>
      <c r="AC155">
        <f t="shared" si="64"/>
        <v>2</v>
      </c>
      <c r="AD155">
        <f t="shared" si="65"/>
        <v>2</v>
      </c>
      <c r="AE155">
        <f t="shared" si="66"/>
        <v>0</v>
      </c>
      <c r="AF155">
        <f t="shared" si="67"/>
        <v>2</v>
      </c>
      <c r="AI155">
        <f t="shared" si="68"/>
        <v>0</v>
      </c>
      <c r="AJ155">
        <f t="shared" si="69"/>
        <v>1</v>
      </c>
      <c r="AK155">
        <f t="shared" si="70"/>
        <v>1</v>
      </c>
      <c r="AL155">
        <f t="shared" si="71"/>
        <v>2</v>
      </c>
      <c r="AM155">
        <f t="shared" si="72"/>
        <v>3</v>
      </c>
      <c r="AN155">
        <f t="shared" si="73"/>
        <v>3</v>
      </c>
      <c r="AO155">
        <f t="shared" si="74"/>
        <v>3</v>
      </c>
    </row>
    <row r="156" spans="1:41" x14ac:dyDescent="0.3">
      <c r="A156" s="4">
        <v>45219</v>
      </c>
      <c r="B156">
        <v>2</v>
      </c>
      <c r="C156">
        <v>20</v>
      </c>
      <c r="D156">
        <v>28</v>
      </c>
      <c r="E156">
        <v>40</v>
      </c>
      <c r="F156">
        <v>45</v>
      </c>
      <c r="G156">
        <v>1</v>
      </c>
      <c r="H156">
        <v>5</v>
      </c>
      <c r="J156">
        <f t="shared" si="50"/>
        <v>5.9002118606029734</v>
      </c>
      <c r="L156">
        <f t="shared" si="51"/>
        <v>2.7349588662354689</v>
      </c>
      <c r="N156">
        <f t="shared" si="52"/>
        <v>4</v>
      </c>
      <c r="P156">
        <f t="shared" si="53"/>
        <v>1.5811388300841898</v>
      </c>
      <c r="Q156">
        <f t="shared" si="54"/>
        <v>0</v>
      </c>
      <c r="R156">
        <f t="shared" si="55"/>
        <v>3</v>
      </c>
      <c r="S156">
        <f t="shared" si="56"/>
        <v>1</v>
      </c>
      <c r="T156">
        <f t="shared" si="57"/>
        <v>2</v>
      </c>
      <c r="U156">
        <f t="shared" si="58"/>
        <v>1</v>
      </c>
      <c r="V156">
        <f t="shared" si="59"/>
        <v>0</v>
      </c>
      <c r="W156">
        <f t="shared" si="60"/>
        <v>1</v>
      </c>
      <c r="Z156">
        <f t="shared" si="61"/>
        <v>1</v>
      </c>
      <c r="AA156">
        <f t="shared" si="62"/>
        <v>3</v>
      </c>
      <c r="AB156">
        <f t="shared" si="63"/>
        <v>1</v>
      </c>
      <c r="AC156">
        <f t="shared" si="64"/>
        <v>2</v>
      </c>
      <c r="AD156">
        <f t="shared" si="65"/>
        <v>2</v>
      </c>
      <c r="AE156">
        <f t="shared" si="66"/>
        <v>0</v>
      </c>
      <c r="AF156">
        <f t="shared" si="67"/>
        <v>4</v>
      </c>
      <c r="AI156">
        <f t="shared" si="68"/>
        <v>2</v>
      </c>
      <c r="AJ156">
        <f t="shared" si="69"/>
        <v>4</v>
      </c>
      <c r="AK156">
        <f t="shared" si="70"/>
        <v>1</v>
      </c>
      <c r="AL156">
        <f t="shared" si="71"/>
        <v>5</v>
      </c>
      <c r="AM156">
        <f t="shared" si="72"/>
        <v>2</v>
      </c>
      <c r="AN156">
        <f t="shared" si="73"/>
        <v>0</v>
      </c>
      <c r="AO156">
        <f t="shared" si="74"/>
        <v>7</v>
      </c>
    </row>
    <row r="157" spans="1:41" x14ac:dyDescent="0.3">
      <c r="A157" s="4">
        <v>45216</v>
      </c>
      <c r="B157">
        <v>10</v>
      </c>
      <c r="C157">
        <v>17</v>
      </c>
      <c r="D157">
        <v>20</v>
      </c>
      <c r="E157">
        <v>35</v>
      </c>
      <c r="F157">
        <v>40</v>
      </c>
      <c r="G157">
        <v>3</v>
      </c>
      <c r="H157">
        <v>4</v>
      </c>
      <c r="J157">
        <f t="shared" si="50"/>
        <v>4.3874821936960613</v>
      </c>
      <c r="L157">
        <f t="shared" si="51"/>
        <v>3.417601498127012</v>
      </c>
      <c r="N157">
        <f t="shared" si="52"/>
        <v>1</v>
      </c>
      <c r="P157">
        <f t="shared" si="53"/>
        <v>0.70710678118654757</v>
      </c>
      <c r="Q157">
        <f t="shared" si="54"/>
        <v>0</v>
      </c>
      <c r="R157">
        <f t="shared" si="55"/>
        <v>0</v>
      </c>
      <c r="S157">
        <f t="shared" si="56"/>
        <v>2</v>
      </c>
      <c r="T157">
        <f t="shared" si="57"/>
        <v>0</v>
      </c>
      <c r="U157">
        <f t="shared" si="58"/>
        <v>1</v>
      </c>
      <c r="V157">
        <f t="shared" si="59"/>
        <v>1</v>
      </c>
      <c r="W157">
        <f t="shared" si="60"/>
        <v>2</v>
      </c>
      <c r="Z157">
        <f t="shared" si="61"/>
        <v>1</v>
      </c>
      <c r="AA157">
        <f t="shared" si="62"/>
        <v>0</v>
      </c>
      <c r="AB157">
        <f t="shared" si="63"/>
        <v>2</v>
      </c>
      <c r="AC157">
        <f t="shared" si="64"/>
        <v>1</v>
      </c>
      <c r="AD157">
        <f t="shared" si="65"/>
        <v>2</v>
      </c>
      <c r="AE157">
        <f t="shared" si="66"/>
        <v>1</v>
      </c>
      <c r="AF157">
        <f t="shared" si="67"/>
        <v>2</v>
      </c>
      <c r="AI157">
        <f t="shared" si="68"/>
        <v>3</v>
      </c>
      <c r="AJ157">
        <f t="shared" si="69"/>
        <v>1</v>
      </c>
      <c r="AK157">
        <f t="shared" si="70"/>
        <v>3</v>
      </c>
      <c r="AL157">
        <f t="shared" si="71"/>
        <v>4</v>
      </c>
      <c r="AM157">
        <f t="shared" si="72"/>
        <v>5</v>
      </c>
      <c r="AN157">
        <f t="shared" si="73"/>
        <v>4</v>
      </c>
      <c r="AO157">
        <f t="shared" si="74"/>
        <v>3</v>
      </c>
    </row>
    <row r="158" spans="1:41" x14ac:dyDescent="0.3">
      <c r="A158" s="4">
        <v>45212</v>
      </c>
      <c r="B158">
        <v>21</v>
      </c>
      <c r="C158">
        <v>26</v>
      </c>
      <c r="D158">
        <v>28</v>
      </c>
      <c r="E158">
        <v>40</v>
      </c>
      <c r="F158">
        <v>41</v>
      </c>
      <c r="G158">
        <v>2</v>
      </c>
      <c r="H158">
        <v>4</v>
      </c>
      <c r="J158">
        <f t="shared" si="50"/>
        <v>3.2977264895682299</v>
      </c>
      <c r="L158">
        <f t="shared" si="51"/>
        <v>2.3151673805580453</v>
      </c>
      <c r="N158">
        <f t="shared" si="52"/>
        <v>2</v>
      </c>
      <c r="P158">
        <f t="shared" si="53"/>
        <v>3.6055512754639891</v>
      </c>
      <c r="Q158">
        <f t="shared" si="54"/>
        <v>2</v>
      </c>
      <c r="R158">
        <f t="shared" si="55"/>
        <v>0</v>
      </c>
      <c r="S158">
        <f t="shared" si="56"/>
        <v>0</v>
      </c>
      <c r="T158">
        <f t="shared" si="57"/>
        <v>0</v>
      </c>
      <c r="U158">
        <f t="shared" si="58"/>
        <v>0</v>
      </c>
      <c r="V158">
        <f t="shared" si="59"/>
        <v>2</v>
      </c>
      <c r="W158">
        <f t="shared" si="60"/>
        <v>1</v>
      </c>
      <c r="Z158">
        <f t="shared" si="61"/>
        <v>4</v>
      </c>
      <c r="AA158">
        <f t="shared" si="62"/>
        <v>1</v>
      </c>
      <c r="AB158">
        <f t="shared" si="63"/>
        <v>0</v>
      </c>
      <c r="AC158">
        <f t="shared" si="64"/>
        <v>1</v>
      </c>
      <c r="AD158">
        <f t="shared" si="65"/>
        <v>1</v>
      </c>
      <c r="AE158">
        <f t="shared" si="66"/>
        <v>4</v>
      </c>
      <c r="AF158">
        <f t="shared" si="67"/>
        <v>2</v>
      </c>
      <c r="AI158">
        <f t="shared" si="68"/>
        <v>5</v>
      </c>
      <c r="AJ158">
        <f t="shared" si="69"/>
        <v>1</v>
      </c>
      <c r="AK158">
        <f t="shared" si="70"/>
        <v>0</v>
      </c>
      <c r="AL158">
        <f t="shared" si="71"/>
        <v>4</v>
      </c>
      <c r="AM158">
        <f t="shared" si="72"/>
        <v>2</v>
      </c>
      <c r="AN158">
        <f t="shared" si="73"/>
        <v>4</v>
      </c>
      <c r="AO158">
        <f t="shared" si="74"/>
        <v>2</v>
      </c>
    </row>
    <row r="159" spans="1:41" x14ac:dyDescent="0.3">
      <c r="A159" s="4">
        <v>45209</v>
      </c>
      <c r="B159">
        <v>18</v>
      </c>
      <c r="C159">
        <v>20</v>
      </c>
      <c r="D159">
        <v>22</v>
      </c>
      <c r="E159">
        <v>33</v>
      </c>
      <c r="F159">
        <v>43</v>
      </c>
      <c r="G159">
        <v>3</v>
      </c>
      <c r="H159">
        <v>9</v>
      </c>
      <c r="J159">
        <f t="shared" si="50"/>
        <v>3.7831864876053891</v>
      </c>
      <c r="L159">
        <f t="shared" si="51"/>
        <v>2.6229754097208002</v>
      </c>
      <c r="N159">
        <f t="shared" si="52"/>
        <v>6</v>
      </c>
      <c r="P159">
        <f t="shared" si="53"/>
        <v>0.70710678118654757</v>
      </c>
      <c r="Q159">
        <f t="shared" si="54"/>
        <v>0</v>
      </c>
      <c r="R159">
        <f t="shared" si="55"/>
        <v>1</v>
      </c>
      <c r="S159">
        <f t="shared" si="56"/>
        <v>1</v>
      </c>
      <c r="T159">
        <f t="shared" si="57"/>
        <v>0</v>
      </c>
      <c r="U159">
        <f t="shared" si="58"/>
        <v>1</v>
      </c>
      <c r="V159">
        <f t="shared" si="59"/>
        <v>0</v>
      </c>
      <c r="W159">
        <f t="shared" si="60"/>
        <v>1</v>
      </c>
      <c r="Z159">
        <f t="shared" si="61"/>
        <v>0</v>
      </c>
      <c r="AA159">
        <f t="shared" si="62"/>
        <v>2</v>
      </c>
      <c r="AB159">
        <f t="shared" si="63"/>
        <v>1</v>
      </c>
      <c r="AC159">
        <f t="shared" si="64"/>
        <v>1</v>
      </c>
      <c r="AD159">
        <f t="shared" si="65"/>
        <v>1</v>
      </c>
      <c r="AE159">
        <f t="shared" si="66"/>
        <v>1</v>
      </c>
      <c r="AF159">
        <f t="shared" si="67"/>
        <v>1</v>
      </c>
      <c r="AI159">
        <f t="shared" si="68"/>
        <v>0</v>
      </c>
      <c r="AJ159">
        <f t="shared" si="69"/>
        <v>3</v>
      </c>
      <c r="AK159">
        <f t="shared" si="70"/>
        <v>1</v>
      </c>
      <c r="AL159">
        <f t="shared" si="71"/>
        <v>2</v>
      </c>
      <c r="AM159">
        <f t="shared" si="72"/>
        <v>3</v>
      </c>
      <c r="AN159">
        <f t="shared" si="73"/>
        <v>4</v>
      </c>
      <c r="AO159">
        <f t="shared" si="74"/>
        <v>2</v>
      </c>
    </row>
    <row r="160" spans="1:41" x14ac:dyDescent="0.3">
      <c r="A160" s="4">
        <v>45205</v>
      </c>
      <c r="B160">
        <v>21</v>
      </c>
      <c r="C160">
        <v>29</v>
      </c>
      <c r="D160">
        <v>31</v>
      </c>
      <c r="E160">
        <v>34</v>
      </c>
      <c r="F160">
        <v>43</v>
      </c>
      <c r="G160">
        <v>2</v>
      </c>
      <c r="H160">
        <v>9</v>
      </c>
      <c r="J160">
        <f t="shared" si="50"/>
        <v>3.1424512724941338</v>
      </c>
      <c r="L160">
        <f t="shared" si="51"/>
        <v>4.4317039612320679</v>
      </c>
      <c r="N160">
        <f t="shared" si="52"/>
        <v>7</v>
      </c>
      <c r="P160">
        <f t="shared" si="53"/>
        <v>3.1622776601683795</v>
      </c>
      <c r="Q160">
        <f t="shared" si="54"/>
        <v>1</v>
      </c>
      <c r="R160">
        <f t="shared" si="55"/>
        <v>0</v>
      </c>
      <c r="S160">
        <f t="shared" si="56"/>
        <v>1</v>
      </c>
      <c r="T160">
        <f t="shared" si="57"/>
        <v>1</v>
      </c>
      <c r="U160">
        <f t="shared" si="58"/>
        <v>0</v>
      </c>
      <c r="V160">
        <f t="shared" si="59"/>
        <v>2</v>
      </c>
      <c r="W160">
        <f t="shared" si="60"/>
        <v>0</v>
      </c>
      <c r="Z160">
        <f t="shared" si="61"/>
        <v>3</v>
      </c>
      <c r="AA160">
        <f t="shared" si="62"/>
        <v>0</v>
      </c>
      <c r="AB160">
        <f t="shared" si="63"/>
        <v>1</v>
      </c>
      <c r="AC160">
        <f t="shared" si="64"/>
        <v>1</v>
      </c>
      <c r="AD160">
        <f t="shared" si="65"/>
        <v>1</v>
      </c>
      <c r="AE160">
        <f t="shared" si="66"/>
        <v>3</v>
      </c>
      <c r="AF160">
        <f t="shared" si="67"/>
        <v>0</v>
      </c>
      <c r="AI160">
        <f t="shared" si="68"/>
        <v>4</v>
      </c>
      <c r="AJ160">
        <f t="shared" si="69"/>
        <v>0</v>
      </c>
      <c r="AK160">
        <f t="shared" si="70"/>
        <v>2</v>
      </c>
      <c r="AL160">
        <f t="shared" si="71"/>
        <v>4</v>
      </c>
      <c r="AM160">
        <f t="shared" si="72"/>
        <v>2</v>
      </c>
      <c r="AN160">
        <f t="shared" si="73"/>
        <v>3</v>
      </c>
      <c r="AO160">
        <f t="shared" si="74"/>
        <v>2</v>
      </c>
    </row>
    <row r="161" spans="1:41" x14ac:dyDescent="0.3">
      <c r="A161" s="4">
        <v>45202</v>
      </c>
      <c r="B161">
        <v>6</v>
      </c>
      <c r="C161">
        <v>20</v>
      </c>
      <c r="D161">
        <v>22</v>
      </c>
      <c r="E161">
        <v>24</v>
      </c>
      <c r="F161">
        <v>45</v>
      </c>
      <c r="G161">
        <v>4</v>
      </c>
      <c r="H161">
        <v>5</v>
      </c>
      <c r="J161">
        <f t="shared" si="50"/>
        <v>6.3492125496001472</v>
      </c>
      <c r="L161">
        <f t="shared" si="51"/>
        <v>3.7363083384538811</v>
      </c>
      <c r="N161">
        <f t="shared" si="52"/>
        <v>1</v>
      </c>
      <c r="P161">
        <f t="shared" si="53"/>
        <v>2</v>
      </c>
      <c r="Q161">
        <f t="shared" si="54"/>
        <v>1</v>
      </c>
      <c r="R161">
        <f t="shared" si="55"/>
        <v>0</v>
      </c>
      <c r="S161">
        <f t="shared" si="56"/>
        <v>0</v>
      </c>
      <c r="T161">
        <f t="shared" si="57"/>
        <v>1</v>
      </c>
      <c r="U161">
        <f t="shared" si="58"/>
        <v>1</v>
      </c>
      <c r="V161">
        <f t="shared" si="59"/>
        <v>0</v>
      </c>
      <c r="W161">
        <f t="shared" si="60"/>
        <v>3</v>
      </c>
      <c r="Z161">
        <f t="shared" si="61"/>
        <v>1</v>
      </c>
      <c r="AA161">
        <f t="shared" si="62"/>
        <v>1</v>
      </c>
      <c r="AB161">
        <f t="shared" si="63"/>
        <v>0</v>
      </c>
      <c r="AC161">
        <f t="shared" si="64"/>
        <v>2</v>
      </c>
      <c r="AD161">
        <f t="shared" si="65"/>
        <v>1</v>
      </c>
      <c r="AE161">
        <f t="shared" si="66"/>
        <v>1</v>
      </c>
      <c r="AF161">
        <f t="shared" si="67"/>
        <v>4</v>
      </c>
      <c r="AI161">
        <f t="shared" si="68"/>
        <v>2</v>
      </c>
      <c r="AJ161">
        <f t="shared" si="69"/>
        <v>2</v>
      </c>
      <c r="AK161">
        <f t="shared" si="70"/>
        <v>0</v>
      </c>
      <c r="AL161">
        <f t="shared" si="71"/>
        <v>2</v>
      </c>
      <c r="AM161">
        <f t="shared" si="72"/>
        <v>2</v>
      </c>
      <c r="AN161">
        <f t="shared" si="73"/>
        <v>1</v>
      </c>
      <c r="AO161">
        <f t="shared" si="74"/>
        <v>6</v>
      </c>
    </row>
    <row r="162" spans="1:41" x14ac:dyDescent="0.3">
      <c r="A162" s="4">
        <v>45198</v>
      </c>
      <c r="B162">
        <v>9</v>
      </c>
      <c r="C162">
        <v>11</v>
      </c>
      <c r="D162">
        <v>13</v>
      </c>
      <c r="E162">
        <v>21</v>
      </c>
      <c r="F162">
        <v>32</v>
      </c>
      <c r="G162">
        <v>2</v>
      </c>
      <c r="H162">
        <v>7</v>
      </c>
      <c r="J162">
        <f t="shared" si="50"/>
        <v>3.473110997362451</v>
      </c>
      <c r="L162">
        <f t="shared" si="51"/>
        <v>2.5298221281347035</v>
      </c>
      <c r="N162">
        <f t="shared" si="52"/>
        <v>5</v>
      </c>
      <c r="P162">
        <f t="shared" si="53"/>
        <v>2.1213203435596424</v>
      </c>
      <c r="Q162">
        <f t="shared" si="54"/>
        <v>0</v>
      </c>
      <c r="R162">
        <f t="shared" si="55"/>
        <v>0</v>
      </c>
      <c r="S162">
        <f t="shared" si="56"/>
        <v>0</v>
      </c>
      <c r="T162">
        <f t="shared" si="57"/>
        <v>1</v>
      </c>
      <c r="U162">
        <f t="shared" si="58"/>
        <v>0</v>
      </c>
      <c r="V162">
        <f t="shared" si="59"/>
        <v>2</v>
      </c>
      <c r="W162">
        <f t="shared" si="60"/>
        <v>1</v>
      </c>
      <c r="Z162">
        <f t="shared" si="61"/>
        <v>0</v>
      </c>
      <c r="AA162">
        <f t="shared" si="62"/>
        <v>0</v>
      </c>
      <c r="AB162">
        <f t="shared" si="63"/>
        <v>0</v>
      </c>
      <c r="AC162">
        <f t="shared" si="64"/>
        <v>3</v>
      </c>
      <c r="AD162">
        <f t="shared" si="65"/>
        <v>1</v>
      </c>
      <c r="AE162">
        <f t="shared" si="66"/>
        <v>2</v>
      </c>
      <c r="AF162">
        <f t="shared" si="67"/>
        <v>1</v>
      </c>
      <c r="AI162">
        <f t="shared" si="68"/>
        <v>3</v>
      </c>
      <c r="AJ162">
        <f t="shared" si="69"/>
        <v>1</v>
      </c>
      <c r="AK162">
        <f t="shared" si="70"/>
        <v>1</v>
      </c>
      <c r="AL162">
        <f t="shared" si="71"/>
        <v>3</v>
      </c>
      <c r="AM162">
        <f t="shared" si="72"/>
        <v>4</v>
      </c>
      <c r="AN162">
        <f t="shared" si="73"/>
        <v>2</v>
      </c>
      <c r="AO162">
        <f t="shared" si="74"/>
        <v>4</v>
      </c>
    </row>
    <row r="163" spans="1:41" x14ac:dyDescent="0.3">
      <c r="A163" s="4">
        <v>45195</v>
      </c>
      <c r="B163">
        <v>2</v>
      </c>
      <c r="C163">
        <v>6</v>
      </c>
      <c r="D163">
        <v>14</v>
      </c>
      <c r="E163">
        <v>19</v>
      </c>
      <c r="F163">
        <v>23</v>
      </c>
      <c r="G163">
        <v>5</v>
      </c>
      <c r="H163">
        <v>7</v>
      </c>
      <c r="J163">
        <f t="shared" si="50"/>
        <v>2.75</v>
      </c>
      <c r="L163">
        <f t="shared" si="51"/>
        <v>5.5099909255823638</v>
      </c>
      <c r="N163">
        <f t="shared" si="52"/>
        <v>2</v>
      </c>
      <c r="P163">
        <f t="shared" si="53"/>
        <v>0.70710678118654757</v>
      </c>
      <c r="Q163">
        <f t="shared" si="54"/>
        <v>0</v>
      </c>
      <c r="R163">
        <f t="shared" si="55"/>
        <v>0</v>
      </c>
      <c r="S163">
        <f t="shared" si="56"/>
        <v>2</v>
      </c>
      <c r="T163">
        <f t="shared" si="57"/>
        <v>0</v>
      </c>
      <c r="U163">
        <f t="shared" si="58"/>
        <v>1</v>
      </c>
      <c r="V163">
        <f t="shared" si="59"/>
        <v>2</v>
      </c>
      <c r="W163">
        <f t="shared" si="60"/>
        <v>0</v>
      </c>
      <c r="Z163">
        <f t="shared" si="61"/>
        <v>1</v>
      </c>
      <c r="AA163">
        <f t="shared" si="62"/>
        <v>0</v>
      </c>
      <c r="AB163">
        <f t="shared" si="63"/>
        <v>2</v>
      </c>
      <c r="AC163">
        <f t="shared" si="64"/>
        <v>0</v>
      </c>
      <c r="AD163">
        <f t="shared" si="65"/>
        <v>3</v>
      </c>
      <c r="AE163">
        <f t="shared" si="66"/>
        <v>4</v>
      </c>
      <c r="AF163">
        <f t="shared" si="67"/>
        <v>1</v>
      </c>
      <c r="AI163">
        <f t="shared" si="68"/>
        <v>1</v>
      </c>
      <c r="AJ163">
        <f t="shared" si="69"/>
        <v>1</v>
      </c>
      <c r="AK163">
        <f t="shared" si="70"/>
        <v>2</v>
      </c>
      <c r="AL163">
        <f t="shared" si="71"/>
        <v>0</v>
      </c>
      <c r="AM163">
        <f t="shared" si="72"/>
        <v>4</v>
      </c>
      <c r="AN163">
        <f t="shared" si="73"/>
        <v>5</v>
      </c>
      <c r="AO163">
        <f t="shared" si="74"/>
        <v>3</v>
      </c>
    </row>
    <row r="164" spans="1:41" x14ac:dyDescent="0.3">
      <c r="A164" s="4">
        <v>45191</v>
      </c>
      <c r="B164">
        <v>3</v>
      </c>
      <c r="C164">
        <v>23</v>
      </c>
      <c r="D164">
        <v>24</v>
      </c>
      <c r="E164">
        <v>34</v>
      </c>
      <c r="F164">
        <v>35</v>
      </c>
      <c r="G164">
        <v>5</v>
      </c>
      <c r="H164">
        <v>8</v>
      </c>
      <c r="J164">
        <f t="shared" si="50"/>
        <v>5.6013391256020197</v>
      </c>
      <c r="L164">
        <f t="shared" si="51"/>
        <v>3.2249030993194197</v>
      </c>
      <c r="N164">
        <f t="shared" si="52"/>
        <v>3</v>
      </c>
      <c r="P164">
        <f t="shared" si="53"/>
        <v>3</v>
      </c>
      <c r="Q164">
        <f t="shared" si="54"/>
        <v>0</v>
      </c>
      <c r="R164">
        <f t="shared" si="55"/>
        <v>0</v>
      </c>
      <c r="S164">
        <f t="shared" si="56"/>
        <v>1</v>
      </c>
      <c r="T164">
        <f t="shared" si="57"/>
        <v>0</v>
      </c>
      <c r="U164">
        <f t="shared" si="58"/>
        <v>0</v>
      </c>
      <c r="V164">
        <f t="shared" si="59"/>
        <v>1</v>
      </c>
      <c r="W164">
        <f t="shared" si="60"/>
        <v>1</v>
      </c>
      <c r="Z164">
        <f t="shared" si="61"/>
        <v>0</v>
      </c>
      <c r="AA164">
        <f t="shared" si="62"/>
        <v>3</v>
      </c>
      <c r="AB164">
        <f t="shared" si="63"/>
        <v>1</v>
      </c>
      <c r="AC164">
        <f t="shared" si="64"/>
        <v>1</v>
      </c>
      <c r="AD164">
        <f t="shared" si="65"/>
        <v>2</v>
      </c>
      <c r="AE164">
        <f t="shared" si="66"/>
        <v>3</v>
      </c>
      <c r="AF164">
        <f t="shared" si="67"/>
        <v>2</v>
      </c>
      <c r="AI164">
        <f t="shared" si="68"/>
        <v>1</v>
      </c>
      <c r="AJ164">
        <f t="shared" si="69"/>
        <v>3</v>
      </c>
      <c r="AK164">
        <f t="shared" si="70"/>
        <v>1</v>
      </c>
      <c r="AL164">
        <f t="shared" si="71"/>
        <v>4</v>
      </c>
      <c r="AM164">
        <f t="shared" si="72"/>
        <v>7</v>
      </c>
      <c r="AN164">
        <f t="shared" si="73"/>
        <v>5</v>
      </c>
      <c r="AO164">
        <f t="shared" si="74"/>
        <v>2</v>
      </c>
    </row>
    <row r="165" spans="1:41" x14ac:dyDescent="0.3">
      <c r="A165" s="4">
        <v>45188</v>
      </c>
      <c r="B165">
        <v>10</v>
      </c>
      <c r="C165">
        <v>15</v>
      </c>
      <c r="D165">
        <v>31</v>
      </c>
      <c r="E165">
        <v>41</v>
      </c>
      <c r="F165">
        <v>42</v>
      </c>
      <c r="G165">
        <v>2</v>
      </c>
      <c r="H165">
        <v>5</v>
      </c>
      <c r="J165">
        <f t="shared" si="50"/>
        <v>4.8862050714230163</v>
      </c>
      <c r="L165">
        <f t="shared" si="51"/>
        <v>2.5059928172283334</v>
      </c>
      <c r="N165">
        <f t="shared" si="52"/>
        <v>3</v>
      </c>
      <c r="P165">
        <f t="shared" si="53"/>
        <v>6</v>
      </c>
      <c r="Q165">
        <f t="shared" si="54"/>
        <v>1</v>
      </c>
      <c r="R165">
        <f t="shared" si="55"/>
        <v>0</v>
      </c>
      <c r="S165">
        <f t="shared" si="56"/>
        <v>0</v>
      </c>
      <c r="T165">
        <f t="shared" si="57"/>
        <v>1</v>
      </c>
      <c r="U165">
        <f t="shared" si="58"/>
        <v>1</v>
      </c>
      <c r="V165">
        <f t="shared" si="59"/>
        <v>1</v>
      </c>
      <c r="W165">
        <f t="shared" si="60"/>
        <v>1</v>
      </c>
      <c r="Z165">
        <f t="shared" si="61"/>
        <v>1</v>
      </c>
      <c r="AA165">
        <f t="shared" si="62"/>
        <v>0</v>
      </c>
      <c r="AB165">
        <f t="shared" si="63"/>
        <v>0</v>
      </c>
      <c r="AC165">
        <f t="shared" si="64"/>
        <v>1</v>
      </c>
      <c r="AD165">
        <f t="shared" si="65"/>
        <v>1</v>
      </c>
      <c r="AE165">
        <f t="shared" si="66"/>
        <v>1</v>
      </c>
      <c r="AF165">
        <f t="shared" si="67"/>
        <v>2</v>
      </c>
      <c r="AI165">
        <f t="shared" si="68"/>
        <v>2</v>
      </c>
      <c r="AJ165">
        <f t="shared" si="69"/>
        <v>1</v>
      </c>
      <c r="AK165">
        <f t="shared" si="70"/>
        <v>2</v>
      </c>
      <c r="AL165">
        <f t="shared" si="71"/>
        <v>1</v>
      </c>
      <c r="AM165">
        <f t="shared" si="72"/>
        <v>2</v>
      </c>
      <c r="AN165">
        <f t="shared" si="73"/>
        <v>1</v>
      </c>
      <c r="AO165">
        <f t="shared" si="74"/>
        <v>4</v>
      </c>
    </row>
    <row r="166" spans="1:41" x14ac:dyDescent="0.3">
      <c r="A166" s="4">
        <v>45184</v>
      </c>
      <c r="B166">
        <v>12</v>
      </c>
      <c r="C166">
        <v>14</v>
      </c>
      <c r="D166">
        <v>21</v>
      </c>
      <c r="E166">
        <v>45</v>
      </c>
      <c r="F166">
        <v>48</v>
      </c>
      <c r="G166">
        <v>8</v>
      </c>
      <c r="H166">
        <v>11</v>
      </c>
      <c r="J166">
        <f t="shared" si="50"/>
        <v>6.3146654701575446</v>
      </c>
      <c r="L166">
        <f t="shared" si="51"/>
        <v>3.660601043544625</v>
      </c>
      <c r="N166">
        <f t="shared" si="52"/>
        <v>3</v>
      </c>
      <c r="P166">
        <f t="shared" si="53"/>
        <v>4.2426406871192848</v>
      </c>
      <c r="Q166">
        <f t="shared" si="54"/>
        <v>0</v>
      </c>
      <c r="R166">
        <f t="shared" si="55"/>
        <v>1</v>
      </c>
      <c r="S166">
        <f t="shared" si="56"/>
        <v>2</v>
      </c>
      <c r="T166">
        <f t="shared" si="57"/>
        <v>0</v>
      </c>
      <c r="U166">
        <f t="shared" si="58"/>
        <v>1</v>
      </c>
      <c r="V166">
        <f t="shared" si="59"/>
        <v>1</v>
      </c>
      <c r="W166">
        <f t="shared" si="60"/>
        <v>2</v>
      </c>
      <c r="Z166">
        <f t="shared" si="61"/>
        <v>0</v>
      </c>
      <c r="AA166">
        <f t="shared" si="62"/>
        <v>1</v>
      </c>
      <c r="AB166">
        <f t="shared" si="63"/>
        <v>2</v>
      </c>
      <c r="AC166">
        <f t="shared" si="64"/>
        <v>0</v>
      </c>
      <c r="AD166">
        <f t="shared" si="65"/>
        <v>1</v>
      </c>
      <c r="AE166">
        <f t="shared" si="66"/>
        <v>1</v>
      </c>
      <c r="AF166">
        <f t="shared" si="67"/>
        <v>2</v>
      </c>
      <c r="AI166">
        <f t="shared" si="68"/>
        <v>2</v>
      </c>
      <c r="AJ166">
        <f t="shared" si="69"/>
        <v>1</v>
      </c>
      <c r="AK166">
        <f t="shared" si="70"/>
        <v>2</v>
      </c>
      <c r="AL166">
        <f t="shared" si="71"/>
        <v>2</v>
      </c>
      <c r="AM166">
        <f t="shared" si="72"/>
        <v>4</v>
      </c>
      <c r="AN166">
        <f t="shared" si="73"/>
        <v>2</v>
      </c>
      <c r="AO166">
        <f t="shared" si="74"/>
        <v>3</v>
      </c>
    </row>
    <row r="167" spans="1:41" x14ac:dyDescent="0.3">
      <c r="A167" s="4">
        <v>45181</v>
      </c>
      <c r="B167">
        <v>5</v>
      </c>
      <c r="C167">
        <v>14</v>
      </c>
      <c r="D167">
        <v>36</v>
      </c>
      <c r="E167">
        <v>40</v>
      </c>
      <c r="F167">
        <v>42</v>
      </c>
      <c r="G167">
        <v>2</v>
      </c>
      <c r="H167">
        <v>11</v>
      </c>
      <c r="J167">
        <f t="shared" si="50"/>
        <v>6.0466933112239118</v>
      </c>
      <c r="L167">
        <f t="shared" si="51"/>
        <v>4.7455242070818695</v>
      </c>
      <c r="N167">
        <f t="shared" si="52"/>
        <v>9</v>
      </c>
      <c r="P167">
        <f t="shared" si="53"/>
        <v>5</v>
      </c>
      <c r="Q167">
        <f t="shared" si="54"/>
        <v>1</v>
      </c>
      <c r="R167">
        <f t="shared" si="55"/>
        <v>0</v>
      </c>
      <c r="S167">
        <f t="shared" si="56"/>
        <v>0</v>
      </c>
      <c r="T167">
        <f t="shared" si="57"/>
        <v>1</v>
      </c>
      <c r="U167">
        <f t="shared" si="58"/>
        <v>0</v>
      </c>
      <c r="V167">
        <f t="shared" si="59"/>
        <v>0</v>
      </c>
      <c r="W167">
        <f t="shared" si="60"/>
        <v>1</v>
      </c>
      <c r="Z167">
        <f t="shared" si="61"/>
        <v>2</v>
      </c>
      <c r="AA167">
        <f t="shared" si="62"/>
        <v>0</v>
      </c>
      <c r="AB167">
        <f t="shared" si="63"/>
        <v>0</v>
      </c>
      <c r="AC167">
        <f t="shared" si="64"/>
        <v>3</v>
      </c>
      <c r="AD167">
        <f t="shared" si="65"/>
        <v>0</v>
      </c>
      <c r="AE167">
        <f t="shared" si="66"/>
        <v>0</v>
      </c>
      <c r="AF167">
        <f t="shared" si="67"/>
        <v>1</v>
      </c>
      <c r="AI167">
        <f t="shared" si="68"/>
        <v>4</v>
      </c>
      <c r="AJ167">
        <f t="shared" si="69"/>
        <v>1</v>
      </c>
      <c r="AK167">
        <f t="shared" si="70"/>
        <v>2</v>
      </c>
      <c r="AL167">
        <f t="shared" si="71"/>
        <v>4</v>
      </c>
      <c r="AM167">
        <f t="shared" si="72"/>
        <v>1</v>
      </c>
      <c r="AN167">
        <f t="shared" si="73"/>
        <v>1</v>
      </c>
      <c r="AO167">
        <f t="shared" si="74"/>
        <v>2</v>
      </c>
    </row>
    <row r="168" spans="1:41" x14ac:dyDescent="0.3">
      <c r="A168" s="4">
        <v>45177</v>
      </c>
      <c r="B168">
        <v>10</v>
      </c>
      <c r="C168">
        <v>20</v>
      </c>
      <c r="D168">
        <v>21</v>
      </c>
      <c r="E168">
        <v>26</v>
      </c>
      <c r="F168">
        <v>33</v>
      </c>
      <c r="G168">
        <v>3</v>
      </c>
      <c r="H168">
        <v>4</v>
      </c>
      <c r="J168">
        <f t="shared" si="50"/>
        <v>3.3071891388307382</v>
      </c>
      <c r="L168">
        <f t="shared" si="51"/>
        <v>5.3254107822777392</v>
      </c>
      <c r="N168">
        <f t="shared" si="52"/>
        <v>1</v>
      </c>
      <c r="P168">
        <f t="shared" si="53"/>
        <v>7.5166481891864541</v>
      </c>
      <c r="Q168">
        <f t="shared" si="54"/>
        <v>0</v>
      </c>
      <c r="R168">
        <f t="shared" si="55"/>
        <v>0</v>
      </c>
      <c r="S168">
        <f t="shared" si="56"/>
        <v>1</v>
      </c>
      <c r="T168">
        <f t="shared" si="57"/>
        <v>0</v>
      </c>
      <c r="U168">
        <f t="shared" si="58"/>
        <v>0</v>
      </c>
      <c r="V168">
        <f t="shared" si="59"/>
        <v>0</v>
      </c>
      <c r="W168">
        <f t="shared" si="60"/>
        <v>0</v>
      </c>
      <c r="Z168">
        <f t="shared" si="61"/>
        <v>1</v>
      </c>
      <c r="AA168">
        <f t="shared" si="62"/>
        <v>1</v>
      </c>
      <c r="AB168">
        <f t="shared" si="63"/>
        <v>1</v>
      </c>
      <c r="AC168">
        <f t="shared" si="64"/>
        <v>0</v>
      </c>
      <c r="AD168">
        <f t="shared" si="65"/>
        <v>1</v>
      </c>
      <c r="AE168">
        <f t="shared" si="66"/>
        <v>3</v>
      </c>
      <c r="AF168">
        <f t="shared" si="67"/>
        <v>0</v>
      </c>
      <c r="AI168">
        <f t="shared" si="68"/>
        <v>1</v>
      </c>
      <c r="AJ168">
        <f t="shared" si="69"/>
        <v>1</v>
      </c>
      <c r="AK168">
        <f t="shared" si="70"/>
        <v>1</v>
      </c>
      <c r="AL168">
        <f t="shared" si="71"/>
        <v>0</v>
      </c>
      <c r="AM168">
        <f t="shared" si="72"/>
        <v>3</v>
      </c>
      <c r="AN168">
        <f t="shared" si="73"/>
        <v>3</v>
      </c>
      <c r="AO168">
        <f t="shared" si="74"/>
        <v>2</v>
      </c>
    </row>
    <row r="169" spans="1:41" x14ac:dyDescent="0.3">
      <c r="A169" s="4">
        <v>45174</v>
      </c>
      <c r="B169">
        <v>1</v>
      </c>
      <c r="C169">
        <v>7</v>
      </c>
      <c r="D169">
        <v>24</v>
      </c>
      <c r="E169">
        <v>41</v>
      </c>
      <c r="F169">
        <v>48</v>
      </c>
      <c r="G169">
        <v>10</v>
      </c>
      <c r="H169">
        <v>12</v>
      </c>
      <c r="J169">
        <f t="shared" si="50"/>
        <v>6.4371965947918666</v>
      </c>
      <c r="L169">
        <f t="shared" si="51"/>
        <v>2.6457513110645907</v>
      </c>
      <c r="N169">
        <f t="shared" si="52"/>
        <v>2</v>
      </c>
      <c r="P169">
        <f t="shared" si="53"/>
        <v>5.5226805085936306</v>
      </c>
      <c r="Q169">
        <f t="shared" si="54"/>
        <v>0</v>
      </c>
      <c r="R169">
        <f t="shared" si="55"/>
        <v>0</v>
      </c>
      <c r="S169">
        <f t="shared" si="56"/>
        <v>0</v>
      </c>
      <c r="T169">
        <f t="shared" si="57"/>
        <v>0</v>
      </c>
      <c r="U169">
        <f t="shared" si="58"/>
        <v>0</v>
      </c>
      <c r="V169">
        <f t="shared" si="59"/>
        <v>1</v>
      </c>
      <c r="W169">
        <f t="shared" si="60"/>
        <v>1</v>
      </c>
      <c r="Z169">
        <f t="shared" si="61"/>
        <v>0</v>
      </c>
      <c r="AA169">
        <f t="shared" si="62"/>
        <v>0</v>
      </c>
      <c r="AB169">
        <f t="shared" si="63"/>
        <v>0</v>
      </c>
      <c r="AC169">
        <f t="shared" si="64"/>
        <v>0</v>
      </c>
      <c r="AD169">
        <f t="shared" si="65"/>
        <v>1</v>
      </c>
      <c r="AE169">
        <f t="shared" si="66"/>
        <v>2</v>
      </c>
      <c r="AF169">
        <f t="shared" si="67"/>
        <v>1</v>
      </c>
      <c r="AI169">
        <f t="shared" si="68"/>
        <v>1</v>
      </c>
      <c r="AJ169">
        <f t="shared" si="69"/>
        <v>3</v>
      </c>
      <c r="AK169">
        <f t="shared" si="70"/>
        <v>0</v>
      </c>
      <c r="AL169">
        <f t="shared" si="71"/>
        <v>0</v>
      </c>
      <c r="AM169">
        <f t="shared" si="72"/>
        <v>3</v>
      </c>
      <c r="AN169">
        <f t="shared" si="73"/>
        <v>4</v>
      </c>
      <c r="AO169">
        <f t="shared" si="74"/>
        <v>2</v>
      </c>
    </row>
    <row r="170" spans="1:41" x14ac:dyDescent="0.3">
      <c r="A170" s="4">
        <v>45170</v>
      </c>
      <c r="B170">
        <v>4</v>
      </c>
      <c r="C170">
        <v>5</v>
      </c>
      <c r="D170">
        <v>35</v>
      </c>
      <c r="E170">
        <v>37</v>
      </c>
      <c r="F170">
        <v>43</v>
      </c>
      <c r="G170">
        <v>5</v>
      </c>
      <c r="H170">
        <v>6</v>
      </c>
      <c r="J170">
        <f t="shared" si="50"/>
        <v>7.6689308250889834</v>
      </c>
      <c r="L170">
        <f t="shared" si="51"/>
        <v>5.1652686280579827</v>
      </c>
      <c r="N170">
        <f t="shared" si="52"/>
        <v>1</v>
      </c>
      <c r="P170">
        <f t="shared" si="53"/>
        <v>4.1231056256176606</v>
      </c>
      <c r="Q170">
        <f t="shared" si="54"/>
        <v>0</v>
      </c>
      <c r="R170">
        <f t="shared" si="55"/>
        <v>1</v>
      </c>
      <c r="S170">
        <f t="shared" si="56"/>
        <v>1</v>
      </c>
      <c r="T170">
        <f t="shared" si="57"/>
        <v>0</v>
      </c>
      <c r="U170">
        <f t="shared" si="58"/>
        <v>1</v>
      </c>
      <c r="V170">
        <f t="shared" si="59"/>
        <v>1</v>
      </c>
      <c r="W170">
        <f t="shared" si="60"/>
        <v>2</v>
      </c>
      <c r="Z170">
        <f t="shared" si="61"/>
        <v>1</v>
      </c>
      <c r="AA170">
        <f t="shared" si="62"/>
        <v>1</v>
      </c>
      <c r="AB170">
        <f t="shared" si="63"/>
        <v>3</v>
      </c>
      <c r="AC170">
        <f t="shared" si="64"/>
        <v>0</v>
      </c>
      <c r="AD170">
        <f t="shared" si="65"/>
        <v>1</v>
      </c>
      <c r="AE170">
        <f t="shared" si="66"/>
        <v>2</v>
      </c>
      <c r="AF170">
        <f t="shared" si="67"/>
        <v>4</v>
      </c>
      <c r="AI170">
        <f t="shared" si="68"/>
        <v>2</v>
      </c>
      <c r="AJ170">
        <f t="shared" si="69"/>
        <v>3</v>
      </c>
      <c r="AK170">
        <f t="shared" si="70"/>
        <v>6</v>
      </c>
      <c r="AL170">
        <f t="shared" si="71"/>
        <v>1</v>
      </c>
      <c r="AM170">
        <f t="shared" si="72"/>
        <v>1</v>
      </c>
      <c r="AN170">
        <f t="shared" si="73"/>
        <v>3</v>
      </c>
      <c r="AO170">
        <f t="shared" si="74"/>
        <v>6</v>
      </c>
    </row>
    <row r="171" spans="1:41" x14ac:dyDescent="0.3">
      <c r="A171" s="4">
        <v>45167</v>
      </c>
      <c r="B171">
        <v>21</v>
      </c>
      <c r="C171">
        <v>23</v>
      </c>
      <c r="D171">
        <v>32</v>
      </c>
      <c r="E171">
        <v>40</v>
      </c>
      <c r="F171">
        <v>49</v>
      </c>
      <c r="G171">
        <v>8</v>
      </c>
      <c r="H171">
        <v>11</v>
      </c>
      <c r="J171">
        <f t="shared" si="50"/>
        <v>3.7914377220257753</v>
      </c>
      <c r="L171">
        <f t="shared" si="51"/>
        <v>2.1447610589527217</v>
      </c>
      <c r="N171">
        <f t="shared" si="52"/>
        <v>3</v>
      </c>
      <c r="P171">
        <f t="shared" si="53"/>
        <v>2.2360679774997898</v>
      </c>
      <c r="Q171">
        <f t="shared" si="54"/>
        <v>0</v>
      </c>
      <c r="R171">
        <f t="shared" si="55"/>
        <v>2</v>
      </c>
      <c r="S171">
        <f t="shared" si="56"/>
        <v>2</v>
      </c>
      <c r="T171">
        <f t="shared" si="57"/>
        <v>1</v>
      </c>
      <c r="U171">
        <f t="shared" si="58"/>
        <v>0</v>
      </c>
      <c r="V171">
        <f t="shared" si="59"/>
        <v>0</v>
      </c>
      <c r="W171">
        <f t="shared" si="60"/>
        <v>0</v>
      </c>
      <c r="Z171">
        <f t="shared" si="61"/>
        <v>0</v>
      </c>
      <c r="AA171">
        <f t="shared" si="62"/>
        <v>2</v>
      </c>
      <c r="AB171">
        <f t="shared" si="63"/>
        <v>3</v>
      </c>
      <c r="AC171">
        <f t="shared" si="64"/>
        <v>3</v>
      </c>
      <c r="AD171">
        <f t="shared" si="65"/>
        <v>0</v>
      </c>
      <c r="AE171">
        <f t="shared" si="66"/>
        <v>0</v>
      </c>
      <c r="AF171">
        <f t="shared" si="67"/>
        <v>1</v>
      </c>
      <c r="AI171">
        <f t="shared" si="68"/>
        <v>0</v>
      </c>
      <c r="AJ171">
        <f t="shared" si="69"/>
        <v>4</v>
      </c>
      <c r="AK171">
        <f t="shared" si="70"/>
        <v>4</v>
      </c>
      <c r="AL171">
        <f t="shared" si="71"/>
        <v>3</v>
      </c>
      <c r="AM171">
        <f t="shared" si="72"/>
        <v>0</v>
      </c>
      <c r="AN171">
        <f t="shared" si="73"/>
        <v>2</v>
      </c>
      <c r="AO171">
        <f t="shared" si="74"/>
        <v>2</v>
      </c>
    </row>
    <row r="172" spans="1:41" x14ac:dyDescent="0.3">
      <c r="A172" s="4">
        <v>45163</v>
      </c>
      <c r="B172">
        <v>16</v>
      </c>
      <c r="C172">
        <v>17</v>
      </c>
      <c r="D172">
        <v>34</v>
      </c>
      <c r="E172">
        <v>35</v>
      </c>
      <c r="F172">
        <v>44</v>
      </c>
      <c r="G172">
        <v>5</v>
      </c>
      <c r="H172">
        <v>10</v>
      </c>
      <c r="J172">
        <f t="shared" si="50"/>
        <v>4.8218253804964775</v>
      </c>
      <c r="L172">
        <f t="shared" si="51"/>
        <v>4.029888335921977</v>
      </c>
      <c r="N172">
        <f t="shared" si="52"/>
        <v>5</v>
      </c>
      <c r="P172">
        <f t="shared" si="53"/>
        <v>2.2360679774997898</v>
      </c>
      <c r="Q172">
        <f t="shared" si="54"/>
        <v>0</v>
      </c>
      <c r="R172">
        <f t="shared" si="55"/>
        <v>0</v>
      </c>
      <c r="S172">
        <f t="shared" si="56"/>
        <v>1</v>
      </c>
      <c r="T172">
        <f t="shared" si="57"/>
        <v>1</v>
      </c>
      <c r="U172">
        <f t="shared" si="58"/>
        <v>1</v>
      </c>
      <c r="V172">
        <f t="shared" si="59"/>
        <v>1</v>
      </c>
      <c r="W172">
        <f t="shared" si="60"/>
        <v>1</v>
      </c>
      <c r="Z172">
        <f t="shared" si="61"/>
        <v>0</v>
      </c>
      <c r="AA172">
        <f t="shared" si="62"/>
        <v>0</v>
      </c>
      <c r="AB172">
        <f t="shared" si="63"/>
        <v>2</v>
      </c>
      <c r="AC172">
        <f t="shared" si="64"/>
        <v>3</v>
      </c>
      <c r="AD172">
        <f t="shared" si="65"/>
        <v>2</v>
      </c>
      <c r="AE172">
        <f t="shared" si="66"/>
        <v>1</v>
      </c>
      <c r="AF172">
        <f t="shared" si="67"/>
        <v>2</v>
      </c>
      <c r="AI172">
        <f t="shared" si="68"/>
        <v>0</v>
      </c>
      <c r="AJ172">
        <f t="shared" si="69"/>
        <v>3</v>
      </c>
      <c r="AK172">
        <f t="shared" si="70"/>
        <v>4</v>
      </c>
      <c r="AL172">
        <f t="shared" si="71"/>
        <v>6</v>
      </c>
      <c r="AM172">
        <f t="shared" si="72"/>
        <v>5</v>
      </c>
      <c r="AN172">
        <f t="shared" si="73"/>
        <v>3</v>
      </c>
      <c r="AO172">
        <f t="shared" si="74"/>
        <v>4</v>
      </c>
    </row>
    <row r="173" spans="1:41" x14ac:dyDescent="0.3">
      <c r="A173" s="4">
        <v>45160</v>
      </c>
      <c r="B173">
        <v>2</v>
      </c>
      <c r="C173">
        <v>9</v>
      </c>
      <c r="D173">
        <v>23</v>
      </c>
      <c r="E173">
        <v>32</v>
      </c>
      <c r="F173">
        <v>40</v>
      </c>
      <c r="G173">
        <v>6</v>
      </c>
      <c r="H173">
        <v>7</v>
      </c>
      <c r="J173">
        <f t="shared" si="50"/>
        <v>4.9371044145328744</v>
      </c>
      <c r="L173">
        <f t="shared" si="51"/>
        <v>6.1286213784178249</v>
      </c>
      <c r="N173">
        <f t="shared" si="52"/>
        <v>1</v>
      </c>
      <c r="P173">
        <f t="shared" si="53"/>
        <v>4.1231056256176606</v>
      </c>
      <c r="Q173">
        <f t="shared" si="54"/>
        <v>0</v>
      </c>
      <c r="R173">
        <f t="shared" si="55"/>
        <v>2</v>
      </c>
      <c r="S173">
        <f t="shared" si="56"/>
        <v>1</v>
      </c>
      <c r="T173">
        <f t="shared" si="57"/>
        <v>1</v>
      </c>
      <c r="U173">
        <f t="shared" si="58"/>
        <v>1</v>
      </c>
      <c r="V173">
        <f t="shared" si="59"/>
        <v>2</v>
      </c>
      <c r="W173">
        <f t="shared" si="60"/>
        <v>0</v>
      </c>
      <c r="Z173">
        <f t="shared" si="61"/>
        <v>0</v>
      </c>
      <c r="AA173">
        <f t="shared" si="62"/>
        <v>2</v>
      </c>
      <c r="AB173">
        <f t="shared" si="63"/>
        <v>1</v>
      </c>
      <c r="AC173">
        <f t="shared" si="64"/>
        <v>2</v>
      </c>
      <c r="AD173">
        <f t="shared" si="65"/>
        <v>2</v>
      </c>
      <c r="AE173">
        <f t="shared" si="66"/>
        <v>4</v>
      </c>
      <c r="AF173">
        <f t="shared" si="67"/>
        <v>2</v>
      </c>
      <c r="AI173">
        <f t="shared" si="68"/>
        <v>2</v>
      </c>
      <c r="AJ173">
        <f t="shared" si="69"/>
        <v>2</v>
      </c>
      <c r="AK173">
        <f t="shared" si="70"/>
        <v>3</v>
      </c>
      <c r="AL173">
        <f t="shared" si="71"/>
        <v>3</v>
      </c>
      <c r="AM173">
        <f t="shared" si="72"/>
        <v>2</v>
      </c>
      <c r="AN173">
        <f t="shared" si="73"/>
        <v>7</v>
      </c>
      <c r="AO173">
        <f t="shared" si="74"/>
        <v>4</v>
      </c>
    </row>
    <row r="174" spans="1:41" x14ac:dyDescent="0.3">
      <c r="A174" s="4">
        <v>45156</v>
      </c>
      <c r="B174">
        <v>23</v>
      </c>
      <c r="C174">
        <v>25</v>
      </c>
      <c r="D174">
        <v>30</v>
      </c>
      <c r="E174">
        <v>44</v>
      </c>
      <c r="F174">
        <v>47</v>
      </c>
      <c r="G174">
        <v>9</v>
      </c>
      <c r="H174">
        <v>12</v>
      </c>
      <c r="J174">
        <f t="shared" si="50"/>
        <v>3.8242646351945888</v>
      </c>
      <c r="L174">
        <f t="shared" si="51"/>
        <v>7.4859869088851614</v>
      </c>
      <c r="N174">
        <f t="shared" si="52"/>
        <v>3</v>
      </c>
      <c r="P174">
        <f t="shared" si="53"/>
        <v>2.5495097567963922</v>
      </c>
      <c r="Q174">
        <f t="shared" si="54"/>
        <v>0</v>
      </c>
      <c r="R174">
        <f t="shared" si="55"/>
        <v>1</v>
      </c>
      <c r="S174">
        <f t="shared" si="56"/>
        <v>0</v>
      </c>
      <c r="T174">
        <f t="shared" si="57"/>
        <v>1</v>
      </c>
      <c r="U174">
        <f t="shared" si="58"/>
        <v>0</v>
      </c>
      <c r="V174">
        <f t="shared" si="59"/>
        <v>0</v>
      </c>
      <c r="W174">
        <f t="shared" si="60"/>
        <v>0</v>
      </c>
      <c r="Z174">
        <f t="shared" si="61"/>
        <v>0</v>
      </c>
      <c r="AA174">
        <f t="shared" si="62"/>
        <v>1</v>
      </c>
      <c r="AB174">
        <f t="shared" si="63"/>
        <v>0</v>
      </c>
      <c r="AC174">
        <f t="shared" si="64"/>
        <v>1</v>
      </c>
      <c r="AD174">
        <f t="shared" si="65"/>
        <v>0</v>
      </c>
      <c r="AE174">
        <f t="shared" si="66"/>
        <v>2</v>
      </c>
      <c r="AF174">
        <f t="shared" si="67"/>
        <v>1</v>
      </c>
      <c r="AI174">
        <f t="shared" si="68"/>
        <v>2</v>
      </c>
      <c r="AJ174">
        <f t="shared" si="69"/>
        <v>2</v>
      </c>
      <c r="AK174">
        <f t="shared" si="70"/>
        <v>0</v>
      </c>
      <c r="AL174">
        <f t="shared" si="71"/>
        <v>4</v>
      </c>
      <c r="AM174">
        <f t="shared" si="72"/>
        <v>0</v>
      </c>
      <c r="AN174">
        <f t="shared" si="73"/>
        <v>4</v>
      </c>
      <c r="AO174">
        <f t="shared" si="74"/>
        <v>2</v>
      </c>
    </row>
    <row r="175" spans="1:41" x14ac:dyDescent="0.3">
      <c r="A175" s="4">
        <v>45153</v>
      </c>
      <c r="B175">
        <v>3</v>
      </c>
      <c r="C175">
        <v>5</v>
      </c>
      <c r="D175">
        <v>9</v>
      </c>
      <c r="E175">
        <v>32</v>
      </c>
      <c r="F175">
        <v>43</v>
      </c>
      <c r="G175">
        <v>6</v>
      </c>
      <c r="H175">
        <v>10</v>
      </c>
      <c r="J175">
        <f t="shared" si="50"/>
        <v>6.4710895527723924</v>
      </c>
      <c r="L175">
        <f t="shared" si="51"/>
        <v>4.219004621945798</v>
      </c>
      <c r="N175">
        <f t="shared" si="52"/>
        <v>4</v>
      </c>
      <c r="P175">
        <f t="shared" si="53"/>
        <v>4.1231056256176606</v>
      </c>
      <c r="Q175">
        <f t="shared" si="54"/>
        <v>0</v>
      </c>
      <c r="R175">
        <f t="shared" si="55"/>
        <v>0</v>
      </c>
      <c r="S175">
        <f t="shared" si="56"/>
        <v>1</v>
      </c>
      <c r="T175">
        <f t="shared" si="57"/>
        <v>1</v>
      </c>
      <c r="U175">
        <f t="shared" si="58"/>
        <v>0</v>
      </c>
      <c r="V175">
        <f t="shared" si="59"/>
        <v>2</v>
      </c>
      <c r="W175">
        <f t="shared" si="60"/>
        <v>0</v>
      </c>
      <c r="Z175">
        <f t="shared" si="61"/>
        <v>0</v>
      </c>
      <c r="AA175">
        <f t="shared" si="62"/>
        <v>2</v>
      </c>
      <c r="AB175">
        <f t="shared" si="63"/>
        <v>1</v>
      </c>
      <c r="AC175">
        <f t="shared" si="64"/>
        <v>1</v>
      </c>
      <c r="AD175">
        <f t="shared" si="65"/>
        <v>0</v>
      </c>
      <c r="AE175">
        <f t="shared" si="66"/>
        <v>4</v>
      </c>
      <c r="AF175">
        <f t="shared" si="67"/>
        <v>1</v>
      </c>
      <c r="AI175">
        <f t="shared" si="68"/>
        <v>1</v>
      </c>
      <c r="AJ175">
        <f t="shared" si="69"/>
        <v>2</v>
      </c>
      <c r="AK175">
        <f t="shared" si="70"/>
        <v>1</v>
      </c>
      <c r="AL175">
        <f t="shared" si="71"/>
        <v>3</v>
      </c>
      <c r="AM175">
        <f t="shared" si="72"/>
        <v>0</v>
      </c>
      <c r="AN175">
        <f t="shared" si="73"/>
        <v>6</v>
      </c>
      <c r="AO175">
        <f t="shared" si="74"/>
        <v>4</v>
      </c>
    </row>
    <row r="176" spans="1:41" x14ac:dyDescent="0.3">
      <c r="A176" s="4">
        <v>45149</v>
      </c>
      <c r="B176">
        <v>4</v>
      </c>
      <c r="C176">
        <v>6</v>
      </c>
      <c r="D176">
        <v>10</v>
      </c>
      <c r="E176">
        <v>13</v>
      </c>
      <c r="F176">
        <v>34</v>
      </c>
      <c r="G176">
        <v>3</v>
      </c>
      <c r="H176">
        <v>5</v>
      </c>
      <c r="J176">
        <f t="shared" si="50"/>
        <v>5.4198708471697001</v>
      </c>
      <c r="L176">
        <f t="shared" si="51"/>
        <v>6.5543878432695761</v>
      </c>
      <c r="N176">
        <f t="shared" si="52"/>
        <v>2</v>
      </c>
      <c r="P176">
        <f t="shared" si="53"/>
        <v>0.70710678118654757</v>
      </c>
      <c r="Q176">
        <f t="shared" si="54"/>
        <v>0</v>
      </c>
      <c r="R176">
        <f t="shared" si="55"/>
        <v>0</v>
      </c>
      <c r="S176">
        <f t="shared" si="56"/>
        <v>0</v>
      </c>
      <c r="T176">
        <f t="shared" si="57"/>
        <v>0</v>
      </c>
      <c r="U176">
        <f t="shared" si="58"/>
        <v>1</v>
      </c>
      <c r="V176">
        <f t="shared" si="59"/>
        <v>2</v>
      </c>
      <c r="W176">
        <f t="shared" si="60"/>
        <v>0</v>
      </c>
      <c r="Z176">
        <f t="shared" si="61"/>
        <v>1</v>
      </c>
      <c r="AA176">
        <f t="shared" si="62"/>
        <v>0</v>
      </c>
      <c r="AB176">
        <f t="shared" si="63"/>
        <v>0</v>
      </c>
      <c r="AC176">
        <f t="shared" si="64"/>
        <v>0</v>
      </c>
      <c r="AD176">
        <f t="shared" si="65"/>
        <v>2</v>
      </c>
      <c r="AE176">
        <f t="shared" si="66"/>
        <v>2</v>
      </c>
      <c r="AF176">
        <f t="shared" si="67"/>
        <v>1</v>
      </c>
      <c r="AI176">
        <f t="shared" si="68"/>
        <v>1</v>
      </c>
      <c r="AJ176">
        <f t="shared" si="69"/>
        <v>1</v>
      </c>
      <c r="AK176">
        <f t="shared" si="70"/>
        <v>0</v>
      </c>
      <c r="AL176">
        <f t="shared" si="71"/>
        <v>1</v>
      </c>
      <c r="AM176">
        <f t="shared" si="72"/>
        <v>3</v>
      </c>
      <c r="AN176">
        <f t="shared" si="73"/>
        <v>2</v>
      </c>
      <c r="AO176">
        <f t="shared" si="74"/>
        <v>3</v>
      </c>
    </row>
    <row r="177" spans="1:41" x14ac:dyDescent="0.3">
      <c r="A177" s="4">
        <v>45146</v>
      </c>
      <c r="B177">
        <v>8</v>
      </c>
      <c r="C177">
        <v>9</v>
      </c>
      <c r="D177">
        <v>33</v>
      </c>
      <c r="E177">
        <v>35</v>
      </c>
      <c r="F177">
        <v>40</v>
      </c>
      <c r="G177">
        <v>3</v>
      </c>
      <c r="H177">
        <v>6</v>
      </c>
      <c r="J177">
        <f t="shared" si="50"/>
        <v>6.1542668125455853</v>
      </c>
      <c r="L177">
        <f t="shared" si="51"/>
        <v>3.5721142198983502</v>
      </c>
      <c r="N177">
        <f t="shared" si="52"/>
        <v>3</v>
      </c>
      <c r="P177">
        <f t="shared" si="53"/>
        <v>2.5495097567963922</v>
      </c>
      <c r="Q177">
        <f t="shared" si="54"/>
        <v>0</v>
      </c>
      <c r="R177">
        <f t="shared" si="55"/>
        <v>0</v>
      </c>
      <c r="S177">
        <f t="shared" si="56"/>
        <v>2</v>
      </c>
      <c r="T177">
        <f t="shared" si="57"/>
        <v>2</v>
      </c>
      <c r="U177">
        <f t="shared" si="58"/>
        <v>1</v>
      </c>
      <c r="V177">
        <f t="shared" si="59"/>
        <v>1</v>
      </c>
      <c r="W177">
        <f t="shared" si="60"/>
        <v>2</v>
      </c>
      <c r="Z177">
        <f t="shared" si="61"/>
        <v>1</v>
      </c>
      <c r="AA177">
        <f t="shared" si="62"/>
        <v>0</v>
      </c>
      <c r="AB177">
        <f t="shared" si="63"/>
        <v>2</v>
      </c>
      <c r="AC177">
        <f t="shared" si="64"/>
        <v>4</v>
      </c>
      <c r="AD177">
        <f t="shared" si="65"/>
        <v>1</v>
      </c>
      <c r="AE177">
        <f t="shared" si="66"/>
        <v>1</v>
      </c>
      <c r="AF177">
        <f t="shared" si="67"/>
        <v>3</v>
      </c>
      <c r="AI177">
        <f t="shared" si="68"/>
        <v>1</v>
      </c>
      <c r="AJ177">
        <f t="shared" si="69"/>
        <v>0</v>
      </c>
      <c r="AK177">
        <f t="shared" si="70"/>
        <v>4</v>
      </c>
      <c r="AL177">
        <f t="shared" si="71"/>
        <v>5</v>
      </c>
      <c r="AM177">
        <f t="shared" si="72"/>
        <v>1</v>
      </c>
      <c r="AN177">
        <f t="shared" si="73"/>
        <v>1</v>
      </c>
      <c r="AO177">
        <f t="shared" si="74"/>
        <v>5</v>
      </c>
    </row>
    <row r="178" spans="1:41" x14ac:dyDescent="0.3">
      <c r="A178" s="4">
        <v>45142</v>
      </c>
      <c r="B178">
        <v>15</v>
      </c>
      <c r="C178">
        <v>20</v>
      </c>
      <c r="D178">
        <v>31</v>
      </c>
      <c r="E178">
        <v>44</v>
      </c>
      <c r="F178">
        <v>48</v>
      </c>
      <c r="G178">
        <v>1</v>
      </c>
      <c r="H178">
        <v>3</v>
      </c>
      <c r="J178">
        <f t="shared" si="50"/>
        <v>4.5483513496650634</v>
      </c>
      <c r="L178">
        <f t="shared" si="51"/>
        <v>2.7568097504180442</v>
      </c>
      <c r="N178">
        <f t="shared" si="52"/>
        <v>2</v>
      </c>
      <c r="P178">
        <f t="shared" si="53"/>
        <v>7.0710678118654755</v>
      </c>
      <c r="Q178">
        <f t="shared" si="54"/>
        <v>0</v>
      </c>
      <c r="R178">
        <f t="shared" si="55"/>
        <v>0</v>
      </c>
      <c r="S178">
        <f t="shared" si="56"/>
        <v>1</v>
      </c>
      <c r="T178">
        <f t="shared" si="57"/>
        <v>0</v>
      </c>
      <c r="U178">
        <f t="shared" si="58"/>
        <v>0</v>
      </c>
      <c r="V178">
        <f t="shared" si="59"/>
        <v>1</v>
      </c>
      <c r="W178">
        <f t="shared" si="60"/>
        <v>0</v>
      </c>
      <c r="Z178">
        <f t="shared" si="61"/>
        <v>0</v>
      </c>
      <c r="AA178">
        <f t="shared" si="62"/>
        <v>0</v>
      </c>
      <c r="AB178">
        <f t="shared" si="63"/>
        <v>1</v>
      </c>
      <c r="AC178">
        <f t="shared" si="64"/>
        <v>1</v>
      </c>
      <c r="AD178">
        <f t="shared" si="65"/>
        <v>2</v>
      </c>
      <c r="AE178">
        <f t="shared" si="66"/>
        <v>1</v>
      </c>
      <c r="AF178">
        <f t="shared" si="67"/>
        <v>0</v>
      </c>
      <c r="AI178">
        <f t="shared" si="68"/>
        <v>3</v>
      </c>
      <c r="AJ178">
        <f t="shared" si="69"/>
        <v>0</v>
      </c>
      <c r="AK178">
        <f t="shared" si="70"/>
        <v>1</v>
      </c>
      <c r="AL178">
        <f t="shared" si="71"/>
        <v>3</v>
      </c>
      <c r="AM178">
        <f t="shared" si="72"/>
        <v>2</v>
      </c>
      <c r="AN178">
        <f t="shared" si="73"/>
        <v>3</v>
      </c>
      <c r="AO178">
        <f t="shared" si="74"/>
        <v>0</v>
      </c>
    </row>
    <row r="179" spans="1:41" x14ac:dyDescent="0.3">
      <c r="A179" s="4">
        <v>45139</v>
      </c>
      <c r="B179">
        <v>25</v>
      </c>
      <c r="C179">
        <v>27</v>
      </c>
      <c r="D179">
        <v>35</v>
      </c>
      <c r="E179">
        <v>40</v>
      </c>
      <c r="F179">
        <v>45</v>
      </c>
      <c r="G179">
        <v>7</v>
      </c>
      <c r="H179">
        <v>11</v>
      </c>
      <c r="J179">
        <f t="shared" si="50"/>
        <v>2.7156951228000539</v>
      </c>
      <c r="L179">
        <f t="shared" si="51"/>
        <v>4.1856899072912697</v>
      </c>
      <c r="N179">
        <f t="shared" si="52"/>
        <v>4</v>
      </c>
      <c r="P179">
        <f t="shared" si="53"/>
        <v>1.5811388300841898</v>
      </c>
      <c r="Q179">
        <f t="shared" si="54"/>
        <v>0</v>
      </c>
      <c r="R179">
        <f t="shared" si="55"/>
        <v>1</v>
      </c>
      <c r="S179">
        <f t="shared" si="56"/>
        <v>3</v>
      </c>
      <c r="T179">
        <f t="shared" si="57"/>
        <v>0</v>
      </c>
      <c r="U179">
        <f t="shared" si="58"/>
        <v>1</v>
      </c>
      <c r="V179">
        <f t="shared" si="59"/>
        <v>1</v>
      </c>
      <c r="W179">
        <f t="shared" si="60"/>
        <v>0</v>
      </c>
      <c r="Z179">
        <f t="shared" si="61"/>
        <v>1</v>
      </c>
      <c r="AA179">
        <f t="shared" si="62"/>
        <v>2</v>
      </c>
      <c r="AB179">
        <f t="shared" si="63"/>
        <v>3</v>
      </c>
      <c r="AC179">
        <f t="shared" si="64"/>
        <v>0</v>
      </c>
      <c r="AD179">
        <f t="shared" si="65"/>
        <v>1</v>
      </c>
      <c r="AE179">
        <f t="shared" si="66"/>
        <v>3</v>
      </c>
      <c r="AF179">
        <f t="shared" si="67"/>
        <v>0</v>
      </c>
      <c r="AI179">
        <f t="shared" si="68"/>
        <v>3</v>
      </c>
      <c r="AJ179">
        <f t="shared" si="69"/>
        <v>3</v>
      </c>
      <c r="AK179">
        <f t="shared" si="70"/>
        <v>4</v>
      </c>
      <c r="AL179">
        <f t="shared" si="71"/>
        <v>0</v>
      </c>
      <c r="AM179">
        <f t="shared" si="72"/>
        <v>1</v>
      </c>
      <c r="AN179">
        <f t="shared" si="73"/>
        <v>4</v>
      </c>
      <c r="AO179">
        <f t="shared" si="74"/>
        <v>5</v>
      </c>
    </row>
    <row r="180" spans="1:41" x14ac:dyDescent="0.3">
      <c r="A180" s="4">
        <v>45135</v>
      </c>
      <c r="B180">
        <v>7</v>
      </c>
      <c r="C180">
        <v>32</v>
      </c>
      <c r="D180">
        <v>33</v>
      </c>
      <c r="E180">
        <v>34</v>
      </c>
      <c r="F180">
        <v>38</v>
      </c>
      <c r="G180">
        <v>6</v>
      </c>
      <c r="H180">
        <v>9</v>
      </c>
      <c r="J180">
        <f t="shared" si="50"/>
        <v>6.3393611665529832</v>
      </c>
      <c r="L180">
        <f t="shared" si="51"/>
        <v>6.8205571619919736</v>
      </c>
      <c r="N180">
        <f t="shared" si="52"/>
        <v>3</v>
      </c>
      <c r="P180">
        <f t="shared" si="53"/>
        <v>2.1213203435596424</v>
      </c>
      <c r="Q180">
        <f t="shared" si="54"/>
        <v>2</v>
      </c>
      <c r="R180">
        <f t="shared" si="55"/>
        <v>0</v>
      </c>
      <c r="S180">
        <f t="shared" si="56"/>
        <v>1</v>
      </c>
      <c r="T180">
        <f t="shared" si="57"/>
        <v>1</v>
      </c>
      <c r="U180">
        <f t="shared" si="58"/>
        <v>0</v>
      </c>
      <c r="V180">
        <f t="shared" si="59"/>
        <v>2</v>
      </c>
      <c r="W180">
        <f t="shared" si="60"/>
        <v>2</v>
      </c>
      <c r="Z180">
        <f t="shared" si="61"/>
        <v>2</v>
      </c>
      <c r="AA180">
        <f t="shared" si="62"/>
        <v>0</v>
      </c>
      <c r="AB180">
        <f t="shared" si="63"/>
        <v>2</v>
      </c>
      <c r="AC180">
        <f t="shared" si="64"/>
        <v>1</v>
      </c>
      <c r="AD180">
        <f t="shared" si="65"/>
        <v>1</v>
      </c>
      <c r="AE180">
        <f t="shared" si="66"/>
        <v>2</v>
      </c>
      <c r="AF180">
        <f t="shared" si="67"/>
        <v>2</v>
      </c>
      <c r="AI180">
        <f t="shared" si="68"/>
        <v>3</v>
      </c>
      <c r="AJ180">
        <f t="shared" si="69"/>
        <v>3</v>
      </c>
      <c r="AK180">
        <f t="shared" si="70"/>
        <v>3</v>
      </c>
      <c r="AL180">
        <f t="shared" si="71"/>
        <v>4</v>
      </c>
      <c r="AM180">
        <f t="shared" si="72"/>
        <v>2</v>
      </c>
      <c r="AN180">
        <f t="shared" si="73"/>
        <v>4</v>
      </c>
      <c r="AO180">
        <f t="shared" si="74"/>
        <v>4</v>
      </c>
    </row>
    <row r="181" spans="1:41" x14ac:dyDescent="0.3">
      <c r="A181" s="4">
        <v>45132</v>
      </c>
      <c r="B181">
        <v>5</v>
      </c>
      <c r="C181">
        <v>7</v>
      </c>
      <c r="D181">
        <v>11</v>
      </c>
      <c r="E181">
        <v>27</v>
      </c>
      <c r="F181">
        <v>37</v>
      </c>
      <c r="G181">
        <v>6</v>
      </c>
      <c r="H181">
        <v>12</v>
      </c>
      <c r="J181">
        <f t="shared" si="50"/>
        <v>4.8476798574163293</v>
      </c>
      <c r="L181">
        <f t="shared" si="51"/>
        <v>6.7201190465645766</v>
      </c>
      <c r="N181">
        <f t="shared" si="52"/>
        <v>6</v>
      </c>
      <c r="P181">
        <f t="shared" si="53"/>
        <v>1.5811388300841898</v>
      </c>
      <c r="Q181">
        <f t="shared" si="54"/>
        <v>1</v>
      </c>
      <c r="R181">
        <f t="shared" si="55"/>
        <v>1</v>
      </c>
      <c r="S181">
        <f t="shared" si="56"/>
        <v>2</v>
      </c>
      <c r="T181">
        <f t="shared" si="57"/>
        <v>0</v>
      </c>
      <c r="U181">
        <f t="shared" si="58"/>
        <v>0</v>
      </c>
      <c r="V181">
        <f t="shared" si="59"/>
        <v>1</v>
      </c>
      <c r="W181">
        <f t="shared" si="60"/>
        <v>0</v>
      </c>
      <c r="Z181">
        <f t="shared" si="61"/>
        <v>1</v>
      </c>
      <c r="AA181">
        <f t="shared" si="62"/>
        <v>1</v>
      </c>
      <c r="AB181">
        <f t="shared" si="63"/>
        <v>4</v>
      </c>
      <c r="AC181">
        <f t="shared" si="64"/>
        <v>1</v>
      </c>
      <c r="AD181">
        <f t="shared" si="65"/>
        <v>0</v>
      </c>
      <c r="AE181">
        <f t="shared" si="66"/>
        <v>2</v>
      </c>
      <c r="AF181">
        <f t="shared" si="67"/>
        <v>0</v>
      </c>
      <c r="AI181">
        <f t="shared" si="68"/>
        <v>2</v>
      </c>
      <c r="AJ181">
        <f t="shared" si="69"/>
        <v>2</v>
      </c>
      <c r="AK181">
        <f t="shared" si="70"/>
        <v>4</v>
      </c>
      <c r="AL181">
        <f t="shared" si="71"/>
        <v>3</v>
      </c>
      <c r="AM181">
        <f t="shared" si="72"/>
        <v>2</v>
      </c>
      <c r="AN181">
        <f t="shared" si="73"/>
        <v>3</v>
      </c>
      <c r="AO181">
        <f t="shared" si="74"/>
        <v>1</v>
      </c>
    </row>
    <row r="182" spans="1:41" x14ac:dyDescent="0.3">
      <c r="A182" s="4">
        <v>45128</v>
      </c>
      <c r="B182">
        <v>7</v>
      </c>
      <c r="C182">
        <v>31</v>
      </c>
      <c r="D182">
        <v>33</v>
      </c>
      <c r="E182">
        <v>35</v>
      </c>
      <c r="F182">
        <v>36</v>
      </c>
      <c r="G182">
        <v>7</v>
      </c>
      <c r="H182">
        <v>10</v>
      </c>
      <c r="J182">
        <f t="shared" si="50"/>
        <v>6.0466933112239118</v>
      </c>
      <c r="L182">
        <f t="shared" si="51"/>
        <v>4.2520583250938602</v>
      </c>
      <c r="N182">
        <f t="shared" si="52"/>
        <v>3</v>
      </c>
      <c r="P182">
        <f t="shared" si="53"/>
        <v>4.3011626335213133</v>
      </c>
      <c r="Q182">
        <f t="shared" si="54"/>
        <v>0</v>
      </c>
      <c r="R182">
        <f t="shared" si="55"/>
        <v>0</v>
      </c>
      <c r="S182">
        <f t="shared" si="56"/>
        <v>0</v>
      </c>
      <c r="T182">
        <f t="shared" si="57"/>
        <v>2</v>
      </c>
      <c r="U182">
        <f t="shared" si="58"/>
        <v>1</v>
      </c>
      <c r="V182">
        <f t="shared" si="59"/>
        <v>0</v>
      </c>
      <c r="W182">
        <f t="shared" si="60"/>
        <v>0</v>
      </c>
      <c r="Z182">
        <f t="shared" si="61"/>
        <v>1</v>
      </c>
      <c r="AA182">
        <f t="shared" si="62"/>
        <v>0</v>
      </c>
      <c r="AB182">
        <f t="shared" si="63"/>
        <v>1</v>
      </c>
      <c r="AC182">
        <f t="shared" si="64"/>
        <v>3</v>
      </c>
      <c r="AD182">
        <f t="shared" si="65"/>
        <v>2</v>
      </c>
      <c r="AE182">
        <f t="shared" si="66"/>
        <v>2</v>
      </c>
      <c r="AF182">
        <f t="shared" si="67"/>
        <v>2</v>
      </c>
      <c r="AI182">
        <f t="shared" si="68"/>
        <v>1</v>
      </c>
      <c r="AJ182">
        <f t="shared" si="69"/>
        <v>0</v>
      </c>
      <c r="AK182">
        <f t="shared" si="70"/>
        <v>2</v>
      </c>
      <c r="AL182">
        <f t="shared" si="71"/>
        <v>3</v>
      </c>
      <c r="AM182">
        <f t="shared" si="72"/>
        <v>3</v>
      </c>
      <c r="AN182">
        <f t="shared" si="73"/>
        <v>3</v>
      </c>
      <c r="AO182">
        <f t="shared" si="74"/>
        <v>4</v>
      </c>
    </row>
    <row r="183" spans="1:41" x14ac:dyDescent="0.3">
      <c r="A183" s="4">
        <v>45125</v>
      </c>
      <c r="B183">
        <v>4</v>
      </c>
      <c r="C183">
        <v>12</v>
      </c>
      <c r="D183">
        <v>34</v>
      </c>
      <c r="E183">
        <v>35</v>
      </c>
      <c r="F183">
        <v>45</v>
      </c>
      <c r="G183">
        <v>1</v>
      </c>
      <c r="H183">
        <v>9</v>
      </c>
      <c r="J183">
        <f t="shared" si="50"/>
        <v>6.3688696014284982</v>
      </c>
      <c r="L183">
        <f t="shared" si="51"/>
        <v>1.4282856857085702</v>
      </c>
      <c r="N183">
        <f t="shared" si="52"/>
        <v>8</v>
      </c>
      <c r="P183">
        <f t="shared" si="53"/>
        <v>3.5355339059327378</v>
      </c>
      <c r="Q183">
        <f t="shared" si="54"/>
        <v>0</v>
      </c>
      <c r="R183">
        <f t="shared" si="55"/>
        <v>1</v>
      </c>
      <c r="S183">
        <f t="shared" si="56"/>
        <v>0</v>
      </c>
      <c r="T183">
        <f t="shared" si="57"/>
        <v>1</v>
      </c>
      <c r="U183">
        <f t="shared" si="58"/>
        <v>0</v>
      </c>
      <c r="V183">
        <f t="shared" si="59"/>
        <v>0</v>
      </c>
      <c r="W183">
        <f t="shared" si="60"/>
        <v>1</v>
      </c>
      <c r="Z183">
        <f t="shared" si="61"/>
        <v>0</v>
      </c>
      <c r="AA183">
        <f t="shared" si="62"/>
        <v>1</v>
      </c>
      <c r="AB183">
        <f t="shared" si="63"/>
        <v>1</v>
      </c>
      <c r="AC183">
        <f t="shared" si="64"/>
        <v>2</v>
      </c>
      <c r="AD183">
        <f t="shared" si="65"/>
        <v>0</v>
      </c>
      <c r="AE183">
        <f t="shared" si="66"/>
        <v>1</v>
      </c>
      <c r="AF183">
        <f t="shared" si="67"/>
        <v>2</v>
      </c>
      <c r="AI183">
        <f t="shared" si="68"/>
        <v>1</v>
      </c>
      <c r="AJ183">
        <f t="shared" si="69"/>
        <v>2</v>
      </c>
      <c r="AK183">
        <f t="shared" si="70"/>
        <v>3</v>
      </c>
      <c r="AL183">
        <f t="shared" si="71"/>
        <v>2</v>
      </c>
      <c r="AM183">
        <f t="shared" si="72"/>
        <v>0</v>
      </c>
      <c r="AN183">
        <f t="shared" si="73"/>
        <v>2</v>
      </c>
      <c r="AO183">
        <f t="shared" si="74"/>
        <v>4</v>
      </c>
    </row>
    <row r="184" spans="1:41" x14ac:dyDescent="0.3">
      <c r="A184" s="4">
        <v>45121</v>
      </c>
      <c r="B184">
        <v>5</v>
      </c>
      <c r="C184">
        <v>8</v>
      </c>
      <c r="D184">
        <v>29</v>
      </c>
      <c r="E184">
        <v>35</v>
      </c>
      <c r="F184">
        <v>48</v>
      </c>
      <c r="G184">
        <v>5</v>
      </c>
      <c r="H184">
        <v>6</v>
      </c>
      <c r="J184">
        <f t="shared" si="50"/>
        <v>6.3982419460348634</v>
      </c>
      <c r="L184">
        <f t="shared" si="51"/>
        <v>1.6492422502470643</v>
      </c>
      <c r="N184">
        <f t="shared" si="52"/>
        <v>1</v>
      </c>
      <c r="P184">
        <f t="shared" si="53"/>
        <v>2.2360679774997898</v>
      </c>
      <c r="Q184">
        <f t="shared" si="54"/>
        <v>0</v>
      </c>
      <c r="R184">
        <f t="shared" si="55"/>
        <v>0</v>
      </c>
      <c r="S184">
        <f t="shared" si="56"/>
        <v>1</v>
      </c>
      <c r="T184">
        <f t="shared" si="57"/>
        <v>0</v>
      </c>
      <c r="U184">
        <f t="shared" si="58"/>
        <v>1</v>
      </c>
      <c r="V184">
        <f t="shared" si="59"/>
        <v>0</v>
      </c>
      <c r="W184">
        <f t="shared" si="60"/>
        <v>0</v>
      </c>
      <c r="Z184">
        <f t="shared" si="61"/>
        <v>0</v>
      </c>
      <c r="AA184">
        <f t="shared" si="62"/>
        <v>0</v>
      </c>
      <c r="AB184">
        <f t="shared" si="63"/>
        <v>1</v>
      </c>
      <c r="AC184">
        <f t="shared" si="64"/>
        <v>1</v>
      </c>
      <c r="AD184">
        <f t="shared" si="65"/>
        <v>1</v>
      </c>
      <c r="AE184">
        <f t="shared" si="66"/>
        <v>2</v>
      </c>
      <c r="AF184">
        <f t="shared" si="67"/>
        <v>2</v>
      </c>
      <c r="AI184">
        <f t="shared" si="68"/>
        <v>1</v>
      </c>
      <c r="AJ184">
        <f t="shared" si="69"/>
        <v>1</v>
      </c>
      <c r="AK184">
        <f t="shared" si="70"/>
        <v>2</v>
      </c>
      <c r="AL184">
        <f t="shared" si="71"/>
        <v>1</v>
      </c>
      <c r="AM184">
        <f t="shared" si="72"/>
        <v>1</v>
      </c>
      <c r="AN184">
        <f t="shared" si="73"/>
        <v>2</v>
      </c>
      <c r="AO184">
        <f t="shared" si="74"/>
        <v>3</v>
      </c>
    </row>
    <row r="185" spans="1:41" x14ac:dyDescent="0.3">
      <c r="A185" s="4">
        <v>45118</v>
      </c>
      <c r="B185">
        <v>2</v>
      </c>
      <c r="C185">
        <v>11</v>
      </c>
      <c r="D185">
        <v>28</v>
      </c>
      <c r="E185">
        <v>42</v>
      </c>
      <c r="F185">
        <v>48</v>
      </c>
      <c r="G185">
        <v>4</v>
      </c>
      <c r="H185">
        <v>9</v>
      </c>
      <c r="J185">
        <f t="shared" si="50"/>
        <v>6.1339220731926485</v>
      </c>
      <c r="L185">
        <f t="shared" si="51"/>
        <v>5.9497899122574065</v>
      </c>
      <c r="N185">
        <f t="shared" si="52"/>
        <v>5</v>
      </c>
      <c r="P185">
        <f t="shared" si="53"/>
        <v>0.70710678118654757</v>
      </c>
      <c r="Q185">
        <f t="shared" si="54"/>
        <v>1</v>
      </c>
      <c r="R185">
        <f t="shared" si="55"/>
        <v>2</v>
      </c>
      <c r="S185">
        <f t="shared" si="56"/>
        <v>0</v>
      </c>
      <c r="T185">
        <f t="shared" si="57"/>
        <v>0</v>
      </c>
      <c r="U185">
        <f t="shared" si="58"/>
        <v>0</v>
      </c>
      <c r="V185">
        <f t="shared" si="59"/>
        <v>1</v>
      </c>
      <c r="W185">
        <f t="shared" si="60"/>
        <v>0</v>
      </c>
      <c r="Z185">
        <f t="shared" si="61"/>
        <v>1</v>
      </c>
      <c r="AA185">
        <f t="shared" si="62"/>
        <v>3</v>
      </c>
      <c r="AB185">
        <f t="shared" si="63"/>
        <v>1</v>
      </c>
      <c r="AC185">
        <f t="shared" si="64"/>
        <v>0</v>
      </c>
      <c r="AD185">
        <f t="shared" si="65"/>
        <v>0</v>
      </c>
      <c r="AE185">
        <f t="shared" si="66"/>
        <v>1</v>
      </c>
      <c r="AF185">
        <f t="shared" si="67"/>
        <v>1</v>
      </c>
      <c r="AI185">
        <f t="shared" si="68"/>
        <v>1</v>
      </c>
      <c r="AJ185">
        <f t="shared" si="69"/>
        <v>3</v>
      </c>
      <c r="AK185">
        <f t="shared" si="70"/>
        <v>2</v>
      </c>
      <c r="AL185">
        <f t="shared" si="71"/>
        <v>0</v>
      </c>
      <c r="AM185">
        <f t="shared" si="72"/>
        <v>1</v>
      </c>
      <c r="AN185">
        <f t="shared" si="73"/>
        <v>3</v>
      </c>
      <c r="AO185">
        <f t="shared" si="74"/>
        <v>3</v>
      </c>
    </row>
    <row r="186" spans="1:41" x14ac:dyDescent="0.3">
      <c r="A186" s="4">
        <v>45114</v>
      </c>
      <c r="B186">
        <v>2</v>
      </c>
      <c r="C186">
        <v>11</v>
      </c>
      <c r="D186">
        <v>12</v>
      </c>
      <c r="E186">
        <v>19</v>
      </c>
      <c r="F186">
        <v>38</v>
      </c>
      <c r="G186">
        <v>4</v>
      </c>
      <c r="H186">
        <v>8</v>
      </c>
      <c r="J186">
        <f t="shared" si="50"/>
        <v>5.5452682532047088</v>
      </c>
      <c r="L186">
        <f t="shared" si="51"/>
        <v>5.0039984012787215</v>
      </c>
      <c r="N186">
        <f t="shared" si="52"/>
        <v>4</v>
      </c>
      <c r="P186">
        <f t="shared" si="53"/>
        <v>1.4142135623730951</v>
      </c>
      <c r="Q186">
        <f t="shared" si="54"/>
        <v>0</v>
      </c>
      <c r="R186">
        <f t="shared" si="55"/>
        <v>2</v>
      </c>
      <c r="S186">
        <f t="shared" si="56"/>
        <v>0</v>
      </c>
      <c r="T186">
        <f t="shared" si="57"/>
        <v>0</v>
      </c>
      <c r="U186">
        <f t="shared" si="58"/>
        <v>0</v>
      </c>
      <c r="V186">
        <f t="shared" si="59"/>
        <v>0</v>
      </c>
      <c r="W186">
        <f t="shared" si="60"/>
        <v>1</v>
      </c>
      <c r="Z186">
        <f t="shared" si="61"/>
        <v>0</v>
      </c>
      <c r="AA186">
        <f t="shared" si="62"/>
        <v>2</v>
      </c>
      <c r="AB186">
        <f t="shared" si="63"/>
        <v>1</v>
      </c>
      <c r="AC186">
        <f t="shared" si="64"/>
        <v>0</v>
      </c>
      <c r="AD186">
        <f t="shared" si="65"/>
        <v>0</v>
      </c>
      <c r="AE186">
        <f t="shared" si="66"/>
        <v>0</v>
      </c>
      <c r="AF186">
        <f t="shared" si="67"/>
        <v>1</v>
      </c>
      <c r="AI186">
        <f t="shared" si="68"/>
        <v>0</v>
      </c>
      <c r="AJ186">
        <f t="shared" si="69"/>
        <v>3</v>
      </c>
      <c r="AK186">
        <f t="shared" si="70"/>
        <v>1</v>
      </c>
      <c r="AL186">
        <f t="shared" si="71"/>
        <v>0</v>
      </c>
      <c r="AM186">
        <f t="shared" si="72"/>
        <v>1</v>
      </c>
      <c r="AN186">
        <f t="shared" si="73"/>
        <v>2</v>
      </c>
      <c r="AO186">
        <f t="shared" si="74"/>
        <v>3</v>
      </c>
    </row>
    <row r="187" spans="1:41" x14ac:dyDescent="0.3">
      <c r="A187" s="4">
        <v>45111</v>
      </c>
      <c r="B187">
        <v>14</v>
      </c>
      <c r="C187">
        <v>17</v>
      </c>
      <c r="D187">
        <v>23</v>
      </c>
      <c r="E187">
        <v>36</v>
      </c>
      <c r="F187">
        <v>44</v>
      </c>
      <c r="G187">
        <v>2</v>
      </c>
      <c r="H187">
        <v>8</v>
      </c>
      <c r="J187">
        <f t="shared" si="50"/>
        <v>4.1683330001332664</v>
      </c>
      <c r="L187">
        <f t="shared" si="51"/>
        <v>4.0348482003664028</v>
      </c>
      <c r="N187">
        <f t="shared" si="52"/>
        <v>6</v>
      </c>
      <c r="P187">
        <f t="shared" si="53"/>
        <v>3.8078865529319543</v>
      </c>
      <c r="Q187">
        <f t="shared" si="54"/>
        <v>0</v>
      </c>
      <c r="R187">
        <f t="shared" si="55"/>
        <v>2</v>
      </c>
      <c r="S187">
        <f t="shared" si="56"/>
        <v>1</v>
      </c>
      <c r="T187">
        <f t="shared" si="57"/>
        <v>1</v>
      </c>
      <c r="U187">
        <f t="shared" si="58"/>
        <v>2</v>
      </c>
      <c r="V187">
        <f t="shared" si="59"/>
        <v>0</v>
      </c>
      <c r="W187">
        <f t="shared" si="60"/>
        <v>0</v>
      </c>
      <c r="Z187">
        <f t="shared" si="61"/>
        <v>0</v>
      </c>
      <c r="AA187">
        <f t="shared" si="62"/>
        <v>2</v>
      </c>
      <c r="AB187">
        <f t="shared" si="63"/>
        <v>1</v>
      </c>
      <c r="AC187">
        <f t="shared" si="64"/>
        <v>2</v>
      </c>
      <c r="AD187">
        <f t="shared" si="65"/>
        <v>2</v>
      </c>
      <c r="AE187">
        <f t="shared" si="66"/>
        <v>2</v>
      </c>
      <c r="AF187">
        <f t="shared" si="67"/>
        <v>1</v>
      </c>
      <c r="AI187">
        <f t="shared" si="68"/>
        <v>2</v>
      </c>
      <c r="AJ187">
        <f t="shared" si="69"/>
        <v>3</v>
      </c>
      <c r="AK187">
        <f t="shared" si="70"/>
        <v>3</v>
      </c>
      <c r="AL187">
        <f t="shared" si="71"/>
        <v>2</v>
      </c>
      <c r="AM187">
        <f t="shared" si="72"/>
        <v>4</v>
      </c>
      <c r="AN187">
        <f t="shared" si="73"/>
        <v>3</v>
      </c>
      <c r="AO187">
        <f t="shared" si="74"/>
        <v>2</v>
      </c>
    </row>
    <row r="188" spans="1:41" x14ac:dyDescent="0.3">
      <c r="A188" s="4">
        <v>45107</v>
      </c>
      <c r="B188">
        <v>1</v>
      </c>
      <c r="C188">
        <v>6</v>
      </c>
      <c r="D188">
        <v>25</v>
      </c>
      <c r="E188">
        <v>29</v>
      </c>
      <c r="F188">
        <v>36</v>
      </c>
      <c r="G188">
        <v>7</v>
      </c>
      <c r="H188">
        <v>10</v>
      </c>
      <c r="J188">
        <f t="shared" si="50"/>
        <v>5.3091901453988255</v>
      </c>
      <c r="L188">
        <f t="shared" si="51"/>
        <v>4.8332183894378291</v>
      </c>
      <c r="N188">
        <f t="shared" si="52"/>
        <v>3</v>
      </c>
      <c r="P188">
        <f t="shared" si="53"/>
        <v>4.7434164902525691</v>
      </c>
      <c r="Q188">
        <f t="shared" si="54"/>
        <v>1</v>
      </c>
      <c r="R188">
        <f t="shared" si="55"/>
        <v>0</v>
      </c>
      <c r="S188">
        <f t="shared" si="56"/>
        <v>0</v>
      </c>
      <c r="T188">
        <f t="shared" si="57"/>
        <v>0</v>
      </c>
      <c r="U188">
        <f t="shared" si="58"/>
        <v>0</v>
      </c>
      <c r="V188">
        <f t="shared" si="59"/>
        <v>1</v>
      </c>
      <c r="W188">
        <f t="shared" si="60"/>
        <v>1</v>
      </c>
      <c r="Z188">
        <f t="shared" si="61"/>
        <v>1</v>
      </c>
      <c r="AA188">
        <f t="shared" si="62"/>
        <v>0</v>
      </c>
      <c r="AB188">
        <f t="shared" si="63"/>
        <v>2</v>
      </c>
      <c r="AC188">
        <f t="shared" si="64"/>
        <v>1</v>
      </c>
      <c r="AD188">
        <f t="shared" si="65"/>
        <v>1</v>
      </c>
      <c r="AE188">
        <f t="shared" si="66"/>
        <v>2</v>
      </c>
      <c r="AF188">
        <f t="shared" si="67"/>
        <v>3</v>
      </c>
      <c r="AI188">
        <f t="shared" si="68"/>
        <v>1</v>
      </c>
      <c r="AJ188">
        <f t="shared" si="69"/>
        <v>2</v>
      </c>
      <c r="AK188">
        <f t="shared" si="70"/>
        <v>2</v>
      </c>
      <c r="AL188">
        <f t="shared" si="71"/>
        <v>2</v>
      </c>
      <c r="AM188">
        <f t="shared" si="72"/>
        <v>1</v>
      </c>
      <c r="AN188">
        <f t="shared" si="73"/>
        <v>5</v>
      </c>
      <c r="AO188">
        <f t="shared" si="74"/>
        <v>4</v>
      </c>
    </row>
    <row r="189" spans="1:41" x14ac:dyDescent="0.3">
      <c r="A189" s="4">
        <v>45104</v>
      </c>
      <c r="B189">
        <v>17</v>
      </c>
      <c r="C189">
        <v>22</v>
      </c>
      <c r="D189">
        <v>23</v>
      </c>
      <c r="E189">
        <v>27</v>
      </c>
      <c r="F189">
        <v>44</v>
      </c>
      <c r="G189">
        <v>1</v>
      </c>
      <c r="H189">
        <v>7</v>
      </c>
      <c r="J189">
        <f t="shared" si="50"/>
        <v>4.5483513496650634</v>
      </c>
      <c r="L189">
        <f t="shared" si="51"/>
        <v>5.6603886792339626</v>
      </c>
      <c r="N189">
        <f t="shared" si="52"/>
        <v>6</v>
      </c>
      <c r="P189">
        <f t="shared" si="53"/>
        <v>6.9641941385920596</v>
      </c>
      <c r="Q189">
        <f t="shared" si="54"/>
        <v>1</v>
      </c>
      <c r="R189">
        <f t="shared" si="55"/>
        <v>0</v>
      </c>
      <c r="S189">
        <f t="shared" si="56"/>
        <v>0</v>
      </c>
      <c r="T189">
        <f t="shared" si="57"/>
        <v>0</v>
      </c>
      <c r="U189">
        <f t="shared" si="58"/>
        <v>1</v>
      </c>
      <c r="V189">
        <f t="shared" si="59"/>
        <v>0</v>
      </c>
      <c r="W189">
        <f t="shared" si="60"/>
        <v>0</v>
      </c>
      <c r="Z189">
        <f t="shared" si="61"/>
        <v>1</v>
      </c>
      <c r="AA189">
        <f t="shared" si="62"/>
        <v>0</v>
      </c>
      <c r="AB189">
        <f t="shared" si="63"/>
        <v>1</v>
      </c>
      <c r="AC189">
        <f t="shared" si="64"/>
        <v>1</v>
      </c>
      <c r="AD189">
        <f t="shared" si="65"/>
        <v>1</v>
      </c>
      <c r="AE189">
        <f t="shared" si="66"/>
        <v>1</v>
      </c>
      <c r="AF189">
        <f t="shared" si="67"/>
        <v>1</v>
      </c>
      <c r="AI189">
        <f t="shared" si="68"/>
        <v>3</v>
      </c>
      <c r="AJ189">
        <f t="shared" si="69"/>
        <v>0</v>
      </c>
      <c r="AK189">
        <f t="shared" si="70"/>
        <v>3</v>
      </c>
      <c r="AL189">
        <f t="shared" si="71"/>
        <v>2</v>
      </c>
      <c r="AM189">
        <f t="shared" si="72"/>
        <v>3</v>
      </c>
      <c r="AN189">
        <f t="shared" si="73"/>
        <v>3</v>
      </c>
      <c r="AO189">
        <f t="shared" si="74"/>
        <v>4</v>
      </c>
    </row>
    <row r="190" spans="1:41" x14ac:dyDescent="0.3">
      <c r="A190" s="4">
        <v>45100</v>
      </c>
      <c r="B190">
        <v>1</v>
      </c>
      <c r="C190">
        <v>3</v>
      </c>
      <c r="D190">
        <v>11</v>
      </c>
      <c r="E190">
        <v>33</v>
      </c>
      <c r="F190">
        <v>46</v>
      </c>
      <c r="G190">
        <v>10</v>
      </c>
      <c r="H190">
        <v>11</v>
      </c>
      <c r="J190">
        <f t="shared" si="50"/>
        <v>6.7128607910487759</v>
      </c>
      <c r="L190">
        <f t="shared" si="51"/>
        <v>5.3178943201233322</v>
      </c>
      <c r="N190">
        <f t="shared" si="52"/>
        <v>1</v>
      </c>
      <c r="P190">
        <f t="shared" si="53"/>
        <v>5</v>
      </c>
      <c r="Q190">
        <f t="shared" si="54"/>
        <v>0</v>
      </c>
      <c r="R190">
        <f t="shared" si="55"/>
        <v>0</v>
      </c>
      <c r="S190">
        <f t="shared" si="56"/>
        <v>1</v>
      </c>
      <c r="T190">
        <f t="shared" si="57"/>
        <v>0</v>
      </c>
      <c r="U190">
        <f t="shared" si="58"/>
        <v>0</v>
      </c>
      <c r="V190">
        <f t="shared" si="59"/>
        <v>1</v>
      </c>
      <c r="W190">
        <f t="shared" si="60"/>
        <v>2</v>
      </c>
      <c r="Z190">
        <f t="shared" si="61"/>
        <v>0</v>
      </c>
      <c r="AA190">
        <f t="shared" si="62"/>
        <v>1</v>
      </c>
      <c r="AB190">
        <f t="shared" si="63"/>
        <v>1</v>
      </c>
      <c r="AC190">
        <f t="shared" si="64"/>
        <v>1</v>
      </c>
      <c r="AD190">
        <f t="shared" si="65"/>
        <v>0</v>
      </c>
      <c r="AE190">
        <f t="shared" si="66"/>
        <v>2</v>
      </c>
      <c r="AF190">
        <f t="shared" si="67"/>
        <v>4</v>
      </c>
      <c r="AI190">
        <f t="shared" si="68"/>
        <v>0</v>
      </c>
      <c r="AJ190">
        <f t="shared" si="69"/>
        <v>2</v>
      </c>
      <c r="AK190">
        <f t="shared" si="70"/>
        <v>3</v>
      </c>
      <c r="AL190">
        <f t="shared" si="71"/>
        <v>2</v>
      </c>
      <c r="AM190">
        <f t="shared" si="72"/>
        <v>1</v>
      </c>
      <c r="AN190">
        <f t="shared" si="73"/>
        <v>4</v>
      </c>
      <c r="AO190">
        <f t="shared" si="74"/>
        <v>6</v>
      </c>
    </row>
    <row r="191" spans="1:41" x14ac:dyDescent="0.3">
      <c r="A191" s="4">
        <v>45097</v>
      </c>
      <c r="B191">
        <v>11</v>
      </c>
      <c r="C191">
        <v>17</v>
      </c>
      <c r="D191">
        <v>28</v>
      </c>
      <c r="E191">
        <v>32</v>
      </c>
      <c r="F191">
        <v>35</v>
      </c>
      <c r="G191">
        <v>5</v>
      </c>
      <c r="H191">
        <v>6</v>
      </c>
      <c r="J191">
        <f t="shared" si="50"/>
        <v>3.3726843908080104</v>
      </c>
      <c r="L191">
        <f t="shared" si="51"/>
        <v>3.4351128074635335</v>
      </c>
      <c r="N191">
        <f t="shared" si="52"/>
        <v>1</v>
      </c>
      <c r="P191">
        <f t="shared" si="53"/>
        <v>4.5276925690687087</v>
      </c>
      <c r="Q191">
        <f t="shared" si="54"/>
        <v>0</v>
      </c>
      <c r="R191">
        <f t="shared" si="55"/>
        <v>0</v>
      </c>
      <c r="S191">
        <f t="shared" si="56"/>
        <v>0</v>
      </c>
      <c r="T191">
        <f t="shared" si="57"/>
        <v>1</v>
      </c>
      <c r="U191">
        <f t="shared" si="58"/>
        <v>0</v>
      </c>
      <c r="V191">
        <f t="shared" si="59"/>
        <v>1</v>
      </c>
      <c r="W191">
        <f t="shared" si="60"/>
        <v>1</v>
      </c>
      <c r="Z191">
        <f t="shared" si="61"/>
        <v>0</v>
      </c>
      <c r="AA191">
        <f t="shared" si="62"/>
        <v>0</v>
      </c>
      <c r="AB191">
        <f t="shared" si="63"/>
        <v>0</v>
      </c>
      <c r="AC191">
        <f t="shared" si="64"/>
        <v>2</v>
      </c>
      <c r="AD191">
        <f t="shared" si="65"/>
        <v>0</v>
      </c>
      <c r="AE191">
        <f t="shared" si="66"/>
        <v>1</v>
      </c>
      <c r="AF191">
        <f t="shared" si="67"/>
        <v>1</v>
      </c>
      <c r="AI191">
        <f t="shared" si="68"/>
        <v>2</v>
      </c>
      <c r="AJ191">
        <f t="shared" si="69"/>
        <v>2</v>
      </c>
      <c r="AK191">
        <f t="shared" si="70"/>
        <v>1</v>
      </c>
      <c r="AL191">
        <f t="shared" si="71"/>
        <v>3</v>
      </c>
      <c r="AM191">
        <f t="shared" si="72"/>
        <v>1</v>
      </c>
      <c r="AN191">
        <f t="shared" si="73"/>
        <v>1</v>
      </c>
      <c r="AO191">
        <f t="shared" si="74"/>
        <v>3</v>
      </c>
    </row>
    <row r="192" spans="1:41" x14ac:dyDescent="0.3">
      <c r="A192" s="4">
        <v>45093</v>
      </c>
      <c r="B192">
        <v>7</v>
      </c>
      <c r="C192">
        <v>26</v>
      </c>
      <c r="D192">
        <v>34</v>
      </c>
      <c r="E192">
        <v>41</v>
      </c>
      <c r="F192">
        <v>44</v>
      </c>
      <c r="G192">
        <v>9</v>
      </c>
      <c r="H192">
        <v>11</v>
      </c>
      <c r="J192">
        <f t="shared" si="50"/>
        <v>5.4943152439589777</v>
      </c>
      <c r="L192">
        <f t="shared" si="51"/>
        <v>3.8418745424597089</v>
      </c>
      <c r="N192">
        <f t="shared" si="52"/>
        <v>2</v>
      </c>
      <c r="P192">
        <f t="shared" si="53"/>
        <v>4.5276925690687087</v>
      </c>
      <c r="Q192">
        <f t="shared" si="54"/>
        <v>0</v>
      </c>
      <c r="R192">
        <f t="shared" si="55"/>
        <v>1</v>
      </c>
      <c r="S192">
        <f t="shared" si="56"/>
        <v>0</v>
      </c>
      <c r="T192">
        <f t="shared" si="57"/>
        <v>2</v>
      </c>
      <c r="U192">
        <f t="shared" si="58"/>
        <v>0</v>
      </c>
      <c r="V192">
        <f t="shared" si="59"/>
        <v>0</v>
      </c>
      <c r="W192">
        <f t="shared" si="60"/>
        <v>2</v>
      </c>
      <c r="Z192">
        <f t="shared" si="61"/>
        <v>0</v>
      </c>
      <c r="AA192">
        <f t="shared" si="62"/>
        <v>1</v>
      </c>
      <c r="AB192">
        <f t="shared" si="63"/>
        <v>2</v>
      </c>
      <c r="AC192">
        <f t="shared" si="64"/>
        <v>4</v>
      </c>
      <c r="AD192">
        <f t="shared" si="65"/>
        <v>1</v>
      </c>
      <c r="AE192">
        <f t="shared" si="66"/>
        <v>1</v>
      </c>
      <c r="AF192">
        <f t="shared" si="67"/>
        <v>4</v>
      </c>
      <c r="AI192">
        <f t="shared" si="68"/>
        <v>2</v>
      </c>
      <c r="AJ192">
        <f t="shared" si="69"/>
        <v>2</v>
      </c>
      <c r="AK192">
        <f t="shared" si="70"/>
        <v>4</v>
      </c>
      <c r="AL192">
        <f t="shared" si="71"/>
        <v>4</v>
      </c>
      <c r="AM192">
        <f t="shared" si="72"/>
        <v>3</v>
      </c>
      <c r="AN192">
        <f t="shared" si="73"/>
        <v>2</v>
      </c>
      <c r="AO192">
        <f t="shared" si="74"/>
        <v>5</v>
      </c>
    </row>
    <row r="193" spans="1:41" x14ac:dyDescent="0.3">
      <c r="A193" s="4">
        <v>45090</v>
      </c>
      <c r="B193">
        <v>15</v>
      </c>
      <c r="C193">
        <v>16</v>
      </c>
      <c r="D193">
        <v>21</v>
      </c>
      <c r="E193">
        <v>41</v>
      </c>
      <c r="F193">
        <v>50</v>
      </c>
      <c r="G193">
        <v>5</v>
      </c>
      <c r="H193">
        <v>6</v>
      </c>
      <c r="J193">
        <f t="shared" si="50"/>
        <v>5.6291651245988508</v>
      </c>
      <c r="L193">
        <f t="shared" si="51"/>
        <v>3.6551333764994132</v>
      </c>
      <c r="N193">
        <f t="shared" si="52"/>
        <v>1</v>
      </c>
      <c r="P193">
        <f t="shared" si="53"/>
        <v>6</v>
      </c>
      <c r="Q193">
        <f t="shared" si="54"/>
        <v>2</v>
      </c>
      <c r="R193">
        <f t="shared" si="55"/>
        <v>0</v>
      </c>
      <c r="S193">
        <f t="shared" si="56"/>
        <v>1</v>
      </c>
      <c r="T193">
        <f t="shared" si="57"/>
        <v>2</v>
      </c>
      <c r="U193">
        <f t="shared" si="58"/>
        <v>2</v>
      </c>
      <c r="V193">
        <f t="shared" si="59"/>
        <v>0</v>
      </c>
      <c r="W193">
        <f t="shared" si="60"/>
        <v>0</v>
      </c>
      <c r="Z193">
        <f t="shared" si="61"/>
        <v>2</v>
      </c>
      <c r="AA193">
        <f t="shared" si="62"/>
        <v>0</v>
      </c>
      <c r="AB193">
        <f t="shared" si="63"/>
        <v>2</v>
      </c>
      <c r="AC193">
        <f t="shared" si="64"/>
        <v>3</v>
      </c>
      <c r="AD193">
        <f t="shared" si="65"/>
        <v>2</v>
      </c>
      <c r="AE193">
        <f t="shared" si="66"/>
        <v>0</v>
      </c>
      <c r="AF193">
        <f t="shared" si="67"/>
        <v>1</v>
      </c>
      <c r="AI193">
        <f t="shared" si="68"/>
        <v>2</v>
      </c>
      <c r="AJ193">
        <f t="shared" si="69"/>
        <v>3</v>
      </c>
      <c r="AK193">
        <f t="shared" si="70"/>
        <v>3</v>
      </c>
      <c r="AL193">
        <f t="shared" si="71"/>
        <v>3</v>
      </c>
      <c r="AM193">
        <f t="shared" si="72"/>
        <v>3</v>
      </c>
      <c r="AN193">
        <f t="shared" si="73"/>
        <v>0</v>
      </c>
      <c r="AO193">
        <f t="shared" si="74"/>
        <v>3</v>
      </c>
    </row>
    <row r="194" spans="1:41" x14ac:dyDescent="0.3">
      <c r="A194" s="4">
        <v>45086</v>
      </c>
      <c r="B194">
        <v>18</v>
      </c>
      <c r="C194">
        <v>26</v>
      </c>
      <c r="D194">
        <v>36</v>
      </c>
      <c r="E194">
        <v>41</v>
      </c>
      <c r="F194">
        <v>50</v>
      </c>
      <c r="G194">
        <v>11</v>
      </c>
      <c r="H194">
        <v>12</v>
      </c>
      <c r="J194">
        <f t="shared" ref="J194:J257" si="75">SQRT(SUM((C194-B194)^2,(D194-C194)^2,(E194-D194)^2,(F194-E194)^2))/4</f>
        <v>4.1079191812887457</v>
      </c>
      <c r="L194">
        <f t="shared" ref="L194:L257" si="76">SQRT(SUM((B195-B194)^2,(C195-C194)^2,(D195-D194)^2,(E195-E194)^2,(F195-F194)^2))/5</f>
        <v>1.6733200530681511</v>
      </c>
      <c r="N194">
        <f t="shared" ref="N194:N257" si="77">H194-G194</f>
        <v>1</v>
      </c>
      <c r="P194">
        <f t="shared" ref="P194:P257" si="78">SQRT(SUM((G195-G194)^2,(H195-H194)^2)/2)</f>
        <v>6.5192024052026492</v>
      </c>
      <c r="Q194">
        <f t="shared" ref="Q194:Q257" si="79">COUNTIF($B195:$F199, B194)</f>
        <v>0</v>
      </c>
      <c r="R194">
        <f t="shared" ref="R194:R257" si="80">COUNTIF($B195:$F199, C194)</f>
        <v>0</v>
      </c>
      <c r="S194">
        <f t="shared" ref="S194:S257" si="81">COUNTIF($B195:$F199, D194)</f>
        <v>0</v>
      </c>
      <c r="T194">
        <f t="shared" ref="T194:T257" si="82">COUNTIF($B195:$F199, E194)</f>
        <v>1</v>
      </c>
      <c r="U194">
        <f t="shared" ref="U194:U257" si="83">COUNTIF($B195:$F199, F194)</f>
        <v>1</v>
      </c>
      <c r="V194">
        <f t="shared" ref="V194:V257" si="84">COUNTIF($G195:$H199, G194)</f>
        <v>2</v>
      </c>
      <c r="W194">
        <f t="shared" ref="W194:W257" si="85">COUNTIF($G195:$H199, H194)</f>
        <v>0</v>
      </c>
      <c r="Z194">
        <f t="shared" ref="Z194:Z257" si="86">COUNTIF($B195:$F204, B194)</f>
        <v>2</v>
      </c>
      <c r="AA194">
        <f t="shared" ref="AA194:AA257" si="87">COUNTIF($B195:$F204, C194)</f>
        <v>0</v>
      </c>
      <c r="AB194">
        <f t="shared" ref="AB194:AB257" si="88">COUNTIF($B195:$F204, D194)</f>
        <v>0</v>
      </c>
      <c r="AC194">
        <f t="shared" ref="AC194:AC257" si="89">COUNTIF($B195:$F204, E194)</f>
        <v>2</v>
      </c>
      <c r="AD194">
        <f t="shared" ref="AD194:AD257" si="90">COUNTIF($B195:$F204, F194)</f>
        <v>1</v>
      </c>
      <c r="AE194">
        <f t="shared" ref="AE194:AE257" si="91">COUNTIF($G195:$H204,G194)</f>
        <v>3</v>
      </c>
      <c r="AF194">
        <f t="shared" ref="AF194:AF257" si="92">COUNTIF($G195:$H204,H194)</f>
        <v>0</v>
      </c>
      <c r="AI194">
        <f t="shared" ref="AI194:AI257" si="93">COUNTIF($B195:$F214, B194)</f>
        <v>4</v>
      </c>
      <c r="AJ194">
        <f t="shared" ref="AJ194:AJ257" si="94">COUNTIF($B195:$F214, C194)</f>
        <v>1</v>
      </c>
      <c r="AK194">
        <f t="shared" ref="AK194:AK257" si="95">COUNTIF($B195:$F214, D194)</f>
        <v>1</v>
      </c>
      <c r="AL194">
        <f t="shared" ref="AL194:AL257" si="96">COUNTIF($B195:$F214, E194)</f>
        <v>2</v>
      </c>
      <c r="AM194">
        <f t="shared" ref="AM194:AM257" si="97">COUNTIF($B195:$F214, F194)</f>
        <v>2</v>
      </c>
      <c r="AN194">
        <f t="shared" ref="AN194:AN257" si="98">COUNTIF($G195:$H214,G194)</f>
        <v>4</v>
      </c>
      <c r="AO194">
        <f t="shared" ref="AO194:AO257" si="99">COUNTIF($G195:$H214,H194)</f>
        <v>2</v>
      </c>
    </row>
    <row r="195" spans="1:41" x14ac:dyDescent="0.3">
      <c r="A195" s="4">
        <v>45083</v>
      </c>
      <c r="B195">
        <v>13</v>
      </c>
      <c r="C195">
        <v>21</v>
      </c>
      <c r="D195">
        <v>32</v>
      </c>
      <c r="E195">
        <v>39</v>
      </c>
      <c r="F195">
        <v>50</v>
      </c>
      <c r="G195">
        <v>2</v>
      </c>
      <c r="H195">
        <v>10</v>
      </c>
      <c r="J195">
        <f t="shared" si="75"/>
        <v>4.7103609203541934</v>
      </c>
      <c r="L195">
        <f t="shared" si="76"/>
        <v>5.347896782848375</v>
      </c>
      <c r="N195">
        <f t="shared" si="77"/>
        <v>8</v>
      </c>
      <c r="P195">
        <f t="shared" si="78"/>
        <v>5.7008771254956896</v>
      </c>
      <c r="Q195">
        <f t="shared" si="79"/>
        <v>0</v>
      </c>
      <c r="R195">
        <f t="shared" si="80"/>
        <v>0</v>
      </c>
      <c r="S195">
        <f t="shared" si="81"/>
        <v>1</v>
      </c>
      <c r="T195">
        <f t="shared" si="82"/>
        <v>0</v>
      </c>
      <c r="U195">
        <f t="shared" si="83"/>
        <v>0</v>
      </c>
      <c r="V195">
        <f t="shared" si="84"/>
        <v>2</v>
      </c>
      <c r="W195">
        <f t="shared" si="85"/>
        <v>1</v>
      </c>
      <c r="Z195">
        <f t="shared" si="86"/>
        <v>2</v>
      </c>
      <c r="AA195">
        <f t="shared" si="87"/>
        <v>1</v>
      </c>
      <c r="AB195">
        <f t="shared" si="88"/>
        <v>2</v>
      </c>
      <c r="AC195">
        <f t="shared" si="89"/>
        <v>1</v>
      </c>
      <c r="AD195">
        <f t="shared" si="90"/>
        <v>0</v>
      </c>
      <c r="AE195">
        <f t="shared" si="91"/>
        <v>2</v>
      </c>
      <c r="AF195">
        <f t="shared" si="92"/>
        <v>1</v>
      </c>
      <c r="AI195">
        <f t="shared" si="93"/>
        <v>3</v>
      </c>
      <c r="AJ195">
        <f t="shared" si="94"/>
        <v>3</v>
      </c>
      <c r="AK195">
        <f t="shared" si="95"/>
        <v>2</v>
      </c>
      <c r="AL195">
        <f t="shared" si="96"/>
        <v>1</v>
      </c>
      <c r="AM195">
        <f t="shared" si="97"/>
        <v>1</v>
      </c>
      <c r="AN195">
        <f t="shared" si="98"/>
        <v>4</v>
      </c>
      <c r="AO195">
        <f t="shared" si="99"/>
        <v>6</v>
      </c>
    </row>
    <row r="196" spans="1:41" x14ac:dyDescent="0.3">
      <c r="A196" s="4">
        <v>45079</v>
      </c>
      <c r="B196">
        <v>3</v>
      </c>
      <c r="C196">
        <v>12</v>
      </c>
      <c r="D196">
        <v>15</v>
      </c>
      <c r="E196">
        <v>25</v>
      </c>
      <c r="F196">
        <v>43</v>
      </c>
      <c r="G196">
        <v>10</v>
      </c>
      <c r="H196">
        <v>11</v>
      </c>
      <c r="J196">
        <f t="shared" si="75"/>
        <v>5.6678920243773172</v>
      </c>
      <c r="L196">
        <f t="shared" si="76"/>
        <v>7.0256672281001187</v>
      </c>
      <c r="N196">
        <f t="shared" si="77"/>
        <v>1</v>
      </c>
      <c r="P196">
        <f t="shared" si="78"/>
        <v>6.0415229867972862</v>
      </c>
      <c r="Q196">
        <f t="shared" si="79"/>
        <v>0</v>
      </c>
      <c r="R196">
        <f t="shared" si="80"/>
        <v>0</v>
      </c>
      <c r="S196">
        <f t="shared" si="81"/>
        <v>1</v>
      </c>
      <c r="T196">
        <f t="shared" si="82"/>
        <v>1</v>
      </c>
      <c r="U196">
        <f t="shared" si="83"/>
        <v>0</v>
      </c>
      <c r="V196">
        <f t="shared" si="84"/>
        <v>0</v>
      </c>
      <c r="W196">
        <f t="shared" si="85"/>
        <v>2</v>
      </c>
      <c r="Z196">
        <f t="shared" si="86"/>
        <v>1</v>
      </c>
      <c r="AA196">
        <f t="shared" si="87"/>
        <v>0</v>
      </c>
      <c r="AB196">
        <f t="shared" si="88"/>
        <v>1</v>
      </c>
      <c r="AC196">
        <f t="shared" si="89"/>
        <v>1</v>
      </c>
      <c r="AD196">
        <f t="shared" si="90"/>
        <v>0</v>
      </c>
      <c r="AE196">
        <f t="shared" si="91"/>
        <v>1</v>
      </c>
      <c r="AF196">
        <f t="shared" si="92"/>
        <v>2</v>
      </c>
      <c r="AI196">
        <f t="shared" si="93"/>
        <v>1</v>
      </c>
      <c r="AJ196">
        <f t="shared" si="94"/>
        <v>1</v>
      </c>
      <c r="AK196">
        <f t="shared" si="95"/>
        <v>1</v>
      </c>
      <c r="AL196">
        <f t="shared" si="96"/>
        <v>2</v>
      </c>
      <c r="AM196">
        <f t="shared" si="97"/>
        <v>0</v>
      </c>
      <c r="AN196">
        <f t="shared" si="98"/>
        <v>6</v>
      </c>
      <c r="AO196">
        <f t="shared" si="99"/>
        <v>3</v>
      </c>
    </row>
    <row r="197" spans="1:41" x14ac:dyDescent="0.3">
      <c r="A197" s="4">
        <v>45076</v>
      </c>
      <c r="B197">
        <v>27</v>
      </c>
      <c r="C197">
        <v>29</v>
      </c>
      <c r="D197">
        <v>32</v>
      </c>
      <c r="E197">
        <v>33</v>
      </c>
      <c r="F197">
        <v>47</v>
      </c>
      <c r="G197">
        <v>2</v>
      </c>
      <c r="H197">
        <v>8</v>
      </c>
      <c r="J197">
        <f t="shared" si="75"/>
        <v>3.6228441865473595</v>
      </c>
      <c r="L197">
        <f t="shared" si="76"/>
        <v>3.1368774282716245</v>
      </c>
      <c r="N197">
        <f t="shared" si="77"/>
        <v>6</v>
      </c>
      <c r="P197">
        <f t="shared" si="78"/>
        <v>1</v>
      </c>
      <c r="Q197">
        <f t="shared" si="79"/>
        <v>1</v>
      </c>
      <c r="R197">
        <f t="shared" si="80"/>
        <v>0</v>
      </c>
      <c r="S197">
        <f t="shared" si="81"/>
        <v>0</v>
      </c>
      <c r="T197">
        <f t="shared" si="82"/>
        <v>0</v>
      </c>
      <c r="U197">
        <f t="shared" si="83"/>
        <v>0</v>
      </c>
      <c r="V197">
        <f t="shared" si="84"/>
        <v>1</v>
      </c>
      <c r="W197">
        <f t="shared" si="85"/>
        <v>0</v>
      </c>
      <c r="Z197">
        <f t="shared" si="86"/>
        <v>1</v>
      </c>
      <c r="AA197">
        <f t="shared" si="87"/>
        <v>1</v>
      </c>
      <c r="AB197">
        <f t="shared" si="88"/>
        <v>1</v>
      </c>
      <c r="AC197">
        <f t="shared" si="89"/>
        <v>0</v>
      </c>
      <c r="AD197">
        <f t="shared" si="90"/>
        <v>1</v>
      </c>
      <c r="AE197">
        <f t="shared" si="91"/>
        <v>1</v>
      </c>
      <c r="AF197">
        <f t="shared" si="92"/>
        <v>1</v>
      </c>
      <c r="AI197">
        <f t="shared" si="93"/>
        <v>1</v>
      </c>
      <c r="AJ197">
        <f t="shared" si="94"/>
        <v>3</v>
      </c>
      <c r="AK197">
        <f t="shared" si="95"/>
        <v>2</v>
      </c>
      <c r="AL197">
        <f t="shared" si="96"/>
        <v>2</v>
      </c>
      <c r="AM197">
        <f t="shared" si="97"/>
        <v>2</v>
      </c>
      <c r="AN197">
        <f t="shared" si="98"/>
        <v>4</v>
      </c>
      <c r="AO197">
        <f t="shared" si="99"/>
        <v>3</v>
      </c>
    </row>
    <row r="198" spans="1:41" x14ac:dyDescent="0.3">
      <c r="A198" s="4">
        <v>45072</v>
      </c>
      <c r="B198">
        <v>15</v>
      </c>
      <c r="C198">
        <v>25</v>
      </c>
      <c r="D198">
        <v>37</v>
      </c>
      <c r="E198">
        <v>38</v>
      </c>
      <c r="F198">
        <v>41</v>
      </c>
      <c r="G198">
        <v>1</v>
      </c>
      <c r="H198">
        <v>7</v>
      </c>
      <c r="J198">
        <f t="shared" si="75"/>
        <v>3.984344362627307</v>
      </c>
      <c r="L198">
        <f t="shared" si="76"/>
        <v>7.1105555338524713</v>
      </c>
      <c r="N198">
        <f t="shared" si="77"/>
        <v>6</v>
      </c>
      <c r="P198">
        <f t="shared" si="78"/>
        <v>2.9154759474226504</v>
      </c>
      <c r="Q198">
        <f t="shared" si="79"/>
        <v>0</v>
      </c>
      <c r="R198">
        <f t="shared" si="80"/>
        <v>0</v>
      </c>
      <c r="S198">
        <f t="shared" si="81"/>
        <v>1</v>
      </c>
      <c r="T198">
        <f t="shared" si="82"/>
        <v>0</v>
      </c>
      <c r="U198">
        <f t="shared" si="83"/>
        <v>1</v>
      </c>
      <c r="V198">
        <f t="shared" si="84"/>
        <v>0</v>
      </c>
      <c r="W198">
        <f t="shared" si="85"/>
        <v>1</v>
      </c>
      <c r="Z198">
        <f t="shared" si="86"/>
        <v>0</v>
      </c>
      <c r="AA198">
        <f t="shared" si="87"/>
        <v>0</v>
      </c>
      <c r="AB198">
        <f t="shared" si="88"/>
        <v>1</v>
      </c>
      <c r="AC198">
        <f t="shared" si="89"/>
        <v>0</v>
      </c>
      <c r="AD198">
        <f t="shared" si="90"/>
        <v>1</v>
      </c>
      <c r="AE198">
        <f t="shared" si="91"/>
        <v>2</v>
      </c>
      <c r="AF198">
        <f t="shared" si="92"/>
        <v>3</v>
      </c>
      <c r="AI198">
        <f t="shared" si="93"/>
        <v>1</v>
      </c>
      <c r="AJ198">
        <f t="shared" si="94"/>
        <v>1</v>
      </c>
      <c r="AK198">
        <f t="shared" si="95"/>
        <v>4</v>
      </c>
      <c r="AL198">
        <f t="shared" si="96"/>
        <v>0</v>
      </c>
      <c r="AM198">
        <f t="shared" si="97"/>
        <v>1</v>
      </c>
      <c r="AN198">
        <f t="shared" si="98"/>
        <v>2</v>
      </c>
      <c r="AO198">
        <f t="shared" si="99"/>
        <v>4</v>
      </c>
    </row>
    <row r="199" spans="1:41" x14ac:dyDescent="0.3">
      <c r="A199" s="4">
        <v>45069</v>
      </c>
      <c r="B199">
        <v>5</v>
      </c>
      <c r="C199">
        <v>6</v>
      </c>
      <c r="D199">
        <v>14</v>
      </c>
      <c r="E199">
        <v>23</v>
      </c>
      <c r="F199">
        <v>34</v>
      </c>
      <c r="G199">
        <v>2</v>
      </c>
      <c r="H199">
        <v>11</v>
      </c>
      <c r="J199">
        <f t="shared" si="75"/>
        <v>4.0850336595920478</v>
      </c>
      <c r="L199">
        <f t="shared" si="76"/>
        <v>7.8968348089598539</v>
      </c>
      <c r="N199">
        <f t="shared" si="77"/>
        <v>9</v>
      </c>
      <c r="P199">
        <f t="shared" si="78"/>
        <v>1.5811388300841898</v>
      </c>
      <c r="Q199">
        <f t="shared" si="79"/>
        <v>0</v>
      </c>
      <c r="R199">
        <f t="shared" si="80"/>
        <v>1</v>
      </c>
      <c r="S199">
        <f t="shared" si="81"/>
        <v>1</v>
      </c>
      <c r="T199">
        <f t="shared" si="82"/>
        <v>0</v>
      </c>
      <c r="U199">
        <f t="shared" si="83"/>
        <v>2</v>
      </c>
      <c r="V199">
        <f t="shared" si="84"/>
        <v>0</v>
      </c>
      <c r="W199">
        <f t="shared" si="85"/>
        <v>1</v>
      </c>
      <c r="Z199">
        <f t="shared" si="86"/>
        <v>0</v>
      </c>
      <c r="AA199">
        <f t="shared" si="87"/>
        <v>1</v>
      </c>
      <c r="AB199">
        <f t="shared" si="88"/>
        <v>1</v>
      </c>
      <c r="AC199">
        <f t="shared" si="89"/>
        <v>2</v>
      </c>
      <c r="AD199">
        <f t="shared" si="90"/>
        <v>3</v>
      </c>
      <c r="AE199">
        <f t="shared" si="91"/>
        <v>1</v>
      </c>
      <c r="AF199">
        <f t="shared" si="92"/>
        <v>2</v>
      </c>
      <c r="AI199">
        <f t="shared" si="93"/>
        <v>3</v>
      </c>
      <c r="AJ199">
        <f t="shared" si="94"/>
        <v>1</v>
      </c>
      <c r="AK199">
        <f t="shared" si="95"/>
        <v>2</v>
      </c>
      <c r="AL199">
        <f t="shared" si="96"/>
        <v>2</v>
      </c>
      <c r="AM199">
        <f t="shared" si="97"/>
        <v>5</v>
      </c>
      <c r="AN199">
        <f t="shared" si="98"/>
        <v>3</v>
      </c>
      <c r="AO199">
        <f t="shared" si="99"/>
        <v>4</v>
      </c>
    </row>
    <row r="200" spans="1:41" x14ac:dyDescent="0.3">
      <c r="A200" s="4">
        <v>45065</v>
      </c>
      <c r="B200">
        <v>18</v>
      </c>
      <c r="C200">
        <v>27</v>
      </c>
      <c r="D200">
        <v>34</v>
      </c>
      <c r="E200">
        <v>41</v>
      </c>
      <c r="F200">
        <v>49</v>
      </c>
      <c r="G200">
        <v>3</v>
      </c>
      <c r="H200">
        <v>9</v>
      </c>
      <c r="J200">
        <f t="shared" si="75"/>
        <v>3.897114317029974</v>
      </c>
      <c r="L200">
        <f t="shared" si="76"/>
        <v>9.2412120417183381</v>
      </c>
      <c r="N200">
        <f t="shared" si="77"/>
        <v>6</v>
      </c>
      <c r="P200">
        <f t="shared" si="78"/>
        <v>1.5811388300841898</v>
      </c>
      <c r="Q200">
        <f t="shared" si="79"/>
        <v>1</v>
      </c>
      <c r="R200">
        <f t="shared" si="80"/>
        <v>0</v>
      </c>
      <c r="S200">
        <f t="shared" si="81"/>
        <v>1</v>
      </c>
      <c r="T200">
        <f t="shared" si="82"/>
        <v>0</v>
      </c>
      <c r="U200">
        <f t="shared" si="83"/>
        <v>1</v>
      </c>
      <c r="V200">
        <f t="shared" si="84"/>
        <v>1</v>
      </c>
      <c r="W200">
        <f t="shared" si="85"/>
        <v>1</v>
      </c>
      <c r="Z200">
        <f t="shared" si="86"/>
        <v>2</v>
      </c>
      <c r="AA200">
        <f t="shared" si="87"/>
        <v>0</v>
      </c>
      <c r="AB200">
        <f t="shared" si="88"/>
        <v>2</v>
      </c>
      <c r="AC200">
        <f t="shared" si="89"/>
        <v>0</v>
      </c>
      <c r="AD200">
        <f t="shared" si="90"/>
        <v>2</v>
      </c>
      <c r="AE200">
        <f t="shared" si="91"/>
        <v>1</v>
      </c>
      <c r="AF200">
        <f t="shared" si="92"/>
        <v>1</v>
      </c>
      <c r="AI200">
        <f t="shared" si="93"/>
        <v>3</v>
      </c>
      <c r="AJ200">
        <f t="shared" si="94"/>
        <v>0</v>
      </c>
      <c r="AK200">
        <f t="shared" si="95"/>
        <v>4</v>
      </c>
      <c r="AL200">
        <f t="shared" si="96"/>
        <v>0</v>
      </c>
      <c r="AM200">
        <f t="shared" si="97"/>
        <v>3</v>
      </c>
      <c r="AN200">
        <f t="shared" si="98"/>
        <v>3</v>
      </c>
      <c r="AO200">
        <f t="shared" si="99"/>
        <v>2</v>
      </c>
    </row>
    <row r="201" spans="1:41" x14ac:dyDescent="0.3">
      <c r="A201" s="4">
        <v>45062</v>
      </c>
      <c r="B201">
        <v>4</v>
      </c>
      <c r="C201">
        <v>6</v>
      </c>
      <c r="D201">
        <v>9</v>
      </c>
      <c r="E201">
        <v>14</v>
      </c>
      <c r="F201">
        <v>37</v>
      </c>
      <c r="G201">
        <v>4</v>
      </c>
      <c r="H201">
        <v>11</v>
      </c>
      <c r="J201">
        <f t="shared" si="75"/>
        <v>5.9529404498953289</v>
      </c>
      <c r="L201">
        <f t="shared" si="76"/>
        <v>5.4074023338383101</v>
      </c>
      <c r="N201">
        <f t="shared" si="77"/>
        <v>7</v>
      </c>
      <c r="P201">
        <f t="shared" si="78"/>
        <v>3.5355339059327378</v>
      </c>
      <c r="Q201">
        <f t="shared" si="79"/>
        <v>0</v>
      </c>
      <c r="R201">
        <f t="shared" si="80"/>
        <v>0</v>
      </c>
      <c r="S201">
        <f t="shared" si="81"/>
        <v>1</v>
      </c>
      <c r="T201">
        <f t="shared" si="82"/>
        <v>0</v>
      </c>
      <c r="U201">
        <f t="shared" si="83"/>
        <v>0</v>
      </c>
      <c r="V201">
        <f t="shared" si="84"/>
        <v>1</v>
      </c>
      <c r="W201">
        <f t="shared" si="85"/>
        <v>0</v>
      </c>
      <c r="Z201">
        <f t="shared" si="86"/>
        <v>1</v>
      </c>
      <c r="AA201">
        <f t="shared" si="87"/>
        <v>0</v>
      </c>
      <c r="AB201">
        <f t="shared" si="88"/>
        <v>1</v>
      </c>
      <c r="AC201">
        <f t="shared" si="89"/>
        <v>1</v>
      </c>
      <c r="AD201">
        <f t="shared" si="90"/>
        <v>2</v>
      </c>
      <c r="AE201">
        <f t="shared" si="91"/>
        <v>1</v>
      </c>
      <c r="AF201">
        <f t="shared" si="92"/>
        <v>1</v>
      </c>
      <c r="AI201">
        <f t="shared" si="93"/>
        <v>1</v>
      </c>
      <c r="AJ201">
        <f t="shared" si="94"/>
        <v>0</v>
      </c>
      <c r="AK201">
        <f t="shared" si="95"/>
        <v>3</v>
      </c>
      <c r="AL201">
        <f t="shared" si="96"/>
        <v>1</v>
      </c>
      <c r="AM201">
        <f t="shared" si="97"/>
        <v>4</v>
      </c>
      <c r="AN201">
        <f t="shared" si="98"/>
        <v>1</v>
      </c>
      <c r="AO201">
        <f t="shared" si="99"/>
        <v>4</v>
      </c>
    </row>
    <row r="202" spans="1:41" x14ac:dyDescent="0.3">
      <c r="A202" s="4">
        <v>45058</v>
      </c>
      <c r="B202">
        <v>9</v>
      </c>
      <c r="C202">
        <v>10</v>
      </c>
      <c r="D202">
        <v>13</v>
      </c>
      <c r="E202">
        <v>39</v>
      </c>
      <c r="F202">
        <v>44</v>
      </c>
      <c r="G202">
        <v>4</v>
      </c>
      <c r="H202">
        <v>6</v>
      </c>
      <c r="J202">
        <f t="shared" si="75"/>
        <v>6.6661458129866915</v>
      </c>
      <c r="L202">
        <f t="shared" si="76"/>
        <v>3.1874754901018454</v>
      </c>
      <c r="N202">
        <f t="shared" si="77"/>
        <v>2</v>
      </c>
      <c r="P202">
        <f t="shared" si="78"/>
        <v>3</v>
      </c>
      <c r="Q202">
        <f t="shared" si="79"/>
        <v>0</v>
      </c>
      <c r="R202">
        <f t="shared" si="80"/>
        <v>1</v>
      </c>
      <c r="S202">
        <f t="shared" si="81"/>
        <v>2</v>
      </c>
      <c r="T202">
        <f t="shared" si="82"/>
        <v>0</v>
      </c>
      <c r="U202">
        <f t="shared" si="83"/>
        <v>1</v>
      </c>
      <c r="V202">
        <f t="shared" si="84"/>
        <v>0</v>
      </c>
      <c r="W202">
        <f t="shared" si="85"/>
        <v>0</v>
      </c>
      <c r="Z202">
        <f t="shared" si="86"/>
        <v>0</v>
      </c>
      <c r="AA202">
        <f t="shared" si="87"/>
        <v>2</v>
      </c>
      <c r="AB202">
        <f t="shared" si="88"/>
        <v>2</v>
      </c>
      <c r="AC202">
        <f t="shared" si="89"/>
        <v>0</v>
      </c>
      <c r="AD202">
        <f t="shared" si="90"/>
        <v>2</v>
      </c>
      <c r="AE202">
        <f t="shared" si="91"/>
        <v>0</v>
      </c>
      <c r="AF202">
        <f t="shared" si="92"/>
        <v>2</v>
      </c>
      <c r="AI202">
        <f t="shared" si="93"/>
        <v>2</v>
      </c>
      <c r="AJ202">
        <f t="shared" si="94"/>
        <v>3</v>
      </c>
      <c r="AK202">
        <f t="shared" si="95"/>
        <v>3</v>
      </c>
      <c r="AL202">
        <f t="shared" si="96"/>
        <v>0</v>
      </c>
      <c r="AM202">
        <f t="shared" si="97"/>
        <v>3</v>
      </c>
      <c r="AN202">
        <f t="shared" si="98"/>
        <v>0</v>
      </c>
      <c r="AO202">
        <f t="shared" si="99"/>
        <v>4</v>
      </c>
    </row>
    <row r="203" spans="1:41" x14ac:dyDescent="0.3">
      <c r="A203" s="4">
        <v>45055</v>
      </c>
      <c r="B203">
        <v>13</v>
      </c>
      <c r="C203">
        <v>17</v>
      </c>
      <c r="D203">
        <v>21</v>
      </c>
      <c r="E203">
        <v>28</v>
      </c>
      <c r="F203">
        <v>46</v>
      </c>
      <c r="G203">
        <v>7</v>
      </c>
      <c r="H203">
        <v>9</v>
      </c>
      <c r="J203">
        <f t="shared" si="75"/>
        <v>5.0311529493745271</v>
      </c>
      <c r="L203">
        <f t="shared" si="76"/>
        <v>3.0659419433511781</v>
      </c>
      <c r="N203">
        <f t="shared" si="77"/>
        <v>2</v>
      </c>
      <c r="P203">
        <f t="shared" si="78"/>
        <v>3.1622776601683795</v>
      </c>
      <c r="Q203">
        <f t="shared" si="79"/>
        <v>1</v>
      </c>
      <c r="R203">
        <f t="shared" si="80"/>
        <v>0</v>
      </c>
      <c r="S203">
        <f t="shared" si="81"/>
        <v>0</v>
      </c>
      <c r="T203">
        <f t="shared" si="82"/>
        <v>0</v>
      </c>
      <c r="U203">
        <f t="shared" si="83"/>
        <v>0</v>
      </c>
      <c r="V203">
        <f t="shared" si="84"/>
        <v>2</v>
      </c>
      <c r="W203">
        <f t="shared" si="85"/>
        <v>0</v>
      </c>
      <c r="Z203">
        <f t="shared" si="86"/>
        <v>1</v>
      </c>
      <c r="AA203">
        <f t="shared" si="87"/>
        <v>1</v>
      </c>
      <c r="AB203">
        <f t="shared" si="88"/>
        <v>1</v>
      </c>
      <c r="AC203">
        <f t="shared" si="89"/>
        <v>1</v>
      </c>
      <c r="AD203">
        <f t="shared" si="90"/>
        <v>1</v>
      </c>
      <c r="AE203">
        <f t="shared" si="91"/>
        <v>3</v>
      </c>
      <c r="AF203">
        <f t="shared" si="92"/>
        <v>0</v>
      </c>
      <c r="AI203">
        <f t="shared" si="93"/>
        <v>2</v>
      </c>
      <c r="AJ203">
        <f t="shared" si="94"/>
        <v>1</v>
      </c>
      <c r="AK203">
        <f t="shared" si="95"/>
        <v>2</v>
      </c>
      <c r="AL203">
        <f t="shared" si="96"/>
        <v>3</v>
      </c>
      <c r="AM203">
        <f t="shared" si="97"/>
        <v>3</v>
      </c>
      <c r="AN203">
        <f t="shared" si="98"/>
        <v>4</v>
      </c>
      <c r="AO203">
        <f t="shared" si="99"/>
        <v>1</v>
      </c>
    </row>
    <row r="204" spans="1:41" x14ac:dyDescent="0.3">
      <c r="A204" s="4">
        <v>45051</v>
      </c>
      <c r="B204">
        <v>3</v>
      </c>
      <c r="C204">
        <v>8</v>
      </c>
      <c r="D204">
        <v>18</v>
      </c>
      <c r="E204">
        <v>34</v>
      </c>
      <c r="F204">
        <v>49</v>
      </c>
      <c r="G204">
        <v>3</v>
      </c>
      <c r="H204">
        <v>7</v>
      </c>
      <c r="J204">
        <f t="shared" si="75"/>
        <v>6.1542668125455853</v>
      </c>
      <c r="L204">
        <f t="shared" si="76"/>
        <v>7.5841940903434164</v>
      </c>
      <c r="N204">
        <f t="shared" si="77"/>
        <v>4</v>
      </c>
      <c r="P204">
        <f t="shared" si="78"/>
        <v>2.9154759474226504</v>
      </c>
      <c r="Q204">
        <f t="shared" si="79"/>
        <v>0</v>
      </c>
      <c r="R204">
        <f t="shared" si="80"/>
        <v>1</v>
      </c>
      <c r="S204">
        <f t="shared" si="81"/>
        <v>1</v>
      </c>
      <c r="T204">
        <f t="shared" si="82"/>
        <v>1</v>
      </c>
      <c r="U204">
        <f t="shared" si="83"/>
        <v>0</v>
      </c>
      <c r="V204">
        <f t="shared" si="84"/>
        <v>0</v>
      </c>
      <c r="W204">
        <f t="shared" si="85"/>
        <v>1</v>
      </c>
      <c r="Z204">
        <f t="shared" si="86"/>
        <v>0</v>
      </c>
      <c r="AA204">
        <f t="shared" si="87"/>
        <v>1</v>
      </c>
      <c r="AB204">
        <f t="shared" si="88"/>
        <v>2</v>
      </c>
      <c r="AC204">
        <f t="shared" si="89"/>
        <v>2</v>
      </c>
      <c r="AD204">
        <f t="shared" si="90"/>
        <v>1</v>
      </c>
      <c r="AE204">
        <f t="shared" si="91"/>
        <v>1</v>
      </c>
      <c r="AF204">
        <f t="shared" si="92"/>
        <v>2</v>
      </c>
      <c r="AI204">
        <f t="shared" si="93"/>
        <v>1</v>
      </c>
      <c r="AJ204">
        <f t="shared" si="94"/>
        <v>2</v>
      </c>
      <c r="AK204">
        <f t="shared" si="95"/>
        <v>2</v>
      </c>
      <c r="AL204">
        <f t="shared" si="96"/>
        <v>4</v>
      </c>
      <c r="AM204">
        <f t="shared" si="97"/>
        <v>2</v>
      </c>
      <c r="AN204">
        <f t="shared" si="98"/>
        <v>3</v>
      </c>
      <c r="AO204">
        <f t="shared" si="99"/>
        <v>3</v>
      </c>
    </row>
    <row r="205" spans="1:41" x14ac:dyDescent="0.3">
      <c r="A205" s="4">
        <v>45048</v>
      </c>
      <c r="B205">
        <v>7</v>
      </c>
      <c r="C205">
        <v>32</v>
      </c>
      <c r="D205">
        <v>44</v>
      </c>
      <c r="E205">
        <v>47</v>
      </c>
      <c r="F205">
        <v>48</v>
      </c>
      <c r="G205">
        <v>7</v>
      </c>
      <c r="H205">
        <v>8</v>
      </c>
      <c r="J205">
        <f t="shared" si="75"/>
        <v>6.9776428684764316</v>
      </c>
      <c r="L205">
        <f t="shared" si="76"/>
        <v>8.7931791747922432</v>
      </c>
      <c r="N205">
        <f t="shared" si="77"/>
        <v>1</v>
      </c>
      <c r="P205">
        <f t="shared" si="78"/>
        <v>4.4721359549995796</v>
      </c>
      <c r="Q205">
        <f t="shared" si="79"/>
        <v>1</v>
      </c>
      <c r="R205">
        <f t="shared" si="80"/>
        <v>0</v>
      </c>
      <c r="S205">
        <f t="shared" si="81"/>
        <v>1</v>
      </c>
      <c r="T205">
        <f t="shared" si="82"/>
        <v>0</v>
      </c>
      <c r="U205">
        <f t="shared" si="83"/>
        <v>0</v>
      </c>
      <c r="V205">
        <f t="shared" si="84"/>
        <v>1</v>
      </c>
      <c r="W205">
        <f t="shared" si="85"/>
        <v>1</v>
      </c>
      <c r="Z205">
        <f t="shared" si="86"/>
        <v>1</v>
      </c>
      <c r="AA205">
        <f t="shared" si="87"/>
        <v>0</v>
      </c>
      <c r="AB205">
        <f t="shared" si="88"/>
        <v>2</v>
      </c>
      <c r="AC205">
        <f t="shared" si="89"/>
        <v>1</v>
      </c>
      <c r="AD205">
        <f t="shared" si="90"/>
        <v>0</v>
      </c>
      <c r="AE205">
        <f t="shared" si="91"/>
        <v>1</v>
      </c>
      <c r="AF205">
        <f t="shared" si="92"/>
        <v>2</v>
      </c>
      <c r="AI205">
        <f t="shared" si="93"/>
        <v>2</v>
      </c>
      <c r="AJ205">
        <f t="shared" si="94"/>
        <v>1</v>
      </c>
      <c r="AK205">
        <f t="shared" si="95"/>
        <v>2</v>
      </c>
      <c r="AL205">
        <f t="shared" si="96"/>
        <v>2</v>
      </c>
      <c r="AM205">
        <f t="shared" si="97"/>
        <v>2</v>
      </c>
      <c r="AN205">
        <f t="shared" si="98"/>
        <v>3</v>
      </c>
      <c r="AO205">
        <f t="shared" si="99"/>
        <v>3</v>
      </c>
    </row>
    <row r="206" spans="1:41" x14ac:dyDescent="0.3">
      <c r="A206" s="4">
        <v>45044</v>
      </c>
      <c r="B206">
        <v>11</v>
      </c>
      <c r="C206">
        <v>13</v>
      </c>
      <c r="D206">
        <v>16</v>
      </c>
      <c r="E206">
        <v>23</v>
      </c>
      <c r="F206">
        <v>34</v>
      </c>
      <c r="G206">
        <v>1</v>
      </c>
      <c r="H206">
        <v>10</v>
      </c>
      <c r="J206">
        <f t="shared" si="75"/>
        <v>3.3819373146171707</v>
      </c>
      <c r="L206">
        <f t="shared" si="76"/>
        <v>5.8753723286273525</v>
      </c>
      <c r="N206">
        <f t="shared" si="77"/>
        <v>9</v>
      </c>
      <c r="P206">
        <f t="shared" si="78"/>
        <v>1.4142135623730951</v>
      </c>
      <c r="Q206">
        <f t="shared" si="79"/>
        <v>1</v>
      </c>
      <c r="R206">
        <f t="shared" si="80"/>
        <v>0</v>
      </c>
      <c r="S206">
        <f t="shared" si="81"/>
        <v>1</v>
      </c>
      <c r="T206">
        <f t="shared" si="82"/>
        <v>1</v>
      </c>
      <c r="U206">
        <f t="shared" si="83"/>
        <v>0</v>
      </c>
      <c r="V206">
        <f t="shared" si="84"/>
        <v>1</v>
      </c>
      <c r="W206">
        <f t="shared" si="85"/>
        <v>2</v>
      </c>
      <c r="Z206">
        <f t="shared" si="86"/>
        <v>1</v>
      </c>
      <c r="AA206">
        <f t="shared" si="87"/>
        <v>0</v>
      </c>
      <c r="AB206">
        <f t="shared" si="88"/>
        <v>4</v>
      </c>
      <c r="AC206">
        <f t="shared" si="89"/>
        <v>1</v>
      </c>
      <c r="AD206">
        <f t="shared" si="90"/>
        <v>2</v>
      </c>
      <c r="AE206">
        <f t="shared" si="91"/>
        <v>1</v>
      </c>
      <c r="AF206">
        <f t="shared" si="92"/>
        <v>5</v>
      </c>
      <c r="AI206">
        <f t="shared" si="93"/>
        <v>2</v>
      </c>
      <c r="AJ206">
        <f t="shared" si="94"/>
        <v>1</v>
      </c>
      <c r="AK206">
        <f t="shared" si="95"/>
        <v>6</v>
      </c>
      <c r="AL206">
        <f t="shared" si="96"/>
        <v>3</v>
      </c>
      <c r="AM206">
        <f t="shared" si="97"/>
        <v>4</v>
      </c>
      <c r="AN206">
        <f t="shared" si="98"/>
        <v>3</v>
      </c>
      <c r="AO206">
        <f t="shared" si="99"/>
        <v>7</v>
      </c>
    </row>
    <row r="207" spans="1:41" x14ac:dyDescent="0.3">
      <c r="A207" s="4">
        <v>45041</v>
      </c>
      <c r="B207">
        <v>10</v>
      </c>
      <c r="C207">
        <v>29</v>
      </c>
      <c r="D207">
        <v>30</v>
      </c>
      <c r="E207">
        <v>40</v>
      </c>
      <c r="F207">
        <v>45</v>
      </c>
      <c r="G207">
        <v>1</v>
      </c>
      <c r="H207">
        <v>12</v>
      </c>
      <c r="J207">
        <f t="shared" si="75"/>
        <v>5.5170191226784775</v>
      </c>
      <c r="L207">
        <f t="shared" si="76"/>
        <v>5.1068581339214818</v>
      </c>
      <c r="N207">
        <f t="shared" si="77"/>
        <v>11</v>
      </c>
      <c r="P207">
        <f t="shared" si="78"/>
        <v>2.9154759474226504</v>
      </c>
      <c r="Q207">
        <f t="shared" si="79"/>
        <v>1</v>
      </c>
      <c r="R207">
        <f t="shared" si="80"/>
        <v>1</v>
      </c>
      <c r="S207">
        <f t="shared" si="81"/>
        <v>0</v>
      </c>
      <c r="T207">
        <f t="shared" si="82"/>
        <v>0</v>
      </c>
      <c r="U207">
        <f t="shared" si="83"/>
        <v>0</v>
      </c>
      <c r="V207">
        <f t="shared" si="84"/>
        <v>0</v>
      </c>
      <c r="W207">
        <f t="shared" si="85"/>
        <v>1</v>
      </c>
      <c r="Z207">
        <f t="shared" si="86"/>
        <v>2</v>
      </c>
      <c r="AA207">
        <f t="shared" si="87"/>
        <v>2</v>
      </c>
      <c r="AB207">
        <f t="shared" si="88"/>
        <v>0</v>
      </c>
      <c r="AC207">
        <f t="shared" si="89"/>
        <v>0</v>
      </c>
      <c r="AD207">
        <f t="shared" si="90"/>
        <v>0</v>
      </c>
      <c r="AE207">
        <f t="shared" si="91"/>
        <v>0</v>
      </c>
      <c r="AF207">
        <f t="shared" si="92"/>
        <v>1</v>
      </c>
      <c r="AI207">
        <f t="shared" si="93"/>
        <v>2</v>
      </c>
      <c r="AJ207">
        <f t="shared" si="94"/>
        <v>3</v>
      </c>
      <c r="AK207">
        <f t="shared" si="95"/>
        <v>0</v>
      </c>
      <c r="AL207">
        <f t="shared" si="96"/>
        <v>0</v>
      </c>
      <c r="AM207">
        <f t="shared" si="97"/>
        <v>1</v>
      </c>
      <c r="AN207">
        <f t="shared" si="98"/>
        <v>2</v>
      </c>
      <c r="AO207">
        <f t="shared" si="99"/>
        <v>2</v>
      </c>
    </row>
    <row r="208" spans="1:41" x14ac:dyDescent="0.3">
      <c r="A208" s="4">
        <v>45037</v>
      </c>
      <c r="B208">
        <v>7</v>
      </c>
      <c r="C208">
        <v>8</v>
      </c>
      <c r="D208">
        <v>18</v>
      </c>
      <c r="E208">
        <v>33</v>
      </c>
      <c r="F208">
        <v>42</v>
      </c>
      <c r="G208">
        <v>2</v>
      </c>
      <c r="H208">
        <v>8</v>
      </c>
      <c r="J208">
        <f t="shared" si="75"/>
        <v>5.0435602504580039</v>
      </c>
      <c r="L208">
        <f t="shared" si="76"/>
        <v>3.5944401511222859</v>
      </c>
      <c r="N208">
        <f t="shared" si="77"/>
        <v>6</v>
      </c>
      <c r="P208">
        <f t="shared" si="78"/>
        <v>6.0415229867972862</v>
      </c>
      <c r="Q208">
        <f t="shared" si="79"/>
        <v>0</v>
      </c>
      <c r="R208">
        <f t="shared" si="80"/>
        <v>0</v>
      </c>
      <c r="S208">
        <f t="shared" si="81"/>
        <v>0</v>
      </c>
      <c r="T208">
        <f t="shared" si="82"/>
        <v>1</v>
      </c>
      <c r="U208">
        <f t="shared" si="83"/>
        <v>0</v>
      </c>
      <c r="V208">
        <f t="shared" si="84"/>
        <v>1</v>
      </c>
      <c r="W208">
        <f t="shared" si="85"/>
        <v>1</v>
      </c>
      <c r="Z208">
        <f t="shared" si="86"/>
        <v>0</v>
      </c>
      <c r="AA208">
        <f t="shared" si="87"/>
        <v>0</v>
      </c>
      <c r="AB208">
        <f t="shared" si="88"/>
        <v>1</v>
      </c>
      <c r="AC208">
        <f t="shared" si="89"/>
        <v>1</v>
      </c>
      <c r="AD208">
        <f t="shared" si="90"/>
        <v>0</v>
      </c>
      <c r="AE208">
        <f t="shared" si="91"/>
        <v>2</v>
      </c>
      <c r="AF208">
        <f t="shared" si="92"/>
        <v>2</v>
      </c>
      <c r="AI208">
        <f t="shared" si="93"/>
        <v>1</v>
      </c>
      <c r="AJ208">
        <f t="shared" si="94"/>
        <v>2</v>
      </c>
      <c r="AK208">
        <f t="shared" si="95"/>
        <v>1</v>
      </c>
      <c r="AL208">
        <f t="shared" si="96"/>
        <v>2</v>
      </c>
      <c r="AM208">
        <f t="shared" si="97"/>
        <v>2</v>
      </c>
      <c r="AN208">
        <f t="shared" si="98"/>
        <v>5</v>
      </c>
      <c r="AO208">
        <f t="shared" si="99"/>
        <v>3</v>
      </c>
    </row>
    <row r="209" spans="1:41" x14ac:dyDescent="0.3">
      <c r="A209" s="4">
        <v>45034</v>
      </c>
      <c r="B209">
        <v>17</v>
      </c>
      <c r="C209">
        <v>21</v>
      </c>
      <c r="D209">
        <v>23</v>
      </c>
      <c r="E209">
        <v>35</v>
      </c>
      <c r="F209">
        <v>37</v>
      </c>
      <c r="G209">
        <v>10</v>
      </c>
      <c r="H209">
        <v>11</v>
      </c>
      <c r="J209">
        <f t="shared" si="75"/>
        <v>3.2403703492039302</v>
      </c>
      <c r="L209">
        <f t="shared" si="76"/>
        <v>5.253570214625479</v>
      </c>
      <c r="N209">
        <f t="shared" si="77"/>
        <v>1</v>
      </c>
      <c r="P209">
        <f t="shared" si="78"/>
        <v>4</v>
      </c>
      <c r="Q209">
        <f t="shared" si="79"/>
        <v>0</v>
      </c>
      <c r="R209">
        <f t="shared" si="80"/>
        <v>0</v>
      </c>
      <c r="S209">
        <f t="shared" si="81"/>
        <v>0</v>
      </c>
      <c r="T209">
        <f t="shared" si="82"/>
        <v>0</v>
      </c>
      <c r="U209">
        <f t="shared" si="83"/>
        <v>1</v>
      </c>
      <c r="V209">
        <f t="shared" si="84"/>
        <v>2</v>
      </c>
      <c r="W209">
        <f t="shared" si="85"/>
        <v>0</v>
      </c>
      <c r="Z209">
        <f t="shared" si="86"/>
        <v>0</v>
      </c>
      <c r="AA209">
        <f t="shared" si="87"/>
        <v>1</v>
      </c>
      <c r="AB209">
        <f t="shared" si="88"/>
        <v>0</v>
      </c>
      <c r="AC209">
        <f t="shared" si="89"/>
        <v>0</v>
      </c>
      <c r="AD209">
        <f t="shared" si="90"/>
        <v>2</v>
      </c>
      <c r="AE209">
        <f t="shared" si="91"/>
        <v>4</v>
      </c>
      <c r="AF209">
        <f t="shared" si="92"/>
        <v>2</v>
      </c>
      <c r="AI209">
        <f t="shared" si="93"/>
        <v>0</v>
      </c>
      <c r="AJ209">
        <f t="shared" si="94"/>
        <v>2</v>
      </c>
      <c r="AK209">
        <f t="shared" si="95"/>
        <v>2</v>
      </c>
      <c r="AL209">
        <f t="shared" si="96"/>
        <v>1</v>
      </c>
      <c r="AM209">
        <f t="shared" si="97"/>
        <v>4</v>
      </c>
      <c r="AN209">
        <f t="shared" si="98"/>
        <v>6</v>
      </c>
      <c r="AO209">
        <f t="shared" si="99"/>
        <v>4</v>
      </c>
    </row>
    <row r="210" spans="1:41" x14ac:dyDescent="0.3">
      <c r="A210" s="4">
        <v>45030</v>
      </c>
      <c r="B210">
        <v>4</v>
      </c>
      <c r="C210">
        <v>11</v>
      </c>
      <c r="D210">
        <v>37</v>
      </c>
      <c r="E210">
        <v>44</v>
      </c>
      <c r="F210">
        <v>49</v>
      </c>
      <c r="G210">
        <v>6</v>
      </c>
      <c r="H210">
        <v>7</v>
      </c>
      <c r="J210">
        <f t="shared" si="75"/>
        <v>7.066647012551285</v>
      </c>
      <c r="L210">
        <f t="shared" si="76"/>
        <v>7.7743166902307239</v>
      </c>
      <c r="N210">
        <f t="shared" si="77"/>
        <v>1</v>
      </c>
      <c r="P210">
        <f t="shared" si="78"/>
        <v>3.5355339059327378</v>
      </c>
      <c r="Q210">
        <f t="shared" si="79"/>
        <v>0</v>
      </c>
      <c r="R210">
        <f t="shared" si="80"/>
        <v>0</v>
      </c>
      <c r="S210">
        <f t="shared" si="81"/>
        <v>0</v>
      </c>
      <c r="T210">
        <f t="shared" si="82"/>
        <v>1</v>
      </c>
      <c r="U210">
        <f t="shared" si="83"/>
        <v>0</v>
      </c>
      <c r="V210">
        <f t="shared" si="84"/>
        <v>1</v>
      </c>
      <c r="W210">
        <f t="shared" si="85"/>
        <v>0</v>
      </c>
      <c r="Z210">
        <f t="shared" si="86"/>
        <v>0</v>
      </c>
      <c r="AA210">
        <f t="shared" si="87"/>
        <v>0</v>
      </c>
      <c r="AB210">
        <f t="shared" si="88"/>
        <v>2</v>
      </c>
      <c r="AC210">
        <f t="shared" si="89"/>
        <v>1</v>
      </c>
      <c r="AD210">
        <f t="shared" si="90"/>
        <v>1</v>
      </c>
      <c r="AE210">
        <f t="shared" si="91"/>
        <v>2</v>
      </c>
      <c r="AF210">
        <f t="shared" si="92"/>
        <v>1</v>
      </c>
      <c r="AI210">
        <f t="shared" si="93"/>
        <v>0</v>
      </c>
      <c r="AJ210">
        <f t="shared" si="94"/>
        <v>1</v>
      </c>
      <c r="AK210">
        <f t="shared" si="95"/>
        <v>3</v>
      </c>
      <c r="AL210">
        <f t="shared" si="96"/>
        <v>2</v>
      </c>
      <c r="AM210">
        <f t="shared" si="97"/>
        <v>2</v>
      </c>
      <c r="AN210">
        <f t="shared" si="98"/>
        <v>3</v>
      </c>
      <c r="AO210">
        <f t="shared" si="99"/>
        <v>2</v>
      </c>
    </row>
    <row r="211" spans="1:41" x14ac:dyDescent="0.3">
      <c r="A211" s="4">
        <v>45027</v>
      </c>
      <c r="B211">
        <v>10</v>
      </c>
      <c r="C211">
        <v>14</v>
      </c>
      <c r="D211">
        <v>16</v>
      </c>
      <c r="E211">
        <v>19</v>
      </c>
      <c r="F211">
        <v>29</v>
      </c>
      <c r="G211">
        <v>2</v>
      </c>
      <c r="H211">
        <v>10</v>
      </c>
      <c r="J211">
        <f t="shared" si="75"/>
        <v>2.8394541729001368</v>
      </c>
      <c r="L211">
        <f t="shared" si="76"/>
        <v>5.96992462263972</v>
      </c>
      <c r="N211">
        <f t="shared" si="77"/>
        <v>8</v>
      </c>
      <c r="P211">
        <f t="shared" si="78"/>
        <v>3.1622776601683795</v>
      </c>
      <c r="Q211">
        <f t="shared" si="79"/>
        <v>1</v>
      </c>
      <c r="R211">
        <f t="shared" si="80"/>
        <v>0</v>
      </c>
      <c r="S211">
        <f t="shared" si="81"/>
        <v>3</v>
      </c>
      <c r="T211">
        <f t="shared" si="82"/>
        <v>0</v>
      </c>
      <c r="U211">
        <f t="shared" si="83"/>
        <v>0</v>
      </c>
      <c r="V211">
        <f t="shared" si="84"/>
        <v>0</v>
      </c>
      <c r="W211">
        <f t="shared" si="85"/>
        <v>3</v>
      </c>
      <c r="Z211">
        <f t="shared" si="86"/>
        <v>1</v>
      </c>
      <c r="AA211">
        <f t="shared" si="87"/>
        <v>0</v>
      </c>
      <c r="AB211">
        <f t="shared" si="88"/>
        <v>5</v>
      </c>
      <c r="AC211">
        <f t="shared" si="89"/>
        <v>0</v>
      </c>
      <c r="AD211">
        <f t="shared" si="90"/>
        <v>1</v>
      </c>
      <c r="AE211">
        <f t="shared" si="91"/>
        <v>2</v>
      </c>
      <c r="AF211">
        <f t="shared" si="92"/>
        <v>3</v>
      </c>
      <c r="AI211">
        <f t="shared" si="93"/>
        <v>1</v>
      </c>
      <c r="AJ211">
        <f t="shared" si="94"/>
        <v>1</v>
      </c>
      <c r="AK211">
        <f t="shared" si="95"/>
        <v>5</v>
      </c>
      <c r="AL211">
        <f t="shared" si="96"/>
        <v>1</v>
      </c>
      <c r="AM211">
        <f t="shared" si="97"/>
        <v>2</v>
      </c>
      <c r="AN211">
        <f t="shared" si="98"/>
        <v>4</v>
      </c>
      <c r="AO211">
        <f t="shared" si="99"/>
        <v>6</v>
      </c>
    </row>
    <row r="212" spans="1:41" x14ac:dyDescent="0.3">
      <c r="A212" s="4">
        <v>45023</v>
      </c>
      <c r="B212">
        <v>5</v>
      </c>
      <c r="C212">
        <v>26</v>
      </c>
      <c r="D212">
        <v>28</v>
      </c>
      <c r="E212">
        <v>36</v>
      </c>
      <c r="F212">
        <v>46</v>
      </c>
      <c r="G212">
        <v>6</v>
      </c>
      <c r="H212">
        <v>12</v>
      </c>
      <c r="J212">
        <f t="shared" si="75"/>
        <v>6.1694813396265333</v>
      </c>
      <c r="L212">
        <f t="shared" si="76"/>
        <v>2.5219040425836985</v>
      </c>
      <c r="N212">
        <f t="shared" si="77"/>
        <v>6</v>
      </c>
      <c r="P212">
        <f t="shared" si="78"/>
        <v>3.5355339059327378</v>
      </c>
      <c r="Q212">
        <f t="shared" si="79"/>
        <v>1</v>
      </c>
      <c r="R212">
        <f t="shared" si="80"/>
        <v>0</v>
      </c>
      <c r="S212">
        <f t="shared" si="81"/>
        <v>1</v>
      </c>
      <c r="T212">
        <f t="shared" si="82"/>
        <v>2</v>
      </c>
      <c r="U212">
        <f t="shared" si="83"/>
        <v>1</v>
      </c>
      <c r="V212">
        <f t="shared" si="84"/>
        <v>1</v>
      </c>
      <c r="W212">
        <f t="shared" si="85"/>
        <v>0</v>
      </c>
      <c r="Z212">
        <f t="shared" si="86"/>
        <v>2</v>
      </c>
      <c r="AA212">
        <f t="shared" si="87"/>
        <v>2</v>
      </c>
      <c r="AB212">
        <f t="shared" si="88"/>
        <v>2</v>
      </c>
      <c r="AC212">
        <f t="shared" si="89"/>
        <v>2</v>
      </c>
      <c r="AD212">
        <f t="shared" si="90"/>
        <v>2</v>
      </c>
      <c r="AE212">
        <f t="shared" si="91"/>
        <v>2</v>
      </c>
      <c r="AF212">
        <f t="shared" si="92"/>
        <v>1</v>
      </c>
      <c r="AI212">
        <f t="shared" si="93"/>
        <v>2</v>
      </c>
      <c r="AJ212">
        <f t="shared" si="94"/>
        <v>3</v>
      </c>
      <c r="AK212">
        <f t="shared" si="95"/>
        <v>2</v>
      </c>
      <c r="AL212">
        <f t="shared" si="96"/>
        <v>3</v>
      </c>
      <c r="AM212">
        <f t="shared" si="97"/>
        <v>3</v>
      </c>
      <c r="AN212">
        <f t="shared" si="98"/>
        <v>2</v>
      </c>
      <c r="AO212">
        <f t="shared" si="99"/>
        <v>2</v>
      </c>
    </row>
    <row r="213" spans="1:41" x14ac:dyDescent="0.3">
      <c r="A213" s="4">
        <v>45020</v>
      </c>
      <c r="B213">
        <v>10</v>
      </c>
      <c r="C213">
        <v>16</v>
      </c>
      <c r="D213">
        <v>31</v>
      </c>
      <c r="E213">
        <v>33</v>
      </c>
      <c r="F213">
        <v>50</v>
      </c>
      <c r="G213">
        <v>3</v>
      </c>
      <c r="H213">
        <v>8</v>
      </c>
      <c r="J213">
        <f t="shared" si="75"/>
        <v>5.8843011479699099</v>
      </c>
      <c r="L213">
        <f t="shared" si="76"/>
        <v>1.5362291495737215</v>
      </c>
      <c r="N213">
        <f t="shared" si="77"/>
        <v>5</v>
      </c>
      <c r="P213">
        <f t="shared" si="78"/>
        <v>2</v>
      </c>
      <c r="Q213">
        <f t="shared" si="79"/>
        <v>0</v>
      </c>
      <c r="R213">
        <f t="shared" si="80"/>
        <v>2</v>
      </c>
      <c r="S213">
        <f t="shared" si="81"/>
        <v>0</v>
      </c>
      <c r="T213">
        <f t="shared" si="82"/>
        <v>0</v>
      </c>
      <c r="U213">
        <f t="shared" si="83"/>
        <v>0</v>
      </c>
      <c r="V213">
        <f t="shared" si="84"/>
        <v>1</v>
      </c>
      <c r="W213">
        <f t="shared" si="85"/>
        <v>1</v>
      </c>
      <c r="Z213">
        <f t="shared" si="86"/>
        <v>0</v>
      </c>
      <c r="AA213">
        <f t="shared" si="87"/>
        <v>4</v>
      </c>
      <c r="AB213">
        <f t="shared" si="88"/>
        <v>1</v>
      </c>
      <c r="AC213">
        <f t="shared" si="89"/>
        <v>1</v>
      </c>
      <c r="AD213">
        <f t="shared" si="90"/>
        <v>2</v>
      </c>
      <c r="AE213">
        <f t="shared" si="91"/>
        <v>1</v>
      </c>
      <c r="AF213">
        <f t="shared" si="92"/>
        <v>1</v>
      </c>
      <c r="AI213">
        <f t="shared" si="93"/>
        <v>0</v>
      </c>
      <c r="AJ213">
        <f t="shared" si="94"/>
        <v>4</v>
      </c>
      <c r="AK213">
        <f t="shared" si="95"/>
        <v>2</v>
      </c>
      <c r="AL213">
        <f t="shared" si="96"/>
        <v>2</v>
      </c>
      <c r="AM213">
        <f t="shared" si="97"/>
        <v>2</v>
      </c>
      <c r="AN213">
        <f t="shared" si="98"/>
        <v>7</v>
      </c>
      <c r="AO213">
        <f t="shared" si="99"/>
        <v>2</v>
      </c>
    </row>
    <row r="214" spans="1:41" x14ac:dyDescent="0.3">
      <c r="A214" s="4">
        <v>45016</v>
      </c>
      <c r="B214">
        <v>16</v>
      </c>
      <c r="C214">
        <v>18</v>
      </c>
      <c r="D214">
        <v>28</v>
      </c>
      <c r="E214">
        <v>34</v>
      </c>
      <c r="F214">
        <v>47</v>
      </c>
      <c r="G214">
        <v>5</v>
      </c>
      <c r="H214">
        <v>10</v>
      </c>
      <c r="J214">
        <f t="shared" si="75"/>
        <v>4.3945989578117368</v>
      </c>
      <c r="L214">
        <f t="shared" si="76"/>
        <v>1.5231546211727818</v>
      </c>
      <c r="N214">
        <f t="shared" si="77"/>
        <v>5</v>
      </c>
      <c r="P214">
        <f t="shared" si="78"/>
        <v>2.8284271247461903</v>
      </c>
      <c r="Q214">
        <f t="shared" si="79"/>
        <v>2</v>
      </c>
      <c r="R214">
        <f t="shared" si="80"/>
        <v>0</v>
      </c>
      <c r="S214">
        <f t="shared" si="81"/>
        <v>1</v>
      </c>
      <c r="T214">
        <f t="shared" si="82"/>
        <v>1</v>
      </c>
      <c r="U214">
        <f t="shared" si="83"/>
        <v>0</v>
      </c>
      <c r="V214">
        <f t="shared" si="84"/>
        <v>0</v>
      </c>
      <c r="W214">
        <f t="shared" si="85"/>
        <v>2</v>
      </c>
      <c r="Z214">
        <f t="shared" si="86"/>
        <v>3</v>
      </c>
      <c r="AA214">
        <f t="shared" si="87"/>
        <v>0</v>
      </c>
      <c r="AB214">
        <f t="shared" si="88"/>
        <v>1</v>
      </c>
      <c r="AC214">
        <f t="shared" si="89"/>
        <v>2</v>
      </c>
      <c r="AD214">
        <f t="shared" si="90"/>
        <v>1</v>
      </c>
      <c r="AE214">
        <f t="shared" si="91"/>
        <v>1</v>
      </c>
      <c r="AF214">
        <f t="shared" si="92"/>
        <v>4</v>
      </c>
      <c r="AI214">
        <f t="shared" si="93"/>
        <v>3</v>
      </c>
      <c r="AJ214">
        <f t="shared" si="94"/>
        <v>0</v>
      </c>
      <c r="AK214">
        <f t="shared" si="95"/>
        <v>1</v>
      </c>
      <c r="AL214">
        <f t="shared" si="96"/>
        <v>4</v>
      </c>
      <c r="AM214">
        <f t="shared" si="97"/>
        <v>4</v>
      </c>
      <c r="AN214">
        <f t="shared" si="98"/>
        <v>1</v>
      </c>
      <c r="AO214">
        <f t="shared" si="99"/>
        <v>6</v>
      </c>
    </row>
    <row r="215" spans="1:41" x14ac:dyDescent="0.3">
      <c r="A215" s="4">
        <v>45013</v>
      </c>
      <c r="B215">
        <v>16</v>
      </c>
      <c r="C215">
        <v>21</v>
      </c>
      <c r="D215">
        <v>34</v>
      </c>
      <c r="E215">
        <v>36</v>
      </c>
      <c r="F215">
        <v>44</v>
      </c>
      <c r="G215">
        <v>9</v>
      </c>
      <c r="H215">
        <v>10</v>
      </c>
      <c r="J215">
        <f t="shared" si="75"/>
        <v>4.0466035140596617</v>
      </c>
      <c r="L215">
        <f t="shared" si="76"/>
        <v>3.3882148692194831</v>
      </c>
      <c r="N215">
        <f t="shared" si="77"/>
        <v>1</v>
      </c>
      <c r="P215">
        <f t="shared" si="78"/>
        <v>2.1213203435596424</v>
      </c>
      <c r="Q215">
        <f t="shared" si="79"/>
        <v>2</v>
      </c>
      <c r="R215">
        <f t="shared" si="80"/>
        <v>0</v>
      </c>
      <c r="S215">
        <f t="shared" si="81"/>
        <v>0</v>
      </c>
      <c r="T215">
        <f t="shared" si="82"/>
        <v>1</v>
      </c>
      <c r="U215">
        <f t="shared" si="83"/>
        <v>0</v>
      </c>
      <c r="V215">
        <f t="shared" si="84"/>
        <v>0</v>
      </c>
      <c r="W215">
        <f t="shared" si="85"/>
        <v>1</v>
      </c>
      <c r="Z215">
        <f t="shared" si="86"/>
        <v>2</v>
      </c>
      <c r="AA215">
        <f t="shared" si="87"/>
        <v>1</v>
      </c>
      <c r="AB215">
        <f t="shared" si="88"/>
        <v>2</v>
      </c>
      <c r="AC215">
        <f t="shared" si="89"/>
        <v>1</v>
      </c>
      <c r="AD215">
        <f t="shared" si="90"/>
        <v>0</v>
      </c>
      <c r="AE215">
        <f t="shared" si="91"/>
        <v>0</v>
      </c>
      <c r="AF215">
        <f t="shared" si="92"/>
        <v>3</v>
      </c>
      <c r="AI215">
        <f t="shared" si="93"/>
        <v>2</v>
      </c>
      <c r="AJ215">
        <f t="shared" si="94"/>
        <v>2</v>
      </c>
      <c r="AK215">
        <f t="shared" si="95"/>
        <v>3</v>
      </c>
      <c r="AL215">
        <f t="shared" si="96"/>
        <v>2</v>
      </c>
      <c r="AM215">
        <f t="shared" si="97"/>
        <v>1</v>
      </c>
      <c r="AN215">
        <f t="shared" si="98"/>
        <v>2</v>
      </c>
      <c r="AO215">
        <f t="shared" si="99"/>
        <v>5</v>
      </c>
    </row>
    <row r="216" spans="1:41" x14ac:dyDescent="0.3">
      <c r="A216" s="4">
        <v>45009</v>
      </c>
      <c r="B216">
        <v>5</v>
      </c>
      <c r="C216">
        <v>12</v>
      </c>
      <c r="D216">
        <v>25</v>
      </c>
      <c r="E216">
        <v>36</v>
      </c>
      <c r="F216">
        <v>46</v>
      </c>
      <c r="G216">
        <v>6</v>
      </c>
      <c r="H216">
        <v>10</v>
      </c>
      <c r="J216">
        <f t="shared" si="75"/>
        <v>5.2380817099392409</v>
      </c>
      <c r="L216">
        <f t="shared" si="76"/>
        <v>3.4351128074635335</v>
      </c>
      <c r="N216">
        <f t="shared" si="77"/>
        <v>4</v>
      </c>
      <c r="P216">
        <f t="shared" si="78"/>
        <v>5.7008771254956896</v>
      </c>
      <c r="Q216">
        <f t="shared" si="79"/>
        <v>1</v>
      </c>
      <c r="R216">
        <f t="shared" si="80"/>
        <v>0</v>
      </c>
      <c r="S216">
        <f t="shared" si="81"/>
        <v>0</v>
      </c>
      <c r="T216">
        <f t="shared" si="82"/>
        <v>0</v>
      </c>
      <c r="U216">
        <f t="shared" si="83"/>
        <v>1</v>
      </c>
      <c r="V216">
        <f t="shared" si="84"/>
        <v>1</v>
      </c>
      <c r="W216">
        <f t="shared" si="85"/>
        <v>0</v>
      </c>
      <c r="Z216">
        <f t="shared" si="86"/>
        <v>1</v>
      </c>
      <c r="AA216">
        <f t="shared" si="87"/>
        <v>1</v>
      </c>
      <c r="AB216">
        <f t="shared" si="88"/>
        <v>0</v>
      </c>
      <c r="AC216">
        <f t="shared" si="89"/>
        <v>0</v>
      </c>
      <c r="AD216">
        <f t="shared" si="90"/>
        <v>1</v>
      </c>
      <c r="AE216">
        <f t="shared" si="91"/>
        <v>1</v>
      </c>
      <c r="AF216">
        <f t="shared" si="92"/>
        <v>2</v>
      </c>
      <c r="AI216">
        <f t="shared" si="93"/>
        <v>1</v>
      </c>
      <c r="AJ216">
        <f t="shared" si="94"/>
        <v>2</v>
      </c>
      <c r="AK216">
        <f t="shared" si="95"/>
        <v>2</v>
      </c>
      <c r="AL216">
        <f t="shared" si="96"/>
        <v>1</v>
      </c>
      <c r="AM216">
        <f t="shared" si="97"/>
        <v>3</v>
      </c>
      <c r="AN216">
        <f t="shared" si="98"/>
        <v>2</v>
      </c>
      <c r="AO216">
        <f t="shared" si="99"/>
        <v>5</v>
      </c>
    </row>
    <row r="217" spans="1:41" x14ac:dyDescent="0.3">
      <c r="A217" s="4">
        <v>45006</v>
      </c>
      <c r="B217">
        <v>1</v>
      </c>
      <c r="C217">
        <v>9</v>
      </c>
      <c r="D217">
        <v>20</v>
      </c>
      <c r="E217">
        <v>29</v>
      </c>
      <c r="F217">
        <v>32</v>
      </c>
      <c r="G217">
        <v>2</v>
      </c>
      <c r="H217">
        <v>3</v>
      </c>
      <c r="J217">
        <f t="shared" si="75"/>
        <v>4.1457809879442502</v>
      </c>
      <c r="L217">
        <f t="shared" si="76"/>
        <v>4.2</v>
      </c>
      <c r="N217">
        <f t="shared" si="77"/>
        <v>1</v>
      </c>
      <c r="P217">
        <f t="shared" si="78"/>
        <v>7.0710678118654755</v>
      </c>
      <c r="Q217">
        <f t="shared" si="79"/>
        <v>0</v>
      </c>
      <c r="R217">
        <f t="shared" si="80"/>
        <v>1</v>
      </c>
      <c r="S217">
        <f t="shared" si="81"/>
        <v>0</v>
      </c>
      <c r="T217">
        <f t="shared" si="82"/>
        <v>0</v>
      </c>
      <c r="U217">
        <f t="shared" si="83"/>
        <v>0</v>
      </c>
      <c r="V217">
        <f t="shared" si="84"/>
        <v>1</v>
      </c>
      <c r="W217">
        <f t="shared" si="85"/>
        <v>0</v>
      </c>
      <c r="Z217">
        <f t="shared" si="86"/>
        <v>0</v>
      </c>
      <c r="AA217">
        <f t="shared" si="87"/>
        <v>1</v>
      </c>
      <c r="AB217">
        <f t="shared" si="88"/>
        <v>0</v>
      </c>
      <c r="AC217">
        <f t="shared" si="89"/>
        <v>1</v>
      </c>
      <c r="AD217">
        <f t="shared" si="90"/>
        <v>0</v>
      </c>
      <c r="AE217">
        <f t="shared" si="91"/>
        <v>3</v>
      </c>
      <c r="AF217">
        <f t="shared" si="92"/>
        <v>2</v>
      </c>
      <c r="AI217">
        <f t="shared" si="93"/>
        <v>0</v>
      </c>
      <c r="AJ217">
        <f t="shared" si="94"/>
        <v>2</v>
      </c>
      <c r="AK217">
        <f t="shared" si="95"/>
        <v>0</v>
      </c>
      <c r="AL217">
        <f t="shared" si="96"/>
        <v>1</v>
      </c>
      <c r="AM217">
        <f t="shared" si="97"/>
        <v>1</v>
      </c>
      <c r="AN217">
        <f t="shared" si="98"/>
        <v>4</v>
      </c>
      <c r="AO217">
        <f t="shared" si="99"/>
        <v>7</v>
      </c>
    </row>
    <row r="218" spans="1:41" x14ac:dyDescent="0.3">
      <c r="A218" s="4">
        <v>45002</v>
      </c>
      <c r="B218">
        <v>5</v>
      </c>
      <c r="C218">
        <v>15</v>
      </c>
      <c r="D218">
        <v>26</v>
      </c>
      <c r="E218">
        <v>37</v>
      </c>
      <c r="F218">
        <v>49</v>
      </c>
      <c r="G218">
        <v>8</v>
      </c>
      <c r="H218">
        <v>11</v>
      </c>
      <c r="J218">
        <f t="shared" si="75"/>
        <v>5.5113519212621505</v>
      </c>
      <c r="L218">
        <f t="shared" si="76"/>
        <v>3.4117444218463957</v>
      </c>
      <c r="N218">
        <f t="shared" si="77"/>
        <v>3</v>
      </c>
      <c r="P218">
        <f t="shared" si="78"/>
        <v>2.2360679774997898</v>
      </c>
      <c r="Q218">
        <f t="shared" si="79"/>
        <v>0</v>
      </c>
      <c r="R218">
        <f t="shared" si="80"/>
        <v>0</v>
      </c>
      <c r="S218">
        <f t="shared" si="81"/>
        <v>1</v>
      </c>
      <c r="T218">
        <f t="shared" si="82"/>
        <v>2</v>
      </c>
      <c r="U218">
        <f t="shared" si="83"/>
        <v>0</v>
      </c>
      <c r="V218">
        <f t="shared" si="84"/>
        <v>0</v>
      </c>
      <c r="W218">
        <f t="shared" si="85"/>
        <v>3</v>
      </c>
      <c r="Z218">
        <f t="shared" si="86"/>
        <v>0</v>
      </c>
      <c r="AA218">
        <f t="shared" si="87"/>
        <v>0</v>
      </c>
      <c r="AB218">
        <f t="shared" si="88"/>
        <v>2</v>
      </c>
      <c r="AC218">
        <f t="shared" si="89"/>
        <v>2</v>
      </c>
      <c r="AD218">
        <f t="shared" si="90"/>
        <v>1</v>
      </c>
      <c r="AE218">
        <f t="shared" si="91"/>
        <v>1</v>
      </c>
      <c r="AF218">
        <f t="shared" si="92"/>
        <v>3</v>
      </c>
      <c r="AI218">
        <f t="shared" si="93"/>
        <v>0</v>
      </c>
      <c r="AJ218">
        <f t="shared" si="94"/>
        <v>1</v>
      </c>
      <c r="AK218">
        <f t="shared" si="95"/>
        <v>2</v>
      </c>
      <c r="AL218">
        <f t="shared" si="96"/>
        <v>3</v>
      </c>
      <c r="AM218">
        <f t="shared" si="97"/>
        <v>1</v>
      </c>
      <c r="AN218">
        <f t="shared" si="98"/>
        <v>1</v>
      </c>
      <c r="AO218">
        <f t="shared" si="99"/>
        <v>5</v>
      </c>
    </row>
    <row r="219" spans="1:41" x14ac:dyDescent="0.3">
      <c r="A219" s="4">
        <v>44999</v>
      </c>
      <c r="B219">
        <v>16</v>
      </c>
      <c r="C219">
        <v>26</v>
      </c>
      <c r="D219">
        <v>28</v>
      </c>
      <c r="E219">
        <v>31</v>
      </c>
      <c r="F219">
        <v>46</v>
      </c>
      <c r="G219">
        <v>11</v>
      </c>
      <c r="H219">
        <v>12</v>
      </c>
      <c r="J219">
        <f t="shared" si="75"/>
        <v>4.5961940777125587</v>
      </c>
      <c r="L219">
        <f t="shared" si="76"/>
        <v>3.3645207682521443</v>
      </c>
      <c r="N219">
        <f t="shared" si="77"/>
        <v>1</v>
      </c>
      <c r="P219">
        <f t="shared" si="78"/>
        <v>7.2801098892805181</v>
      </c>
      <c r="Q219">
        <f t="shared" si="79"/>
        <v>1</v>
      </c>
      <c r="R219">
        <f t="shared" si="80"/>
        <v>0</v>
      </c>
      <c r="S219">
        <f t="shared" si="81"/>
        <v>0</v>
      </c>
      <c r="T219">
        <f t="shared" si="82"/>
        <v>0</v>
      </c>
      <c r="U219">
        <f t="shared" si="83"/>
        <v>0</v>
      </c>
      <c r="V219">
        <f t="shared" si="84"/>
        <v>2</v>
      </c>
      <c r="W219">
        <f t="shared" si="85"/>
        <v>0</v>
      </c>
      <c r="Z219">
        <f t="shared" si="86"/>
        <v>1</v>
      </c>
      <c r="AA219">
        <f t="shared" si="87"/>
        <v>1</v>
      </c>
      <c r="AB219">
        <f t="shared" si="88"/>
        <v>0</v>
      </c>
      <c r="AC219">
        <f t="shared" si="89"/>
        <v>0</v>
      </c>
      <c r="AD219">
        <f t="shared" si="90"/>
        <v>1</v>
      </c>
      <c r="AE219">
        <f t="shared" si="91"/>
        <v>2</v>
      </c>
      <c r="AF219">
        <f t="shared" si="92"/>
        <v>0</v>
      </c>
      <c r="AI219">
        <f t="shared" si="93"/>
        <v>2</v>
      </c>
      <c r="AJ219">
        <f t="shared" si="94"/>
        <v>1</v>
      </c>
      <c r="AK219">
        <f t="shared" si="95"/>
        <v>0</v>
      </c>
      <c r="AL219">
        <f t="shared" si="96"/>
        <v>2</v>
      </c>
      <c r="AM219">
        <f t="shared" si="97"/>
        <v>3</v>
      </c>
      <c r="AN219">
        <f t="shared" si="98"/>
        <v>4</v>
      </c>
      <c r="AO219">
        <f t="shared" si="99"/>
        <v>2</v>
      </c>
    </row>
    <row r="220" spans="1:41" x14ac:dyDescent="0.3">
      <c r="A220" s="4">
        <v>44995</v>
      </c>
      <c r="B220">
        <v>9</v>
      </c>
      <c r="C220">
        <v>16</v>
      </c>
      <c r="D220">
        <v>37</v>
      </c>
      <c r="E220">
        <v>38</v>
      </c>
      <c r="F220">
        <v>48</v>
      </c>
      <c r="G220">
        <v>2</v>
      </c>
      <c r="H220">
        <v>7</v>
      </c>
      <c r="J220">
        <f t="shared" si="75"/>
        <v>6.0776228905716092</v>
      </c>
      <c r="L220">
        <f t="shared" si="76"/>
        <v>2.7928480087537881</v>
      </c>
      <c r="N220">
        <f t="shared" si="77"/>
        <v>5</v>
      </c>
      <c r="P220">
        <f t="shared" si="78"/>
        <v>4</v>
      </c>
      <c r="Q220">
        <f t="shared" si="79"/>
        <v>0</v>
      </c>
      <c r="R220">
        <f t="shared" si="80"/>
        <v>0</v>
      </c>
      <c r="S220">
        <f t="shared" si="81"/>
        <v>1</v>
      </c>
      <c r="T220">
        <f t="shared" si="82"/>
        <v>0</v>
      </c>
      <c r="U220">
        <f t="shared" si="83"/>
        <v>1</v>
      </c>
      <c r="V220">
        <f t="shared" si="84"/>
        <v>1</v>
      </c>
      <c r="W220">
        <f t="shared" si="85"/>
        <v>1</v>
      </c>
      <c r="Z220">
        <f t="shared" si="86"/>
        <v>0</v>
      </c>
      <c r="AA220">
        <f t="shared" si="87"/>
        <v>0</v>
      </c>
      <c r="AB220">
        <f t="shared" si="88"/>
        <v>1</v>
      </c>
      <c r="AC220">
        <f t="shared" si="89"/>
        <v>1</v>
      </c>
      <c r="AD220">
        <f t="shared" si="90"/>
        <v>1</v>
      </c>
      <c r="AE220">
        <f t="shared" si="91"/>
        <v>2</v>
      </c>
      <c r="AF220">
        <f t="shared" si="92"/>
        <v>1</v>
      </c>
      <c r="AI220">
        <f t="shared" si="93"/>
        <v>1</v>
      </c>
      <c r="AJ220">
        <f t="shared" si="94"/>
        <v>1</v>
      </c>
      <c r="AK220">
        <f t="shared" si="95"/>
        <v>2</v>
      </c>
      <c r="AL220">
        <f t="shared" si="96"/>
        <v>1</v>
      </c>
      <c r="AM220">
        <f t="shared" si="97"/>
        <v>2</v>
      </c>
      <c r="AN220">
        <f t="shared" si="98"/>
        <v>3</v>
      </c>
      <c r="AO220">
        <f t="shared" si="99"/>
        <v>4</v>
      </c>
    </row>
    <row r="221" spans="1:41" x14ac:dyDescent="0.3">
      <c r="A221" s="4">
        <v>44992</v>
      </c>
      <c r="B221">
        <v>11</v>
      </c>
      <c r="C221">
        <v>13</v>
      </c>
      <c r="D221">
        <v>24</v>
      </c>
      <c r="E221">
        <v>35</v>
      </c>
      <c r="F221">
        <v>50</v>
      </c>
      <c r="G221">
        <v>6</v>
      </c>
      <c r="H221">
        <v>11</v>
      </c>
      <c r="J221">
        <f t="shared" si="75"/>
        <v>5.4256336035526767</v>
      </c>
      <c r="L221">
        <f t="shared" si="76"/>
        <v>4.4271887242357311</v>
      </c>
      <c r="N221">
        <f t="shared" si="77"/>
        <v>5</v>
      </c>
      <c r="P221">
        <f t="shared" si="78"/>
        <v>2.8284271247461903</v>
      </c>
      <c r="Q221">
        <f t="shared" si="79"/>
        <v>0</v>
      </c>
      <c r="R221">
        <f t="shared" si="80"/>
        <v>0</v>
      </c>
      <c r="S221">
        <f t="shared" si="81"/>
        <v>1</v>
      </c>
      <c r="T221">
        <f t="shared" si="82"/>
        <v>0</v>
      </c>
      <c r="U221">
        <f t="shared" si="83"/>
        <v>1</v>
      </c>
      <c r="V221">
        <f t="shared" si="84"/>
        <v>0</v>
      </c>
      <c r="W221">
        <f t="shared" si="85"/>
        <v>1</v>
      </c>
      <c r="Z221">
        <f t="shared" si="86"/>
        <v>0</v>
      </c>
      <c r="AA221">
        <f t="shared" si="87"/>
        <v>1</v>
      </c>
      <c r="AB221">
        <f t="shared" si="88"/>
        <v>2</v>
      </c>
      <c r="AC221">
        <f t="shared" si="89"/>
        <v>0</v>
      </c>
      <c r="AD221">
        <f t="shared" si="90"/>
        <v>1</v>
      </c>
      <c r="AE221">
        <f t="shared" si="91"/>
        <v>0</v>
      </c>
      <c r="AF221">
        <f t="shared" si="92"/>
        <v>1</v>
      </c>
      <c r="AI221">
        <f t="shared" si="93"/>
        <v>2</v>
      </c>
      <c r="AJ221">
        <f t="shared" si="94"/>
        <v>4</v>
      </c>
      <c r="AK221">
        <f t="shared" si="95"/>
        <v>2</v>
      </c>
      <c r="AL221">
        <f t="shared" si="96"/>
        <v>1</v>
      </c>
      <c r="AM221">
        <f t="shared" si="97"/>
        <v>2</v>
      </c>
      <c r="AN221">
        <f t="shared" si="98"/>
        <v>1</v>
      </c>
      <c r="AO221">
        <f t="shared" si="99"/>
        <v>3</v>
      </c>
    </row>
    <row r="222" spans="1:41" x14ac:dyDescent="0.3">
      <c r="A222" s="4">
        <v>44988</v>
      </c>
      <c r="B222">
        <v>3</v>
      </c>
      <c r="C222">
        <v>6</v>
      </c>
      <c r="D222">
        <v>8</v>
      </c>
      <c r="E222">
        <v>24</v>
      </c>
      <c r="F222">
        <v>50</v>
      </c>
      <c r="G222">
        <v>10</v>
      </c>
      <c r="H222">
        <v>11</v>
      </c>
      <c r="J222">
        <f t="shared" si="75"/>
        <v>7.6852130744696989</v>
      </c>
      <c r="L222">
        <f t="shared" si="76"/>
        <v>7.5179784516850008</v>
      </c>
      <c r="N222">
        <f t="shared" si="77"/>
        <v>1</v>
      </c>
      <c r="P222">
        <f t="shared" si="78"/>
        <v>3.6055512754639891</v>
      </c>
      <c r="Q222">
        <f t="shared" si="79"/>
        <v>0</v>
      </c>
      <c r="R222">
        <f t="shared" si="80"/>
        <v>0</v>
      </c>
      <c r="S222">
        <f t="shared" si="81"/>
        <v>1</v>
      </c>
      <c r="T222">
        <f t="shared" si="82"/>
        <v>1</v>
      </c>
      <c r="U222">
        <f t="shared" si="83"/>
        <v>0</v>
      </c>
      <c r="V222">
        <f t="shared" si="84"/>
        <v>1</v>
      </c>
      <c r="W222">
        <f t="shared" si="85"/>
        <v>0</v>
      </c>
      <c r="Z222">
        <f t="shared" si="86"/>
        <v>1</v>
      </c>
      <c r="AA222">
        <f t="shared" si="87"/>
        <v>0</v>
      </c>
      <c r="AB222">
        <f t="shared" si="88"/>
        <v>3</v>
      </c>
      <c r="AC222">
        <f t="shared" si="89"/>
        <v>1</v>
      </c>
      <c r="AD222">
        <f t="shared" si="90"/>
        <v>0</v>
      </c>
      <c r="AE222">
        <f t="shared" si="91"/>
        <v>3</v>
      </c>
      <c r="AF222">
        <f t="shared" si="92"/>
        <v>0</v>
      </c>
      <c r="AI222">
        <f t="shared" si="93"/>
        <v>2</v>
      </c>
      <c r="AJ222">
        <f t="shared" si="94"/>
        <v>1</v>
      </c>
      <c r="AK222">
        <f t="shared" si="95"/>
        <v>3</v>
      </c>
      <c r="AL222">
        <f t="shared" si="96"/>
        <v>1</v>
      </c>
      <c r="AM222">
        <f t="shared" si="97"/>
        <v>1</v>
      </c>
      <c r="AN222">
        <f t="shared" si="98"/>
        <v>6</v>
      </c>
      <c r="AO222">
        <f t="shared" si="99"/>
        <v>3</v>
      </c>
    </row>
    <row r="223" spans="1:41" x14ac:dyDescent="0.3">
      <c r="A223" s="4">
        <v>44985</v>
      </c>
      <c r="B223">
        <v>12</v>
      </c>
      <c r="C223">
        <v>29</v>
      </c>
      <c r="D223">
        <v>33</v>
      </c>
      <c r="E223">
        <v>37</v>
      </c>
      <c r="F223">
        <v>47</v>
      </c>
      <c r="G223">
        <v>5</v>
      </c>
      <c r="H223">
        <v>10</v>
      </c>
      <c r="J223">
        <f t="shared" si="75"/>
        <v>5.1295711321707982</v>
      </c>
      <c r="L223">
        <f t="shared" si="76"/>
        <v>1.8761663039293719</v>
      </c>
      <c r="N223">
        <f t="shared" si="77"/>
        <v>5</v>
      </c>
      <c r="P223">
        <f t="shared" si="78"/>
        <v>5.7008771254956896</v>
      </c>
      <c r="Q223">
        <f t="shared" si="79"/>
        <v>0</v>
      </c>
      <c r="R223">
        <f t="shared" si="80"/>
        <v>0</v>
      </c>
      <c r="S223">
        <f t="shared" si="81"/>
        <v>0</v>
      </c>
      <c r="T223">
        <f t="shared" si="82"/>
        <v>0</v>
      </c>
      <c r="U223">
        <f t="shared" si="83"/>
        <v>1</v>
      </c>
      <c r="V223">
        <f t="shared" si="84"/>
        <v>0</v>
      </c>
      <c r="W223">
        <f t="shared" si="85"/>
        <v>0</v>
      </c>
      <c r="Z223">
        <f t="shared" si="86"/>
        <v>1</v>
      </c>
      <c r="AA223">
        <f t="shared" si="87"/>
        <v>0</v>
      </c>
      <c r="AB223">
        <f t="shared" si="88"/>
        <v>1</v>
      </c>
      <c r="AC223">
        <f t="shared" si="89"/>
        <v>0</v>
      </c>
      <c r="AD223">
        <f t="shared" si="90"/>
        <v>3</v>
      </c>
      <c r="AE223">
        <f t="shared" si="91"/>
        <v>0</v>
      </c>
      <c r="AF223">
        <f t="shared" si="92"/>
        <v>2</v>
      </c>
      <c r="AI223">
        <f t="shared" si="93"/>
        <v>1</v>
      </c>
      <c r="AJ223">
        <f t="shared" si="94"/>
        <v>1</v>
      </c>
      <c r="AK223">
        <f t="shared" si="95"/>
        <v>3</v>
      </c>
      <c r="AL223">
        <f t="shared" si="96"/>
        <v>1</v>
      </c>
      <c r="AM223">
        <f t="shared" si="97"/>
        <v>4</v>
      </c>
      <c r="AN223">
        <f t="shared" si="98"/>
        <v>4</v>
      </c>
      <c r="AO223">
        <f t="shared" si="99"/>
        <v>5</v>
      </c>
    </row>
    <row r="224" spans="1:41" x14ac:dyDescent="0.3">
      <c r="A224" s="4">
        <v>44981</v>
      </c>
      <c r="B224">
        <v>7</v>
      </c>
      <c r="C224">
        <v>23</v>
      </c>
      <c r="D224">
        <v>34</v>
      </c>
      <c r="E224">
        <v>42</v>
      </c>
      <c r="F224">
        <v>48</v>
      </c>
      <c r="G224">
        <v>1</v>
      </c>
      <c r="H224">
        <v>3</v>
      </c>
      <c r="J224">
        <f t="shared" si="75"/>
        <v>5.4600824169603888</v>
      </c>
      <c r="L224">
        <f t="shared" si="76"/>
        <v>2.8213471959331771</v>
      </c>
      <c r="N224">
        <f t="shared" si="77"/>
        <v>2</v>
      </c>
      <c r="P224">
        <f t="shared" si="78"/>
        <v>2.9154759474226504</v>
      </c>
      <c r="Q224">
        <f t="shared" si="79"/>
        <v>0</v>
      </c>
      <c r="R224">
        <f t="shared" si="80"/>
        <v>1</v>
      </c>
      <c r="S224">
        <f t="shared" si="81"/>
        <v>2</v>
      </c>
      <c r="T224">
        <f t="shared" si="82"/>
        <v>1</v>
      </c>
      <c r="U224">
        <f t="shared" si="83"/>
        <v>0</v>
      </c>
      <c r="V224">
        <f t="shared" si="84"/>
        <v>1</v>
      </c>
      <c r="W224">
        <f t="shared" si="85"/>
        <v>3</v>
      </c>
      <c r="Z224">
        <f t="shared" si="86"/>
        <v>1</v>
      </c>
      <c r="AA224">
        <f t="shared" si="87"/>
        <v>1</v>
      </c>
      <c r="AB224">
        <f t="shared" si="88"/>
        <v>2</v>
      </c>
      <c r="AC224">
        <f t="shared" si="89"/>
        <v>2</v>
      </c>
      <c r="AD224">
        <f t="shared" si="90"/>
        <v>0</v>
      </c>
      <c r="AE224">
        <f t="shared" si="91"/>
        <v>1</v>
      </c>
      <c r="AF224">
        <f t="shared" si="92"/>
        <v>5</v>
      </c>
      <c r="AI224">
        <f t="shared" si="93"/>
        <v>1</v>
      </c>
      <c r="AJ224">
        <f t="shared" si="94"/>
        <v>2</v>
      </c>
      <c r="AK224">
        <f t="shared" si="95"/>
        <v>5</v>
      </c>
      <c r="AL224">
        <f t="shared" si="96"/>
        <v>4</v>
      </c>
      <c r="AM224">
        <f t="shared" si="97"/>
        <v>1</v>
      </c>
      <c r="AN224">
        <f t="shared" si="98"/>
        <v>2</v>
      </c>
      <c r="AO224">
        <f t="shared" si="99"/>
        <v>8</v>
      </c>
    </row>
    <row r="225" spans="1:41" x14ac:dyDescent="0.3">
      <c r="A225" s="4">
        <v>44978</v>
      </c>
      <c r="B225">
        <v>21</v>
      </c>
      <c r="C225">
        <v>22</v>
      </c>
      <c r="D225">
        <v>34</v>
      </c>
      <c r="E225">
        <v>41</v>
      </c>
      <c r="F225">
        <v>49</v>
      </c>
      <c r="G225">
        <v>2</v>
      </c>
      <c r="H225">
        <v>7</v>
      </c>
      <c r="J225">
        <f t="shared" si="75"/>
        <v>4.0155946010522525</v>
      </c>
      <c r="L225">
        <f t="shared" si="76"/>
        <v>3.072458299147443</v>
      </c>
      <c r="N225">
        <f t="shared" si="77"/>
        <v>5</v>
      </c>
      <c r="P225">
        <f t="shared" si="78"/>
        <v>1.5811388300841898</v>
      </c>
      <c r="Q225">
        <f t="shared" si="79"/>
        <v>0</v>
      </c>
      <c r="R225">
        <f t="shared" si="80"/>
        <v>0</v>
      </c>
      <c r="S225">
        <f t="shared" si="81"/>
        <v>1</v>
      </c>
      <c r="T225">
        <f t="shared" si="82"/>
        <v>0</v>
      </c>
      <c r="U225">
        <f t="shared" si="83"/>
        <v>0</v>
      </c>
      <c r="V225">
        <f t="shared" si="84"/>
        <v>1</v>
      </c>
      <c r="W225">
        <f t="shared" si="85"/>
        <v>0</v>
      </c>
      <c r="Z225">
        <f t="shared" si="86"/>
        <v>1</v>
      </c>
      <c r="AA225">
        <f t="shared" si="87"/>
        <v>0</v>
      </c>
      <c r="AB225">
        <f t="shared" si="88"/>
        <v>1</v>
      </c>
      <c r="AC225">
        <f t="shared" si="89"/>
        <v>1</v>
      </c>
      <c r="AD225">
        <f t="shared" si="90"/>
        <v>0</v>
      </c>
      <c r="AE225">
        <f t="shared" si="91"/>
        <v>2</v>
      </c>
      <c r="AF225">
        <f t="shared" si="92"/>
        <v>3</v>
      </c>
      <c r="AI225">
        <f t="shared" si="93"/>
        <v>2</v>
      </c>
      <c r="AJ225">
        <f t="shared" si="94"/>
        <v>0</v>
      </c>
      <c r="AK225">
        <f t="shared" si="95"/>
        <v>4</v>
      </c>
      <c r="AL225">
        <f t="shared" si="96"/>
        <v>1</v>
      </c>
      <c r="AM225">
        <f t="shared" si="97"/>
        <v>0</v>
      </c>
      <c r="AN225">
        <f t="shared" si="98"/>
        <v>3</v>
      </c>
      <c r="AO225">
        <f t="shared" si="99"/>
        <v>4</v>
      </c>
    </row>
    <row r="226" spans="1:41" x14ac:dyDescent="0.3">
      <c r="A226" s="4">
        <v>44974</v>
      </c>
      <c r="B226">
        <v>8</v>
      </c>
      <c r="C226">
        <v>23</v>
      </c>
      <c r="D226">
        <v>27</v>
      </c>
      <c r="E226">
        <v>42</v>
      </c>
      <c r="F226">
        <v>45</v>
      </c>
      <c r="G226">
        <v>1</v>
      </c>
      <c r="H226">
        <v>9</v>
      </c>
      <c r="J226">
        <f t="shared" si="75"/>
        <v>5.4486236794258422</v>
      </c>
      <c r="L226">
        <f t="shared" si="76"/>
        <v>3.9395431207184415</v>
      </c>
      <c r="N226">
        <f t="shared" si="77"/>
        <v>8</v>
      </c>
      <c r="P226">
        <f t="shared" si="78"/>
        <v>4.3011626335213133</v>
      </c>
      <c r="Q226">
        <f t="shared" si="79"/>
        <v>1</v>
      </c>
      <c r="R226">
        <f t="shared" si="80"/>
        <v>0</v>
      </c>
      <c r="S226">
        <f t="shared" si="81"/>
        <v>0</v>
      </c>
      <c r="T226">
        <f t="shared" si="82"/>
        <v>0</v>
      </c>
      <c r="U226">
        <f t="shared" si="83"/>
        <v>1</v>
      </c>
      <c r="V226">
        <f t="shared" si="84"/>
        <v>0</v>
      </c>
      <c r="W226">
        <f t="shared" si="85"/>
        <v>1</v>
      </c>
      <c r="Z226">
        <f t="shared" si="86"/>
        <v>2</v>
      </c>
      <c r="AA226">
        <f t="shared" si="87"/>
        <v>0</v>
      </c>
      <c r="AB226">
        <f t="shared" si="88"/>
        <v>1</v>
      </c>
      <c r="AC226">
        <f t="shared" si="89"/>
        <v>1</v>
      </c>
      <c r="AD226">
        <f t="shared" si="90"/>
        <v>1</v>
      </c>
      <c r="AE226">
        <f t="shared" si="91"/>
        <v>0</v>
      </c>
      <c r="AF226">
        <f t="shared" si="92"/>
        <v>1</v>
      </c>
      <c r="AI226">
        <f t="shared" si="93"/>
        <v>3</v>
      </c>
      <c r="AJ226">
        <f t="shared" si="94"/>
        <v>1</v>
      </c>
      <c r="AK226">
        <f t="shared" si="95"/>
        <v>3</v>
      </c>
      <c r="AL226">
        <f t="shared" si="96"/>
        <v>3</v>
      </c>
      <c r="AM226">
        <f t="shared" si="97"/>
        <v>3</v>
      </c>
      <c r="AN226">
        <f t="shared" si="98"/>
        <v>2</v>
      </c>
      <c r="AO226">
        <f t="shared" si="99"/>
        <v>2</v>
      </c>
    </row>
    <row r="227" spans="1:41" x14ac:dyDescent="0.3">
      <c r="A227" s="4">
        <v>44971</v>
      </c>
      <c r="B227">
        <v>24</v>
      </c>
      <c r="C227">
        <v>26</v>
      </c>
      <c r="D227">
        <v>38</v>
      </c>
      <c r="E227">
        <v>43</v>
      </c>
      <c r="F227">
        <v>46</v>
      </c>
      <c r="G227">
        <v>2</v>
      </c>
      <c r="H227">
        <v>3</v>
      </c>
      <c r="J227">
        <f t="shared" si="75"/>
        <v>3.3726843908080104</v>
      </c>
      <c r="L227">
        <f t="shared" si="76"/>
        <v>5.7584720195551871</v>
      </c>
      <c r="N227">
        <f t="shared" si="77"/>
        <v>1</v>
      </c>
      <c r="P227">
        <f t="shared" si="78"/>
        <v>3.6055512754639891</v>
      </c>
      <c r="Q227">
        <f t="shared" si="79"/>
        <v>0</v>
      </c>
      <c r="R227">
        <f t="shared" si="80"/>
        <v>0</v>
      </c>
      <c r="S227">
        <f t="shared" si="81"/>
        <v>0</v>
      </c>
      <c r="T227">
        <f t="shared" si="82"/>
        <v>1</v>
      </c>
      <c r="U227">
        <f t="shared" si="83"/>
        <v>0</v>
      </c>
      <c r="V227">
        <f t="shared" si="84"/>
        <v>0</v>
      </c>
      <c r="W227">
        <f t="shared" si="85"/>
        <v>4</v>
      </c>
      <c r="Z227">
        <f t="shared" si="86"/>
        <v>0</v>
      </c>
      <c r="AA227">
        <f t="shared" si="87"/>
        <v>0</v>
      </c>
      <c r="AB227">
        <f t="shared" si="88"/>
        <v>0</v>
      </c>
      <c r="AC227">
        <f t="shared" si="89"/>
        <v>2</v>
      </c>
      <c r="AD227">
        <f t="shared" si="90"/>
        <v>1</v>
      </c>
      <c r="AE227">
        <f t="shared" si="91"/>
        <v>1</v>
      </c>
      <c r="AF227">
        <f t="shared" si="92"/>
        <v>5</v>
      </c>
      <c r="AI227">
        <f t="shared" si="93"/>
        <v>0</v>
      </c>
      <c r="AJ227">
        <f t="shared" si="94"/>
        <v>3</v>
      </c>
      <c r="AK227">
        <f t="shared" si="95"/>
        <v>0</v>
      </c>
      <c r="AL227">
        <f t="shared" si="96"/>
        <v>3</v>
      </c>
      <c r="AM227">
        <f t="shared" si="97"/>
        <v>3</v>
      </c>
      <c r="AN227">
        <f t="shared" si="98"/>
        <v>2</v>
      </c>
      <c r="AO227">
        <f t="shared" si="99"/>
        <v>8</v>
      </c>
    </row>
    <row r="228" spans="1:41" x14ac:dyDescent="0.3">
      <c r="A228" s="4">
        <v>44967</v>
      </c>
      <c r="B228">
        <v>3</v>
      </c>
      <c r="C228">
        <v>13</v>
      </c>
      <c r="D228">
        <v>25</v>
      </c>
      <c r="E228">
        <v>36</v>
      </c>
      <c r="F228">
        <v>47</v>
      </c>
      <c r="G228">
        <v>3</v>
      </c>
      <c r="H228">
        <v>8</v>
      </c>
      <c r="J228">
        <f t="shared" si="75"/>
        <v>5.5113519212621505</v>
      </c>
      <c r="L228">
        <f t="shared" si="76"/>
        <v>2.6153393661244042</v>
      </c>
      <c r="N228">
        <f t="shared" si="77"/>
        <v>5</v>
      </c>
      <c r="P228">
        <f t="shared" si="78"/>
        <v>0.70710678118654757</v>
      </c>
      <c r="Q228">
        <f t="shared" si="79"/>
        <v>0</v>
      </c>
      <c r="R228">
        <f t="shared" si="80"/>
        <v>0</v>
      </c>
      <c r="S228">
        <f t="shared" si="81"/>
        <v>0</v>
      </c>
      <c r="T228">
        <f t="shared" si="82"/>
        <v>0</v>
      </c>
      <c r="U228">
        <f t="shared" si="83"/>
        <v>2</v>
      </c>
      <c r="V228">
        <f t="shared" si="84"/>
        <v>3</v>
      </c>
      <c r="W228">
        <f t="shared" si="85"/>
        <v>0</v>
      </c>
      <c r="Z228">
        <f t="shared" si="86"/>
        <v>1</v>
      </c>
      <c r="AA228">
        <f t="shared" si="87"/>
        <v>3</v>
      </c>
      <c r="AB228">
        <f t="shared" si="88"/>
        <v>1</v>
      </c>
      <c r="AC228">
        <f t="shared" si="89"/>
        <v>0</v>
      </c>
      <c r="AD228">
        <f t="shared" si="90"/>
        <v>2</v>
      </c>
      <c r="AE228">
        <f t="shared" si="91"/>
        <v>4</v>
      </c>
      <c r="AF228">
        <f t="shared" si="92"/>
        <v>0</v>
      </c>
      <c r="AI228">
        <f t="shared" si="93"/>
        <v>2</v>
      </c>
      <c r="AJ228">
        <f t="shared" si="94"/>
        <v>3</v>
      </c>
      <c r="AK228">
        <f t="shared" si="95"/>
        <v>2</v>
      </c>
      <c r="AL228">
        <f t="shared" si="96"/>
        <v>0</v>
      </c>
      <c r="AM228">
        <f t="shared" si="97"/>
        <v>3</v>
      </c>
      <c r="AN228">
        <f t="shared" si="98"/>
        <v>7</v>
      </c>
      <c r="AO228">
        <f t="shared" si="99"/>
        <v>1</v>
      </c>
    </row>
    <row r="229" spans="1:41" x14ac:dyDescent="0.3">
      <c r="A229" s="4">
        <v>44964</v>
      </c>
      <c r="B229">
        <v>2</v>
      </c>
      <c r="C229">
        <v>8</v>
      </c>
      <c r="D229">
        <v>34</v>
      </c>
      <c r="E229">
        <v>44</v>
      </c>
      <c r="F229">
        <v>47</v>
      </c>
      <c r="G229">
        <v>3</v>
      </c>
      <c r="H229">
        <v>9</v>
      </c>
      <c r="J229">
        <f t="shared" si="75"/>
        <v>7.1632743909472012</v>
      </c>
      <c r="L229">
        <f t="shared" si="76"/>
        <v>4.349712634186309</v>
      </c>
      <c r="N229">
        <f t="shared" si="77"/>
        <v>6</v>
      </c>
      <c r="P229">
        <f t="shared" si="78"/>
        <v>0.70710678118654757</v>
      </c>
      <c r="Q229">
        <f t="shared" si="79"/>
        <v>1</v>
      </c>
      <c r="R229">
        <f t="shared" si="80"/>
        <v>1</v>
      </c>
      <c r="S229">
        <f t="shared" si="81"/>
        <v>0</v>
      </c>
      <c r="T229">
        <f t="shared" si="82"/>
        <v>0</v>
      </c>
      <c r="U229">
        <f t="shared" si="83"/>
        <v>1</v>
      </c>
      <c r="V229">
        <f t="shared" si="84"/>
        <v>2</v>
      </c>
      <c r="W229">
        <f t="shared" si="85"/>
        <v>0</v>
      </c>
      <c r="Z229">
        <f t="shared" si="86"/>
        <v>1</v>
      </c>
      <c r="AA229">
        <f t="shared" si="87"/>
        <v>1</v>
      </c>
      <c r="AB229">
        <f t="shared" si="88"/>
        <v>1</v>
      </c>
      <c r="AC229">
        <f t="shared" si="89"/>
        <v>1</v>
      </c>
      <c r="AD229">
        <f t="shared" si="90"/>
        <v>1</v>
      </c>
      <c r="AE229">
        <f t="shared" si="91"/>
        <v>4</v>
      </c>
      <c r="AF229">
        <f t="shared" si="92"/>
        <v>0</v>
      </c>
      <c r="AI229">
        <f t="shared" si="93"/>
        <v>2</v>
      </c>
      <c r="AJ229">
        <f t="shared" si="94"/>
        <v>2</v>
      </c>
      <c r="AK229">
        <f t="shared" si="95"/>
        <v>3</v>
      </c>
      <c r="AL229">
        <f t="shared" si="96"/>
        <v>2</v>
      </c>
      <c r="AM229">
        <f t="shared" si="97"/>
        <v>2</v>
      </c>
      <c r="AN229">
        <f t="shared" si="98"/>
        <v>6</v>
      </c>
      <c r="AO229">
        <f t="shared" si="99"/>
        <v>1</v>
      </c>
    </row>
    <row r="230" spans="1:41" x14ac:dyDescent="0.3">
      <c r="A230" s="4">
        <v>44960</v>
      </c>
      <c r="B230">
        <v>2</v>
      </c>
      <c r="C230">
        <v>14</v>
      </c>
      <c r="D230">
        <v>17</v>
      </c>
      <c r="E230">
        <v>32</v>
      </c>
      <c r="F230">
        <v>45</v>
      </c>
      <c r="G230">
        <v>3</v>
      </c>
      <c r="H230">
        <v>10</v>
      </c>
      <c r="J230">
        <f t="shared" si="75"/>
        <v>5.8470077817632502</v>
      </c>
      <c r="L230">
        <f t="shared" si="76"/>
        <v>1.2328828005937953</v>
      </c>
      <c r="N230">
        <f t="shared" si="77"/>
        <v>7</v>
      </c>
      <c r="P230">
        <f t="shared" si="78"/>
        <v>2.1213203435596424</v>
      </c>
      <c r="Q230">
        <f t="shared" si="79"/>
        <v>0</v>
      </c>
      <c r="R230">
        <f t="shared" si="80"/>
        <v>0</v>
      </c>
      <c r="S230">
        <f t="shared" si="81"/>
        <v>0</v>
      </c>
      <c r="T230">
        <f t="shared" si="82"/>
        <v>0</v>
      </c>
      <c r="U230">
        <f t="shared" si="83"/>
        <v>0</v>
      </c>
      <c r="V230">
        <f t="shared" si="84"/>
        <v>1</v>
      </c>
      <c r="W230">
        <f t="shared" si="85"/>
        <v>1</v>
      </c>
      <c r="Z230">
        <f t="shared" si="86"/>
        <v>0</v>
      </c>
      <c r="AA230">
        <f t="shared" si="87"/>
        <v>0</v>
      </c>
      <c r="AB230">
        <f t="shared" si="88"/>
        <v>1</v>
      </c>
      <c r="AC230">
        <f t="shared" si="89"/>
        <v>0</v>
      </c>
      <c r="AD230">
        <f t="shared" si="90"/>
        <v>2</v>
      </c>
      <c r="AE230">
        <f t="shared" si="91"/>
        <v>3</v>
      </c>
      <c r="AF230">
        <f t="shared" si="92"/>
        <v>4</v>
      </c>
      <c r="AI230">
        <f t="shared" si="93"/>
        <v>1</v>
      </c>
      <c r="AJ230">
        <f t="shared" si="94"/>
        <v>0</v>
      </c>
      <c r="AK230">
        <f t="shared" si="95"/>
        <v>3</v>
      </c>
      <c r="AL230">
        <f t="shared" si="96"/>
        <v>0</v>
      </c>
      <c r="AM230">
        <f t="shared" si="97"/>
        <v>3</v>
      </c>
      <c r="AN230">
        <f t="shared" si="98"/>
        <v>5</v>
      </c>
      <c r="AO230">
        <f t="shared" si="99"/>
        <v>5</v>
      </c>
    </row>
    <row r="231" spans="1:41" x14ac:dyDescent="0.3">
      <c r="A231" s="4">
        <v>44957</v>
      </c>
      <c r="B231">
        <v>7</v>
      </c>
      <c r="C231">
        <v>12</v>
      </c>
      <c r="D231">
        <v>19</v>
      </c>
      <c r="E231">
        <v>33</v>
      </c>
      <c r="F231">
        <v>43</v>
      </c>
      <c r="G231">
        <v>3</v>
      </c>
      <c r="H231">
        <v>7</v>
      </c>
      <c r="J231">
        <f t="shared" si="75"/>
        <v>4.8088460154178359</v>
      </c>
      <c r="L231">
        <f t="shared" si="76"/>
        <v>3.8262252939417984</v>
      </c>
      <c r="N231">
        <f t="shared" si="77"/>
        <v>4</v>
      </c>
      <c r="P231">
        <f t="shared" si="78"/>
        <v>6.0827625302982193</v>
      </c>
      <c r="Q231">
        <f t="shared" si="79"/>
        <v>0</v>
      </c>
      <c r="R231">
        <f t="shared" si="80"/>
        <v>0</v>
      </c>
      <c r="S231">
        <f t="shared" si="81"/>
        <v>1</v>
      </c>
      <c r="T231">
        <f t="shared" si="82"/>
        <v>1</v>
      </c>
      <c r="U231">
        <f t="shared" si="83"/>
        <v>1</v>
      </c>
      <c r="V231">
        <f t="shared" si="84"/>
        <v>0</v>
      </c>
      <c r="W231">
        <f t="shared" si="85"/>
        <v>2</v>
      </c>
      <c r="Z231">
        <f t="shared" si="86"/>
        <v>0</v>
      </c>
      <c r="AA231">
        <f t="shared" si="87"/>
        <v>0</v>
      </c>
      <c r="AB231">
        <f t="shared" si="88"/>
        <v>2</v>
      </c>
      <c r="AC231">
        <f t="shared" si="89"/>
        <v>2</v>
      </c>
      <c r="AD231">
        <f t="shared" si="90"/>
        <v>2</v>
      </c>
      <c r="AE231">
        <f t="shared" si="91"/>
        <v>3</v>
      </c>
      <c r="AF231">
        <f t="shared" si="92"/>
        <v>2</v>
      </c>
      <c r="AI231">
        <f t="shared" si="93"/>
        <v>0</v>
      </c>
      <c r="AJ231">
        <f t="shared" si="94"/>
        <v>3</v>
      </c>
      <c r="AK231">
        <f t="shared" si="95"/>
        <v>4</v>
      </c>
      <c r="AL231">
        <f t="shared" si="96"/>
        <v>2</v>
      </c>
      <c r="AM231">
        <f t="shared" si="97"/>
        <v>2</v>
      </c>
      <c r="AN231">
        <f t="shared" si="98"/>
        <v>5</v>
      </c>
      <c r="AO231">
        <f t="shared" si="99"/>
        <v>3</v>
      </c>
    </row>
    <row r="232" spans="1:41" x14ac:dyDescent="0.3">
      <c r="A232" s="4">
        <v>44953</v>
      </c>
      <c r="B232">
        <v>8</v>
      </c>
      <c r="C232">
        <v>9</v>
      </c>
      <c r="D232">
        <v>15</v>
      </c>
      <c r="E232">
        <v>19</v>
      </c>
      <c r="F232">
        <v>31</v>
      </c>
      <c r="G232">
        <v>10</v>
      </c>
      <c r="H232">
        <v>12</v>
      </c>
      <c r="J232">
        <f t="shared" si="75"/>
        <v>3.5089172119045497</v>
      </c>
      <c r="L232">
        <f t="shared" si="76"/>
        <v>8.5813751811699728</v>
      </c>
      <c r="N232">
        <f t="shared" si="77"/>
        <v>2</v>
      </c>
      <c r="P232">
        <f t="shared" si="78"/>
        <v>2.2360679774997898</v>
      </c>
      <c r="Q232">
        <f t="shared" si="79"/>
        <v>0</v>
      </c>
      <c r="R232">
        <f t="shared" si="80"/>
        <v>0</v>
      </c>
      <c r="S232">
        <f t="shared" si="81"/>
        <v>0</v>
      </c>
      <c r="T232">
        <f t="shared" si="82"/>
        <v>0</v>
      </c>
      <c r="U232">
        <f t="shared" si="83"/>
        <v>0</v>
      </c>
      <c r="V232">
        <f t="shared" si="84"/>
        <v>2</v>
      </c>
      <c r="W232">
        <f t="shared" si="85"/>
        <v>0</v>
      </c>
      <c r="Z232">
        <f t="shared" si="86"/>
        <v>0</v>
      </c>
      <c r="AA232">
        <f t="shared" si="87"/>
        <v>0</v>
      </c>
      <c r="AB232">
        <f t="shared" si="88"/>
        <v>0</v>
      </c>
      <c r="AC232">
        <f t="shared" si="89"/>
        <v>1</v>
      </c>
      <c r="AD232">
        <f t="shared" si="90"/>
        <v>2</v>
      </c>
      <c r="AE232">
        <f t="shared" si="91"/>
        <v>3</v>
      </c>
      <c r="AF232">
        <f t="shared" si="92"/>
        <v>1</v>
      </c>
      <c r="AI232">
        <f t="shared" si="93"/>
        <v>1</v>
      </c>
      <c r="AJ232">
        <f t="shared" si="94"/>
        <v>1</v>
      </c>
      <c r="AK232">
        <f t="shared" si="95"/>
        <v>2</v>
      </c>
      <c r="AL232">
        <f t="shared" si="96"/>
        <v>4</v>
      </c>
      <c r="AM232">
        <f t="shared" si="97"/>
        <v>3</v>
      </c>
      <c r="AN232">
        <f t="shared" si="98"/>
        <v>4</v>
      </c>
      <c r="AO232">
        <f t="shared" si="99"/>
        <v>3</v>
      </c>
    </row>
    <row r="233" spans="1:41" x14ac:dyDescent="0.3">
      <c r="A233" s="4">
        <v>44950</v>
      </c>
      <c r="B233">
        <v>11</v>
      </c>
      <c r="C233">
        <v>27</v>
      </c>
      <c r="D233">
        <v>41</v>
      </c>
      <c r="E233">
        <v>43</v>
      </c>
      <c r="F233">
        <v>47</v>
      </c>
      <c r="G233">
        <v>7</v>
      </c>
      <c r="H233">
        <v>11</v>
      </c>
      <c r="J233">
        <f t="shared" si="75"/>
        <v>5.4313902456001077</v>
      </c>
      <c r="L233">
        <f t="shared" si="76"/>
        <v>7.274613391789285</v>
      </c>
      <c r="N233">
        <f t="shared" si="77"/>
        <v>4</v>
      </c>
      <c r="P233">
        <f t="shared" si="78"/>
        <v>0</v>
      </c>
      <c r="Q233">
        <f t="shared" si="79"/>
        <v>1</v>
      </c>
      <c r="R233">
        <f t="shared" si="80"/>
        <v>0</v>
      </c>
      <c r="S233">
        <f t="shared" si="81"/>
        <v>0</v>
      </c>
      <c r="T233">
        <f t="shared" si="82"/>
        <v>0</v>
      </c>
      <c r="U233">
        <f t="shared" si="83"/>
        <v>0</v>
      </c>
      <c r="V233">
        <f t="shared" si="84"/>
        <v>1</v>
      </c>
      <c r="W233">
        <f t="shared" si="85"/>
        <v>1</v>
      </c>
      <c r="Z233">
        <f t="shared" si="86"/>
        <v>2</v>
      </c>
      <c r="AA233">
        <f t="shared" si="87"/>
        <v>1</v>
      </c>
      <c r="AB233">
        <f t="shared" si="88"/>
        <v>0</v>
      </c>
      <c r="AC233">
        <f t="shared" si="89"/>
        <v>1</v>
      </c>
      <c r="AD233">
        <f t="shared" si="90"/>
        <v>1</v>
      </c>
      <c r="AE233">
        <f t="shared" si="91"/>
        <v>1</v>
      </c>
      <c r="AF233">
        <f t="shared" si="92"/>
        <v>2</v>
      </c>
      <c r="AI233">
        <f t="shared" si="93"/>
        <v>2</v>
      </c>
      <c r="AJ233">
        <f t="shared" si="94"/>
        <v>3</v>
      </c>
      <c r="AK233">
        <f t="shared" si="95"/>
        <v>1</v>
      </c>
      <c r="AL233">
        <f t="shared" si="96"/>
        <v>1</v>
      </c>
      <c r="AM233">
        <f t="shared" si="97"/>
        <v>1</v>
      </c>
      <c r="AN233">
        <f t="shared" si="98"/>
        <v>2</v>
      </c>
      <c r="AO233">
        <f t="shared" si="99"/>
        <v>6</v>
      </c>
    </row>
    <row r="234" spans="1:41" x14ac:dyDescent="0.3">
      <c r="A234" s="4">
        <v>44946</v>
      </c>
      <c r="B234">
        <v>3</v>
      </c>
      <c r="C234">
        <v>6</v>
      </c>
      <c r="D234">
        <v>13</v>
      </c>
      <c r="E234">
        <v>40</v>
      </c>
      <c r="F234">
        <v>42</v>
      </c>
      <c r="G234">
        <v>7</v>
      </c>
      <c r="H234">
        <v>11</v>
      </c>
      <c r="J234">
        <f t="shared" si="75"/>
        <v>7.0311805552126163</v>
      </c>
      <c r="L234">
        <f t="shared" si="76"/>
        <v>5.7930993431840951</v>
      </c>
      <c r="N234">
        <f t="shared" si="77"/>
        <v>4</v>
      </c>
      <c r="P234">
        <f t="shared" si="78"/>
        <v>5</v>
      </c>
      <c r="Q234">
        <f t="shared" si="79"/>
        <v>0</v>
      </c>
      <c r="R234">
        <f t="shared" si="80"/>
        <v>0</v>
      </c>
      <c r="S234">
        <f t="shared" si="81"/>
        <v>2</v>
      </c>
      <c r="T234">
        <f t="shared" si="82"/>
        <v>1</v>
      </c>
      <c r="U234">
        <f t="shared" si="83"/>
        <v>1</v>
      </c>
      <c r="V234">
        <f t="shared" si="84"/>
        <v>0</v>
      </c>
      <c r="W234">
        <f t="shared" si="85"/>
        <v>0</v>
      </c>
      <c r="Z234">
        <f t="shared" si="86"/>
        <v>0</v>
      </c>
      <c r="AA234">
        <f t="shared" si="87"/>
        <v>0</v>
      </c>
      <c r="AB234">
        <f t="shared" si="88"/>
        <v>2</v>
      </c>
      <c r="AC234">
        <f t="shared" si="89"/>
        <v>1</v>
      </c>
      <c r="AD234">
        <f t="shared" si="90"/>
        <v>2</v>
      </c>
      <c r="AE234">
        <f t="shared" si="91"/>
        <v>1</v>
      </c>
      <c r="AF234">
        <f t="shared" si="92"/>
        <v>1</v>
      </c>
      <c r="AI234">
        <f t="shared" si="93"/>
        <v>1</v>
      </c>
      <c r="AJ234">
        <f t="shared" si="94"/>
        <v>0</v>
      </c>
      <c r="AK234">
        <f t="shared" si="95"/>
        <v>4</v>
      </c>
      <c r="AL234">
        <f t="shared" si="96"/>
        <v>1</v>
      </c>
      <c r="AM234">
        <f t="shared" si="97"/>
        <v>3</v>
      </c>
      <c r="AN234">
        <f t="shared" si="98"/>
        <v>1</v>
      </c>
      <c r="AO234">
        <f t="shared" si="99"/>
        <v>5</v>
      </c>
    </row>
    <row r="235" spans="1:41" x14ac:dyDescent="0.3">
      <c r="A235" s="4">
        <v>44943</v>
      </c>
      <c r="B235">
        <v>18</v>
      </c>
      <c r="C235">
        <v>21</v>
      </c>
      <c r="D235">
        <v>30</v>
      </c>
      <c r="E235">
        <v>46</v>
      </c>
      <c r="F235">
        <v>50</v>
      </c>
      <c r="G235">
        <v>2</v>
      </c>
      <c r="H235">
        <v>6</v>
      </c>
      <c r="J235">
        <f t="shared" si="75"/>
        <v>4.7565743976101116</v>
      </c>
      <c r="L235">
        <f t="shared" si="76"/>
        <v>4.991993589739474</v>
      </c>
      <c r="N235">
        <f t="shared" si="77"/>
        <v>4</v>
      </c>
      <c r="P235">
        <f t="shared" si="78"/>
        <v>3.5355339059327378</v>
      </c>
      <c r="Q235">
        <f t="shared" si="79"/>
        <v>0</v>
      </c>
      <c r="R235">
        <f t="shared" si="80"/>
        <v>1</v>
      </c>
      <c r="S235">
        <f t="shared" si="81"/>
        <v>0</v>
      </c>
      <c r="T235">
        <f t="shared" si="82"/>
        <v>1</v>
      </c>
      <c r="U235">
        <f t="shared" si="83"/>
        <v>0</v>
      </c>
      <c r="V235">
        <f t="shared" si="84"/>
        <v>0</v>
      </c>
      <c r="W235">
        <f t="shared" si="85"/>
        <v>0</v>
      </c>
      <c r="Z235">
        <f t="shared" si="86"/>
        <v>0</v>
      </c>
      <c r="AA235">
        <f t="shared" si="87"/>
        <v>1</v>
      </c>
      <c r="AB235">
        <f t="shared" si="88"/>
        <v>1</v>
      </c>
      <c r="AC235">
        <f t="shared" si="89"/>
        <v>1</v>
      </c>
      <c r="AD235">
        <f t="shared" si="90"/>
        <v>0</v>
      </c>
      <c r="AE235">
        <f t="shared" si="91"/>
        <v>1</v>
      </c>
      <c r="AF235">
        <f t="shared" si="92"/>
        <v>0</v>
      </c>
      <c r="AI235">
        <f t="shared" si="93"/>
        <v>0</v>
      </c>
      <c r="AJ235">
        <f t="shared" si="94"/>
        <v>5</v>
      </c>
      <c r="AK235">
        <f t="shared" si="95"/>
        <v>1</v>
      </c>
      <c r="AL235">
        <f t="shared" si="96"/>
        <v>2</v>
      </c>
      <c r="AM235">
        <f t="shared" si="97"/>
        <v>2</v>
      </c>
      <c r="AN235">
        <f t="shared" si="98"/>
        <v>3</v>
      </c>
      <c r="AO235">
        <f t="shared" si="99"/>
        <v>2</v>
      </c>
    </row>
    <row r="236" spans="1:41" x14ac:dyDescent="0.3">
      <c r="A236" s="4">
        <v>44939</v>
      </c>
      <c r="B236">
        <v>4</v>
      </c>
      <c r="C236">
        <v>13</v>
      </c>
      <c r="D236">
        <v>25</v>
      </c>
      <c r="E236">
        <v>33</v>
      </c>
      <c r="F236">
        <v>37</v>
      </c>
      <c r="G236">
        <v>5</v>
      </c>
      <c r="H236">
        <v>10</v>
      </c>
      <c r="J236">
        <f t="shared" si="75"/>
        <v>4.3660622991432447</v>
      </c>
      <c r="L236">
        <f t="shared" si="76"/>
        <v>2.8565713714171403</v>
      </c>
      <c r="N236">
        <f t="shared" si="77"/>
        <v>5</v>
      </c>
      <c r="P236">
        <f t="shared" si="78"/>
        <v>1.4142135623730951</v>
      </c>
      <c r="Q236">
        <f t="shared" si="79"/>
        <v>0</v>
      </c>
      <c r="R236">
        <f t="shared" si="80"/>
        <v>1</v>
      </c>
      <c r="S236">
        <f t="shared" si="81"/>
        <v>0</v>
      </c>
      <c r="T236">
        <f t="shared" si="82"/>
        <v>1</v>
      </c>
      <c r="U236">
        <f t="shared" si="83"/>
        <v>0</v>
      </c>
      <c r="V236">
        <f t="shared" si="84"/>
        <v>1</v>
      </c>
      <c r="W236">
        <f t="shared" si="85"/>
        <v>2</v>
      </c>
      <c r="Z236">
        <f t="shared" si="86"/>
        <v>0</v>
      </c>
      <c r="AA236">
        <f t="shared" si="87"/>
        <v>1</v>
      </c>
      <c r="AB236">
        <f t="shared" si="88"/>
        <v>0</v>
      </c>
      <c r="AC236">
        <f t="shared" si="89"/>
        <v>1</v>
      </c>
      <c r="AD236">
        <f t="shared" si="90"/>
        <v>0</v>
      </c>
      <c r="AE236">
        <f t="shared" si="91"/>
        <v>3</v>
      </c>
      <c r="AF236">
        <f t="shared" si="92"/>
        <v>3</v>
      </c>
      <c r="AI236">
        <f t="shared" si="93"/>
        <v>0</v>
      </c>
      <c r="AJ236">
        <f t="shared" si="94"/>
        <v>3</v>
      </c>
      <c r="AK236">
        <f t="shared" si="95"/>
        <v>2</v>
      </c>
      <c r="AL236">
        <f t="shared" si="96"/>
        <v>3</v>
      </c>
      <c r="AM236">
        <f t="shared" si="97"/>
        <v>2</v>
      </c>
      <c r="AN236">
        <f t="shared" si="98"/>
        <v>3</v>
      </c>
      <c r="AO236">
        <f t="shared" si="99"/>
        <v>4</v>
      </c>
    </row>
    <row r="237" spans="1:41" x14ac:dyDescent="0.3">
      <c r="A237" s="4">
        <v>44936</v>
      </c>
      <c r="B237">
        <v>11</v>
      </c>
      <c r="C237">
        <v>13</v>
      </c>
      <c r="D237">
        <v>34</v>
      </c>
      <c r="E237">
        <v>40</v>
      </c>
      <c r="F237">
        <v>42</v>
      </c>
      <c r="G237">
        <v>3</v>
      </c>
      <c r="H237">
        <v>10</v>
      </c>
      <c r="J237">
        <f t="shared" si="75"/>
        <v>5.5056788863863098</v>
      </c>
      <c r="L237">
        <f t="shared" si="76"/>
        <v>3.872983346207417</v>
      </c>
      <c r="N237">
        <f t="shared" si="77"/>
        <v>7</v>
      </c>
      <c r="P237">
        <f t="shared" si="78"/>
        <v>1.5811388300841898</v>
      </c>
      <c r="Q237">
        <f t="shared" si="79"/>
        <v>0</v>
      </c>
      <c r="R237">
        <f t="shared" si="80"/>
        <v>0</v>
      </c>
      <c r="S237">
        <f t="shared" si="81"/>
        <v>2</v>
      </c>
      <c r="T237">
        <f t="shared" si="82"/>
        <v>0</v>
      </c>
      <c r="U237">
        <f t="shared" si="83"/>
        <v>1</v>
      </c>
      <c r="V237">
        <f t="shared" si="84"/>
        <v>2</v>
      </c>
      <c r="W237">
        <f t="shared" si="85"/>
        <v>1</v>
      </c>
      <c r="Z237">
        <f t="shared" si="86"/>
        <v>1</v>
      </c>
      <c r="AA237">
        <f t="shared" si="87"/>
        <v>0</v>
      </c>
      <c r="AB237">
        <f t="shared" si="88"/>
        <v>2</v>
      </c>
      <c r="AC237">
        <f t="shared" si="89"/>
        <v>0</v>
      </c>
      <c r="AD237">
        <f t="shared" si="90"/>
        <v>1</v>
      </c>
      <c r="AE237">
        <f t="shared" si="91"/>
        <v>3</v>
      </c>
      <c r="AF237">
        <f t="shared" si="92"/>
        <v>2</v>
      </c>
      <c r="AI237">
        <f t="shared" si="93"/>
        <v>2</v>
      </c>
      <c r="AJ237">
        <f t="shared" si="94"/>
        <v>2</v>
      </c>
      <c r="AK237">
        <f t="shared" si="95"/>
        <v>2</v>
      </c>
      <c r="AL237">
        <f t="shared" si="96"/>
        <v>0</v>
      </c>
      <c r="AM237">
        <f t="shared" si="97"/>
        <v>3</v>
      </c>
      <c r="AN237">
        <f t="shared" si="98"/>
        <v>5</v>
      </c>
      <c r="AO237">
        <f t="shared" si="99"/>
        <v>3</v>
      </c>
    </row>
    <row r="238" spans="1:41" x14ac:dyDescent="0.3">
      <c r="A238" s="4">
        <v>44932</v>
      </c>
      <c r="B238">
        <v>16</v>
      </c>
      <c r="C238">
        <v>31</v>
      </c>
      <c r="D238">
        <v>35</v>
      </c>
      <c r="E238">
        <v>44</v>
      </c>
      <c r="F238">
        <v>45</v>
      </c>
      <c r="G238">
        <v>4</v>
      </c>
      <c r="H238">
        <v>12</v>
      </c>
      <c r="J238">
        <f t="shared" si="75"/>
        <v>4.4930501889028571</v>
      </c>
      <c r="L238">
        <f t="shared" si="76"/>
        <v>2.4819347291981715</v>
      </c>
      <c r="N238">
        <f t="shared" si="77"/>
        <v>8</v>
      </c>
      <c r="P238">
        <f t="shared" si="78"/>
        <v>1.5811388300841898</v>
      </c>
      <c r="Q238">
        <f t="shared" si="79"/>
        <v>1</v>
      </c>
      <c r="R238">
        <f t="shared" si="80"/>
        <v>1</v>
      </c>
      <c r="S238">
        <f t="shared" si="81"/>
        <v>1</v>
      </c>
      <c r="T238">
        <f t="shared" si="82"/>
        <v>0</v>
      </c>
      <c r="U238">
        <f t="shared" si="83"/>
        <v>1</v>
      </c>
      <c r="V238">
        <f t="shared" si="84"/>
        <v>1</v>
      </c>
      <c r="W238">
        <f t="shared" si="85"/>
        <v>0</v>
      </c>
      <c r="Z238">
        <f t="shared" si="86"/>
        <v>1</v>
      </c>
      <c r="AA238">
        <f t="shared" si="87"/>
        <v>2</v>
      </c>
      <c r="AB238">
        <f t="shared" si="88"/>
        <v>3</v>
      </c>
      <c r="AC238">
        <f t="shared" si="89"/>
        <v>1</v>
      </c>
      <c r="AD238">
        <f t="shared" si="90"/>
        <v>2</v>
      </c>
      <c r="AE238">
        <f t="shared" si="91"/>
        <v>1</v>
      </c>
      <c r="AF238">
        <f t="shared" si="92"/>
        <v>1</v>
      </c>
      <c r="AI238">
        <f t="shared" si="93"/>
        <v>3</v>
      </c>
      <c r="AJ238">
        <f t="shared" si="94"/>
        <v>3</v>
      </c>
      <c r="AK238">
        <f t="shared" si="95"/>
        <v>7</v>
      </c>
      <c r="AL238">
        <f t="shared" si="96"/>
        <v>2</v>
      </c>
      <c r="AM238">
        <f t="shared" si="97"/>
        <v>3</v>
      </c>
      <c r="AN238">
        <f t="shared" si="98"/>
        <v>1</v>
      </c>
      <c r="AO238">
        <f t="shared" si="99"/>
        <v>3</v>
      </c>
    </row>
    <row r="239" spans="1:41" x14ac:dyDescent="0.3">
      <c r="A239" s="4">
        <v>44929</v>
      </c>
      <c r="B239">
        <v>20</v>
      </c>
      <c r="C239">
        <v>21</v>
      </c>
      <c r="D239">
        <v>29</v>
      </c>
      <c r="E239">
        <v>45</v>
      </c>
      <c r="F239">
        <v>46</v>
      </c>
      <c r="G239">
        <v>3</v>
      </c>
      <c r="H239">
        <v>10</v>
      </c>
      <c r="J239">
        <f t="shared" si="75"/>
        <v>4.4860896112315904</v>
      </c>
      <c r="L239">
        <f t="shared" si="76"/>
        <v>3.7682887362833548</v>
      </c>
      <c r="N239">
        <f t="shared" si="77"/>
        <v>7</v>
      </c>
      <c r="P239">
        <f t="shared" si="78"/>
        <v>1.5811388300841898</v>
      </c>
      <c r="Q239">
        <f t="shared" si="79"/>
        <v>1</v>
      </c>
      <c r="R239">
        <f t="shared" si="80"/>
        <v>0</v>
      </c>
      <c r="S239">
        <f t="shared" si="81"/>
        <v>0</v>
      </c>
      <c r="T239">
        <f t="shared" si="82"/>
        <v>0</v>
      </c>
      <c r="U239">
        <f t="shared" si="83"/>
        <v>0</v>
      </c>
      <c r="V239">
        <f t="shared" si="84"/>
        <v>1</v>
      </c>
      <c r="W239">
        <f t="shared" si="85"/>
        <v>0</v>
      </c>
      <c r="Z239">
        <f t="shared" si="86"/>
        <v>3</v>
      </c>
      <c r="AA239">
        <f t="shared" si="87"/>
        <v>1</v>
      </c>
      <c r="AB239">
        <f t="shared" si="88"/>
        <v>0</v>
      </c>
      <c r="AC239">
        <f t="shared" si="89"/>
        <v>1</v>
      </c>
      <c r="AD239">
        <f t="shared" si="90"/>
        <v>1</v>
      </c>
      <c r="AE239">
        <f t="shared" si="91"/>
        <v>2</v>
      </c>
      <c r="AF239">
        <f t="shared" si="92"/>
        <v>1</v>
      </c>
      <c r="AI239">
        <f t="shared" si="93"/>
        <v>4</v>
      </c>
      <c r="AJ239">
        <f t="shared" si="94"/>
        <v>6</v>
      </c>
      <c r="AK239">
        <f t="shared" si="95"/>
        <v>1</v>
      </c>
      <c r="AL239">
        <f t="shared" si="96"/>
        <v>2</v>
      </c>
      <c r="AM239">
        <f t="shared" si="97"/>
        <v>1</v>
      </c>
      <c r="AN239">
        <f t="shared" si="98"/>
        <v>5</v>
      </c>
      <c r="AO239">
        <f t="shared" si="99"/>
        <v>2</v>
      </c>
    </row>
    <row r="240" spans="1:41" x14ac:dyDescent="0.3">
      <c r="A240" s="4">
        <v>44925</v>
      </c>
      <c r="B240">
        <v>17</v>
      </c>
      <c r="C240">
        <v>34</v>
      </c>
      <c r="D240">
        <v>42</v>
      </c>
      <c r="E240">
        <v>47</v>
      </c>
      <c r="F240">
        <v>48</v>
      </c>
      <c r="G240">
        <v>1</v>
      </c>
      <c r="H240">
        <v>9</v>
      </c>
      <c r="J240">
        <f t="shared" si="75"/>
        <v>4.8669805834829463</v>
      </c>
      <c r="L240">
        <f t="shared" si="76"/>
        <v>3.3941125496954276</v>
      </c>
      <c r="N240">
        <f t="shared" si="77"/>
        <v>8</v>
      </c>
      <c r="P240">
        <f t="shared" si="78"/>
        <v>3.1622776601683795</v>
      </c>
      <c r="Q240">
        <f t="shared" si="79"/>
        <v>2</v>
      </c>
      <c r="R240">
        <f t="shared" si="80"/>
        <v>1</v>
      </c>
      <c r="S240">
        <f t="shared" si="81"/>
        <v>0</v>
      </c>
      <c r="T240">
        <f t="shared" si="82"/>
        <v>0</v>
      </c>
      <c r="U240">
        <f t="shared" si="83"/>
        <v>0</v>
      </c>
      <c r="V240">
        <f t="shared" si="84"/>
        <v>0</v>
      </c>
      <c r="W240">
        <f t="shared" si="85"/>
        <v>0</v>
      </c>
      <c r="Z240">
        <f t="shared" si="86"/>
        <v>2</v>
      </c>
      <c r="AA240">
        <f t="shared" si="87"/>
        <v>1</v>
      </c>
      <c r="AB240">
        <f t="shared" si="88"/>
        <v>0</v>
      </c>
      <c r="AC240">
        <f t="shared" si="89"/>
        <v>0</v>
      </c>
      <c r="AD240">
        <f t="shared" si="90"/>
        <v>0</v>
      </c>
      <c r="AE240">
        <f t="shared" si="91"/>
        <v>1</v>
      </c>
      <c r="AF240">
        <f t="shared" si="92"/>
        <v>0</v>
      </c>
      <c r="AI240">
        <f t="shared" si="93"/>
        <v>2</v>
      </c>
      <c r="AJ240">
        <f t="shared" si="94"/>
        <v>2</v>
      </c>
      <c r="AK240">
        <f t="shared" si="95"/>
        <v>2</v>
      </c>
      <c r="AL240">
        <f t="shared" si="96"/>
        <v>2</v>
      </c>
      <c r="AM240">
        <f t="shared" si="97"/>
        <v>2</v>
      </c>
      <c r="AN240">
        <f t="shared" si="98"/>
        <v>7</v>
      </c>
      <c r="AO240">
        <f t="shared" si="99"/>
        <v>0</v>
      </c>
    </row>
    <row r="241" spans="1:41" x14ac:dyDescent="0.3">
      <c r="A241" s="4">
        <v>44922</v>
      </c>
      <c r="B241">
        <v>19</v>
      </c>
      <c r="C241">
        <v>31</v>
      </c>
      <c r="D241">
        <v>33</v>
      </c>
      <c r="E241">
        <v>34</v>
      </c>
      <c r="F241">
        <v>43</v>
      </c>
      <c r="G241">
        <v>3</v>
      </c>
      <c r="H241">
        <v>5</v>
      </c>
      <c r="J241">
        <f t="shared" si="75"/>
        <v>3.7914377220257753</v>
      </c>
      <c r="L241">
        <f t="shared" si="76"/>
        <v>4.1617304093369629</v>
      </c>
      <c r="N241">
        <f t="shared" si="77"/>
        <v>2</v>
      </c>
      <c r="P241">
        <f t="shared" si="78"/>
        <v>4.4721359549995796</v>
      </c>
      <c r="Q241">
        <f t="shared" si="79"/>
        <v>1</v>
      </c>
      <c r="R241">
        <f t="shared" si="80"/>
        <v>1</v>
      </c>
      <c r="S241">
        <f t="shared" si="81"/>
        <v>0</v>
      </c>
      <c r="T241">
        <f t="shared" si="82"/>
        <v>0</v>
      </c>
      <c r="U241">
        <f t="shared" si="83"/>
        <v>0</v>
      </c>
      <c r="V241">
        <f t="shared" si="84"/>
        <v>1</v>
      </c>
      <c r="W241">
        <f t="shared" si="85"/>
        <v>2</v>
      </c>
      <c r="Z241">
        <f t="shared" si="86"/>
        <v>2</v>
      </c>
      <c r="AA241">
        <f t="shared" si="87"/>
        <v>1</v>
      </c>
      <c r="AB241">
        <f t="shared" si="88"/>
        <v>0</v>
      </c>
      <c r="AC241">
        <f t="shared" si="89"/>
        <v>0</v>
      </c>
      <c r="AD241">
        <f t="shared" si="90"/>
        <v>0</v>
      </c>
      <c r="AE241">
        <f t="shared" si="91"/>
        <v>2</v>
      </c>
      <c r="AF241">
        <f t="shared" si="92"/>
        <v>2</v>
      </c>
      <c r="AI241">
        <f t="shared" si="93"/>
        <v>5</v>
      </c>
      <c r="AJ241">
        <f t="shared" si="94"/>
        <v>2</v>
      </c>
      <c r="AK241">
        <f t="shared" si="95"/>
        <v>2</v>
      </c>
      <c r="AL241">
        <f t="shared" si="96"/>
        <v>1</v>
      </c>
      <c r="AM241">
        <f t="shared" si="97"/>
        <v>0</v>
      </c>
      <c r="AN241">
        <f t="shared" si="98"/>
        <v>6</v>
      </c>
      <c r="AO241">
        <f t="shared" si="99"/>
        <v>2</v>
      </c>
    </row>
    <row r="242" spans="1:41" x14ac:dyDescent="0.3">
      <c r="A242" s="4">
        <v>44918</v>
      </c>
      <c r="B242">
        <v>16</v>
      </c>
      <c r="C242">
        <v>17</v>
      </c>
      <c r="D242">
        <v>23</v>
      </c>
      <c r="E242">
        <v>26</v>
      </c>
      <c r="F242">
        <v>35</v>
      </c>
      <c r="G242">
        <v>5</v>
      </c>
      <c r="H242">
        <v>11</v>
      </c>
      <c r="J242">
        <f t="shared" si="75"/>
        <v>2.817356917396161</v>
      </c>
      <c r="L242">
        <f t="shared" si="76"/>
        <v>3.9849717690342552</v>
      </c>
      <c r="N242">
        <f t="shared" si="77"/>
        <v>6</v>
      </c>
      <c r="P242">
        <f t="shared" si="78"/>
        <v>4.3011626335213133</v>
      </c>
      <c r="Q242">
        <f t="shared" si="79"/>
        <v>0</v>
      </c>
      <c r="R242">
        <f t="shared" si="80"/>
        <v>1</v>
      </c>
      <c r="S242">
        <f t="shared" si="81"/>
        <v>0</v>
      </c>
      <c r="T242">
        <f t="shared" si="82"/>
        <v>2</v>
      </c>
      <c r="U242">
        <f t="shared" si="83"/>
        <v>1</v>
      </c>
      <c r="V242">
        <f t="shared" si="84"/>
        <v>1</v>
      </c>
      <c r="W242">
        <f t="shared" si="85"/>
        <v>1</v>
      </c>
      <c r="Z242">
        <f t="shared" si="86"/>
        <v>1</v>
      </c>
      <c r="AA242">
        <f t="shared" si="87"/>
        <v>1</v>
      </c>
      <c r="AB242">
        <f t="shared" si="88"/>
        <v>0</v>
      </c>
      <c r="AC242">
        <f t="shared" si="89"/>
        <v>2</v>
      </c>
      <c r="AD242">
        <f t="shared" si="90"/>
        <v>5</v>
      </c>
      <c r="AE242">
        <f t="shared" si="91"/>
        <v>1</v>
      </c>
      <c r="AF242">
        <f t="shared" si="92"/>
        <v>4</v>
      </c>
      <c r="AI242">
        <f t="shared" si="93"/>
        <v>2</v>
      </c>
      <c r="AJ242">
        <f t="shared" si="94"/>
        <v>1</v>
      </c>
      <c r="AK242">
        <f t="shared" si="95"/>
        <v>1</v>
      </c>
      <c r="AL242">
        <f t="shared" si="96"/>
        <v>2</v>
      </c>
      <c r="AM242">
        <f t="shared" si="97"/>
        <v>7</v>
      </c>
      <c r="AN242">
        <f t="shared" si="98"/>
        <v>1</v>
      </c>
      <c r="AO242">
        <f t="shared" si="99"/>
        <v>5</v>
      </c>
    </row>
    <row r="243" spans="1:41" x14ac:dyDescent="0.3">
      <c r="A243" s="4">
        <v>44915</v>
      </c>
      <c r="B243">
        <v>1</v>
      </c>
      <c r="C243">
        <v>11</v>
      </c>
      <c r="D243">
        <v>17</v>
      </c>
      <c r="E243">
        <v>20</v>
      </c>
      <c r="F243">
        <v>27</v>
      </c>
      <c r="G243">
        <v>4</v>
      </c>
      <c r="H243">
        <v>5</v>
      </c>
      <c r="J243">
        <f t="shared" si="75"/>
        <v>3.4820970692960298</v>
      </c>
      <c r="L243">
        <f t="shared" si="76"/>
        <v>4.6260134024881507</v>
      </c>
      <c r="N243">
        <f t="shared" si="77"/>
        <v>1</v>
      </c>
      <c r="P243">
        <f t="shared" si="78"/>
        <v>2</v>
      </c>
      <c r="Q243">
        <f t="shared" si="79"/>
        <v>0</v>
      </c>
      <c r="R243">
        <f t="shared" si="80"/>
        <v>0</v>
      </c>
      <c r="S243">
        <f t="shared" si="81"/>
        <v>0</v>
      </c>
      <c r="T243">
        <f t="shared" si="82"/>
        <v>1</v>
      </c>
      <c r="U243">
        <f t="shared" si="83"/>
        <v>2</v>
      </c>
      <c r="V243">
        <f t="shared" si="84"/>
        <v>0</v>
      </c>
      <c r="W243">
        <f t="shared" si="85"/>
        <v>0</v>
      </c>
      <c r="Z243">
        <f t="shared" si="86"/>
        <v>0</v>
      </c>
      <c r="AA243">
        <f t="shared" si="87"/>
        <v>0</v>
      </c>
      <c r="AB243">
        <f t="shared" si="88"/>
        <v>0</v>
      </c>
      <c r="AC243">
        <f t="shared" si="89"/>
        <v>2</v>
      </c>
      <c r="AD243">
        <f t="shared" si="90"/>
        <v>2</v>
      </c>
      <c r="AE243">
        <f t="shared" si="91"/>
        <v>0</v>
      </c>
      <c r="AF243">
        <f t="shared" si="92"/>
        <v>0</v>
      </c>
      <c r="AI243">
        <f t="shared" si="93"/>
        <v>0</v>
      </c>
      <c r="AJ243">
        <f t="shared" si="94"/>
        <v>2</v>
      </c>
      <c r="AK243">
        <f t="shared" si="95"/>
        <v>0</v>
      </c>
      <c r="AL243">
        <f t="shared" si="96"/>
        <v>3</v>
      </c>
      <c r="AM243">
        <f t="shared" si="97"/>
        <v>3</v>
      </c>
      <c r="AN243">
        <f t="shared" si="98"/>
        <v>1</v>
      </c>
      <c r="AO243">
        <f t="shared" si="99"/>
        <v>0</v>
      </c>
    </row>
    <row r="244" spans="1:41" x14ac:dyDescent="0.3">
      <c r="A244" s="4">
        <v>44911</v>
      </c>
      <c r="B244">
        <v>2</v>
      </c>
      <c r="C244">
        <v>15</v>
      </c>
      <c r="D244">
        <v>19</v>
      </c>
      <c r="E244">
        <v>35</v>
      </c>
      <c r="F244">
        <v>44</v>
      </c>
      <c r="G244">
        <v>2</v>
      </c>
      <c r="H244">
        <v>7</v>
      </c>
      <c r="J244">
        <f t="shared" si="75"/>
        <v>5.7118298293979315</v>
      </c>
      <c r="L244">
        <f t="shared" si="76"/>
        <v>3.8105117766515297</v>
      </c>
      <c r="N244">
        <f t="shared" si="77"/>
        <v>5</v>
      </c>
      <c r="P244">
        <f t="shared" si="78"/>
        <v>6.324555320336759</v>
      </c>
      <c r="Q244">
        <f t="shared" si="79"/>
        <v>0</v>
      </c>
      <c r="R244">
        <f t="shared" si="80"/>
        <v>1</v>
      </c>
      <c r="S244">
        <f t="shared" si="81"/>
        <v>0</v>
      </c>
      <c r="T244">
        <f t="shared" si="82"/>
        <v>2</v>
      </c>
      <c r="U244">
        <f t="shared" si="83"/>
        <v>0</v>
      </c>
      <c r="V244">
        <f t="shared" si="84"/>
        <v>0</v>
      </c>
      <c r="W244">
        <f t="shared" si="85"/>
        <v>0</v>
      </c>
      <c r="Z244">
        <f t="shared" si="86"/>
        <v>1</v>
      </c>
      <c r="AA244">
        <f t="shared" si="87"/>
        <v>1</v>
      </c>
      <c r="AB244">
        <f t="shared" si="88"/>
        <v>3</v>
      </c>
      <c r="AC244">
        <f t="shared" si="89"/>
        <v>4</v>
      </c>
      <c r="AD244">
        <f t="shared" si="90"/>
        <v>1</v>
      </c>
      <c r="AE244">
        <f t="shared" si="91"/>
        <v>2</v>
      </c>
      <c r="AF244">
        <f t="shared" si="92"/>
        <v>0</v>
      </c>
      <c r="AI244">
        <f t="shared" si="93"/>
        <v>2</v>
      </c>
      <c r="AJ244">
        <f t="shared" si="94"/>
        <v>3</v>
      </c>
      <c r="AK244">
        <f t="shared" si="95"/>
        <v>4</v>
      </c>
      <c r="AL244">
        <f t="shared" si="96"/>
        <v>6</v>
      </c>
      <c r="AM244">
        <f t="shared" si="97"/>
        <v>2</v>
      </c>
      <c r="AN244">
        <f t="shared" si="98"/>
        <v>3</v>
      </c>
      <c r="AO244">
        <f t="shared" si="99"/>
        <v>0</v>
      </c>
    </row>
    <row r="245" spans="1:41" x14ac:dyDescent="0.3">
      <c r="A245" s="4">
        <v>44908</v>
      </c>
      <c r="B245">
        <v>3</v>
      </c>
      <c r="C245">
        <v>9</v>
      </c>
      <c r="D245">
        <v>12</v>
      </c>
      <c r="E245">
        <v>26</v>
      </c>
      <c r="F245">
        <v>30</v>
      </c>
      <c r="G245">
        <v>10</v>
      </c>
      <c r="H245">
        <v>11</v>
      </c>
      <c r="J245">
        <f t="shared" si="75"/>
        <v>4.0078048854703496</v>
      </c>
      <c r="L245">
        <f t="shared" si="76"/>
        <v>7.7717436910901796</v>
      </c>
      <c r="N245">
        <f t="shared" si="77"/>
        <v>1</v>
      </c>
      <c r="P245">
        <f t="shared" si="78"/>
        <v>8.5146931829632013</v>
      </c>
      <c r="Q245">
        <f t="shared" si="79"/>
        <v>0</v>
      </c>
      <c r="R245">
        <f t="shared" si="80"/>
        <v>0</v>
      </c>
      <c r="S245">
        <f t="shared" si="81"/>
        <v>2</v>
      </c>
      <c r="T245">
        <f t="shared" si="82"/>
        <v>1</v>
      </c>
      <c r="U245">
        <f t="shared" si="83"/>
        <v>0</v>
      </c>
      <c r="V245">
        <f t="shared" si="84"/>
        <v>0</v>
      </c>
      <c r="W245">
        <f t="shared" si="85"/>
        <v>1</v>
      </c>
      <c r="Z245">
        <f t="shared" si="86"/>
        <v>1</v>
      </c>
      <c r="AA245">
        <f t="shared" si="87"/>
        <v>0</v>
      </c>
      <c r="AB245">
        <f t="shared" si="88"/>
        <v>2</v>
      </c>
      <c r="AC245">
        <f t="shared" si="89"/>
        <v>1</v>
      </c>
      <c r="AD245">
        <f t="shared" si="90"/>
        <v>0</v>
      </c>
      <c r="AE245">
        <f t="shared" si="91"/>
        <v>1</v>
      </c>
      <c r="AF245">
        <f t="shared" si="92"/>
        <v>3</v>
      </c>
      <c r="AI245">
        <f t="shared" si="93"/>
        <v>1</v>
      </c>
      <c r="AJ245">
        <f t="shared" si="94"/>
        <v>1</v>
      </c>
      <c r="AK245">
        <f t="shared" si="95"/>
        <v>3</v>
      </c>
      <c r="AL245">
        <f t="shared" si="96"/>
        <v>2</v>
      </c>
      <c r="AM245">
        <f t="shared" si="97"/>
        <v>0</v>
      </c>
      <c r="AN245">
        <f t="shared" si="98"/>
        <v>1</v>
      </c>
      <c r="AO245">
        <f t="shared" si="99"/>
        <v>5</v>
      </c>
    </row>
    <row r="246" spans="1:41" x14ac:dyDescent="0.3">
      <c r="A246" s="4">
        <v>44904</v>
      </c>
      <c r="B246">
        <v>8</v>
      </c>
      <c r="C246">
        <v>27</v>
      </c>
      <c r="D246">
        <v>31</v>
      </c>
      <c r="E246">
        <v>46</v>
      </c>
      <c r="F246">
        <v>50</v>
      </c>
      <c r="G246">
        <v>1</v>
      </c>
      <c r="H246">
        <v>3</v>
      </c>
      <c r="J246">
        <f t="shared" si="75"/>
        <v>6.2149014473280264</v>
      </c>
      <c r="L246">
        <f t="shared" si="76"/>
        <v>6.4187226143524851</v>
      </c>
      <c r="N246">
        <f t="shared" si="77"/>
        <v>2</v>
      </c>
      <c r="P246">
        <f t="shared" si="78"/>
        <v>8.0622577482985491</v>
      </c>
      <c r="Q246">
        <f t="shared" si="79"/>
        <v>0</v>
      </c>
      <c r="R246">
        <f t="shared" si="80"/>
        <v>1</v>
      </c>
      <c r="S246">
        <f t="shared" si="81"/>
        <v>0</v>
      </c>
      <c r="T246">
        <f t="shared" si="82"/>
        <v>0</v>
      </c>
      <c r="U246">
        <f t="shared" si="83"/>
        <v>0</v>
      </c>
      <c r="V246">
        <f t="shared" si="84"/>
        <v>0</v>
      </c>
      <c r="W246">
        <f t="shared" si="85"/>
        <v>1</v>
      </c>
      <c r="Z246">
        <f t="shared" si="86"/>
        <v>0</v>
      </c>
      <c r="AA246">
        <f t="shared" si="87"/>
        <v>1</v>
      </c>
      <c r="AB246">
        <f t="shared" si="88"/>
        <v>1</v>
      </c>
      <c r="AC246">
        <f t="shared" si="89"/>
        <v>0</v>
      </c>
      <c r="AD246">
        <f t="shared" si="90"/>
        <v>1</v>
      </c>
      <c r="AE246">
        <f t="shared" si="91"/>
        <v>3</v>
      </c>
      <c r="AF246">
        <f t="shared" si="92"/>
        <v>2</v>
      </c>
      <c r="AI246">
        <f t="shared" si="93"/>
        <v>0</v>
      </c>
      <c r="AJ246">
        <f t="shared" si="94"/>
        <v>3</v>
      </c>
      <c r="AK246">
        <f t="shared" si="95"/>
        <v>1</v>
      </c>
      <c r="AL246">
        <f t="shared" si="96"/>
        <v>0</v>
      </c>
      <c r="AM246">
        <f t="shared" si="97"/>
        <v>1</v>
      </c>
      <c r="AN246">
        <f t="shared" si="98"/>
        <v>7</v>
      </c>
      <c r="AO246">
        <f t="shared" si="99"/>
        <v>7</v>
      </c>
    </row>
    <row r="247" spans="1:41" x14ac:dyDescent="0.3">
      <c r="A247" s="4">
        <v>44901</v>
      </c>
      <c r="B247">
        <v>12</v>
      </c>
      <c r="C247">
        <v>20</v>
      </c>
      <c r="D247">
        <v>25</v>
      </c>
      <c r="E247">
        <v>26</v>
      </c>
      <c r="F247">
        <v>27</v>
      </c>
      <c r="G247">
        <v>8</v>
      </c>
      <c r="H247">
        <v>12</v>
      </c>
      <c r="J247">
        <f t="shared" si="75"/>
        <v>2.384848003542364</v>
      </c>
      <c r="L247">
        <f t="shared" si="76"/>
        <v>4.8744230427815767</v>
      </c>
      <c r="N247">
        <f t="shared" si="77"/>
        <v>4</v>
      </c>
      <c r="P247">
        <f t="shared" si="78"/>
        <v>1.5811388300841898</v>
      </c>
      <c r="Q247">
        <f t="shared" si="79"/>
        <v>1</v>
      </c>
      <c r="R247">
        <f t="shared" si="80"/>
        <v>1</v>
      </c>
      <c r="S247">
        <f t="shared" si="81"/>
        <v>0</v>
      </c>
      <c r="T247">
        <f t="shared" si="82"/>
        <v>0</v>
      </c>
      <c r="U247">
        <f t="shared" si="83"/>
        <v>0</v>
      </c>
      <c r="V247">
        <f t="shared" si="84"/>
        <v>1</v>
      </c>
      <c r="W247">
        <f t="shared" si="85"/>
        <v>1</v>
      </c>
      <c r="Z247">
        <f t="shared" si="86"/>
        <v>1</v>
      </c>
      <c r="AA247">
        <f t="shared" si="87"/>
        <v>1</v>
      </c>
      <c r="AB247">
        <f t="shared" si="88"/>
        <v>1</v>
      </c>
      <c r="AC247">
        <f t="shared" si="89"/>
        <v>0</v>
      </c>
      <c r="AD247">
        <f t="shared" si="90"/>
        <v>0</v>
      </c>
      <c r="AE247">
        <f t="shared" si="91"/>
        <v>2</v>
      </c>
      <c r="AF247">
        <f t="shared" si="92"/>
        <v>2</v>
      </c>
      <c r="AI247">
        <f t="shared" si="93"/>
        <v>3</v>
      </c>
      <c r="AJ247">
        <f t="shared" si="94"/>
        <v>3</v>
      </c>
      <c r="AK247">
        <f t="shared" si="95"/>
        <v>1</v>
      </c>
      <c r="AL247">
        <f t="shared" si="96"/>
        <v>1</v>
      </c>
      <c r="AM247">
        <f t="shared" si="97"/>
        <v>2</v>
      </c>
      <c r="AN247">
        <f t="shared" si="98"/>
        <v>3</v>
      </c>
      <c r="AO247">
        <f t="shared" si="99"/>
        <v>4</v>
      </c>
    </row>
    <row r="248" spans="1:41" x14ac:dyDescent="0.3">
      <c r="A248" s="4">
        <v>44897</v>
      </c>
      <c r="B248">
        <v>12</v>
      </c>
      <c r="C248">
        <v>21</v>
      </c>
      <c r="D248">
        <v>35</v>
      </c>
      <c r="E248">
        <v>39</v>
      </c>
      <c r="F248">
        <v>45</v>
      </c>
      <c r="G248">
        <v>6</v>
      </c>
      <c r="H248">
        <v>11</v>
      </c>
      <c r="J248">
        <f t="shared" si="75"/>
        <v>4.5345892868042634</v>
      </c>
      <c r="L248">
        <f t="shared" si="76"/>
        <v>2.8</v>
      </c>
      <c r="N248">
        <f t="shared" si="77"/>
        <v>5</v>
      </c>
      <c r="P248">
        <f t="shared" si="78"/>
        <v>1.5811388300841898</v>
      </c>
      <c r="Q248">
        <f t="shared" si="79"/>
        <v>0</v>
      </c>
      <c r="R248">
        <f t="shared" si="80"/>
        <v>3</v>
      </c>
      <c r="S248">
        <f t="shared" si="81"/>
        <v>3</v>
      </c>
      <c r="T248">
        <f t="shared" si="82"/>
        <v>1</v>
      </c>
      <c r="U248">
        <f t="shared" si="83"/>
        <v>0</v>
      </c>
      <c r="V248">
        <f t="shared" si="84"/>
        <v>1</v>
      </c>
      <c r="W248">
        <f t="shared" si="85"/>
        <v>2</v>
      </c>
      <c r="Z248">
        <f t="shared" si="86"/>
        <v>0</v>
      </c>
      <c r="AA248">
        <f t="shared" si="87"/>
        <v>4</v>
      </c>
      <c r="AB248">
        <f t="shared" si="88"/>
        <v>4</v>
      </c>
      <c r="AC248">
        <f t="shared" si="89"/>
        <v>1</v>
      </c>
      <c r="AD248">
        <f t="shared" si="90"/>
        <v>1</v>
      </c>
      <c r="AE248">
        <f t="shared" si="91"/>
        <v>2</v>
      </c>
      <c r="AF248">
        <f t="shared" si="92"/>
        <v>3</v>
      </c>
      <c r="AI248">
        <f t="shared" si="93"/>
        <v>2</v>
      </c>
      <c r="AJ248">
        <f t="shared" si="94"/>
        <v>6</v>
      </c>
      <c r="AK248">
        <f t="shared" si="95"/>
        <v>5</v>
      </c>
      <c r="AL248">
        <f t="shared" si="96"/>
        <v>1</v>
      </c>
      <c r="AM248">
        <f t="shared" si="97"/>
        <v>3</v>
      </c>
      <c r="AN248">
        <f t="shared" si="98"/>
        <v>2</v>
      </c>
      <c r="AO248">
        <f t="shared" si="99"/>
        <v>5</v>
      </c>
    </row>
    <row r="249" spans="1:41" x14ac:dyDescent="0.3">
      <c r="A249" s="4">
        <v>44894</v>
      </c>
      <c r="B249">
        <v>15</v>
      </c>
      <c r="C249">
        <v>20</v>
      </c>
      <c r="D249">
        <v>24</v>
      </c>
      <c r="E249">
        <v>35</v>
      </c>
      <c r="F249">
        <v>38</v>
      </c>
      <c r="G249">
        <v>8</v>
      </c>
      <c r="H249">
        <v>12</v>
      </c>
      <c r="J249">
        <f t="shared" si="75"/>
        <v>3.2691742076555053</v>
      </c>
      <c r="L249">
        <f t="shared" si="76"/>
        <v>2.3916521486202797</v>
      </c>
      <c r="N249">
        <f t="shared" si="77"/>
        <v>4</v>
      </c>
      <c r="P249">
        <f t="shared" si="78"/>
        <v>6</v>
      </c>
      <c r="Q249">
        <f t="shared" si="79"/>
        <v>0</v>
      </c>
      <c r="R249">
        <f t="shared" si="80"/>
        <v>0</v>
      </c>
      <c r="S249">
        <f t="shared" si="81"/>
        <v>3</v>
      </c>
      <c r="T249">
        <f t="shared" si="82"/>
        <v>2</v>
      </c>
      <c r="U249">
        <f t="shared" si="83"/>
        <v>0</v>
      </c>
      <c r="V249">
        <f t="shared" si="84"/>
        <v>0</v>
      </c>
      <c r="W249">
        <f t="shared" si="85"/>
        <v>1</v>
      </c>
      <c r="Z249">
        <f t="shared" si="86"/>
        <v>0</v>
      </c>
      <c r="AA249">
        <f t="shared" si="87"/>
        <v>1</v>
      </c>
      <c r="AB249">
        <f t="shared" si="88"/>
        <v>3</v>
      </c>
      <c r="AC249">
        <f t="shared" si="89"/>
        <v>3</v>
      </c>
      <c r="AD249">
        <f t="shared" si="90"/>
        <v>0</v>
      </c>
      <c r="AE249">
        <f t="shared" si="91"/>
        <v>1</v>
      </c>
      <c r="AF249">
        <f t="shared" si="92"/>
        <v>1</v>
      </c>
      <c r="AI249">
        <f t="shared" si="93"/>
        <v>3</v>
      </c>
      <c r="AJ249">
        <f t="shared" si="94"/>
        <v>2</v>
      </c>
      <c r="AK249">
        <f t="shared" si="95"/>
        <v>4</v>
      </c>
      <c r="AL249">
        <f t="shared" si="96"/>
        <v>4</v>
      </c>
      <c r="AM249">
        <f t="shared" si="97"/>
        <v>1</v>
      </c>
      <c r="AN249">
        <f t="shared" si="98"/>
        <v>2</v>
      </c>
      <c r="AO249">
        <f t="shared" si="99"/>
        <v>4</v>
      </c>
    </row>
    <row r="250" spans="1:41" x14ac:dyDescent="0.3">
      <c r="A250" s="4">
        <v>44890</v>
      </c>
      <c r="B250">
        <v>19</v>
      </c>
      <c r="C250">
        <v>21</v>
      </c>
      <c r="D250">
        <v>35</v>
      </c>
      <c r="E250">
        <v>37</v>
      </c>
      <c r="F250">
        <v>39</v>
      </c>
      <c r="G250">
        <v>2</v>
      </c>
      <c r="H250">
        <v>6</v>
      </c>
      <c r="J250">
        <f t="shared" si="75"/>
        <v>3.6055512754639891</v>
      </c>
      <c r="L250">
        <f t="shared" si="76"/>
        <v>2.8213471959331771</v>
      </c>
      <c r="N250">
        <f t="shared" si="77"/>
        <v>4</v>
      </c>
      <c r="P250">
        <f t="shared" si="78"/>
        <v>3.6055512754639891</v>
      </c>
      <c r="Q250">
        <f t="shared" si="79"/>
        <v>2</v>
      </c>
      <c r="R250">
        <f t="shared" si="80"/>
        <v>2</v>
      </c>
      <c r="S250">
        <f t="shared" si="81"/>
        <v>1</v>
      </c>
      <c r="T250">
        <f t="shared" si="82"/>
        <v>0</v>
      </c>
      <c r="U250">
        <f t="shared" si="83"/>
        <v>0</v>
      </c>
      <c r="V250">
        <f t="shared" si="84"/>
        <v>1</v>
      </c>
      <c r="W250">
        <f t="shared" si="85"/>
        <v>0</v>
      </c>
      <c r="Z250">
        <f t="shared" si="86"/>
        <v>3</v>
      </c>
      <c r="AA250">
        <f t="shared" si="87"/>
        <v>4</v>
      </c>
      <c r="AB250">
        <f t="shared" si="88"/>
        <v>3</v>
      </c>
      <c r="AC250">
        <f t="shared" si="89"/>
        <v>2</v>
      </c>
      <c r="AD250">
        <f t="shared" si="90"/>
        <v>0</v>
      </c>
      <c r="AE250">
        <f t="shared" si="91"/>
        <v>2</v>
      </c>
      <c r="AF250">
        <f t="shared" si="92"/>
        <v>1</v>
      </c>
      <c r="AI250">
        <f t="shared" si="93"/>
        <v>6</v>
      </c>
      <c r="AJ250">
        <f t="shared" si="94"/>
        <v>5</v>
      </c>
      <c r="AK250">
        <f t="shared" si="95"/>
        <v>3</v>
      </c>
      <c r="AL250">
        <f t="shared" si="96"/>
        <v>2</v>
      </c>
      <c r="AM250">
        <f t="shared" si="97"/>
        <v>1</v>
      </c>
      <c r="AN250">
        <f t="shared" si="98"/>
        <v>4</v>
      </c>
      <c r="AO250">
        <f t="shared" si="99"/>
        <v>2</v>
      </c>
    </row>
    <row r="251" spans="1:41" x14ac:dyDescent="0.3">
      <c r="A251" s="4">
        <v>44887</v>
      </c>
      <c r="B251">
        <v>21</v>
      </c>
      <c r="C251">
        <v>22</v>
      </c>
      <c r="D251">
        <v>24</v>
      </c>
      <c r="E251">
        <v>29</v>
      </c>
      <c r="F251">
        <v>42</v>
      </c>
      <c r="G251">
        <v>3</v>
      </c>
      <c r="H251">
        <v>11</v>
      </c>
      <c r="J251">
        <f t="shared" si="75"/>
        <v>3.5266839949164712</v>
      </c>
      <c r="L251">
        <f t="shared" si="76"/>
        <v>2.545584412271571</v>
      </c>
      <c r="N251">
        <f t="shared" si="77"/>
        <v>8</v>
      </c>
      <c r="P251">
        <f t="shared" si="78"/>
        <v>1.4142135623730951</v>
      </c>
      <c r="Q251">
        <f t="shared" si="79"/>
        <v>1</v>
      </c>
      <c r="R251">
        <f t="shared" si="80"/>
        <v>0</v>
      </c>
      <c r="S251">
        <f t="shared" si="81"/>
        <v>2</v>
      </c>
      <c r="T251">
        <f t="shared" si="82"/>
        <v>0</v>
      </c>
      <c r="U251">
        <f t="shared" si="83"/>
        <v>0</v>
      </c>
      <c r="V251">
        <f t="shared" si="84"/>
        <v>1</v>
      </c>
      <c r="W251">
        <f t="shared" si="85"/>
        <v>1</v>
      </c>
      <c r="Z251">
        <f t="shared" si="86"/>
        <v>4</v>
      </c>
      <c r="AA251">
        <f t="shared" si="87"/>
        <v>1</v>
      </c>
      <c r="AB251">
        <f t="shared" si="88"/>
        <v>2</v>
      </c>
      <c r="AC251">
        <f t="shared" si="89"/>
        <v>0</v>
      </c>
      <c r="AD251">
        <f t="shared" si="90"/>
        <v>1</v>
      </c>
      <c r="AE251">
        <f t="shared" si="91"/>
        <v>4</v>
      </c>
      <c r="AF251">
        <f t="shared" si="92"/>
        <v>2</v>
      </c>
      <c r="AI251">
        <f t="shared" si="93"/>
        <v>4</v>
      </c>
      <c r="AJ251">
        <f t="shared" si="94"/>
        <v>3</v>
      </c>
      <c r="AK251">
        <f t="shared" si="95"/>
        <v>3</v>
      </c>
      <c r="AL251">
        <f t="shared" si="96"/>
        <v>1</v>
      </c>
      <c r="AM251">
        <f t="shared" si="97"/>
        <v>1</v>
      </c>
      <c r="AN251">
        <f t="shared" si="98"/>
        <v>7</v>
      </c>
      <c r="AO251">
        <f t="shared" si="99"/>
        <v>4</v>
      </c>
    </row>
    <row r="252" spans="1:41" x14ac:dyDescent="0.3">
      <c r="A252" s="4">
        <v>44883</v>
      </c>
      <c r="B252">
        <v>13</v>
      </c>
      <c r="C252">
        <v>16</v>
      </c>
      <c r="D252">
        <v>19</v>
      </c>
      <c r="E252">
        <v>35</v>
      </c>
      <c r="F252">
        <v>41</v>
      </c>
      <c r="G252">
        <v>1</v>
      </c>
      <c r="H252">
        <v>11</v>
      </c>
      <c r="J252">
        <f t="shared" si="75"/>
        <v>4.4017042154147523</v>
      </c>
      <c r="L252">
        <f t="shared" si="76"/>
        <v>2.2803508501982757</v>
      </c>
      <c r="N252">
        <f t="shared" si="77"/>
        <v>10</v>
      </c>
      <c r="P252">
        <f t="shared" si="78"/>
        <v>0.70710678118654757</v>
      </c>
      <c r="Q252">
        <f t="shared" si="79"/>
        <v>1</v>
      </c>
      <c r="R252">
        <f t="shared" si="80"/>
        <v>0</v>
      </c>
      <c r="S252">
        <f t="shared" si="81"/>
        <v>2</v>
      </c>
      <c r="T252">
        <f t="shared" si="82"/>
        <v>0</v>
      </c>
      <c r="U252">
        <f t="shared" si="83"/>
        <v>0</v>
      </c>
      <c r="V252">
        <f t="shared" si="84"/>
        <v>3</v>
      </c>
      <c r="W252">
        <f t="shared" si="85"/>
        <v>0</v>
      </c>
      <c r="Z252">
        <f t="shared" si="86"/>
        <v>1</v>
      </c>
      <c r="AA252">
        <f t="shared" si="87"/>
        <v>1</v>
      </c>
      <c r="AB252">
        <f t="shared" si="88"/>
        <v>2</v>
      </c>
      <c r="AC252">
        <f t="shared" si="89"/>
        <v>2</v>
      </c>
      <c r="AD252">
        <f t="shared" si="90"/>
        <v>0</v>
      </c>
      <c r="AE252">
        <f t="shared" si="91"/>
        <v>5</v>
      </c>
      <c r="AF252">
        <f t="shared" si="92"/>
        <v>1</v>
      </c>
      <c r="AI252">
        <f t="shared" si="93"/>
        <v>3</v>
      </c>
      <c r="AJ252">
        <f t="shared" si="94"/>
        <v>1</v>
      </c>
      <c r="AK252">
        <f t="shared" si="95"/>
        <v>5</v>
      </c>
      <c r="AL252">
        <f t="shared" si="96"/>
        <v>3</v>
      </c>
      <c r="AM252">
        <f t="shared" si="97"/>
        <v>0</v>
      </c>
      <c r="AN252">
        <f t="shared" si="98"/>
        <v>7</v>
      </c>
      <c r="AO252">
        <f t="shared" si="99"/>
        <v>3</v>
      </c>
    </row>
    <row r="253" spans="1:41" x14ac:dyDescent="0.3">
      <c r="A253" s="4">
        <v>44880</v>
      </c>
      <c r="B253">
        <v>13</v>
      </c>
      <c r="C253">
        <v>21</v>
      </c>
      <c r="D253">
        <v>24</v>
      </c>
      <c r="E253">
        <v>31</v>
      </c>
      <c r="F253">
        <v>33</v>
      </c>
      <c r="G253">
        <v>1</v>
      </c>
      <c r="H253">
        <v>12</v>
      </c>
      <c r="J253">
        <f t="shared" si="75"/>
        <v>2.8062430400804561</v>
      </c>
      <c r="L253">
        <f t="shared" si="76"/>
        <v>3.3585711247493331</v>
      </c>
      <c r="N253">
        <f t="shared" si="77"/>
        <v>11</v>
      </c>
      <c r="P253">
        <f t="shared" si="78"/>
        <v>1.5811388300841898</v>
      </c>
      <c r="Q253">
        <f t="shared" si="79"/>
        <v>0</v>
      </c>
      <c r="R253">
        <f t="shared" si="80"/>
        <v>1</v>
      </c>
      <c r="S253">
        <f t="shared" si="81"/>
        <v>1</v>
      </c>
      <c r="T253">
        <f t="shared" si="82"/>
        <v>0</v>
      </c>
      <c r="U253">
        <f t="shared" si="83"/>
        <v>1</v>
      </c>
      <c r="V253">
        <f t="shared" si="84"/>
        <v>3</v>
      </c>
      <c r="W253">
        <f t="shared" si="85"/>
        <v>0</v>
      </c>
      <c r="Z253">
        <f t="shared" si="86"/>
        <v>0</v>
      </c>
      <c r="AA253">
        <f t="shared" si="87"/>
        <v>3</v>
      </c>
      <c r="AB253">
        <f t="shared" si="88"/>
        <v>1</v>
      </c>
      <c r="AC253">
        <f t="shared" si="89"/>
        <v>0</v>
      </c>
      <c r="AD253">
        <f t="shared" si="90"/>
        <v>1</v>
      </c>
      <c r="AE253">
        <f t="shared" si="91"/>
        <v>5</v>
      </c>
      <c r="AF253">
        <f t="shared" si="92"/>
        <v>1</v>
      </c>
      <c r="AI253">
        <f t="shared" si="93"/>
        <v>2</v>
      </c>
      <c r="AJ253">
        <f t="shared" si="94"/>
        <v>4</v>
      </c>
      <c r="AK253">
        <f t="shared" si="95"/>
        <v>2</v>
      </c>
      <c r="AL253">
        <f t="shared" si="96"/>
        <v>1</v>
      </c>
      <c r="AM253">
        <f t="shared" si="97"/>
        <v>1</v>
      </c>
      <c r="AN253">
        <f t="shared" si="98"/>
        <v>6</v>
      </c>
      <c r="AO253">
        <f t="shared" si="99"/>
        <v>3</v>
      </c>
    </row>
    <row r="254" spans="1:41" x14ac:dyDescent="0.3">
      <c r="A254" s="4">
        <v>44876</v>
      </c>
      <c r="B254">
        <v>2</v>
      </c>
      <c r="C254">
        <v>19</v>
      </c>
      <c r="D254">
        <v>24</v>
      </c>
      <c r="E254">
        <v>25</v>
      </c>
      <c r="F254">
        <v>44</v>
      </c>
      <c r="G254">
        <v>2</v>
      </c>
      <c r="H254">
        <v>10</v>
      </c>
      <c r="J254">
        <f t="shared" si="75"/>
        <v>6.5</v>
      </c>
      <c r="L254">
        <f t="shared" si="76"/>
        <v>3.8</v>
      </c>
      <c r="N254">
        <f t="shared" si="77"/>
        <v>8</v>
      </c>
      <c r="P254">
        <f t="shared" si="78"/>
        <v>1.5811388300841898</v>
      </c>
      <c r="Q254">
        <f t="shared" si="79"/>
        <v>1</v>
      </c>
      <c r="R254">
        <f t="shared" si="80"/>
        <v>1</v>
      </c>
      <c r="S254">
        <f t="shared" si="81"/>
        <v>0</v>
      </c>
      <c r="T254">
        <f t="shared" si="82"/>
        <v>0</v>
      </c>
      <c r="U254">
        <f t="shared" si="83"/>
        <v>1</v>
      </c>
      <c r="V254">
        <f t="shared" si="84"/>
        <v>1</v>
      </c>
      <c r="W254">
        <f t="shared" si="85"/>
        <v>0</v>
      </c>
      <c r="Z254">
        <f t="shared" si="86"/>
        <v>1</v>
      </c>
      <c r="AA254">
        <f t="shared" si="87"/>
        <v>1</v>
      </c>
      <c r="AB254">
        <f t="shared" si="88"/>
        <v>1</v>
      </c>
      <c r="AC254">
        <f t="shared" si="89"/>
        <v>0</v>
      </c>
      <c r="AD254">
        <f t="shared" si="90"/>
        <v>1</v>
      </c>
      <c r="AE254">
        <f t="shared" si="91"/>
        <v>1</v>
      </c>
      <c r="AF254">
        <f t="shared" si="92"/>
        <v>0</v>
      </c>
      <c r="AI254">
        <f t="shared" si="93"/>
        <v>2</v>
      </c>
      <c r="AJ254">
        <f t="shared" si="94"/>
        <v>5</v>
      </c>
      <c r="AK254">
        <f t="shared" si="95"/>
        <v>1</v>
      </c>
      <c r="AL254">
        <f t="shared" si="96"/>
        <v>2</v>
      </c>
      <c r="AM254">
        <f t="shared" si="97"/>
        <v>4</v>
      </c>
      <c r="AN254">
        <f t="shared" si="98"/>
        <v>3</v>
      </c>
      <c r="AO254">
        <f t="shared" si="99"/>
        <v>2</v>
      </c>
    </row>
    <row r="255" spans="1:41" x14ac:dyDescent="0.3">
      <c r="A255" s="4">
        <v>44873</v>
      </c>
      <c r="B255">
        <v>3</v>
      </c>
      <c r="C255">
        <v>5</v>
      </c>
      <c r="D255">
        <v>32</v>
      </c>
      <c r="E255">
        <v>33</v>
      </c>
      <c r="F255">
        <v>50</v>
      </c>
      <c r="G255">
        <v>1</v>
      </c>
      <c r="H255">
        <v>8</v>
      </c>
      <c r="J255">
        <f t="shared" si="75"/>
        <v>7.9960927958597381</v>
      </c>
      <c r="L255">
        <f t="shared" si="76"/>
        <v>2.9325756597230361</v>
      </c>
      <c r="N255">
        <f t="shared" si="77"/>
        <v>7</v>
      </c>
      <c r="P255">
        <f t="shared" si="78"/>
        <v>3.6055512754639891</v>
      </c>
      <c r="Q255">
        <f t="shared" si="79"/>
        <v>0</v>
      </c>
      <c r="R255">
        <f t="shared" si="80"/>
        <v>0</v>
      </c>
      <c r="S255">
        <f t="shared" si="81"/>
        <v>0</v>
      </c>
      <c r="T255">
        <f t="shared" si="82"/>
        <v>0</v>
      </c>
      <c r="U255">
        <f t="shared" si="83"/>
        <v>0</v>
      </c>
      <c r="V255">
        <f t="shared" si="84"/>
        <v>3</v>
      </c>
      <c r="W255">
        <f t="shared" si="85"/>
        <v>1</v>
      </c>
      <c r="Z255">
        <f t="shared" si="86"/>
        <v>0</v>
      </c>
      <c r="AA255">
        <f t="shared" si="87"/>
        <v>0</v>
      </c>
      <c r="AB255">
        <f t="shared" si="88"/>
        <v>1</v>
      </c>
      <c r="AC255">
        <f t="shared" si="89"/>
        <v>0</v>
      </c>
      <c r="AD255">
        <f t="shared" si="90"/>
        <v>0</v>
      </c>
      <c r="AE255">
        <f t="shared" si="91"/>
        <v>4</v>
      </c>
      <c r="AF255">
        <f t="shared" si="92"/>
        <v>1</v>
      </c>
      <c r="AI255">
        <f t="shared" si="93"/>
        <v>1</v>
      </c>
      <c r="AJ255">
        <f t="shared" si="94"/>
        <v>0</v>
      </c>
      <c r="AK255">
        <f t="shared" si="95"/>
        <v>2</v>
      </c>
      <c r="AL255">
        <f t="shared" si="96"/>
        <v>1</v>
      </c>
      <c r="AM255">
        <f t="shared" si="97"/>
        <v>0</v>
      </c>
      <c r="AN255">
        <f t="shared" si="98"/>
        <v>5</v>
      </c>
      <c r="AO255">
        <f t="shared" si="99"/>
        <v>4</v>
      </c>
    </row>
    <row r="256" spans="1:41" x14ac:dyDescent="0.3">
      <c r="A256" s="4">
        <v>44869</v>
      </c>
      <c r="B256">
        <v>2</v>
      </c>
      <c r="C256">
        <v>11</v>
      </c>
      <c r="D256">
        <v>37</v>
      </c>
      <c r="E256">
        <v>45</v>
      </c>
      <c r="F256">
        <v>47</v>
      </c>
      <c r="G256">
        <v>2</v>
      </c>
      <c r="H256">
        <v>3</v>
      </c>
      <c r="J256">
        <f t="shared" si="75"/>
        <v>7.1807033081725358</v>
      </c>
      <c r="L256">
        <f t="shared" si="76"/>
        <v>6.308724118235002</v>
      </c>
      <c r="N256">
        <f t="shared" si="77"/>
        <v>1</v>
      </c>
      <c r="P256">
        <f t="shared" si="78"/>
        <v>2.2360679774997898</v>
      </c>
      <c r="Q256">
        <f t="shared" si="79"/>
        <v>0</v>
      </c>
      <c r="R256">
        <f t="shared" si="80"/>
        <v>1</v>
      </c>
      <c r="S256">
        <f t="shared" si="81"/>
        <v>1</v>
      </c>
      <c r="T256">
        <f t="shared" si="82"/>
        <v>0</v>
      </c>
      <c r="U256">
        <f t="shared" si="83"/>
        <v>1</v>
      </c>
      <c r="V256">
        <f t="shared" si="84"/>
        <v>0</v>
      </c>
      <c r="W256">
        <f t="shared" si="85"/>
        <v>3</v>
      </c>
      <c r="Z256">
        <f t="shared" si="86"/>
        <v>0</v>
      </c>
      <c r="AA256">
        <f t="shared" si="87"/>
        <v>1</v>
      </c>
      <c r="AB256">
        <f t="shared" si="88"/>
        <v>1</v>
      </c>
      <c r="AC256">
        <f t="shared" si="89"/>
        <v>2</v>
      </c>
      <c r="AD256">
        <f t="shared" si="90"/>
        <v>2</v>
      </c>
      <c r="AE256">
        <f t="shared" si="91"/>
        <v>0</v>
      </c>
      <c r="AF256">
        <f t="shared" si="92"/>
        <v>5</v>
      </c>
      <c r="AI256">
        <f t="shared" si="93"/>
        <v>1</v>
      </c>
      <c r="AJ256">
        <f t="shared" si="94"/>
        <v>1</v>
      </c>
      <c r="AK256">
        <f t="shared" si="95"/>
        <v>1</v>
      </c>
      <c r="AL256">
        <f t="shared" si="96"/>
        <v>2</v>
      </c>
      <c r="AM256">
        <f t="shared" si="97"/>
        <v>3</v>
      </c>
      <c r="AN256">
        <f t="shared" si="98"/>
        <v>2</v>
      </c>
      <c r="AO256">
        <f t="shared" si="99"/>
        <v>7</v>
      </c>
    </row>
    <row r="257" spans="1:41" x14ac:dyDescent="0.3">
      <c r="A257" s="4">
        <v>44866</v>
      </c>
      <c r="B257">
        <v>19</v>
      </c>
      <c r="C257">
        <v>37</v>
      </c>
      <c r="D257">
        <v>42</v>
      </c>
      <c r="E257">
        <v>47</v>
      </c>
      <c r="F257">
        <v>48</v>
      </c>
      <c r="G257">
        <v>1</v>
      </c>
      <c r="H257">
        <v>6</v>
      </c>
      <c r="J257">
        <f t="shared" si="75"/>
        <v>4.8412291827592711</v>
      </c>
      <c r="L257">
        <f t="shared" si="76"/>
        <v>7.5815565684099466</v>
      </c>
      <c r="N257">
        <f t="shared" si="77"/>
        <v>5</v>
      </c>
      <c r="P257">
        <f t="shared" si="78"/>
        <v>3.5355339059327378</v>
      </c>
      <c r="Q257">
        <f t="shared" si="79"/>
        <v>0</v>
      </c>
      <c r="R257">
        <f t="shared" si="80"/>
        <v>0</v>
      </c>
      <c r="S257">
        <f t="shared" si="81"/>
        <v>0</v>
      </c>
      <c r="T257">
        <f t="shared" si="82"/>
        <v>0</v>
      </c>
      <c r="U257">
        <f t="shared" si="83"/>
        <v>2</v>
      </c>
      <c r="V257">
        <f t="shared" si="84"/>
        <v>2</v>
      </c>
      <c r="W257">
        <f t="shared" si="85"/>
        <v>0</v>
      </c>
      <c r="Z257">
        <f t="shared" si="86"/>
        <v>1</v>
      </c>
      <c r="AA257">
        <f t="shared" si="87"/>
        <v>0</v>
      </c>
      <c r="AB257">
        <f t="shared" si="88"/>
        <v>0</v>
      </c>
      <c r="AC257">
        <f t="shared" si="89"/>
        <v>1</v>
      </c>
      <c r="AD257">
        <f t="shared" si="90"/>
        <v>2</v>
      </c>
      <c r="AE257">
        <f t="shared" si="91"/>
        <v>4</v>
      </c>
      <c r="AF257">
        <f t="shared" si="92"/>
        <v>0</v>
      </c>
      <c r="AI257">
        <f t="shared" si="93"/>
        <v>4</v>
      </c>
      <c r="AJ257">
        <f t="shared" si="94"/>
        <v>0</v>
      </c>
      <c r="AK257">
        <f t="shared" si="95"/>
        <v>1</v>
      </c>
      <c r="AL257">
        <f t="shared" si="96"/>
        <v>2</v>
      </c>
      <c r="AM257">
        <f t="shared" si="97"/>
        <v>5</v>
      </c>
      <c r="AN257">
        <f t="shared" si="98"/>
        <v>5</v>
      </c>
      <c r="AO257">
        <f t="shared" si="99"/>
        <v>2</v>
      </c>
    </row>
    <row r="258" spans="1:41" x14ac:dyDescent="0.3">
      <c r="A258" s="4">
        <v>44862</v>
      </c>
      <c r="B258">
        <v>14</v>
      </c>
      <c r="C258">
        <v>16</v>
      </c>
      <c r="D258">
        <v>21</v>
      </c>
      <c r="E258">
        <v>28</v>
      </c>
      <c r="F258">
        <v>35</v>
      </c>
      <c r="G258">
        <v>1</v>
      </c>
      <c r="H258">
        <v>11</v>
      </c>
      <c r="J258">
        <f t="shared" ref="J258:J321" si="100">SQRT(SUM((C258-B258)^2,(D258-C258)^2,(E258-D258)^2,(F258-E258)^2))/4</f>
        <v>2.817356917396161</v>
      </c>
      <c r="L258">
        <f t="shared" ref="L258:L321" si="101">SQRT(SUM((B259-B258)^2,(C259-C258)^2,(D259-D258)^2,(E259-E258)^2,(F259-F258)^2))/5</f>
        <v>3.0528675044947495</v>
      </c>
      <c r="N258">
        <f t="shared" ref="N258:N308" si="102">H258-G258</f>
        <v>10</v>
      </c>
      <c r="P258">
        <f t="shared" ref="P258:P321" si="103">SQRT(SUM((G259-G258)^2,(H259-H258)^2)/2)</f>
        <v>5.6568542494923806</v>
      </c>
      <c r="Q258">
        <f t="shared" ref="Q258:Q309" si="104">COUNTIF($B259:$F263, B258)</f>
        <v>1</v>
      </c>
      <c r="R258">
        <f t="shared" ref="R258:R309" si="105">COUNTIF($B259:$F263, C258)</f>
        <v>0</v>
      </c>
      <c r="S258">
        <f t="shared" ref="S258:S309" si="106">COUNTIF($B259:$F263, D258)</f>
        <v>2</v>
      </c>
      <c r="T258">
        <f t="shared" ref="T258:T309" si="107">COUNTIF($B259:$F263, E258)</f>
        <v>0</v>
      </c>
      <c r="U258">
        <f t="shared" ref="U258:U309" si="108">COUNTIF($B259:$F263, F258)</f>
        <v>1</v>
      </c>
      <c r="V258">
        <f t="shared" ref="V258:V309" si="109">COUNTIF($G259:$H263, G258)</f>
        <v>2</v>
      </c>
      <c r="W258">
        <f t="shared" ref="W258:W309" si="110">COUNTIF($G259:$H263, H258)</f>
        <v>1</v>
      </c>
      <c r="Z258">
        <f t="shared" ref="Z258:Z297" si="111">COUNTIF($B259:$F268, B258)</f>
        <v>1</v>
      </c>
      <c r="AA258">
        <f t="shared" ref="AA258:AA297" si="112">COUNTIF($B259:$F268, C258)</f>
        <v>0</v>
      </c>
      <c r="AB258">
        <f t="shared" ref="AB258:AB297" si="113">COUNTIF($B259:$F268, D258)</f>
        <v>2</v>
      </c>
      <c r="AC258">
        <f t="shared" ref="AC258:AC297" si="114">COUNTIF($B259:$F268, E258)</f>
        <v>0</v>
      </c>
      <c r="AD258">
        <f t="shared" ref="AD258:AD297" si="115">COUNTIF($B259:$F268, F258)</f>
        <v>1</v>
      </c>
      <c r="AE258">
        <f t="shared" ref="AE258:AE297" si="116">COUNTIF($G259:$H268,G258)</f>
        <v>3</v>
      </c>
      <c r="AF258">
        <f t="shared" ref="AF258:AF297" si="117">COUNTIF($G259:$H268,H258)</f>
        <v>2</v>
      </c>
      <c r="AI258">
        <f t="shared" ref="AI258:AI287" si="118">COUNTIF($B259:$F278, B258)</f>
        <v>3</v>
      </c>
      <c r="AJ258">
        <f t="shared" ref="AJ258:AJ287" si="119">COUNTIF($B259:$F278, C258)</f>
        <v>1</v>
      </c>
      <c r="AK258">
        <f t="shared" ref="AK258:AK287" si="120">COUNTIF($B259:$F278, D258)</f>
        <v>3</v>
      </c>
      <c r="AL258">
        <f t="shared" ref="AL258:AL287" si="121">COUNTIF($B259:$F278, E258)</f>
        <v>1</v>
      </c>
      <c r="AM258">
        <f t="shared" ref="AM258:AM287" si="122">COUNTIF($B259:$F278, F258)</f>
        <v>3</v>
      </c>
      <c r="AN258">
        <f t="shared" ref="AN258:AN287" si="123">COUNTIF($G259:$H278,G258)</f>
        <v>4</v>
      </c>
      <c r="AO258">
        <f t="shared" ref="AO258:AO287" si="124">COUNTIF($G259:$H278,H258)</f>
        <v>5</v>
      </c>
    </row>
    <row r="259" spans="1:41" x14ac:dyDescent="0.3">
      <c r="A259" s="3">
        <v>44831</v>
      </c>
      <c r="B259">
        <v>4</v>
      </c>
      <c r="C259">
        <v>20</v>
      </c>
      <c r="D259">
        <v>21</v>
      </c>
      <c r="E259">
        <v>34</v>
      </c>
      <c r="F259">
        <v>44</v>
      </c>
      <c r="G259">
        <v>1</v>
      </c>
      <c r="H259">
        <v>3</v>
      </c>
      <c r="J259">
        <f t="shared" si="100"/>
        <v>5.7336724705898572</v>
      </c>
      <c r="L259">
        <f t="shared" si="101"/>
        <v>2.3916521486202797</v>
      </c>
      <c r="N259">
        <f t="shared" si="102"/>
        <v>2</v>
      </c>
      <c r="P259">
        <f t="shared" si="103"/>
        <v>3.8078865529319543</v>
      </c>
      <c r="Q259">
        <f t="shared" si="104"/>
        <v>0</v>
      </c>
      <c r="R259">
        <f t="shared" si="105"/>
        <v>0</v>
      </c>
      <c r="S259">
        <f t="shared" si="106"/>
        <v>1</v>
      </c>
      <c r="T259">
        <f t="shared" si="107"/>
        <v>0</v>
      </c>
      <c r="U259">
        <f t="shared" si="108"/>
        <v>0</v>
      </c>
      <c r="V259">
        <f t="shared" si="109"/>
        <v>1</v>
      </c>
      <c r="W259">
        <f t="shared" si="110"/>
        <v>3</v>
      </c>
      <c r="Z259">
        <f t="shared" si="111"/>
        <v>1</v>
      </c>
      <c r="AA259">
        <f t="shared" si="112"/>
        <v>1</v>
      </c>
      <c r="AB259">
        <f t="shared" si="113"/>
        <v>1</v>
      </c>
      <c r="AC259">
        <f t="shared" si="114"/>
        <v>0</v>
      </c>
      <c r="AD259">
        <f t="shared" si="115"/>
        <v>2</v>
      </c>
      <c r="AE259">
        <f t="shared" si="116"/>
        <v>2</v>
      </c>
      <c r="AF259">
        <f t="shared" si="117"/>
        <v>5</v>
      </c>
      <c r="AI259">
        <f t="shared" si="118"/>
        <v>1</v>
      </c>
      <c r="AJ259">
        <f t="shared" si="119"/>
        <v>1</v>
      </c>
      <c r="AK259">
        <f t="shared" si="120"/>
        <v>2</v>
      </c>
      <c r="AL259">
        <f t="shared" si="121"/>
        <v>1</v>
      </c>
      <c r="AM259">
        <f t="shared" si="122"/>
        <v>3</v>
      </c>
      <c r="AN259">
        <f t="shared" si="123"/>
        <v>3</v>
      </c>
      <c r="AO259">
        <f t="shared" si="124"/>
        <v>6</v>
      </c>
    </row>
    <row r="260" spans="1:41" x14ac:dyDescent="0.3">
      <c r="A260" s="3">
        <v>44827</v>
      </c>
      <c r="B260">
        <v>14</v>
      </c>
      <c r="C260">
        <v>15</v>
      </c>
      <c r="D260">
        <v>22</v>
      </c>
      <c r="E260">
        <v>35</v>
      </c>
      <c r="F260">
        <v>48</v>
      </c>
      <c r="G260">
        <v>3</v>
      </c>
      <c r="H260">
        <v>8</v>
      </c>
      <c r="J260">
        <f t="shared" si="100"/>
        <v>4.924428900898052</v>
      </c>
      <c r="L260">
        <f t="shared" si="101"/>
        <v>1.4832396974191326</v>
      </c>
      <c r="N260">
        <f t="shared" si="102"/>
        <v>5</v>
      </c>
      <c r="P260">
        <f t="shared" si="103"/>
        <v>2.8284271247461903</v>
      </c>
      <c r="Q260">
        <f t="shared" si="104"/>
        <v>0</v>
      </c>
      <c r="R260">
        <f t="shared" si="105"/>
        <v>1</v>
      </c>
      <c r="S260">
        <f t="shared" si="106"/>
        <v>1</v>
      </c>
      <c r="T260">
        <f t="shared" si="107"/>
        <v>0</v>
      </c>
      <c r="U260">
        <f t="shared" si="108"/>
        <v>1</v>
      </c>
      <c r="V260">
        <f t="shared" si="109"/>
        <v>2</v>
      </c>
      <c r="W260">
        <f t="shared" si="110"/>
        <v>0</v>
      </c>
      <c r="Z260">
        <f t="shared" si="111"/>
        <v>0</v>
      </c>
      <c r="AA260">
        <f t="shared" si="112"/>
        <v>2</v>
      </c>
      <c r="AB260">
        <f t="shared" si="113"/>
        <v>2</v>
      </c>
      <c r="AC260">
        <f t="shared" si="114"/>
        <v>0</v>
      </c>
      <c r="AD260">
        <f t="shared" si="115"/>
        <v>2</v>
      </c>
      <c r="AE260">
        <f t="shared" si="116"/>
        <v>4</v>
      </c>
      <c r="AF260">
        <f t="shared" si="117"/>
        <v>0</v>
      </c>
      <c r="AI260">
        <f t="shared" si="118"/>
        <v>2</v>
      </c>
      <c r="AJ260">
        <f t="shared" si="119"/>
        <v>2</v>
      </c>
      <c r="AK260">
        <f t="shared" si="120"/>
        <v>2</v>
      </c>
      <c r="AL260">
        <f t="shared" si="121"/>
        <v>2</v>
      </c>
      <c r="AM260">
        <f t="shared" si="122"/>
        <v>4</v>
      </c>
      <c r="AN260">
        <f t="shared" si="123"/>
        <v>5</v>
      </c>
      <c r="AO260">
        <f t="shared" si="124"/>
        <v>4</v>
      </c>
    </row>
    <row r="261" spans="1:41" x14ac:dyDescent="0.3">
      <c r="A261" s="3">
        <v>44824</v>
      </c>
      <c r="B261">
        <v>11</v>
      </c>
      <c r="C261">
        <v>21</v>
      </c>
      <c r="D261">
        <v>23</v>
      </c>
      <c r="E261">
        <v>32</v>
      </c>
      <c r="F261">
        <v>48</v>
      </c>
      <c r="G261">
        <v>3</v>
      </c>
      <c r="H261">
        <v>12</v>
      </c>
      <c r="J261">
        <f t="shared" si="100"/>
        <v>5.25</v>
      </c>
      <c r="L261">
        <f t="shared" si="101"/>
        <v>3.8781438859330635</v>
      </c>
      <c r="N261">
        <f t="shared" si="102"/>
        <v>9</v>
      </c>
      <c r="P261">
        <f t="shared" si="103"/>
        <v>5.6568542494923806</v>
      </c>
      <c r="Q261">
        <f t="shared" si="104"/>
        <v>0</v>
      </c>
      <c r="R261">
        <f t="shared" si="105"/>
        <v>0</v>
      </c>
      <c r="S261">
        <f t="shared" si="106"/>
        <v>1</v>
      </c>
      <c r="T261">
        <f t="shared" si="107"/>
        <v>0</v>
      </c>
      <c r="U261">
        <f t="shared" si="108"/>
        <v>0</v>
      </c>
      <c r="V261">
        <f t="shared" si="109"/>
        <v>2</v>
      </c>
      <c r="W261">
        <f t="shared" si="110"/>
        <v>1</v>
      </c>
      <c r="Z261">
        <f t="shared" si="111"/>
        <v>0</v>
      </c>
      <c r="AA261">
        <f t="shared" si="112"/>
        <v>0</v>
      </c>
      <c r="AB261">
        <f t="shared" si="113"/>
        <v>2</v>
      </c>
      <c r="AC261">
        <f t="shared" si="114"/>
        <v>1</v>
      </c>
      <c r="AD261">
        <f t="shared" si="115"/>
        <v>1</v>
      </c>
      <c r="AE261">
        <f t="shared" si="116"/>
        <v>3</v>
      </c>
      <c r="AF261">
        <f t="shared" si="117"/>
        <v>2</v>
      </c>
      <c r="AI261">
        <f t="shared" si="118"/>
        <v>0</v>
      </c>
      <c r="AJ261">
        <f t="shared" si="119"/>
        <v>1</v>
      </c>
      <c r="AK261">
        <f t="shared" si="120"/>
        <v>4</v>
      </c>
      <c r="AL261">
        <f t="shared" si="121"/>
        <v>2</v>
      </c>
      <c r="AM261">
        <f t="shared" si="122"/>
        <v>3</v>
      </c>
      <c r="AN261">
        <f t="shared" si="123"/>
        <v>4</v>
      </c>
      <c r="AO261">
        <f t="shared" si="124"/>
        <v>3</v>
      </c>
    </row>
    <row r="262" spans="1:41" x14ac:dyDescent="0.3">
      <c r="A262" s="3">
        <v>44820</v>
      </c>
      <c r="B262">
        <v>10</v>
      </c>
      <c r="C262">
        <v>27</v>
      </c>
      <c r="D262">
        <v>36</v>
      </c>
      <c r="E262">
        <v>45</v>
      </c>
      <c r="F262">
        <v>49</v>
      </c>
      <c r="G262">
        <v>3</v>
      </c>
      <c r="H262">
        <v>4</v>
      </c>
      <c r="J262">
        <f t="shared" si="100"/>
        <v>5.4025456962435774</v>
      </c>
      <c r="L262">
        <f t="shared" si="101"/>
        <v>5.2763623833091682</v>
      </c>
      <c r="N262">
        <f t="shared" si="102"/>
        <v>1</v>
      </c>
      <c r="P262">
        <f t="shared" si="103"/>
        <v>5.1478150704935004</v>
      </c>
      <c r="Q262">
        <f t="shared" si="104"/>
        <v>2</v>
      </c>
      <c r="R262">
        <f t="shared" si="105"/>
        <v>1</v>
      </c>
      <c r="S262">
        <f t="shared" si="106"/>
        <v>0</v>
      </c>
      <c r="T262">
        <f t="shared" si="107"/>
        <v>1</v>
      </c>
      <c r="U262">
        <f t="shared" si="108"/>
        <v>0</v>
      </c>
      <c r="V262">
        <f t="shared" si="109"/>
        <v>1</v>
      </c>
      <c r="W262">
        <f t="shared" si="110"/>
        <v>3</v>
      </c>
      <c r="Z262">
        <f t="shared" si="111"/>
        <v>3</v>
      </c>
      <c r="AA262">
        <f t="shared" si="112"/>
        <v>1</v>
      </c>
      <c r="AB262">
        <f t="shared" si="113"/>
        <v>0</v>
      </c>
      <c r="AC262">
        <f t="shared" si="114"/>
        <v>1</v>
      </c>
      <c r="AD262">
        <f t="shared" si="115"/>
        <v>0</v>
      </c>
      <c r="AE262">
        <f t="shared" si="116"/>
        <v>2</v>
      </c>
      <c r="AF262">
        <f t="shared" si="117"/>
        <v>3</v>
      </c>
      <c r="AI262">
        <f t="shared" si="118"/>
        <v>3</v>
      </c>
      <c r="AJ262">
        <f t="shared" si="119"/>
        <v>4</v>
      </c>
      <c r="AK262">
        <f t="shared" si="120"/>
        <v>0</v>
      </c>
      <c r="AL262">
        <f t="shared" si="121"/>
        <v>1</v>
      </c>
      <c r="AM262">
        <f t="shared" si="122"/>
        <v>0</v>
      </c>
      <c r="AN262">
        <f t="shared" si="123"/>
        <v>3</v>
      </c>
      <c r="AO262">
        <f t="shared" si="124"/>
        <v>5</v>
      </c>
    </row>
    <row r="263" spans="1:41" x14ac:dyDescent="0.3">
      <c r="A263" s="3">
        <v>44817</v>
      </c>
      <c r="B263">
        <v>9</v>
      </c>
      <c r="C263">
        <v>12</v>
      </c>
      <c r="D263">
        <v>15</v>
      </c>
      <c r="E263">
        <v>40</v>
      </c>
      <c r="F263">
        <v>47</v>
      </c>
      <c r="G263">
        <v>1</v>
      </c>
      <c r="H263">
        <v>11</v>
      </c>
      <c r="J263">
        <f t="shared" si="100"/>
        <v>6.5764732189829527</v>
      </c>
      <c r="L263">
        <f t="shared" si="101"/>
        <v>5.8719673023612788</v>
      </c>
      <c r="N263">
        <f t="shared" si="102"/>
        <v>10</v>
      </c>
      <c r="P263">
        <f t="shared" si="103"/>
        <v>2.5495097567963922</v>
      </c>
      <c r="Q263">
        <f t="shared" si="104"/>
        <v>0</v>
      </c>
      <c r="R263">
        <f t="shared" si="105"/>
        <v>1</v>
      </c>
      <c r="S263">
        <f t="shared" si="106"/>
        <v>1</v>
      </c>
      <c r="T263">
        <f t="shared" si="107"/>
        <v>0</v>
      </c>
      <c r="U263">
        <f t="shared" si="108"/>
        <v>0</v>
      </c>
      <c r="V263">
        <f t="shared" si="109"/>
        <v>1</v>
      </c>
      <c r="W263">
        <f t="shared" si="110"/>
        <v>1</v>
      </c>
      <c r="Z263">
        <f t="shared" si="111"/>
        <v>1</v>
      </c>
      <c r="AA263">
        <f t="shared" si="112"/>
        <v>1</v>
      </c>
      <c r="AB263">
        <f t="shared" si="113"/>
        <v>1</v>
      </c>
      <c r="AC263">
        <f t="shared" si="114"/>
        <v>0</v>
      </c>
      <c r="AD263">
        <f t="shared" si="115"/>
        <v>1</v>
      </c>
      <c r="AE263">
        <f t="shared" si="116"/>
        <v>1</v>
      </c>
      <c r="AF263">
        <f t="shared" si="117"/>
        <v>2</v>
      </c>
      <c r="AI263">
        <f t="shared" si="118"/>
        <v>2</v>
      </c>
      <c r="AJ263">
        <f t="shared" si="119"/>
        <v>1</v>
      </c>
      <c r="AK263">
        <f t="shared" si="120"/>
        <v>1</v>
      </c>
      <c r="AL263">
        <f t="shared" si="121"/>
        <v>2</v>
      </c>
      <c r="AM263">
        <f t="shared" si="122"/>
        <v>1</v>
      </c>
      <c r="AN263">
        <f t="shared" si="123"/>
        <v>2</v>
      </c>
      <c r="AO263">
        <f t="shared" si="124"/>
        <v>5</v>
      </c>
    </row>
    <row r="264" spans="1:41" x14ac:dyDescent="0.3">
      <c r="A264" s="3">
        <v>44813</v>
      </c>
      <c r="B264">
        <v>17</v>
      </c>
      <c r="C264">
        <v>23</v>
      </c>
      <c r="D264">
        <v>24</v>
      </c>
      <c r="E264">
        <v>26</v>
      </c>
      <c r="F264">
        <v>27</v>
      </c>
      <c r="G264">
        <v>4</v>
      </c>
      <c r="H264">
        <v>9</v>
      </c>
      <c r="J264">
        <f t="shared" si="100"/>
        <v>1.6201851746019651</v>
      </c>
      <c r="L264">
        <f t="shared" si="101"/>
        <v>4.7791212581394085</v>
      </c>
      <c r="N264">
        <f t="shared" si="102"/>
        <v>5</v>
      </c>
      <c r="P264">
        <f t="shared" si="103"/>
        <v>2.8284271247461903</v>
      </c>
      <c r="Q264">
        <f t="shared" si="104"/>
        <v>0</v>
      </c>
      <c r="R264">
        <f t="shared" si="105"/>
        <v>1</v>
      </c>
      <c r="S264">
        <f t="shared" si="106"/>
        <v>0</v>
      </c>
      <c r="T264">
        <f t="shared" si="107"/>
        <v>1</v>
      </c>
      <c r="U264">
        <f t="shared" si="108"/>
        <v>0</v>
      </c>
      <c r="V264">
        <f t="shared" si="109"/>
        <v>2</v>
      </c>
      <c r="W264">
        <f t="shared" si="110"/>
        <v>0</v>
      </c>
      <c r="Z264">
        <f t="shared" si="111"/>
        <v>1</v>
      </c>
      <c r="AA264">
        <f t="shared" si="112"/>
        <v>1</v>
      </c>
      <c r="AB264">
        <f t="shared" si="113"/>
        <v>0</v>
      </c>
      <c r="AC264">
        <f t="shared" si="114"/>
        <v>1</v>
      </c>
      <c r="AD264">
        <f t="shared" si="115"/>
        <v>1</v>
      </c>
      <c r="AE264">
        <f t="shared" si="116"/>
        <v>2</v>
      </c>
      <c r="AF264">
        <f t="shared" si="117"/>
        <v>0</v>
      </c>
      <c r="AI264">
        <f t="shared" si="118"/>
        <v>3</v>
      </c>
      <c r="AJ264">
        <f t="shared" si="119"/>
        <v>3</v>
      </c>
      <c r="AK264">
        <f t="shared" si="120"/>
        <v>2</v>
      </c>
      <c r="AL264">
        <f t="shared" si="121"/>
        <v>1</v>
      </c>
      <c r="AM264">
        <f t="shared" si="122"/>
        <v>3</v>
      </c>
      <c r="AN264">
        <f t="shared" si="123"/>
        <v>4</v>
      </c>
      <c r="AO264">
        <f t="shared" si="124"/>
        <v>1</v>
      </c>
    </row>
    <row r="265" spans="1:41" x14ac:dyDescent="0.3">
      <c r="A265" s="3">
        <v>44810</v>
      </c>
      <c r="B265">
        <v>7</v>
      </c>
      <c r="C265">
        <v>10</v>
      </c>
      <c r="D265">
        <v>22</v>
      </c>
      <c r="E265">
        <v>29</v>
      </c>
      <c r="F265">
        <v>44</v>
      </c>
      <c r="G265">
        <v>4</v>
      </c>
      <c r="H265">
        <v>5</v>
      </c>
      <c r="J265">
        <f t="shared" si="100"/>
        <v>5.1659945799429563</v>
      </c>
      <c r="L265">
        <f t="shared" si="101"/>
        <v>2.584569596664017</v>
      </c>
      <c r="N265">
        <f t="shared" si="102"/>
        <v>1</v>
      </c>
      <c r="P265">
        <f t="shared" si="103"/>
        <v>5</v>
      </c>
      <c r="Q265">
        <f t="shared" si="104"/>
        <v>1</v>
      </c>
      <c r="R265">
        <f t="shared" si="105"/>
        <v>1</v>
      </c>
      <c r="S265">
        <f t="shared" si="106"/>
        <v>1</v>
      </c>
      <c r="T265">
        <f t="shared" si="107"/>
        <v>0</v>
      </c>
      <c r="U265">
        <f t="shared" si="108"/>
        <v>1</v>
      </c>
      <c r="V265">
        <f t="shared" si="109"/>
        <v>1</v>
      </c>
      <c r="W265">
        <f t="shared" si="110"/>
        <v>0</v>
      </c>
      <c r="Z265">
        <f t="shared" si="111"/>
        <v>2</v>
      </c>
      <c r="AA265">
        <f t="shared" si="112"/>
        <v>2</v>
      </c>
      <c r="AB265">
        <f t="shared" si="113"/>
        <v>1</v>
      </c>
      <c r="AC265">
        <f t="shared" si="114"/>
        <v>1</v>
      </c>
      <c r="AD265">
        <f t="shared" si="115"/>
        <v>2</v>
      </c>
      <c r="AE265">
        <f t="shared" si="116"/>
        <v>1</v>
      </c>
      <c r="AF265">
        <f t="shared" si="117"/>
        <v>1</v>
      </c>
      <c r="AI265">
        <f t="shared" si="118"/>
        <v>3</v>
      </c>
      <c r="AJ265">
        <f t="shared" si="119"/>
        <v>4</v>
      </c>
      <c r="AK265">
        <f t="shared" si="120"/>
        <v>1</v>
      </c>
      <c r="AL265">
        <f t="shared" si="121"/>
        <v>3</v>
      </c>
      <c r="AM265">
        <f t="shared" si="122"/>
        <v>2</v>
      </c>
      <c r="AN265">
        <f t="shared" si="123"/>
        <v>3</v>
      </c>
      <c r="AO265">
        <f t="shared" si="124"/>
        <v>1</v>
      </c>
    </row>
    <row r="266" spans="1:41" x14ac:dyDescent="0.3">
      <c r="A266" s="3">
        <v>44806</v>
      </c>
      <c r="B266">
        <v>7</v>
      </c>
      <c r="C266">
        <v>12</v>
      </c>
      <c r="D266">
        <v>13</v>
      </c>
      <c r="E266">
        <v>20</v>
      </c>
      <c r="F266">
        <v>45</v>
      </c>
      <c r="G266">
        <v>3</v>
      </c>
      <c r="H266">
        <v>12</v>
      </c>
      <c r="J266">
        <f t="shared" si="100"/>
        <v>6.6143782776614763</v>
      </c>
      <c r="L266">
        <f t="shared" si="101"/>
        <v>5.4954526656136347</v>
      </c>
      <c r="N266">
        <f t="shared" si="102"/>
        <v>9</v>
      </c>
      <c r="P266">
        <f t="shared" si="103"/>
        <v>5.8309518948453007</v>
      </c>
      <c r="Q266">
        <f t="shared" si="104"/>
        <v>0</v>
      </c>
      <c r="R266">
        <f t="shared" si="105"/>
        <v>0</v>
      </c>
      <c r="S266">
        <f t="shared" si="106"/>
        <v>1</v>
      </c>
      <c r="T266">
        <f t="shared" si="107"/>
        <v>0</v>
      </c>
      <c r="U266">
        <f t="shared" si="108"/>
        <v>0</v>
      </c>
      <c r="V266">
        <f t="shared" si="109"/>
        <v>1</v>
      </c>
      <c r="W266">
        <f t="shared" si="110"/>
        <v>1</v>
      </c>
      <c r="Z266">
        <f t="shared" si="111"/>
        <v>1</v>
      </c>
      <c r="AA266">
        <f t="shared" si="112"/>
        <v>0</v>
      </c>
      <c r="AB266">
        <f t="shared" si="113"/>
        <v>1</v>
      </c>
      <c r="AC266">
        <f t="shared" si="114"/>
        <v>0</v>
      </c>
      <c r="AD266">
        <f t="shared" si="115"/>
        <v>0</v>
      </c>
      <c r="AE266">
        <f t="shared" si="116"/>
        <v>2</v>
      </c>
      <c r="AF266">
        <f t="shared" si="117"/>
        <v>1</v>
      </c>
      <c r="AI266">
        <f t="shared" si="118"/>
        <v>2</v>
      </c>
      <c r="AJ266">
        <f t="shared" si="119"/>
        <v>0</v>
      </c>
      <c r="AK266">
        <f t="shared" si="120"/>
        <v>1</v>
      </c>
      <c r="AL266">
        <f t="shared" si="121"/>
        <v>0</v>
      </c>
      <c r="AM266">
        <f t="shared" si="122"/>
        <v>1</v>
      </c>
      <c r="AN266">
        <f t="shared" si="123"/>
        <v>4</v>
      </c>
      <c r="AO266">
        <f t="shared" si="124"/>
        <v>4</v>
      </c>
    </row>
    <row r="267" spans="1:41" x14ac:dyDescent="0.3">
      <c r="A267" s="3">
        <v>44803</v>
      </c>
      <c r="B267">
        <v>4</v>
      </c>
      <c r="C267">
        <v>6</v>
      </c>
      <c r="D267">
        <v>10</v>
      </c>
      <c r="E267">
        <v>15</v>
      </c>
      <c r="F267">
        <v>19</v>
      </c>
      <c r="G267">
        <v>1</v>
      </c>
      <c r="H267">
        <v>4</v>
      </c>
      <c r="J267">
        <f t="shared" si="100"/>
        <v>1.9525624189766635</v>
      </c>
      <c r="L267">
        <f t="shared" si="101"/>
        <v>8.9263654417685583</v>
      </c>
      <c r="N267">
        <f t="shared" si="102"/>
        <v>3</v>
      </c>
      <c r="P267">
        <f t="shared" si="103"/>
        <v>9.0553851381374173</v>
      </c>
      <c r="Q267">
        <f t="shared" si="104"/>
        <v>0</v>
      </c>
      <c r="R267">
        <f t="shared" si="105"/>
        <v>0</v>
      </c>
      <c r="S267">
        <f t="shared" si="106"/>
        <v>1</v>
      </c>
      <c r="T267">
        <f t="shared" si="107"/>
        <v>0</v>
      </c>
      <c r="U267">
        <f t="shared" si="108"/>
        <v>2</v>
      </c>
      <c r="V267">
        <f t="shared" si="109"/>
        <v>0</v>
      </c>
      <c r="W267">
        <f t="shared" si="110"/>
        <v>0</v>
      </c>
      <c r="Z267">
        <f t="shared" si="111"/>
        <v>0</v>
      </c>
      <c r="AA267">
        <f t="shared" si="112"/>
        <v>0</v>
      </c>
      <c r="AB267">
        <f t="shared" si="113"/>
        <v>1</v>
      </c>
      <c r="AC267">
        <f t="shared" si="114"/>
        <v>0</v>
      </c>
      <c r="AD267">
        <f t="shared" si="115"/>
        <v>3</v>
      </c>
      <c r="AE267">
        <f t="shared" si="116"/>
        <v>1</v>
      </c>
      <c r="AF267">
        <f t="shared" si="117"/>
        <v>0</v>
      </c>
      <c r="AI267">
        <f t="shared" si="118"/>
        <v>0</v>
      </c>
      <c r="AJ267">
        <f t="shared" si="119"/>
        <v>3</v>
      </c>
      <c r="AK267">
        <f t="shared" si="120"/>
        <v>4</v>
      </c>
      <c r="AL267">
        <f t="shared" si="121"/>
        <v>0</v>
      </c>
      <c r="AM267">
        <f t="shared" si="122"/>
        <v>3</v>
      </c>
      <c r="AN267">
        <f t="shared" si="123"/>
        <v>1</v>
      </c>
      <c r="AO267">
        <f t="shared" si="124"/>
        <v>2</v>
      </c>
    </row>
    <row r="268" spans="1:41" x14ac:dyDescent="0.3">
      <c r="A268" s="3">
        <v>44799</v>
      </c>
      <c r="B268">
        <v>22</v>
      </c>
      <c r="C268">
        <v>23</v>
      </c>
      <c r="D268">
        <v>25</v>
      </c>
      <c r="E268">
        <v>38</v>
      </c>
      <c r="F268">
        <v>44</v>
      </c>
      <c r="G268">
        <v>11</v>
      </c>
      <c r="H268">
        <v>12</v>
      </c>
      <c r="J268">
        <f t="shared" si="100"/>
        <v>3.6228441865473595</v>
      </c>
      <c r="L268">
        <f t="shared" si="101"/>
        <v>1.6852299546352718</v>
      </c>
      <c r="N268">
        <f t="shared" si="102"/>
        <v>1</v>
      </c>
      <c r="P268">
        <f t="shared" si="103"/>
        <v>9</v>
      </c>
      <c r="Q268">
        <f t="shared" si="104"/>
        <v>0</v>
      </c>
      <c r="R268">
        <f t="shared" si="105"/>
        <v>0</v>
      </c>
      <c r="S268">
        <f t="shared" si="106"/>
        <v>1</v>
      </c>
      <c r="T268">
        <f t="shared" si="107"/>
        <v>1</v>
      </c>
      <c r="U268">
        <f t="shared" si="108"/>
        <v>0</v>
      </c>
      <c r="V268">
        <f t="shared" si="109"/>
        <v>1</v>
      </c>
      <c r="W268">
        <f t="shared" si="110"/>
        <v>0</v>
      </c>
      <c r="Z268">
        <f t="shared" si="111"/>
        <v>0</v>
      </c>
      <c r="AA268">
        <f t="shared" si="112"/>
        <v>1</v>
      </c>
      <c r="AB268">
        <f t="shared" si="113"/>
        <v>2</v>
      </c>
      <c r="AC268">
        <f t="shared" si="114"/>
        <v>2</v>
      </c>
      <c r="AD268">
        <f t="shared" si="115"/>
        <v>1</v>
      </c>
      <c r="AE268">
        <f t="shared" si="116"/>
        <v>3</v>
      </c>
      <c r="AF268">
        <f t="shared" si="117"/>
        <v>0</v>
      </c>
      <c r="AI268">
        <f t="shared" si="118"/>
        <v>1</v>
      </c>
      <c r="AJ268">
        <f t="shared" si="119"/>
        <v>3</v>
      </c>
      <c r="AK268">
        <f t="shared" si="120"/>
        <v>4</v>
      </c>
      <c r="AL268">
        <f t="shared" si="121"/>
        <v>4</v>
      </c>
      <c r="AM268">
        <f t="shared" si="122"/>
        <v>2</v>
      </c>
      <c r="AN268">
        <f t="shared" si="123"/>
        <v>6</v>
      </c>
      <c r="AO268">
        <f t="shared" si="124"/>
        <v>3</v>
      </c>
    </row>
    <row r="269" spans="1:41" x14ac:dyDescent="0.3">
      <c r="A269" s="3">
        <v>44796</v>
      </c>
      <c r="B269">
        <v>19</v>
      </c>
      <c r="C269">
        <v>26</v>
      </c>
      <c r="D269">
        <v>31</v>
      </c>
      <c r="E269">
        <v>39</v>
      </c>
      <c r="F269">
        <v>48</v>
      </c>
      <c r="G269">
        <v>2</v>
      </c>
      <c r="H269">
        <v>3</v>
      </c>
      <c r="J269">
        <f t="shared" si="100"/>
        <v>3.6996621467371855</v>
      </c>
      <c r="L269">
        <f t="shared" si="101"/>
        <v>7.4886580907396221</v>
      </c>
      <c r="N269">
        <f t="shared" si="102"/>
        <v>1</v>
      </c>
      <c r="P269">
        <f t="shared" si="103"/>
        <v>2.1213203435596424</v>
      </c>
      <c r="Q269">
        <f t="shared" si="104"/>
        <v>2</v>
      </c>
      <c r="R269">
        <f t="shared" si="105"/>
        <v>0</v>
      </c>
      <c r="S269">
        <f t="shared" si="106"/>
        <v>0</v>
      </c>
      <c r="T269">
        <f t="shared" si="107"/>
        <v>1</v>
      </c>
      <c r="U269">
        <f t="shared" si="108"/>
        <v>0</v>
      </c>
      <c r="V269">
        <f t="shared" si="109"/>
        <v>1</v>
      </c>
      <c r="W269">
        <f t="shared" si="110"/>
        <v>0</v>
      </c>
      <c r="Z269">
        <f t="shared" si="111"/>
        <v>2</v>
      </c>
      <c r="AA269">
        <f t="shared" si="112"/>
        <v>0</v>
      </c>
      <c r="AB269">
        <f t="shared" si="113"/>
        <v>0</v>
      </c>
      <c r="AC269">
        <f t="shared" si="114"/>
        <v>1</v>
      </c>
      <c r="AD269">
        <f t="shared" si="115"/>
        <v>2</v>
      </c>
      <c r="AE269">
        <f t="shared" si="116"/>
        <v>2</v>
      </c>
      <c r="AF269">
        <f t="shared" si="117"/>
        <v>1</v>
      </c>
      <c r="AI269">
        <f t="shared" si="118"/>
        <v>3</v>
      </c>
      <c r="AJ269">
        <f t="shared" si="119"/>
        <v>0</v>
      </c>
      <c r="AK269">
        <f t="shared" si="120"/>
        <v>2</v>
      </c>
      <c r="AL269">
        <f t="shared" si="121"/>
        <v>3</v>
      </c>
      <c r="AM269">
        <f t="shared" si="122"/>
        <v>4</v>
      </c>
      <c r="AN269">
        <f t="shared" si="123"/>
        <v>3</v>
      </c>
      <c r="AO269">
        <f t="shared" si="124"/>
        <v>4</v>
      </c>
    </row>
    <row r="270" spans="1:41" x14ac:dyDescent="0.3">
      <c r="A270" s="3">
        <v>44792</v>
      </c>
      <c r="B270">
        <v>2</v>
      </c>
      <c r="C270">
        <v>9</v>
      </c>
      <c r="D270">
        <v>13</v>
      </c>
      <c r="E270">
        <v>19</v>
      </c>
      <c r="F270">
        <v>38</v>
      </c>
      <c r="G270">
        <v>2</v>
      </c>
      <c r="H270">
        <v>6</v>
      </c>
      <c r="J270">
        <f t="shared" si="100"/>
        <v>5.3735463150511693</v>
      </c>
      <c r="L270">
        <f t="shared" si="101"/>
        <v>4.0149719799769468</v>
      </c>
      <c r="N270">
        <f t="shared" si="102"/>
        <v>4</v>
      </c>
      <c r="P270">
        <f t="shared" si="103"/>
        <v>3.8078865529319543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1</v>
      </c>
      <c r="U270">
        <f t="shared" si="108"/>
        <v>0</v>
      </c>
      <c r="V270">
        <f t="shared" si="109"/>
        <v>0</v>
      </c>
      <c r="W270">
        <f t="shared" si="110"/>
        <v>1</v>
      </c>
      <c r="Z270">
        <f t="shared" si="111"/>
        <v>0</v>
      </c>
      <c r="AA270">
        <f t="shared" si="112"/>
        <v>1</v>
      </c>
      <c r="AB270">
        <f t="shared" si="113"/>
        <v>0</v>
      </c>
      <c r="AC270">
        <f t="shared" si="114"/>
        <v>1</v>
      </c>
      <c r="AD270">
        <f t="shared" si="115"/>
        <v>2</v>
      </c>
      <c r="AE270">
        <f t="shared" si="116"/>
        <v>1</v>
      </c>
      <c r="AF270">
        <f t="shared" si="117"/>
        <v>1</v>
      </c>
      <c r="AI270">
        <f t="shared" si="118"/>
        <v>1</v>
      </c>
      <c r="AJ270">
        <f t="shared" si="119"/>
        <v>1</v>
      </c>
      <c r="AK270">
        <f t="shared" si="120"/>
        <v>0</v>
      </c>
      <c r="AL270">
        <f t="shared" si="121"/>
        <v>2</v>
      </c>
      <c r="AM270">
        <f t="shared" si="122"/>
        <v>3</v>
      </c>
      <c r="AN270">
        <f t="shared" si="123"/>
        <v>2</v>
      </c>
      <c r="AO270">
        <f t="shared" si="124"/>
        <v>3</v>
      </c>
    </row>
    <row r="271" spans="1:41" x14ac:dyDescent="0.3">
      <c r="A271" s="3">
        <v>44789</v>
      </c>
      <c r="B271">
        <v>10</v>
      </c>
      <c r="C271">
        <v>14</v>
      </c>
      <c r="D271">
        <v>25</v>
      </c>
      <c r="E271">
        <v>32</v>
      </c>
      <c r="F271">
        <v>39</v>
      </c>
      <c r="G271">
        <v>7</v>
      </c>
      <c r="H271">
        <v>8</v>
      </c>
      <c r="J271">
        <f t="shared" si="100"/>
        <v>3.8324274291889728</v>
      </c>
      <c r="L271">
        <f t="shared" si="101"/>
        <v>2.2271057451320084</v>
      </c>
      <c r="N271">
        <f t="shared" si="102"/>
        <v>1</v>
      </c>
      <c r="P271">
        <f t="shared" si="103"/>
        <v>1.5811388300841898</v>
      </c>
      <c r="Q271">
        <f t="shared" si="104"/>
        <v>0</v>
      </c>
      <c r="R271">
        <f t="shared" si="105"/>
        <v>1</v>
      </c>
      <c r="S271">
        <f t="shared" si="106"/>
        <v>0</v>
      </c>
      <c r="T271">
        <f t="shared" si="107"/>
        <v>0</v>
      </c>
      <c r="U271">
        <f t="shared" si="108"/>
        <v>0</v>
      </c>
      <c r="V271">
        <f t="shared" si="109"/>
        <v>0</v>
      </c>
      <c r="W271">
        <f t="shared" si="110"/>
        <v>3</v>
      </c>
      <c r="Z271">
        <f t="shared" si="111"/>
        <v>0</v>
      </c>
      <c r="AA271">
        <f t="shared" si="112"/>
        <v>2</v>
      </c>
      <c r="AB271">
        <f t="shared" si="113"/>
        <v>2</v>
      </c>
      <c r="AC271">
        <f t="shared" si="114"/>
        <v>1</v>
      </c>
      <c r="AD271">
        <f t="shared" si="115"/>
        <v>1</v>
      </c>
      <c r="AE271">
        <f t="shared" si="116"/>
        <v>1</v>
      </c>
      <c r="AF271">
        <f t="shared" si="117"/>
        <v>3</v>
      </c>
      <c r="AI271">
        <f t="shared" si="118"/>
        <v>3</v>
      </c>
      <c r="AJ271">
        <f t="shared" si="119"/>
        <v>2</v>
      </c>
      <c r="AK271">
        <f t="shared" si="120"/>
        <v>4</v>
      </c>
      <c r="AL271">
        <f t="shared" si="121"/>
        <v>1</v>
      </c>
      <c r="AM271">
        <f t="shared" si="122"/>
        <v>2</v>
      </c>
      <c r="AN271">
        <f t="shared" si="123"/>
        <v>3</v>
      </c>
      <c r="AO271">
        <f t="shared" si="124"/>
        <v>5</v>
      </c>
    </row>
    <row r="272" spans="1:41" x14ac:dyDescent="0.3">
      <c r="A272" s="3">
        <v>44785</v>
      </c>
      <c r="B272">
        <v>14</v>
      </c>
      <c r="C272">
        <v>17</v>
      </c>
      <c r="D272">
        <v>34</v>
      </c>
      <c r="E272">
        <v>35</v>
      </c>
      <c r="F272">
        <v>42</v>
      </c>
      <c r="G272">
        <v>6</v>
      </c>
      <c r="H272">
        <v>10</v>
      </c>
      <c r="J272">
        <f t="shared" si="100"/>
        <v>4.6636895265444078</v>
      </c>
      <c r="L272">
        <f t="shared" si="101"/>
        <v>3.3346664001066131</v>
      </c>
      <c r="N272">
        <f t="shared" si="102"/>
        <v>4</v>
      </c>
      <c r="P272">
        <f t="shared" si="103"/>
        <v>1</v>
      </c>
      <c r="Q272">
        <f t="shared" si="104"/>
        <v>0</v>
      </c>
      <c r="R272">
        <f t="shared" si="105"/>
        <v>1</v>
      </c>
      <c r="S272">
        <f t="shared" si="106"/>
        <v>0</v>
      </c>
      <c r="T272">
        <f t="shared" si="107"/>
        <v>1</v>
      </c>
      <c r="U272">
        <f t="shared" si="108"/>
        <v>0</v>
      </c>
      <c r="V272">
        <f t="shared" si="109"/>
        <v>0</v>
      </c>
      <c r="W272">
        <f t="shared" si="110"/>
        <v>1</v>
      </c>
      <c r="Z272">
        <f t="shared" si="111"/>
        <v>1</v>
      </c>
      <c r="AA272">
        <f t="shared" si="112"/>
        <v>2</v>
      </c>
      <c r="AB272">
        <f t="shared" si="113"/>
        <v>0</v>
      </c>
      <c r="AC272">
        <f t="shared" si="114"/>
        <v>2</v>
      </c>
      <c r="AD272">
        <f t="shared" si="115"/>
        <v>0</v>
      </c>
      <c r="AE272">
        <f t="shared" si="116"/>
        <v>1</v>
      </c>
      <c r="AF272">
        <f t="shared" si="117"/>
        <v>2</v>
      </c>
      <c r="AI272">
        <f t="shared" si="118"/>
        <v>1</v>
      </c>
      <c r="AJ272">
        <f t="shared" si="119"/>
        <v>5</v>
      </c>
      <c r="AK272">
        <f t="shared" si="120"/>
        <v>3</v>
      </c>
      <c r="AL272">
        <f t="shared" si="121"/>
        <v>3</v>
      </c>
      <c r="AM272">
        <f t="shared" si="122"/>
        <v>1</v>
      </c>
      <c r="AN272">
        <f t="shared" si="123"/>
        <v>3</v>
      </c>
      <c r="AO272">
        <f t="shared" si="124"/>
        <v>3</v>
      </c>
    </row>
    <row r="273" spans="1:41" x14ac:dyDescent="0.3">
      <c r="A273" s="3">
        <v>44782</v>
      </c>
      <c r="B273">
        <v>18</v>
      </c>
      <c r="C273">
        <v>19</v>
      </c>
      <c r="D273">
        <v>21</v>
      </c>
      <c r="E273">
        <v>27</v>
      </c>
      <c r="F273">
        <v>47</v>
      </c>
      <c r="G273">
        <v>5</v>
      </c>
      <c r="H273">
        <v>11</v>
      </c>
      <c r="J273">
        <f t="shared" si="100"/>
        <v>5.25</v>
      </c>
      <c r="L273">
        <f t="shared" si="101"/>
        <v>4.656178690729126</v>
      </c>
      <c r="N273">
        <f t="shared" si="102"/>
        <v>6</v>
      </c>
      <c r="P273">
        <f t="shared" si="103"/>
        <v>2.2360679774997898</v>
      </c>
      <c r="Q273">
        <f t="shared" si="104"/>
        <v>2</v>
      </c>
      <c r="R273">
        <f t="shared" si="105"/>
        <v>0</v>
      </c>
      <c r="S273">
        <f t="shared" si="106"/>
        <v>0</v>
      </c>
      <c r="T273">
        <f t="shared" si="107"/>
        <v>1</v>
      </c>
      <c r="U273">
        <f t="shared" si="108"/>
        <v>0</v>
      </c>
      <c r="V273">
        <f t="shared" si="109"/>
        <v>0</v>
      </c>
      <c r="W273">
        <f t="shared" si="110"/>
        <v>2</v>
      </c>
      <c r="Z273">
        <f t="shared" si="111"/>
        <v>3</v>
      </c>
      <c r="AA273">
        <f t="shared" si="112"/>
        <v>0</v>
      </c>
      <c r="AB273">
        <f t="shared" si="113"/>
        <v>0</v>
      </c>
      <c r="AC273">
        <f t="shared" si="114"/>
        <v>2</v>
      </c>
      <c r="AD273">
        <f t="shared" si="115"/>
        <v>0</v>
      </c>
      <c r="AE273">
        <f t="shared" si="116"/>
        <v>0</v>
      </c>
      <c r="AF273">
        <f t="shared" si="117"/>
        <v>3</v>
      </c>
      <c r="AI273">
        <f t="shared" si="118"/>
        <v>4</v>
      </c>
      <c r="AJ273">
        <f t="shared" si="119"/>
        <v>1</v>
      </c>
      <c r="AK273">
        <f t="shared" si="120"/>
        <v>1</v>
      </c>
      <c r="AL273">
        <f t="shared" si="121"/>
        <v>3</v>
      </c>
      <c r="AM273">
        <f t="shared" si="122"/>
        <v>2</v>
      </c>
      <c r="AN273">
        <f t="shared" si="123"/>
        <v>0</v>
      </c>
      <c r="AO273">
        <f t="shared" si="124"/>
        <v>7</v>
      </c>
    </row>
    <row r="274" spans="1:41" x14ac:dyDescent="0.3">
      <c r="A274" s="3">
        <v>44778</v>
      </c>
      <c r="B274">
        <v>3</v>
      </c>
      <c r="C274">
        <v>29</v>
      </c>
      <c r="D274">
        <v>33</v>
      </c>
      <c r="E274">
        <v>35</v>
      </c>
      <c r="F274">
        <v>44</v>
      </c>
      <c r="G274">
        <v>8</v>
      </c>
      <c r="H274">
        <v>10</v>
      </c>
      <c r="J274">
        <f t="shared" si="100"/>
        <v>6.9686799323831767</v>
      </c>
      <c r="L274">
        <f t="shared" si="101"/>
        <v>2.8495613697550013</v>
      </c>
      <c r="N274">
        <f t="shared" si="102"/>
        <v>2</v>
      </c>
      <c r="P274">
        <f t="shared" si="103"/>
        <v>0.70710678118654757</v>
      </c>
      <c r="Q274">
        <f t="shared" si="104"/>
        <v>2</v>
      </c>
      <c r="R274">
        <f t="shared" si="105"/>
        <v>1</v>
      </c>
      <c r="S274">
        <f t="shared" si="106"/>
        <v>0</v>
      </c>
      <c r="T274">
        <f t="shared" si="107"/>
        <v>0</v>
      </c>
      <c r="U274">
        <f t="shared" si="108"/>
        <v>0</v>
      </c>
      <c r="V274">
        <f t="shared" si="109"/>
        <v>2</v>
      </c>
      <c r="W274">
        <f t="shared" si="110"/>
        <v>0</v>
      </c>
      <c r="Z274">
        <f t="shared" si="111"/>
        <v>2</v>
      </c>
      <c r="AA274">
        <f t="shared" si="112"/>
        <v>2</v>
      </c>
      <c r="AB274">
        <f t="shared" si="113"/>
        <v>0</v>
      </c>
      <c r="AC274">
        <f t="shared" si="114"/>
        <v>1</v>
      </c>
      <c r="AD274">
        <f t="shared" si="115"/>
        <v>0</v>
      </c>
      <c r="AE274">
        <f t="shared" si="116"/>
        <v>2</v>
      </c>
      <c r="AF274">
        <f t="shared" si="117"/>
        <v>1</v>
      </c>
      <c r="AI274">
        <f t="shared" si="118"/>
        <v>3</v>
      </c>
      <c r="AJ274">
        <f t="shared" si="119"/>
        <v>3</v>
      </c>
      <c r="AK274">
        <f t="shared" si="120"/>
        <v>0</v>
      </c>
      <c r="AL274">
        <f t="shared" si="121"/>
        <v>2</v>
      </c>
      <c r="AM274">
        <f t="shared" si="122"/>
        <v>1</v>
      </c>
      <c r="AN274">
        <f t="shared" si="123"/>
        <v>4</v>
      </c>
      <c r="AO274">
        <f t="shared" si="124"/>
        <v>2</v>
      </c>
    </row>
    <row r="275" spans="1:41" x14ac:dyDescent="0.3">
      <c r="A275" s="3">
        <v>44775</v>
      </c>
      <c r="B275">
        <v>7</v>
      </c>
      <c r="C275">
        <v>18</v>
      </c>
      <c r="D275">
        <v>28</v>
      </c>
      <c r="E275">
        <v>40</v>
      </c>
      <c r="F275">
        <v>48</v>
      </c>
      <c r="G275">
        <v>8</v>
      </c>
      <c r="H275">
        <v>11</v>
      </c>
      <c r="J275">
        <f t="shared" si="100"/>
        <v>5.178078794301995</v>
      </c>
      <c r="L275">
        <f t="shared" si="101"/>
        <v>2.4494897427831779</v>
      </c>
      <c r="N275">
        <f t="shared" si="102"/>
        <v>3</v>
      </c>
      <c r="P275">
        <f t="shared" si="103"/>
        <v>4.1231056256176606</v>
      </c>
      <c r="Q275">
        <f t="shared" si="104"/>
        <v>0</v>
      </c>
      <c r="R275">
        <f t="shared" si="105"/>
        <v>1</v>
      </c>
      <c r="S275">
        <f t="shared" si="106"/>
        <v>0</v>
      </c>
      <c r="T275">
        <f t="shared" si="107"/>
        <v>1</v>
      </c>
      <c r="U275">
        <f t="shared" si="108"/>
        <v>1</v>
      </c>
      <c r="V275">
        <f t="shared" si="109"/>
        <v>1</v>
      </c>
      <c r="W275">
        <f t="shared" si="110"/>
        <v>1</v>
      </c>
      <c r="Z275">
        <f t="shared" si="111"/>
        <v>1</v>
      </c>
      <c r="AA275">
        <f t="shared" si="112"/>
        <v>3</v>
      </c>
      <c r="AB275">
        <f t="shared" si="113"/>
        <v>1</v>
      </c>
      <c r="AC275">
        <f t="shared" si="114"/>
        <v>1</v>
      </c>
      <c r="AD275">
        <f t="shared" si="115"/>
        <v>3</v>
      </c>
      <c r="AE275">
        <f t="shared" si="116"/>
        <v>1</v>
      </c>
      <c r="AF275">
        <f t="shared" si="117"/>
        <v>3</v>
      </c>
      <c r="AI275">
        <f t="shared" si="118"/>
        <v>2</v>
      </c>
      <c r="AJ275">
        <f t="shared" si="119"/>
        <v>3</v>
      </c>
      <c r="AK275">
        <f t="shared" si="120"/>
        <v>4</v>
      </c>
      <c r="AL275">
        <f t="shared" si="121"/>
        <v>3</v>
      </c>
      <c r="AM275">
        <f t="shared" si="122"/>
        <v>5</v>
      </c>
      <c r="AN275">
        <f t="shared" si="123"/>
        <v>3</v>
      </c>
      <c r="AO275">
        <f t="shared" si="124"/>
        <v>6</v>
      </c>
    </row>
    <row r="276" spans="1:41" x14ac:dyDescent="0.3">
      <c r="A276" s="3">
        <v>44771</v>
      </c>
      <c r="B276">
        <v>3</v>
      </c>
      <c r="C276">
        <v>23</v>
      </c>
      <c r="D276">
        <v>38</v>
      </c>
      <c r="E276">
        <v>43</v>
      </c>
      <c r="F276">
        <v>48</v>
      </c>
      <c r="G276">
        <v>3</v>
      </c>
      <c r="H276">
        <v>8</v>
      </c>
      <c r="J276">
        <f t="shared" si="100"/>
        <v>6.49519052838329</v>
      </c>
      <c r="L276">
        <f t="shared" si="101"/>
        <v>7.8230428862431776</v>
      </c>
      <c r="N276">
        <f t="shared" si="102"/>
        <v>5</v>
      </c>
      <c r="P276">
        <f t="shared" si="103"/>
        <v>1.5811388300841898</v>
      </c>
      <c r="Q276">
        <f t="shared" si="104"/>
        <v>1</v>
      </c>
      <c r="R276">
        <f t="shared" si="105"/>
        <v>1</v>
      </c>
      <c r="S276">
        <f t="shared" si="106"/>
        <v>1</v>
      </c>
      <c r="T276">
        <f t="shared" si="107"/>
        <v>0</v>
      </c>
      <c r="U276">
        <f t="shared" si="108"/>
        <v>0</v>
      </c>
      <c r="V276">
        <f t="shared" si="109"/>
        <v>0</v>
      </c>
      <c r="W276">
        <f t="shared" si="110"/>
        <v>0</v>
      </c>
      <c r="Z276">
        <f t="shared" si="111"/>
        <v>1</v>
      </c>
      <c r="AA276">
        <f t="shared" si="112"/>
        <v>1</v>
      </c>
      <c r="AB276">
        <f t="shared" si="113"/>
        <v>1</v>
      </c>
      <c r="AC276">
        <f t="shared" si="114"/>
        <v>1</v>
      </c>
      <c r="AD276">
        <f t="shared" si="115"/>
        <v>2</v>
      </c>
      <c r="AE276">
        <f t="shared" si="116"/>
        <v>2</v>
      </c>
      <c r="AF276">
        <f t="shared" si="117"/>
        <v>1</v>
      </c>
      <c r="AI276">
        <f t="shared" si="118"/>
        <v>2</v>
      </c>
      <c r="AJ276">
        <f t="shared" si="119"/>
        <v>4</v>
      </c>
      <c r="AK276">
        <f t="shared" si="120"/>
        <v>2</v>
      </c>
      <c r="AL276">
        <f t="shared" si="121"/>
        <v>1</v>
      </c>
      <c r="AM276">
        <f t="shared" si="122"/>
        <v>4</v>
      </c>
      <c r="AN276">
        <f t="shared" si="123"/>
        <v>6</v>
      </c>
      <c r="AO276">
        <f t="shared" si="124"/>
        <v>2</v>
      </c>
    </row>
    <row r="277" spans="1:41" x14ac:dyDescent="0.3">
      <c r="A277">
        <v>44768</v>
      </c>
      <c r="B277">
        <v>3</v>
      </c>
      <c r="C277">
        <v>5</v>
      </c>
      <c r="D277">
        <v>17</v>
      </c>
      <c r="E277">
        <v>25</v>
      </c>
      <c r="F277">
        <v>27</v>
      </c>
      <c r="G277">
        <v>1</v>
      </c>
      <c r="H277">
        <v>9</v>
      </c>
      <c r="J277">
        <f t="shared" si="100"/>
        <v>3.6742346141747673</v>
      </c>
      <c r="L277">
        <f t="shared" si="101"/>
        <v>6.5115282384398823</v>
      </c>
      <c r="N277">
        <f t="shared" si="102"/>
        <v>8</v>
      </c>
      <c r="P277">
        <f t="shared" si="103"/>
        <v>2.5495097567963922</v>
      </c>
      <c r="Q277">
        <f t="shared" si="104"/>
        <v>0</v>
      </c>
      <c r="R277">
        <f t="shared" si="105"/>
        <v>0</v>
      </c>
      <c r="S277">
        <f t="shared" si="106"/>
        <v>1</v>
      </c>
      <c r="T277">
        <f t="shared" si="107"/>
        <v>1</v>
      </c>
      <c r="U277">
        <f t="shared" si="108"/>
        <v>1</v>
      </c>
      <c r="V277">
        <f t="shared" si="109"/>
        <v>0</v>
      </c>
      <c r="W277">
        <f t="shared" si="110"/>
        <v>0</v>
      </c>
      <c r="Z277">
        <f t="shared" si="111"/>
        <v>0</v>
      </c>
      <c r="AA277">
        <f t="shared" si="112"/>
        <v>0</v>
      </c>
      <c r="AB277">
        <f t="shared" si="113"/>
        <v>2</v>
      </c>
      <c r="AC277">
        <f t="shared" si="114"/>
        <v>2</v>
      </c>
      <c r="AD277">
        <f t="shared" si="115"/>
        <v>1</v>
      </c>
      <c r="AE277">
        <f t="shared" si="116"/>
        <v>0</v>
      </c>
      <c r="AF277">
        <f t="shared" si="117"/>
        <v>0</v>
      </c>
      <c r="AI277">
        <f t="shared" si="118"/>
        <v>1</v>
      </c>
      <c r="AJ277">
        <f t="shared" si="119"/>
        <v>1</v>
      </c>
      <c r="AK277">
        <f t="shared" si="120"/>
        <v>4</v>
      </c>
      <c r="AL277">
        <f t="shared" si="121"/>
        <v>3</v>
      </c>
      <c r="AM277">
        <f t="shared" si="122"/>
        <v>3</v>
      </c>
      <c r="AN277">
        <f t="shared" si="123"/>
        <v>0</v>
      </c>
      <c r="AO277">
        <f t="shared" si="124"/>
        <v>4</v>
      </c>
    </row>
    <row r="278" spans="1:41" x14ac:dyDescent="0.3">
      <c r="A278">
        <v>44764</v>
      </c>
      <c r="B278">
        <v>16</v>
      </c>
      <c r="C278">
        <v>18</v>
      </c>
      <c r="D278">
        <v>29</v>
      </c>
      <c r="E278">
        <v>32</v>
      </c>
      <c r="F278">
        <v>50</v>
      </c>
      <c r="G278">
        <v>4</v>
      </c>
      <c r="H278">
        <v>11</v>
      </c>
      <c r="J278">
        <f t="shared" si="100"/>
        <v>5.3502336397581738</v>
      </c>
      <c r="L278">
        <f t="shared" si="101"/>
        <v>3.3105890714493698</v>
      </c>
      <c r="N278">
        <f t="shared" si="102"/>
        <v>7</v>
      </c>
      <c r="P278">
        <f t="shared" si="103"/>
        <v>1.5811388300841898</v>
      </c>
      <c r="Q278">
        <f t="shared" si="104"/>
        <v>0</v>
      </c>
      <c r="R278">
        <f t="shared" si="105"/>
        <v>1</v>
      </c>
      <c r="S278">
        <f t="shared" si="106"/>
        <v>1</v>
      </c>
      <c r="T278">
        <f t="shared" si="107"/>
        <v>0</v>
      </c>
      <c r="U278">
        <f t="shared" si="108"/>
        <v>1</v>
      </c>
      <c r="V278">
        <f t="shared" si="109"/>
        <v>1</v>
      </c>
      <c r="W278">
        <f t="shared" si="110"/>
        <v>1</v>
      </c>
      <c r="Z278">
        <f t="shared" si="111"/>
        <v>0</v>
      </c>
      <c r="AA278">
        <f t="shared" si="112"/>
        <v>2</v>
      </c>
      <c r="AB278">
        <f t="shared" si="113"/>
        <v>1</v>
      </c>
      <c r="AC278">
        <f t="shared" si="114"/>
        <v>0</v>
      </c>
      <c r="AD278">
        <f t="shared" si="115"/>
        <v>2</v>
      </c>
      <c r="AE278">
        <f t="shared" si="116"/>
        <v>1</v>
      </c>
      <c r="AF278">
        <f t="shared" si="117"/>
        <v>3</v>
      </c>
      <c r="AI278">
        <f t="shared" si="118"/>
        <v>1</v>
      </c>
      <c r="AJ278">
        <f t="shared" si="119"/>
        <v>2</v>
      </c>
      <c r="AK278">
        <f t="shared" si="120"/>
        <v>2</v>
      </c>
      <c r="AL278">
        <f t="shared" si="121"/>
        <v>1</v>
      </c>
      <c r="AM278">
        <f t="shared" si="122"/>
        <v>3</v>
      </c>
      <c r="AN278">
        <f t="shared" si="123"/>
        <v>2</v>
      </c>
      <c r="AO278">
        <f t="shared" si="124"/>
        <v>6</v>
      </c>
    </row>
    <row r="279" spans="1:41" x14ac:dyDescent="0.3">
      <c r="A279">
        <v>44761</v>
      </c>
      <c r="B279">
        <v>6</v>
      </c>
      <c r="C279">
        <v>23</v>
      </c>
      <c r="D279">
        <v>27</v>
      </c>
      <c r="E279">
        <v>40</v>
      </c>
      <c r="F279">
        <v>41</v>
      </c>
      <c r="G279">
        <v>2</v>
      </c>
      <c r="H279">
        <v>12</v>
      </c>
      <c r="J279">
        <f t="shared" si="100"/>
        <v>5.4486236794258422</v>
      </c>
      <c r="L279">
        <f t="shared" si="101"/>
        <v>1.5099668870541501</v>
      </c>
      <c r="N279">
        <f t="shared" si="102"/>
        <v>10</v>
      </c>
      <c r="P279">
        <f t="shared" si="103"/>
        <v>3.8078865529319543</v>
      </c>
      <c r="Q279">
        <f t="shared" si="104"/>
        <v>1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  <c r="V279">
        <f t="shared" si="109"/>
        <v>0</v>
      </c>
      <c r="W279">
        <f t="shared" si="110"/>
        <v>1</v>
      </c>
      <c r="Z279">
        <f t="shared" si="111"/>
        <v>2</v>
      </c>
      <c r="AA279">
        <f t="shared" si="112"/>
        <v>1</v>
      </c>
      <c r="AB279">
        <f t="shared" si="113"/>
        <v>1</v>
      </c>
      <c r="AC279">
        <f t="shared" si="114"/>
        <v>1</v>
      </c>
      <c r="AD279">
        <f t="shared" si="115"/>
        <v>0</v>
      </c>
      <c r="AE279">
        <f t="shared" si="116"/>
        <v>1</v>
      </c>
      <c r="AF279">
        <f t="shared" si="117"/>
        <v>2</v>
      </c>
      <c r="AI279">
        <f t="shared" si="118"/>
        <v>3</v>
      </c>
      <c r="AJ279">
        <f t="shared" si="119"/>
        <v>3</v>
      </c>
      <c r="AK279">
        <f t="shared" si="120"/>
        <v>3</v>
      </c>
      <c r="AL279">
        <f t="shared" si="121"/>
        <v>2</v>
      </c>
      <c r="AM279">
        <f t="shared" si="122"/>
        <v>0</v>
      </c>
      <c r="AN279">
        <f t="shared" si="123"/>
        <v>3</v>
      </c>
      <c r="AO279">
        <f t="shared" si="124"/>
        <v>3</v>
      </c>
    </row>
    <row r="280" spans="1:41" x14ac:dyDescent="0.3">
      <c r="A280">
        <v>44757</v>
      </c>
      <c r="B280">
        <v>9</v>
      </c>
      <c r="C280">
        <v>17</v>
      </c>
      <c r="D280">
        <v>29</v>
      </c>
      <c r="E280">
        <v>38</v>
      </c>
      <c r="F280">
        <v>39</v>
      </c>
      <c r="G280">
        <v>7</v>
      </c>
      <c r="H280">
        <v>10</v>
      </c>
      <c r="J280">
        <f t="shared" si="100"/>
        <v>4.2573465914816007</v>
      </c>
      <c r="L280">
        <f t="shared" si="101"/>
        <v>3.6932370625238775</v>
      </c>
      <c r="N280">
        <f t="shared" si="102"/>
        <v>3</v>
      </c>
      <c r="P280">
        <f t="shared" si="103"/>
        <v>1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  <c r="V280">
        <f t="shared" si="109"/>
        <v>1</v>
      </c>
      <c r="W280">
        <f t="shared" si="110"/>
        <v>0</v>
      </c>
      <c r="Z280">
        <f t="shared" si="111"/>
        <v>0</v>
      </c>
      <c r="AA280">
        <f t="shared" si="112"/>
        <v>2</v>
      </c>
      <c r="AB280">
        <f t="shared" si="113"/>
        <v>0</v>
      </c>
      <c r="AC280">
        <f t="shared" si="114"/>
        <v>1</v>
      </c>
      <c r="AD280">
        <f t="shared" si="115"/>
        <v>1</v>
      </c>
      <c r="AE280">
        <f t="shared" si="116"/>
        <v>2</v>
      </c>
      <c r="AF280">
        <f t="shared" si="117"/>
        <v>1</v>
      </c>
      <c r="AI280">
        <f t="shared" si="118"/>
        <v>0</v>
      </c>
      <c r="AJ280">
        <f t="shared" si="119"/>
        <v>4</v>
      </c>
      <c r="AK280">
        <f t="shared" si="120"/>
        <v>2</v>
      </c>
      <c r="AL280">
        <f t="shared" si="121"/>
        <v>1</v>
      </c>
      <c r="AM280">
        <f t="shared" si="122"/>
        <v>1</v>
      </c>
      <c r="AN280">
        <f t="shared" si="123"/>
        <v>2</v>
      </c>
      <c r="AO280">
        <f t="shared" si="124"/>
        <v>2</v>
      </c>
    </row>
    <row r="281" spans="1:41" x14ac:dyDescent="0.3">
      <c r="A281">
        <v>44754</v>
      </c>
      <c r="B281">
        <v>14</v>
      </c>
      <c r="C281">
        <v>18</v>
      </c>
      <c r="D281">
        <v>24</v>
      </c>
      <c r="E281">
        <v>25</v>
      </c>
      <c r="F281">
        <v>50</v>
      </c>
      <c r="G281">
        <v>6</v>
      </c>
      <c r="H281">
        <v>11</v>
      </c>
      <c r="J281">
        <f t="shared" si="100"/>
        <v>6.5096082831457682</v>
      </c>
      <c r="L281">
        <f t="shared" si="101"/>
        <v>5.7480431452799658</v>
      </c>
      <c r="N281">
        <f t="shared" si="102"/>
        <v>5</v>
      </c>
      <c r="P281">
        <f t="shared" si="103"/>
        <v>3.1622776601683795</v>
      </c>
      <c r="Q281">
        <f t="shared" si="104"/>
        <v>0</v>
      </c>
      <c r="R281">
        <f t="shared" si="105"/>
        <v>1</v>
      </c>
      <c r="S281">
        <f t="shared" si="106"/>
        <v>1</v>
      </c>
      <c r="T281">
        <f t="shared" si="107"/>
        <v>1</v>
      </c>
      <c r="U281">
        <f t="shared" si="108"/>
        <v>1</v>
      </c>
      <c r="V281">
        <f t="shared" si="109"/>
        <v>1</v>
      </c>
      <c r="W281">
        <f t="shared" si="110"/>
        <v>1</v>
      </c>
      <c r="Z281">
        <f t="shared" si="111"/>
        <v>0</v>
      </c>
      <c r="AA281">
        <f t="shared" si="112"/>
        <v>1</v>
      </c>
      <c r="AB281">
        <f t="shared" si="113"/>
        <v>1</v>
      </c>
      <c r="AC281">
        <f t="shared" si="114"/>
        <v>2</v>
      </c>
      <c r="AD281">
        <f t="shared" si="115"/>
        <v>1</v>
      </c>
      <c r="AE281">
        <f t="shared" si="116"/>
        <v>2</v>
      </c>
      <c r="AF281">
        <f t="shared" si="117"/>
        <v>3</v>
      </c>
      <c r="AI281">
        <f t="shared" si="118"/>
        <v>0</v>
      </c>
      <c r="AJ281">
        <f t="shared" si="119"/>
        <v>2</v>
      </c>
      <c r="AK281">
        <f t="shared" si="120"/>
        <v>2</v>
      </c>
      <c r="AL281">
        <f t="shared" si="121"/>
        <v>3</v>
      </c>
      <c r="AM281">
        <f t="shared" si="122"/>
        <v>2</v>
      </c>
      <c r="AN281">
        <f t="shared" si="123"/>
        <v>2</v>
      </c>
      <c r="AO281">
        <f t="shared" si="124"/>
        <v>6</v>
      </c>
    </row>
    <row r="282" spans="1:41" x14ac:dyDescent="0.3">
      <c r="A282">
        <v>44750</v>
      </c>
      <c r="B282">
        <v>28</v>
      </c>
      <c r="C282">
        <v>31</v>
      </c>
      <c r="D282">
        <v>35</v>
      </c>
      <c r="E282">
        <v>43</v>
      </c>
      <c r="F282">
        <v>46</v>
      </c>
      <c r="G282">
        <v>4</v>
      </c>
      <c r="H282">
        <v>7</v>
      </c>
      <c r="J282">
        <f t="shared" si="100"/>
        <v>2.4748737341529163</v>
      </c>
      <c r="L282">
        <f t="shared" si="101"/>
        <v>6.2928530890209098</v>
      </c>
      <c r="N282">
        <f t="shared" si="102"/>
        <v>3</v>
      </c>
      <c r="P282">
        <f t="shared" si="103"/>
        <v>1</v>
      </c>
      <c r="Q282">
        <f t="shared" si="104"/>
        <v>1</v>
      </c>
      <c r="R282">
        <f t="shared" si="105"/>
        <v>0</v>
      </c>
      <c r="S282">
        <f t="shared" si="106"/>
        <v>1</v>
      </c>
      <c r="T282">
        <f t="shared" si="107"/>
        <v>0</v>
      </c>
      <c r="U282">
        <f t="shared" si="108"/>
        <v>1</v>
      </c>
      <c r="V282">
        <f t="shared" si="109"/>
        <v>0</v>
      </c>
      <c r="W282">
        <f t="shared" si="110"/>
        <v>0</v>
      </c>
      <c r="Z282">
        <f t="shared" si="111"/>
        <v>2</v>
      </c>
      <c r="AA282">
        <f t="shared" si="112"/>
        <v>2</v>
      </c>
      <c r="AB282">
        <f t="shared" si="113"/>
        <v>1</v>
      </c>
      <c r="AC282">
        <f t="shared" si="114"/>
        <v>0</v>
      </c>
      <c r="AD282">
        <f t="shared" si="115"/>
        <v>1</v>
      </c>
      <c r="AE282">
        <f t="shared" si="116"/>
        <v>0</v>
      </c>
      <c r="AF282">
        <f t="shared" si="117"/>
        <v>1</v>
      </c>
      <c r="AI282">
        <f t="shared" si="118"/>
        <v>5</v>
      </c>
      <c r="AJ282">
        <f t="shared" si="119"/>
        <v>2</v>
      </c>
      <c r="AK282">
        <f t="shared" si="120"/>
        <v>1</v>
      </c>
      <c r="AL282">
        <f t="shared" si="121"/>
        <v>0</v>
      </c>
      <c r="AM282">
        <f t="shared" si="122"/>
        <v>1</v>
      </c>
      <c r="AN282">
        <f t="shared" si="123"/>
        <v>2</v>
      </c>
      <c r="AO282">
        <f t="shared" si="124"/>
        <v>2</v>
      </c>
    </row>
    <row r="283" spans="1:41" x14ac:dyDescent="0.3">
      <c r="A283">
        <v>44747</v>
      </c>
      <c r="B283">
        <v>7</v>
      </c>
      <c r="C283">
        <v>10</v>
      </c>
      <c r="D283">
        <v>25</v>
      </c>
      <c r="E283">
        <v>45</v>
      </c>
      <c r="F283">
        <v>48</v>
      </c>
      <c r="G283">
        <v>3</v>
      </c>
      <c r="H283">
        <v>6</v>
      </c>
      <c r="J283">
        <f t="shared" si="100"/>
        <v>6.3393611665529832</v>
      </c>
      <c r="L283">
        <f t="shared" si="101"/>
        <v>2.7640549922170505</v>
      </c>
      <c r="N283">
        <f t="shared" si="102"/>
        <v>3</v>
      </c>
      <c r="P283">
        <f t="shared" si="103"/>
        <v>4.2426406871192848</v>
      </c>
      <c r="Q283">
        <f t="shared" si="104"/>
        <v>0</v>
      </c>
      <c r="R283">
        <f t="shared" si="105"/>
        <v>2</v>
      </c>
      <c r="S283">
        <f t="shared" si="106"/>
        <v>0</v>
      </c>
      <c r="T283">
        <f t="shared" si="107"/>
        <v>0</v>
      </c>
      <c r="U283">
        <f t="shared" si="108"/>
        <v>1</v>
      </c>
      <c r="V283">
        <f t="shared" si="109"/>
        <v>1</v>
      </c>
      <c r="W283">
        <f t="shared" si="110"/>
        <v>0</v>
      </c>
      <c r="Z283">
        <f t="shared" si="111"/>
        <v>1</v>
      </c>
      <c r="AA283">
        <f t="shared" si="112"/>
        <v>3</v>
      </c>
      <c r="AB283">
        <f t="shared" si="113"/>
        <v>1</v>
      </c>
      <c r="AC283">
        <f t="shared" si="114"/>
        <v>0</v>
      </c>
      <c r="AD283">
        <f t="shared" si="115"/>
        <v>2</v>
      </c>
      <c r="AE283">
        <f t="shared" si="116"/>
        <v>3</v>
      </c>
      <c r="AF283">
        <f t="shared" si="117"/>
        <v>1</v>
      </c>
      <c r="AI283">
        <f t="shared" si="118"/>
        <v>1</v>
      </c>
      <c r="AJ283">
        <f t="shared" si="119"/>
        <v>5</v>
      </c>
      <c r="AK283">
        <f t="shared" si="120"/>
        <v>3</v>
      </c>
      <c r="AL283">
        <f t="shared" si="121"/>
        <v>2</v>
      </c>
      <c r="AM283">
        <f t="shared" si="122"/>
        <v>6</v>
      </c>
      <c r="AN283">
        <f t="shared" si="123"/>
        <v>8</v>
      </c>
      <c r="AO283">
        <f t="shared" si="124"/>
        <v>1</v>
      </c>
    </row>
    <row r="284" spans="1:41" x14ac:dyDescent="0.3">
      <c r="A284">
        <v>44743</v>
      </c>
      <c r="B284">
        <v>6</v>
      </c>
      <c r="C284">
        <v>18</v>
      </c>
      <c r="D284">
        <v>24</v>
      </c>
      <c r="E284">
        <v>34</v>
      </c>
      <c r="F284">
        <v>46</v>
      </c>
      <c r="G284">
        <v>3</v>
      </c>
      <c r="H284">
        <v>12</v>
      </c>
      <c r="J284">
        <f t="shared" si="100"/>
        <v>5.1478150704935004</v>
      </c>
      <c r="L284">
        <f t="shared" si="101"/>
        <v>5.6639209034025182</v>
      </c>
      <c r="N284">
        <f t="shared" si="102"/>
        <v>9</v>
      </c>
      <c r="P284">
        <f t="shared" si="103"/>
        <v>1</v>
      </c>
      <c r="Q284">
        <f t="shared" si="104"/>
        <v>1</v>
      </c>
      <c r="R284">
        <f t="shared" si="105"/>
        <v>0</v>
      </c>
      <c r="S284">
        <f t="shared" si="106"/>
        <v>0</v>
      </c>
      <c r="T284">
        <f t="shared" si="107"/>
        <v>1</v>
      </c>
      <c r="U284">
        <f t="shared" si="108"/>
        <v>0</v>
      </c>
      <c r="V284">
        <f t="shared" si="109"/>
        <v>1</v>
      </c>
      <c r="W284">
        <f t="shared" si="110"/>
        <v>1</v>
      </c>
      <c r="Z284">
        <f t="shared" si="111"/>
        <v>2</v>
      </c>
      <c r="AA284">
        <f t="shared" si="112"/>
        <v>0</v>
      </c>
      <c r="AB284">
        <f t="shared" si="113"/>
        <v>0</v>
      </c>
      <c r="AC284">
        <f t="shared" si="114"/>
        <v>3</v>
      </c>
      <c r="AD284">
        <f t="shared" si="115"/>
        <v>0</v>
      </c>
      <c r="AE284">
        <f t="shared" si="116"/>
        <v>3</v>
      </c>
      <c r="AF284">
        <f t="shared" si="117"/>
        <v>2</v>
      </c>
      <c r="AI284">
        <f t="shared" si="118"/>
        <v>3</v>
      </c>
      <c r="AJ284">
        <f t="shared" si="119"/>
        <v>1</v>
      </c>
      <c r="AK284">
        <f t="shared" si="120"/>
        <v>1</v>
      </c>
      <c r="AL284">
        <f t="shared" si="121"/>
        <v>4</v>
      </c>
      <c r="AM284">
        <f t="shared" si="122"/>
        <v>0</v>
      </c>
      <c r="AN284">
        <f t="shared" si="123"/>
        <v>7</v>
      </c>
      <c r="AO284">
        <f t="shared" si="124"/>
        <v>2</v>
      </c>
    </row>
    <row r="285" spans="1:41" x14ac:dyDescent="0.3">
      <c r="A285">
        <v>44740</v>
      </c>
      <c r="B285">
        <v>10</v>
      </c>
      <c r="C285">
        <v>35</v>
      </c>
      <c r="D285">
        <v>42</v>
      </c>
      <c r="E285">
        <v>47</v>
      </c>
      <c r="F285">
        <v>48</v>
      </c>
      <c r="G285">
        <v>2</v>
      </c>
      <c r="H285">
        <v>11</v>
      </c>
      <c r="J285">
        <f t="shared" si="100"/>
        <v>6.6143782776614763</v>
      </c>
      <c r="L285">
        <f t="shared" si="101"/>
        <v>4.6173585522460785</v>
      </c>
      <c r="N285">
        <f t="shared" si="102"/>
        <v>9</v>
      </c>
      <c r="P285">
        <f t="shared" si="103"/>
        <v>4.3011626335213133</v>
      </c>
      <c r="Q285">
        <f t="shared" si="104"/>
        <v>1</v>
      </c>
      <c r="R285">
        <f t="shared" si="105"/>
        <v>0</v>
      </c>
      <c r="S285">
        <f t="shared" si="106"/>
        <v>0</v>
      </c>
      <c r="T285">
        <f t="shared" si="107"/>
        <v>1</v>
      </c>
      <c r="U285">
        <f t="shared" si="108"/>
        <v>0</v>
      </c>
      <c r="V285">
        <f t="shared" si="109"/>
        <v>0</v>
      </c>
      <c r="W285">
        <f t="shared" si="110"/>
        <v>2</v>
      </c>
      <c r="Z285">
        <f t="shared" si="111"/>
        <v>3</v>
      </c>
      <c r="AA285">
        <f t="shared" si="112"/>
        <v>0</v>
      </c>
      <c r="AB285">
        <f t="shared" si="113"/>
        <v>1</v>
      </c>
      <c r="AC285">
        <f t="shared" si="114"/>
        <v>1</v>
      </c>
      <c r="AD285">
        <f t="shared" si="115"/>
        <v>2</v>
      </c>
      <c r="AE285">
        <f t="shared" si="116"/>
        <v>2</v>
      </c>
      <c r="AF285">
        <f t="shared" si="117"/>
        <v>3</v>
      </c>
      <c r="AI285">
        <f t="shared" si="118"/>
        <v>4</v>
      </c>
      <c r="AJ285">
        <f t="shared" si="119"/>
        <v>1</v>
      </c>
      <c r="AK285">
        <f t="shared" si="120"/>
        <v>1</v>
      </c>
      <c r="AL285">
        <f t="shared" si="121"/>
        <v>2</v>
      </c>
      <c r="AM285">
        <f t="shared" si="122"/>
        <v>5</v>
      </c>
      <c r="AN285">
        <f t="shared" si="123"/>
        <v>2</v>
      </c>
      <c r="AO285">
        <f t="shared" si="124"/>
        <v>6</v>
      </c>
    </row>
    <row r="286" spans="1:41" x14ac:dyDescent="0.3">
      <c r="A286">
        <v>44736</v>
      </c>
      <c r="B286">
        <v>10</v>
      </c>
      <c r="C286">
        <v>17</v>
      </c>
      <c r="D286">
        <v>28</v>
      </c>
      <c r="E286">
        <v>44</v>
      </c>
      <c r="F286">
        <v>50</v>
      </c>
      <c r="G286">
        <v>8</v>
      </c>
      <c r="H286">
        <v>12</v>
      </c>
      <c r="J286">
        <f t="shared" si="100"/>
        <v>5.3735463150511693</v>
      </c>
      <c r="L286">
        <f t="shared" si="101"/>
        <v>2.4494897427831779</v>
      </c>
      <c r="N286">
        <f t="shared" si="102"/>
        <v>4</v>
      </c>
      <c r="P286">
        <f t="shared" si="103"/>
        <v>1.4142135623730951</v>
      </c>
      <c r="Q286">
        <f t="shared" si="104"/>
        <v>0</v>
      </c>
      <c r="R286">
        <f t="shared" si="105"/>
        <v>2</v>
      </c>
      <c r="S286">
        <f t="shared" si="106"/>
        <v>0</v>
      </c>
      <c r="T286">
        <f t="shared" si="107"/>
        <v>0</v>
      </c>
      <c r="U286">
        <f t="shared" si="108"/>
        <v>0</v>
      </c>
      <c r="V286">
        <f t="shared" si="109"/>
        <v>1</v>
      </c>
      <c r="W286">
        <f t="shared" si="110"/>
        <v>1</v>
      </c>
      <c r="Z286">
        <f t="shared" si="111"/>
        <v>2</v>
      </c>
      <c r="AA286">
        <f t="shared" si="112"/>
        <v>2</v>
      </c>
      <c r="AB286">
        <f t="shared" si="113"/>
        <v>2</v>
      </c>
      <c r="AC286">
        <f t="shared" si="114"/>
        <v>0</v>
      </c>
      <c r="AD286">
        <f t="shared" si="115"/>
        <v>1</v>
      </c>
      <c r="AE286">
        <f t="shared" si="116"/>
        <v>1</v>
      </c>
      <c r="AF286">
        <f t="shared" si="117"/>
        <v>1</v>
      </c>
      <c r="AI286">
        <f t="shared" si="118"/>
        <v>3</v>
      </c>
      <c r="AJ286">
        <f t="shared" si="119"/>
        <v>4</v>
      </c>
      <c r="AK286">
        <f t="shared" si="120"/>
        <v>6</v>
      </c>
      <c r="AL286">
        <f t="shared" si="121"/>
        <v>0</v>
      </c>
      <c r="AM286">
        <f t="shared" si="122"/>
        <v>1</v>
      </c>
      <c r="AN286">
        <f t="shared" si="123"/>
        <v>4</v>
      </c>
      <c r="AO286">
        <f t="shared" si="124"/>
        <v>1</v>
      </c>
    </row>
    <row r="287" spans="1:41" x14ac:dyDescent="0.3">
      <c r="A287">
        <v>44733</v>
      </c>
      <c r="B287">
        <v>6</v>
      </c>
      <c r="C287">
        <v>23</v>
      </c>
      <c r="D287">
        <v>36</v>
      </c>
      <c r="E287">
        <v>39</v>
      </c>
      <c r="F287">
        <v>47</v>
      </c>
      <c r="G287">
        <v>8</v>
      </c>
      <c r="H287">
        <v>10</v>
      </c>
      <c r="J287">
        <f t="shared" si="100"/>
        <v>5.7608593109014565</v>
      </c>
      <c r="L287">
        <f t="shared" si="101"/>
        <v>4.5343136195018534</v>
      </c>
      <c r="N287">
        <f t="shared" si="102"/>
        <v>2</v>
      </c>
      <c r="P287">
        <f t="shared" si="103"/>
        <v>1</v>
      </c>
      <c r="Q287">
        <f t="shared" si="104"/>
        <v>1</v>
      </c>
      <c r="R287">
        <f t="shared" si="105"/>
        <v>0</v>
      </c>
      <c r="S287">
        <f t="shared" si="106"/>
        <v>1</v>
      </c>
      <c r="T287">
        <f t="shared" si="107"/>
        <v>0</v>
      </c>
      <c r="U287">
        <f t="shared" si="108"/>
        <v>0</v>
      </c>
      <c r="V287">
        <f t="shared" si="109"/>
        <v>0</v>
      </c>
      <c r="W287">
        <f t="shared" si="110"/>
        <v>0</v>
      </c>
      <c r="Z287">
        <f t="shared" si="111"/>
        <v>1</v>
      </c>
      <c r="AA287">
        <f t="shared" si="112"/>
        <v>2</v>
      </c>
      <c r="AB287">
        <f t="shared" si="113"/>
        <v>2</v>
      </c>
      <c r="AC287">
        <f t="shared" si="114"/>
        <v>0</v>
      </c>
      <c r="AD287">
        <f t="shared" si="115"/>
        <v>0</v>
      </c>
      <c r="AE287">
        <f t="shared" si="116"/>
        <v>0</v>
      </c>
      <c r="AF287">
        <f t="shared" si="117"/>
        <v>1</v>
      </c>
      <c r="AI287">
        <f t="shared" si="118"/>
        <v>3</v>
      </c>
      <c r="AJ287">
        <f t="shared" si="119"/>
        <v>2</v>
      </c>
      <c r="AK287">
        <f t="shared" si="120"/>
        <v>4</v>
      </c>
      <c r="AL287">
        <f t="shared" si="121"/>
        <v>0</v>
      </c>
      <c r="AM287">
        <f t="shared" si="122"/>
        <v>2</v>
      </c>
      <c r="AN287">
        <f t="shared" si="123"/>
        <v>3</v>
      </c>
      <c r="AO287">
        <f t="shared" si="124"/>
        <v>3</v>
      </c>
    </row>
    <row r="288" spans="1:41" x14ac:dyDescent="0.3">
      <c r="A288">
        <v>44729</v>
      </c>
      <c r="B288">
        <v>19</v>
      </c>
      <c r="C288">
        <v>21</v>
      </c>
      <c r="D288">
        <v>22</v>
      </c>
      <c r="E288">
        <v>31</v>
      </c>
      <c r="F288">
        <v>38</v>
      </c>
      <c r="G288">
        <v>7</v>
      </c>
      <c r="H288">
        <v>11</v>
      </c>
      <c r="J288">
        <f t="shared" si="100"/>
        <v>2.9047375096555625</v>
      </c>
      <c r="L288">
        <f t="shared" si="101"/>
        <v>4.5738386504117088</v>
      </c>
      <c r="N288">
        <f t="shared" si="102"/>
        <v>4</v>
      </c>
      <c r="P288">
        <f t="shared" si="103"/>
        <v>2.8284271247461903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1</v>
      </c>
      <c r="U288">
        <f t="shared" si="108"/>
        <v>0</v>
      </c>
      <c r="V288">
        <f t="shared" si="109"/>
        <v>0</v>
      </c>
      <c r="W288">
        <f t="shared" si="110"/>
        <v>2</v>
      </c>
      <c r="Z288">
        <f t="shared" si="111"/>
        <v>0</v>
      </c>
      <c r="AA288">
        <f t="shared" si="112"/>
        <v>0</v>
      </c>
      <c r="AB288">
        <f t="shared" si="113"/>
        <v>1</v>
      </c>
      <c r="AC288">
        <f t="shared" si="114"/>
        <v>1</v>
      </c>
      <c r="AD288">
        <f t="shared" si="115"/>
        <v>0</v>
      </c>
      <c r="AE288">
        <f t="shared" si="116"/>
        <v>0</v>
      </c>
      <c r="AF288">
        <f t="shared" si="117"/>
        <v>3</v>
      </c>
      <c r="AI288">
        <f>COUNTIF($B289:$F307, B288)</f>
        <v>0</v>
      </c>
      <c r="AJ288">
        <f>COUNTIF($B289:$F307, C288)</f>
        <v>2</v>
      </c>
      <c r="AK288">
        <f>COUNTIF($B289:$F307, D288)</f>
        <v>1</v>
      </c>
      <c r="AL288">
        <f>COUNTIF($B289:$F307, E288)</f>
        <v>2</v>
      </c>
      <c r="AM288">
        <f>COUNTIF($B289:$F307, F288)</f>
        <v>0</v>
      </c>
      <c r="AN288">
        <f>COUNTIF($G289:$H307,G288)</f>
        <v>1</v>
      </c>
      <c r="AO288">
        <f>COUNTIF($G289:$H307,H288)</f>
        <v>5</v>
      </c>
    </row>
    <row r="289" spans="1:41" x14ac:dyDescent="0.3">
      <c r="A289">
        <v>44726</v>
      </c>
      <c r="B289">
        <v>2</v>
      </c>
      <c r="C289">
        <v>7</v>
      </c>
      <c r="D289">
        <v>27</v>
      </c>
      <c r="E289">
        <v>34</v>
      </c>
      <c r="F289">
        <v>40</v>
      </c>
      <c r="G289">
        <v>3</v>
      </c>
      <c r="H289">
        <v>11</v>
      </c>
      <c r="J289">
        <f t="shared" si="100"/>
        <v>5.6457948953181072</v>
      </c>
      <c r="L289">
        <f t="shared" si="101"/>
        <v>5.2</v>
      </c>
      <c r="N289">
        <f t="shared" si="102"/>
        <v>8</v>
      </c>
      <c r="P289">
        <f t="shared" si="103"/>
        <v>4.3011626335213133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2</v>
      </c>
      <c r="U289">
        <f t="shared" si="108"/>
        <v>1</v>
      </c>
      <c r="V289">
        <f t="shared" si="109"/>
        <v>2</v>
      </c>
      <c r="W289">
        <f t="shared" si="110"/>
        <v>1</v>
      </c>
      <c r="Z289">
        <f t="shared" si="111"/>
        <v>0</v>
      </c>
      <c r="AA289">
        <f t="shared" si="112"/>
        <v>0</v>
      </c>
      <c r="AB289">
        <f t="shared" si="113"/>
        <v>2</v>
      </c>
      <c r="AC289">
        <f t="shared" si="114"/>
        <v>2</v>
      </c>
      <c r="AD289">
        <f t="shared" si="115"/>
        <v>1</v>
      </c>
      <c r="AE289">
        <f t="shared" si="116"/>
        <v>3</v>
      </c>
      <c r="AF289">
        <f t="shared" si="117"/>
        <v>2</v>
      </c>
      <c r="AI289">
        <f>COUNTIF($B290:$F307, B289)</f>
        <v>1</v>
      </c>
      <c r="AJ289">
        <f>COUNTIF($B290:$F307, C289)</f>
        <v>0</v>
      </c>
      <c r="AK289">
        <f>COUNTIF($B290:$F307, D289)</f>
        <v>2</v>
      </c>
      <c r="AL289">
        <f>COUNTIF($B290:$F307, E289)</f>
        <v>3</v>
      </c>
      <c r="AM289">
        <f>COUNTIF($B290:$F307, F289)</f>
        <v>2</v>
      </c>
      <c r="AN289">
        <f>COUNTIF($G290:$H307,G289)</f>
        <v>6</v>
      </c>
      <c r="AO289">
        <f>COUNTIF($G290:$H307,H289)</f>
        <v>4</v>
      </c>
    </row>
    <row r="290" spans="1:41" x14ac:dyDescent="0.3">
      <c r="A290">
        <v>44722</v>
      </c>
      <c r="B290">
        <v>17</v>
      </c>
      <c r="C290">
        <v>26</v>
      </c>
      <c r="D290">
        <v>36</v>
      </c>
      <c r="E290">
        <v>37</v>
      </c>
      <c r="F290">
        <v>40</v>
      </c>
      <c r="G290">
        <v>9</v>
      </c>
      <c r="H290">
        <v>12</v>
      </c>
      <c r="J290">
        <f t="shared" si="100"/>
        <v>3.4550687402713134</v>
      </c>
      <c r="L290">
        <f t="shared" si="101"/>
        <v>5.6815490845367167</v>
      </c>
      <c r="N290">
        <f t="shared" si="102"/>
        <v>3</v>
      </c>
      <c r="P290">
        <f t="shared" si="103"/>
        <v>6.5192024052026492</v>
      </c>
      <c r="Q290">
        <f t="shared" si="104"/>
        <v>1</v>
      </c>
      <c r="R290">
        <f t="shared" si="105"/>
        <v>0</v>
      </c>
      <c r="S290">
        <f t="shared" si="106"/>
        <v>1</v>
      </c>
      <c r="T290">
        <f t="shared" si="107"/>
        <v>1</v>
      </c>
      <c r="U290">
        <f t="shared" si="108"/>
        <v>0</v>
      </c>
      <c r="V290">
        <f t="shared" si="109"/>
        <v>2</v>
      </c>
      <c r="W290">
        <f t="shared" si="110"/>
        <v>0</v>
      </c>
      <c r="Z290">
        <f t="shared" si="111"/>
        <v>2</v>
      </c>
      <c r="AA290">
        <f t="shared" si="112"/>
        <v>0</v>
      </c>
      <c r="AB290">
        <f t="shared" si="113"/>
        <v>1</v>
      </c>
      <c r="AC290">
        <f t="shared" si="114"/>
        <v>1</v>
      </c>
      <c r="AD290">
        <f t="shared" si="115"/>
        <v>1</v>
      </c>
      <c r="AE290">
        <f t="shared" si="116"/>
        <v>4</v>
      </c>
      <c r="AF290">
        <f t="shared" si="117"/>
        <v>0</v>
      </c>
      <c r="AI290">
        <f>COUNTIF($B291:$F332, B290)</f>
        <v>5</v>
      </c>
      <c r="AJ290">
        <f>COUNTIF($B291:$F332, C290)</f>
        <v>4</v>
      </c>
      <c r="AK290">
        <f>COUNTIF($B291:$F332, D290)</f>
        <v>5</v>
      </c>
      <c r="AL290">
        <f>COUNTIF($B291:$F332, E290)</f>
        <v>3</v>
      </c>
      <c r="AM290">
        <f>COUNTIF($B291:$F332, F290)</f>
        <v>3</v>
      </c>
      <c r="AN290">
        <f>COUNTIF($G291:$H332,G290)</f>
        <v>8</v>
      </c>
      <c r="AO290">
        <f>COUNTIF($G291:$H332,H290)</f>
        <v>5</v>
      </c>
    </row>
    <row r="291" spans="1:41" x14ac:dyDescent="0.3">
      <c r="A291">
        <v>44719</v>
      </c>
      <c r="B291">
        <v>6</v>
      </c>
      <c r="C291">
        <v>16</v>
      </c>
      <c r="D291">
        <v>17</v>
      </c>
      <c r="E291">
        <v>25</v>
      </c>
      <c r="F291">
        <v>31</v>
      </c>
      <c r="G291">
        <v>2</v>
      </c>
      <c r="H291">
        <v>6</v>
      </c>
      <c r="J291">
        <f t="shared" si="100"/>
        <v>3.5443617196894563</v>
      </c>
      <c r="L291">
        <f t="shared" si="101"/>
        <v>5.2687759489277965</v>
      </c>
      <c r="N291">
        <f t="shared" si="102"/>
        <v>4</v>
      </c>
      <c r="P291">
        <f t="shared" si="103"/>
        <v>6.0827625302982193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  <c r="V291">
        <f t="shared" si="109"/>
        <v>1</v>
      </c>
      <c r="W291">
        <f t="shared" si="110"/>
        <v>0</v>
      </c>
      <c r="Z291">
        <f t="shared" si="111"/>
        <v>0</v>
      </c>
      <c r="AA291">
        <f t="shared" si="112"/>
        <v>0</v>
      </c>
      <c r="AB291">
        <f t="shared" si="113"/>
        <v>1</v>
      </c>
      <c r="AC291">
        <f t="shared" si="114"/>
        <v>1</v>
      </c>
      <c r="AD291">
        <f t="shared" si="115"/>
        <v>0</v>
      </c>
      <c r="AE291">
        <f t="shared" si="116"/>
        <v>1</v>
      </c>
      <c r="AF291">
        <f t="shared" si="117"/>
        <v>0</v>
      </c>
      <c r="AI291">
        <f t="shared" ref="AI291:AI329" si="125">COUNTIF($B292:$F332, B291)</f>
        <v>6</v>
      </c>
      <c r="AJ291">
        <f t="shared" ref="AJ291:AJ329" si="126">COUNTIF($B292:$F332, C291)</f>
        <v>2</v>
      </c>
      <c r="AK291">
        <f t="shared" ref="AK291:AK329" si="127">COUNTIF($B292:$F332, D291)</f>
        <v>4</v>
      </c>
      <c r="AL291">
        <f t="shared" ref="AL291:AL329" si="128">COUNTIF($B292:$F332, E291)</f>
        <v>6</v>
      </c>
      <c r="AM291">
        <f t="shared" ref="AM291:AM329" si="129">COUNTIF($B292:$F332, F291)</f>
        <v>4</v>
      </c>
      <c r="AN291">
        <f t="shared" ref="AN291:AN329" si="130">COUNTIF($G292:$H332,G291)</f>
        <v>8</v>
      </c>
      <c r="AO291">
        <f t="shared" ref="AO291:AO329" si="131">COUNTIF($G292:$H332,H291)</f>
        <v>8</v>
      </c>
    </row>
    <row r="292" spans="1:41" x14ac:dyDescent="0.3">
      <c r="A292">
        <v>44715</v>
      </c>
      <c r="B292">
        <v>12</v>
      </c>
      <c r="C292">
        <v>28</v>
      </c>
      <c r="D292">
        <v>29</v>
      </c>
      <c r="E292">
        <v>34</v>
      </c>
      <c r="F292">
        <v>48</v>
      </c>
      <c r="G292">
        <v>9</v>
      </c>
      <c r="H292">
        <v>11</v>
      </c>
      <c r="J292">
        <f t="shared" si="100"/>
        <v>5.4658027772688618</v>
      </c>
      <c r="L292">
        <f t="shared" si="101"/>
        <v>5.3888774341229917</v>
      </c>
      <c r="N292">
        <f t="shared" si="102"/>
        <v>2</v>
      </c>
      <c r="P292">
        <f t="shared" si="103"/>
        <v>4.4721359549995796</v>
      </c>
      <c r="Q292">
        <f t="shared" si="104"/>
        <v>0</v>
      </c>
      <c r="R292">
        <f t="shared" si="105"/>
        <v>2</v>
      </c>
      <c r="S292">
        <f t="shared" si="106"/>
        <v>0</v>
      </c>
      <c r="T292">
        <f t="shared" si="107"/>
        <v>1</v>
      </c>
      <c r="U292">
        <f t="shared" si="108"/>
        <v>2</v>
      </c>
      <c r="V292">
        <f t="shared" si="109"/>
        <v>2</v>
      </c>
      <c r="W292">
        <f t="shared" si="110"/>
        <v>1</v>
      </c>
      <c r="Z292">
        <f t="shared" si="111"/>
        <v>0</v>
      </c>
      <c r="AA292">
        <f t="shared" si="112"/>
        <v>3</v>
      </c>
      <c r="AB292">
        <f t="shared" si="113"/>
        <v>1</v>
      </c>
      <c r="AC292">
        <f t="shared" si="114"/>
        <v>1</v>
      </c>
      <c r="AD292">
        <f t="shared" si="115"/>
        <v>4</v>
      </c>
      <c r="AE292">
        <f t="shared" si="116"/>
        <v>3</v>
      </c>
      <c r="AF292">
        <f t="shared" si="117"/>
        <v>2</v>
      </c>
      <c r="AI292">
        <f t="shared" si="125"/>
        <v>5</v>
      </c>
      <c r="AJ292">
        <f t="shared" si="126"/>
        <v>5</v>
      </c>
      <c r="AK292">
        <f t="shared" si="127"/>
        <v>4</v>
      </c>
      <c r="AL292">
        <f t="shared" si="128"/>
        <v>4</v>
      </c>
      <c r="AM292">
        <f t="shared" si="129"/>
        <v>6</v>
      </c>
      <c r="AN292">
        <f t="shared" si="130"/>
        <v>7</v>
      </c>
      <c r="AO292">
        <f t="shared" si="131"/>
        <v>7</v>
      </c>
    </row>
    <row r="293" spans="1:41" x14ac:dyDescent="0.3">
      <c r="A293">
        <v>44712</v>
      </c>
      <c r="B293">
        <v>3</v>
      </c>
      <c r="C293">
        <v>10</v>
      </c>
      <c r="D293">
        <v>13</v>
      </c>
      <c r="E293">
        <v>42</v>
      </c>
      <c r="F293">
        <v>49</v>
      </c>
      <c r="G293">
        <v>3</v>
      </c>
      <c r="H293">
        <v>9</v>
      </c>
      <c r="J293">
        <f t="shared" si="100"/>
        <v>7.6974021591703261</v>
      </c>
      <c r="L293">
        <f t="shared" si="101"/>
        <v>4.9112116631234697</v>
      </c>
      <c r="N293">
        <f t="shared" si="102"/>
        <v>6</v>
      </c>
      <c r="P293">
        <f t="shared" si="103"/>
        <v>2.8284271247461903</v>
      </c>
      <c r="Q293">
        <f t="shared" si="104"/>
        <v>1</v>
      </c>
      <c r="R293">
        <f t="shared" si="105"/>
        <v>1</v>
      </c>
      <c r="S293">
        <f t="shared" si="106"/>
        <v>1</v>
      </c>
      <c r="T293">
        <f t="shared" si="107"/>
        <v>0</v>
      </c>
      <c r="U293">
        <f t="shared" si="108"/>
        <v>1</v>
      </c>
      <c r="V293">
        <f t="shared" si="109"/>
        <v>2</v>
      </c>
      <c r="W293">
        <f t="shared" si="110"/>
        <v>1</v>
      </c>
      <c r="Z293">
        <f t="shared" si="111"/>
        <v>3</v>
      </c>
      <c r="AA293">
        <f t="shared" si="112"/>
        <v>2</v>
      </c>
      <c r="AB293">
        <f t="shared" si="113"/>
        <v>1</v>
      </c>
      <c r="AC293">
        <f t="shared" si="114"/>
        <v>0</v>
      </c>
      <c r="AD293">
        <f t="shared" si="115"/>
        <v>1</v>
      </c>
      <c r="AE293">
        <f t="shared" si="116"/>
        <v>5</v>
      </c>
      <c r="AF293">
        <f t="shared" si="117"/>
        <v>2</v>
      </c>
      <c r="AI293">
        <f t="shared" si="125"/>
        <v>5</v>
      </c>
      <c r="AJ293">
        <f t="shared" si="126"/>
        <v>5</v>
      </c>
      <c r="AK293">
        <f t="shared" si="127"/>
        <v>4</v>
      </c>
      <c r="AL293">
        <f t="shared" si="128"/>
        <v>5</v>
      </c>
      <c r="AM293">
        <f t="shared" si="129"/>
        <v>4</v>
      </c>
      <c r="AN293">
        <f t="shared" si="130"/>
        <v>8</v>
      </c>
      <c r="AO293">
        <f t="shared" si="131"/>
        <v>6</v>
      </c>
    </row>
    <row r="294" spans="1:41" x14ac:dyDescent="0.3">
      <c r="A294">
        <v>44708</v>
      </c>
      <c r="B294">
        <v>15</v>
      </c>
      <c r="C294">
        <v>23</v>
      </c>
      <c r="D294">
        <v>28</v>
      </c>
      <c r="E294">
        <v>34</v>
      </c>
      <c r="F294">
        <v>48</v>
      </c>
      <c r="G294">
        <v>3</v>
      </c>
      <c r="H294">
        <v>5</v>
      </c>
      <c r="J294">
        <f t="shared" si="100"/>
        <v>4.4791182167922292</v>
      </c>
      <c r="L294">
        <f t="shared" si="101"/>
        <v>3.1685959035509716</v>
      </c>
      <c r="N294">
        <f t="shared" si="102"/>
        <v>2</v>
      </c>
      <c r="P294">
        <f t="shared" si="103"/>
        <v>3.6055512754639891</v>
      </c>
      <c r="Q294">
        <f t="shared" si="104"/>
        <v>0</v>
      </c>
      <c r="R294">
        <f t="shared" si="105"/>
        <v>1</v>
      </c>
      <c r="S294">
        <f t="shared" si="106"/>
        <v>2</v>
      </c>
      <c r="T294">
        <f t="shared" si="107"/>
        <v>0</v>
      </c>
      <c r="U294">
        <f t="shared" si="108"/>
        <v>2</v>
      </c>
      <c r="V294">
        <f t="shared" si="109"/>
        <v>1</v>
      </c>
      <c r="W294">
        <f t="shared" si="110"/>
        <v>1</v>
      </c>
      <c r="Z294">
        <f t="shared" si="111"/>
        <v>0</v>
      </c>
      <c r="AA294">
        <f t="shared" si="112"/>
        <v>1</v>
      </c>
      <c r="AB294">
        <f t="shared" si="113"/>
        <v>3</v>
      </c>
      <c r="AC294">
        <f t="shared" si="114"/>
        <v>1</v>
      </c>
      <c r="AD294">
        <f t="shared" si="115"/>
        <v>3</v>
      </c>
      <c r="AE294">
        <f t="shared" si="116"/>
        <v>4</v>
      </c>
      <c r="AF294">
        <f t="shared" si="117"/>
        <v>1</v>
      </c>
      <c r="AI294">
        <f t="shared" si="125"/>
        <v>1</v>
      </c>
      <c r="AJ294">
        <f t="shared" si="126"/>
        <v>2</v>
      </c>
      <c r="AK294">
        <f t="shared" si="127"/>
        <v>4</v>
      </c>
      <c r="AL294">
        <f t="shared" si="128"/>
        <v>3</v>
      </c>
      <c r="AM294">
        <f t="shared" si="129"/>
        <v>5</v>
      </c>
      <c r="AN294">
        <f t="shared" si="130"/>
        <v>7</v>
      </c>
      <c r="AO294">
        <f t="shared" si="131"/>
        <v>7</v>
      </c>
    </row>
    <row r="295" spans="1:41" x14ac:dyDescent="0.3">
      <c r="A295">
        <v>44705</v>
      </c>
      <c r="B295">
        <v>10</v>
      </c>
      <c r="C295">
        <v>13</v>
      </c>
      <c r="D295">
        <v>27</v>
      </c>
      <c r="E295">
        <v>36</v>
      </c>
      <c r="F295">
        <v>37</v>
      </c>
      <c r="G295">
        <v>2</v>
      </c>
      <c r="H295">
        <v>10</v>
      </c>
      <c r="J295">
        <f t="shared" si="100"/>
        <v>4.235268586524354</v>
      </c>
      <c r="L295">
        <f t="shared" si="101"/>
        <v>3.3823069050575527</v>
      </c>
      <c r="N295">
        <f t="shared" si="102"/>
        <v>8</v>
      </c>
      <c r="P295">
        <f t="shared" si="103"/>
        <v>1</v>
      </c>
      <c r="Q295">
        <f t="shared" si="104"/>
        <v>0</v>
      </c>
      <c r="R295">
        <f t="shared" si="105"/>
        <v>0</v>
      </c>
      <c r="S295">
        <f t="shared" si="106"/>
        <v>1</v>
      </c>
      <c r="T295">
        <f t="shared" si="107"/>
        <v>0</v>
      </c>
      <c r="U295">
        <f t="shared" si="108"/>
        <v>0</v>
      </c>
      <c r="V295">
        <f t="shared" si="109"/>
        <v>0</v>
      </c>
      <c r="W295">
        <f t="shared" si="110"/>
        <v>0</v>
      </c>
      <c r="Z295">
        <f t="shared" si="111"/>
        <v>1</v>
      </c>
      <c r="AA295">
        <f t="shared" si="112"/>
        <v>0</v>
      </c>
      <c r="AB295">
        <f t="shared" si="113"/>
        <v>1</v>
      </c>
      <c r="AC295">
        <f t="shared" si="114"/>
        <v>2</v>
      </c>
      <c r="AD295">
        <f t="shared" si="115"/>
        <v>1</v>
      </c>
      <c r="AE295">
        <f t="shared" si="116"/>
        <v>0</v>
      </c>
      <c r="AF295">
        <f t="shared" si="117"/>
        <v>1</v>
      </c>
      <c r="AI295">
        <f t="shared" si="125"/>
        <v>4</v>
      </c>
      <c r="AJ295">
        <f t="shared" si="126"/>
        <v>3</v>
      </c>
      <c r="AK295">
        <f t="shared" si="127"/>
        <v>2</v>
      </c>
      <c r="AL295">
        <f t="shared" si="128"/>
        <v>4</v>
      </c>
      <c r="AM295">
        <f t="shared" si="129"/>
        <v>2</v>
      </c>
      <c r="AN295">
        <f t="shared" si="130"/>
        <v>7</v>
      </c>
      <c r="AO295">
        <f t="shared" si="131"/>
        <v>7</v>
      </c>
    </row>
    <row r="296" spans="1:41" x14ac:dyDescent="0.3">
      <c r="A296">
        <v>44701</v>
      </c>
      <c r="B296">
        <v>8</v>
      </c>
      <c r="C296">
        <v>22</v>
      </c>
      <c r="D296">
        <v>23</v>
      </c>
      <c r="E296">
        <v>32</v>
      </c>
      <c r="F296">
        <v>50</v>
      </c>
      <c r="G296">
        <v>3</v>
      </c>
      <c r="H296">
        <v>9</v>
      </c>
      <c r="J296">
        <f t="shared" si="100"/>
        <v>6.1339220731926485</v>
      </c>
      <c r="L296">
        <f t="shared" si="101"/>
        <v>3.7469987990390385</v>
      </c>
      <c r="N296">
        <f t="shared" si="102"/>
        <v>6</v>
      </c>
      <c r="P296">
        <f t="shared" si="103"/>
        <v>2</v>
      </c>
      <c r="Q296">
        <f t="shared" si="104"/>
        <v>2</v>
      </c>
      <c r="R296">
        <f t="shared" si="105"/>
        <v>0</v>
      </c>
      <c r="S296">
        <f t="shared" si="106"/>
        <v>0</v>
      </c>
      <c r="T296">
        <f t="shared" si="107"/>
        <v>0</v>
      </c>
      <c r="U296">
        <f t="shared" si="108"/>
        <v>0</v>
      </c>
      <c r="V296">
        <f t="shared" si="109"/>
        <v>2</v>
      </c>
      <c r="W296">
        <f t="shared" si="110"/>
        <v>1</v>
      </c>
      <c r="Z296">
        <f t="shared" si="111"/>
        <v>2</v>
      </c>
      <c r="AA296">
        <f t="shared" si="112"/>
        <v>0</v>
      </c>
      <c r="AB296">
        <f t="shared" si="113"/>
        <v>0</v>
      </c>
      <c r="AC296">
        <f t="shared" si="114"/>
        <v>1</v>
      </c>
      <c r="AD296">
        <f t="shared" si="115"/>
        <v>0</v>
      </c>
      <c r="AE296">
        <f t="shared" si="116"/>
        <v>3</v>
      </c>
      <c r="AF296">
        <f t="shared" si="117"/>
        <v>2</v>
      </c>
      <c r="AI296">
        <f t="shared" si="125"/>
        <v>4</v>
      </c>
      <c r="AJ296">
        <f t="shared" si="126"/>
        <v>1</v>
      </c>
      <c r="AK296">
        <f t="shared" si="127"/>
        <v>1</v>
      </c>
      <c r="AL296">
        <f t="shared" si="128"/>
        <v>2</v>
      </c>
      <c r="AM296">
        <f t="shared" si="129"/>
        <v>1</v>
      </c>
      <c r="AN296">
        <f t="shared" si="130"/>
        <v>6</v>
      </c>
      <c r="AO296">
        <f t="shared" si="131"/>
        <v>5</v>
      </c>
    </row>
    <row r="297" spans="1:41" x14ac:dyDescent="0.3">
      <c r="A297">
        <v>44698</v>
      </c>
      <c r="B297">
        <v>5</v>
      </c>
      <c r="C297">
        <v>28</v>
      </c>
      <c r="D297">
        <v>30</v>
      </c>
      <c r="E297">
        <v>48</v>
      </c>
      <c r="F297">
        <v>49</v>
      </c>
      <c r="G297">
        <v>5</v>
      </c>
      <c r="H297">
        <v>11</v>
      </c>
      <c r="J297">
        <f t="shared" si="100"/>
        <v>7.322909257938405</v>
      </c>
      <c r="L297">
        <f t="shared" si="101"/>
        <v>4.3451121964800858</v>
      </c>
      <c r="N297">
        <f t="shared" si="102"/>
        <v>6</v>
      </c>
      <c r="P297">
        <f t="shared" si="103"/>
        <v>2.2360679774997898</v>
      </c>
      <c r="Q297">
        <f t="shared" si="104"/>
        <v>0</v>
      </c>
      <c r="R297">
        <f t="shared" si="105"/>
        <v>1</v>
      </c>
      <c r="S297">
        <f t="shared" si="106"/>
        <v>0</v>
      </c>
      <c r="T297">
        <f t="shared" si="107"/>
        <v>2</v>
      </c>
      <c r="U297">
        <f t="shared" si="108"/>
        <v>0</v>
      </c>
      <c r="V297">
        <f t="shared" si="109"/>
        <v>0</v>
      </c>
      <c r="W297">
        <f t="shared" si="110"/>
        <v>1</v>
      </c>
      <c r="Z297">
        <f t="shared" si="111"/>
        <v>0</v>
      </c>
      <c r="AA297">
        <f t="shared" si="112"/>
        <v>3</v>
      </c>
      <c r="AB297">
        <f t="shared" si="113"/>
        <v>2</v>
      </c>
      <c r="AC297">
        <f t="shared" si="114"/>
        <v>3</v>
      </c>
      <c r="AD297">
        <f t="shared" si="115"/>
        <v>0</v>
      </c>
      <c r="AE297">
        <f t="shared" si="116"/>
        <v>1</v>
      </c>
      <c r="AF297">
        <f t="shared" si="117"/>
        <v>2</v>
      </c>
      <c r="AI297">
        <f t="shared" si="125"/>
        <v>2</v>
      </c>
      <c r="AJ297">
        <f t="shared" si="126"/>
        <v>3</v>
      </c>
      <c r="AK297">
        <f t="shared" si="127"/>
        <v>4</v>
      </c>
      <c r="AL297">
        <f t="shared" si="128"/>
        <v>4</v>
      </c>
      <c r="AM297">
        <f t="shared" si="129"/>
        <v>3</v>
      </c>
      <c r="AN297">
        <f t="shared" si="130"/>
        <v>6</v>
      </c>
      <c r="AO297">
        <f t="shared" si="131"/>
        <v>6</v>
      </c>
    </row>
    <row r="298" spans="1:41" x14ac:dyDescent="0.3">
      <c r="A298">
        <v>44694</v>
      </c>
      <c r="B298">
        <v>3</v>
      </c>
      <c r="C298">
        <v>11</v>
      </c>
      <c r="D298">
        <v>17</v>
      </c>
      <c r="E298">
        <v>45</v>
      </c>
      <c r="F298">
        <v>48</v>
      </c>
      <c r="G298">
        <v>4</v>
      </c>
      <c r="H298">
        <v>8</v>
      </c>
      <c r="J298">
        <f t="shared" si="100"/>
        <v>7.4707763987419673</v>
      </c>
      <c r="L298">
        <f t="shared" si="101"/>
        <v>6.1514225996918794</v>
      </c>
      <c r="N298">
        <f t="shared" si="102"/>
        <v>4</v>
      </c>
      <c r="P298">
        <f t="shared" si="103"/>
        <v>0.70710678118654757</v>
      </c>
      <c r="Q298">
        <f t="shared" si="104"/>
        <v>2</v>
      </c>
      <c r="R298">
        <f t="shared" si="105"/>
        <v>1</v>
      </c>
      <c r="S298">
        <f t="shared" si="106"/>
        <v>0</v>
      </c>
      <c r="T298">
        <f t="shared" si="107"/>
        <v>1</v>
      </c>
      <c r="U298">
        <f t="shared" si="108"/>
        <v>1</v>
      </c>
      <c r="V298">
        <f t="shared" si="109"/>
        <v>1</v>
      </c>
      <c r="W298">
        <f t="shared" si="110"/>
        <v>2</v>
      </c>
      <c r="Z298">
        <f>COUNTIF($B299:$F307, B298)</f>
        <v>2</v>
      </c>
      <c r="AA298">
        <f>COUNTIF($B299:$F307, C298)</f>
        <v>2</v>
      </c>
      <c r="AB298">
        <f>COUNTIF($B299:$F307, D298)</f>
        <v>1</v>
      </c>
      <c r="AC298">
        <f>COUNTIF($B299:$F307, E298)</f>
        <v>1</v>
      </c>
      <c r="AD298">
        <f>COUNTIF($B299:$F307, F298)</f>
        <v>2</v>
      </c>
      <c r="AE298">
        <f>COUNTIF($G299:$H307,G298)</f>
        <v>1</v>
      </c>
      <c r="AF298">
        <f>COUNTIF($G299:$H307,H298)</f>
        <v>2</v>
      </c>
      <c r="AI298">
        <f t="shared" si="125"/>
        <v>4</v>
      </c>
      <c r="AJ298">
        <f t="shared" si="126"/>
        <v>4</v>
      </c>
      <c r="AK298">
        <f t="shared" si="127"/>
        <v>3</v>
      </c>
      <c r="AL298">
        <f t="shared" si="128"/>
        <v>5</v>
      </c>
      <c r="AM298">
        <f t="shared" si="129"/>
        <v>3</v>
      </c>
      <c r="AN298">
        <f t="shared" si="130"/>
        <v>4</v>
      </c>
      <c r="AO298">
        <f t="shared" si="131"/>
        <v>4</v>
      </c>
    </row>
    <row r="299" spans="1:41" x14ac:dyDescent="0.3">
      <c r="A299">
        <v>44691</v>
      </c>
      <c r="B299">
        <v>3</v>
      </c>
      <c r="C299">
        <v>25</v>
      </c>
      <c r="D299">
        <v>27</v>
      </c>
      <c r="E299">
        <v>28</v>
      </c>
      <c r="F299">
        <v>29</v>
      </c>
      <c r="G299">
        <v>4</v>
      </c>
      <c r="H299">
        <v>9</v>
      </c>
      <c r="J299">
        <f t="shared" si="100"/>
        <v>5.5339859052946636</v>
      </c>
      <c r="L299">
        <f t="shared" si="101"/>
        <v>4.5033320996790804</v>
      </c>
      <c r="N299">
        <f t="shared" si="102"/>
        <v>5</v>
      </c>
      <c r="P299">
        <f t="shared" si="103"/>
        <v>1.5811388300841898</v>
      </c>
      <c r="Q299">
        <f t="shared" si="104"/>
        <v>1</v>
      </c>
      <c r="R299">
        <f t="shared" si="105"/>
        <v>1</v>
      </c>
      <c r="S299">
        <f t="shared" si="106"/>
        <v>0</v>
      </c>
      <c r="T299">
        <f t="shared" si="107"/>
        <v>1</v>
      </c>
      <c r="U299">
        <f t="shared" si="108"/>
        <v>0</v>
      </c>
      <c r="V299">
        <f t="shared" si="109"/>
        <v>0</v>
      </c>
      <c r="W299">
        <f t="shared" si="110"/>
        <v>1</v>
      </c>
      <c r="Z299">
        <f>COUNTIF($B300:$F307, B299)</f>
        <v>1</v>
      </c>
      <c r="AA299">
        <f>COUNTIF($B300:$F307, C299)</f>
        <v>1</v>
      </c>
      <c r="AB299">
        <f>COUNTIF($B300:$F307, D299)</f>
        <v>0</v>
      </c>
      <c r="AC299">
        <f>COUNTIF($B300:$F307, E299)</f>
        <v>2</v>
      </c>
      <c r="AD299">
        <f>COUNTIF($B300:$F307, F299)</f>
        <v>0</v>
      </c>
      <c r="AE299">
        <f>COUNTIF($G300:$H307,G299)</f>
        <v>0</v>
      </c>
      <c r="AF299">
        <f>COUNTIF($G300:$H307,H299)</f>
        <v>1</v>
      </c>
      <c r="AI299">
        <f t="shared" si="125"/>
        <v>3</v>
      </c>
      <c r="AJ299">
        <f t="shared" si="126"/>
        <v>5</v>
      </c>
      <c r="AK299">
        <f t="shared" si="127"/>
        <v>1</v>
      </c>
      <c r="AL299">
        <f t="shared" si="128"/>
        <v>2</v>
      </c>
      <c r="AM299">
        <f t="shared" si="129"/>
        <v>3</v>
      </c>
      <c r="AN299">
        <f t="shared" si="130"/>
        <v>3</v>
      </c>
      <c r="AO299">
        <f t="shared" si="131"/>
        <v>4</v>
      </c>
    </row>
    <row r="300" spans="1:41" x14ac:dyDescent="0.3">
      <c r="A300">
        <v>44687</v>
      </c>
      <c r="B300">
        <v>3</v>
      </c>
      <c r="C300">
        <v>8</v>
      </c>
      <c r="D300">
        <v>18</v>
      </c>
      <c r="E300">
        <v>24</v>
      </c>
      <c r="F300">
        <v>40</v>
      </c>
      <c r="G300">
        <v>3</v>
      </c>
      <c r="H300">
        <v>11</v>
      </c>
      <c r="J300">
        <f t="shared" si="100"/>
        <v>5.1051444641655346</v>
      </c>
      <c r="L300">
        <f t="shared" si="101"/>
        <v>5.7480431452799658</v>
      </c>
      <c r="N300">
        <f t="shared" si="102"/>
        <v>8</v>
      </c>
      <c r="P300">
        <f t="shared" si="103"/>
        <v>2.1213203435596424</v>
      </c>
      <c r="Q300">
        <f t="shared" si="104"/>
        <v>0</v>
      </c>
      <c r="R300">
        <f t="shared" si="105"/>
        <v>1</v>
      </c>
      <c r="S300">
        <f t="shared" si="106"/>
        <v>0</v>
      </c>
      <c r="T300">
        <f t="shared" si="107"/>
        <v>0</v>
      </c>
      <c r="U300">
        <f t="shared" si="108"/>
        <v>0</v>
      </c>
      <c r="V300">
        <f t="shared" si="109"/>
        <v>2</v>
      </c>
      <c r="W300">
        <f t="shared" si="110"/>
        <v>1</v>
      </c>
      <c r="Z300">
        <f>COUNTIF($B301:$F332, B300)</f>
        <v>2</v>
      </c>
      <c r="AA300">
        <f>COUNTIF($B301:$F332, C300)</f>
        <v>3</v>
      </c>
      <c r="AB300">
        <f>COUNTIF($B301:$F332, D300)</f>
        <v>3</v>
      </c>
      <c r="AC300">
        <f>COUNTIF($B301:$F332, E300)</f>
        <v>6</v>
      </c>
      <c r="AD300">
        <f>COUNTIF($B301:$F332, F300)</f>
        <v>2</v>
      </c>
      <c r="AE300">
        <f>COUNTIF($G301:$H332,G300)</f>
        <v>5</v>
      </c>
      <c r="AF300">
        <f>COUNTIF($G301:$H332,H300)</f>
        <v>5</v>
      </c>
      <c r="AI300">
        <f t="shared" si="125"/>
        <v>2</v>
      </c>
      <c r="AJ300">
        <f t="shared" si="126"/>
        <v>3</v>
      </c>
      <c r="AK300">
        <f t="shared" si="127"/>
        <v>3</v>
      </c>
      <c r="AL300">
        <f t="shared" si="128"/>
        <v>6</v>
      </c>
      <c r="AM300">
        <f t="shared" si="129"/>
        <v>2</v>
      </c>
      <c r="AN300">
        <f t="shared" si="130"/>
        <v>5</v>
      </c>
      <c r="AO300">
        <f t="shared" si="131"/>
        <v>5</v>
      </c>
    </row>
    <row r="301" spans="1:41" x14ac:dyDescent="0.3">
      <c r="A301">
        <v>44684</v>
      </c>
      <c r="B301">
        <v>8</v>
      </c>
      <c r="C301">
        <v>20</v>
      </c>
      <c r="D301">
        <v>26</v>
      </c>
      <c r="E301">
        <v>47</v>
      </c>
      <c r="F301">
        <v>48</v>
      </c>
      <c r="G301">
        <v>3</v>
      </c>
      <c r="H301">
        <v>8</v>
      </c>
      <c r="J301">
        <f t="shared" si="100"/>
        <v>6.2349819566699631</v>
      </c>
      <c r="L301">
        <f t="shared" si="101"/>
        <v>3.8105117766515297</v>
      </c>
      <c r="N301">
        <f t="shared" si="102"/>
        <v>5</v>
      </c>
      <c r="P301">
        <f t="shared" si="103"/>
        <v>0.70710678118654757</v>
      </c>
      <c r="Q301">
        <f t="shared" si="104"/>
        <v>0</v>
      </c>
      <c r="R301">
        <f t="shared" si="105"/>
        <v>1</v>
      </c>
      <c r="S301">
        <f t="shared" si="106"/>
        <v>0</v>
      </c>
      <c r="T301">
        <f t="shared" si="107"/>
        <v>0</v>
      </c>
      <c r="U301">
        <f t="shared" si="108"/>
        <v>1</v>
      </c>
      <c r="V301">
        <f t="shared" si="109"/>
        <v>1</v>
      </c>
      <c r="W301">
        <f t="shared" si="110"/>
        <v>1</v>
      </c>
      <c r="Z301">
        <f>COUNTIF($B302:$F309, B301)</f>
        <v>0</v>
      </c>
      <c r="AA301">
        <f>COUNTIF($B302:$F309, C301)</f>
        <v>1</v>
      </c>
      <c r="AB301">
        <f>COUNTIF($B302:$F309, D301)</f>
        <v>0</v>
      </c>
      <c r="AC301">
        <f>COUNTIF($B302:$F309, E301)</f>
        <v>1</v>
      </c>
      <c r="AD301">
        <f>COUNTIF($B302:$F309, F301)</f>
        <v>1</v>
      </c>
      <c r="AE301">
        <f>COUNTIF($G302:$H309,G301)</f>
        <v>1</v>
      </c>
      <c r="AF301">
        <f>COUNTIF($G302:$H309,H301)</f>
        <v>1</v>
      </c>
      <c r="AI301">
        <f t="shared" si="125"/>
        <v>2</v>
      </c>
      <c r="AJ301">
        <f t="shared" si="126"/>
        <v>4</v>
      </c>
      <c r="AK301">
        <f t="shared" si="127"/>
        <v>3</v>
      </c>
      <c r="AL301">
        <f t="shared" si="128"/>
        <v>2</v>
      </c>
      <c r="AM301">
        <f t="shared" si="129"/>
        <v>2</v>
      </c>
      <c r="AN301">
        <f t="shared" si="130"/>
        <v>4</v>
      </c>
      <c r="AO301">
        <f t="shared" si="131"/>
        <v>3</v>
      </c>
    </row>
    <row r="302" spans="1:41" x14ac:dyDescent="0.3">
      <c r="A302">
        <v>44680</v>
      </c>
      <c r="B302">
        <v>10</v>
      </c>
      <c r="C302">
        <v>11</v>
      </c>
      <c r="D302">
        <v>20</v>
      </c>
      <c r="E302">
        <v>36</v>
      </c>
      <c r="F302">
        <v>37</v>
      </c>
      <c r="G302">
        <v>3</v>
      </c>
      <c r="H302">
        <v>7</v>
      </c>
      <c r="J302">
        <f t="shared" si="100"/>
        <v>4.6029881598804918</v>
      </c>
      <c r="L302">
        <f t="shared" si="101"/>
        <v>3.8157568056677826</v>
      </c>
      <c r="N302">
        <f t="shared" si="102"/>
        <v>4</v>
      </c>
      <c r="P302">
        <f t="shared" si="103"/>
        <v>4.5276925690687087</v>
      </c>
      <c r="Q302">
        <f t="shared" si="104"/>
        <v>0</v>
      </c>
      <c r="R302">
        <f t="shared" si="105"/>
        <v>1</v>
      </c>
      <c r="S302">
        <f t="shared" si="106"/>
        <v>0</v>
      </c>
      <c r="T302">
        <f t="shared" si="107"/>
        <v>1</v>
      </c>
      <c r="U302">
        <f t="shared" si="108"/>
        <v>0</v>
      </c>
      <c r="V302">
        <f t="shared" si="109"/>
        <v>0</v>
      </c>
      <c r="W302">
        <f t="shared" si="110"/>
        <v>0</v>
      </c>
      <c r="Z302">
        <f>COUNTIF($B303:$F334, B302)</f>
        <v>3</v>
      </c>
      <c r="AA302">
        <f>COUNTIF($B303:$F334, C302)</f>
        <v>3</v>
      </c>
      <c r="AB302">
        <f>COUNTIF($B303:$F334, D302)</f>
        <v>3</v>
      </c>
      <c r="AC302">
        <f>COUNTIF($B303:$F334, E302)</f>
        <v>3</v>
      </c>
      <c r="AD302">
        <f>COUNTIF($B303:$F334, F302)</f>
        <v>1</v>
      </c>
      <c r="AE302">
        <f>COUNTIF($G303:$H334,G302)</f>
        <v>3</v>
      </c>
      <c r="AF302">
        <f>COUNTIF($G303:$H334,H302)</f>
        <v>5</v>
      </c>
      <c r="AI302">
        <f t="shared" si="125"/>
        <v>3</v>
      </c>
      <c r="AJ302">
        <f t="shared" si="126"/>
        <v>3</v>
      </c>
      <c r="AK302">
        <f t="shared" si="127"/>
        <v>3</v>
      </c>
      <c r="AL302">
        <f t="shared" si="128"/>
        <v>3</v>
      </c>
      <c r="AM302">
        <f t="shared" si="129"/>
        <v>1</v>
      </c>
      <c r="AN302">
        <f t="shared" si="130"/>
        <v>3</v>
      </c>
      <c r="AO302">
        <f t="shared" si="131"/>
        <v>5</v>
      </c>
    </row>
    <row r="303" spans="1:41" x14ac:dyDescent="0.3">
      <c r="A303">
        <v>44677</v>
      </c>
      <c r="B303">
        <v>4</v>
      </c>
      <c r="C303">
        <v>25</v>
      </c>
      <c r="D303">
        <v>28</v>
      </c>
      <c r="E303">
        <v>34</v>
      </c>
      <c r="F303">
        <v>45</v>
      </c>
      <c r="G303">
        <v>8</v>
      </c>
      <c r="H303">
        <v>11</v>
      </c>
      <c r="J303">
        <f t="shared" si="100"/>
        <v>6.1593424973774598</v>
      </c>
      <c r="L303">
        <f t="shared" si="101"/>
        <v>3.6386810797320508</v>
      </c>
      <c r="N303">
        <f t="shared" si="102"/>
        <v>3</v>
      </c>
      <c r="P303">
        <f t="shared" si="103"/>
        <v>5.1478150704935004</v>
      </c>
      <c r="Q303">
        <f t="shared" si="104"/>
        <v>0</v>
      </c>
      <c r="R303">
        <f t="shared" si="105"/>
        <v>0</v>
      </c>
      <c r="S303">
        <f t="shared" si="106"/>
        <v>1</v>
      </c>
      <c r="T303">
        <f t="shared" si="107"/>
        <v>0</v>
      </c>
      <c r="U303">
        <f t="shared" si="108"/>
        <v>1</v>
      </c>
      <c r="V303">
        <f t="shared" si="109"/>
        <v>0</v>
      </c>
      <c r="W303">
        <f t="shared" si="110"/>
        <v>1</v>
      </c>
      <c r="Z303">
        <f>COUNTIF($B304:$F311, B303)</f>
        <v>0</v>
      </c>
      <c r="AA303">
        <f>COUNTIF($B304:$F311, C303)</f>
        <v>0</v>
      </c>
      <c r="AB303">
        <f>COUNTIF($B304:$F311, D303)</f>
        <v>1</v>
      </c>
      <c r="AC303">
        <f>COUNTIF($B304:$F311, E303)</f>
        <v>0</v>
      </c>
      <c r="AD303">
        <f>COUNTIF($B304:$F311, F303)</f>
        <v>2</v>
      </c>
      <c r="AE303">
        <f>COUNTIF($G304:$H311,G303)</f>
        <v>0</v>
      </c>
      <c r="AF303">
        <f>COUNTIF($G304:$H311,H303)</f>
        <v>2</v>
      </c>
      <c r="AI303">
        <f t="shared" si="125"/>
        <v>0</v>
      </c>
      <c r="AJ303">
        <f t="shared" si="126"/>
        <v>4</v>
      </c>
      <c r="AK303">
        <f t="shared" si="127"/>
        <v>1</v>
      </c>
      <c r="AL303">
        <f t="shared" si="128"/>
        <v>2</v>
      </c>
      <c r="AM303">
        <f t="shared" si="129"/>
        <v>4</v>
      </c>
      <c r="AN303">
        <f t="shared" si="130"/>
        <v>2</v>
      </c>
      <c r="AO303">
        <f t="shared" si="131"/>
        <v>4</v>
      </c>
    </row>
    <row r="304" spans="1:41" x14ac:dyDescent="0.3">
      <c r="A304">
        <v>44673</v>
      </c>
      <c r="B304">
        <v>6</v>
      </c>
      <c r="C304">
        <v>11</v>
      </c>
      <c r="D304">
        <v>21</v>
      </c>
      <c r="E304">
        <v>35</v>
      </c>
      <c r="F304">
        <v>36</v>
      </c>
      <c r="G304">
        <v>1</v>
      </c>
      <c r="H304">
        <v>9</v>
      </c>
      <c r="J304">
        <f t="shared" si="100"/>
        <v>4.4860896112315904</v>
      </c>
      <c r="L304">
        <f t="shared" si="101"/>
        <v>2.6981475126464085</v>
      </c>
      <c r="N304">
        <f t="shared" si="102"/>
        <v>8</v>
      </c>
      <c r="P304">
        <f t="shared" si="103"/>
        <v>3.6055512754639891</v>
      </c>
      <c r="Q304">
        <f t="shared" si="104"/>
        <v>1</v>
      </c>
      <c r="R304">
        <f t="shared" si="105"/>
        <v>1</v>
      </c>
      <c r="S304">
        <f t="shared" si="106"/>
        <v>1</v>
      </c>
      <c r="T304">
        <f t="shared" si="107"/>
        <v>1</v>
      </c>
      <c r="U304">
        <f t="shared" si="108"/>
        <v>0</v>
      </c>
      <c r="V304">
        <f t="shared" si="109"/>
        <v>0</v>
      </c>
      <c r="W304">
        <f t="shared" si="110"/>
        <v>0</v>
      </c>
      <c r="Z304">
        <f>COUNTIF($B305:$F336, B304)</f>
        <v>5</v>
      </c>
      <c r="AA304">
        <f>COUNTIF($B305:$F336, C304)</f>
        <v>2</v>
      </c>
      <c r="AB304">
        <f>COUNTIF($B305:$F336, D304)</f>
        <v>4</v>
      </c>
      <c r="AC304">
        <f>COUNTIF($B305:$F336, E304)</f>
        <v>2</v>
      </c>
      <c r="AD304">
        <f>COUNTIF($B305:$F336, F304)</f>
        <v>2</v>
      </c>
      <c r="AE304">
        <f>COUNTIF($G305:$H336,G304)</f>
        <v>1</v>
      </c>
      <c r="AF304">
        <f>COUNTIF($G305:$H336,H304)</f>
        <v>3</v>
      </c>
      <c r="AI304">
        <f t="shared" si="125"/>
        <v>5</v>
      </c>
      <c r="AJ304">
        <f t="shared" si="126"/>
        <v>2</v>
      </c>
      <c r="AK304">
        <f t="shared" si="127"/>
        <v>4</v>
      </c>
      <c r="AL304">
        <f t="shared" si="128"/>
        <v>2</v>
      </c>
      <c r="AM304">
        <f t="shared" si="129"/>
        <v>2</v>
      </c>
      <c r="AN304">
        <f t="shared" si="130"/>
        <v>1</v>
      </c>
      <c r="AO304">
        <f t="shared" si="131"/>
        <v>3</v>
      </c>
    </row>
    <row r="305" spans="1:41" x14ac:dyDescent="0.3">
      <c r="A305">
        <v>44670</v>
      </c>
      <c r="B305">
        <v>2</v>
      </c>
      <c r="C305">
        <v>12</v>
      </c>
      <c r="D305">
        <v>17</v>
      </c>
      <c r="E305">
        <v>28</v>
      </c>
      <c r="F305">
        <v>46</v>
      </c>
      <c r="G305">
        <v>6</v>
      </c>
      <c r="H305">
        <v>10</v>
      </c>
      <c r="J305">
        <f t="shared" si="100"/>
        <v>5.9686681931566614</v>
      </c>
      <c r="L305">
        <f t="shared" si="101"/>
        <v>3.7363083384538811</v>
      </c>
      <c r="N305">
        <f t="shared" si="102"/>
        <v>4</v>
      </c>
      <c r="P305">
        <f t="shared" si="103"/>
        <v>2.9154759474226504</v>
      </c>
      <c r="Q305">
        <f t="shared" si="104"/>
        <v>1</v>
      </c>
      <c r="R305">
        <f t="shared" si="105"/>
        <v>0</v>
      </c>
      <c r="S305">
        <f t="shared" si="106"/>
        <v>0</v>
      </c>
      <c r="T305">
        <f t="shared" si="107"/>
        <v>0</v>
      </c>
      <c r="U305">
        <f t="shared" si="108"/>
        <v>0</v>
      </c>
      <c r="V305">
        <f t="shared" si="109"/>
        <v>2</v>
      </c>
      <c r="W305">
        <f t="shared" si="110"/>
        <v>2</v>
      </c>
      <c r="Z305">
        <f>COUNTIF($B306:$F313, B305)</f>
        <v>1</v>
      </c>
      <c r="AA305">
        <f>COUNTIF($B306:$F313, C305)</f>
        <v>0</v>
      </c>
      <c r="AB305">
        <f>COUNTIF($B306:$F313, D305)</f>
        <v>1</v>
      </c>
      <c r="AC305">
        <f>COUNTIF($B306:$F313, E305)</f>
        <v>0</v>
      </c>
      <c r="AD305">
        <f>COUNTIF($B306:$F313, F305)</f>
        <v>0</v>
      </c>
      <c r="AE305">
        <f>COUNTIF($G306:$H313,G305)</f>
        <v>3</v>
      </c>
      <c r="AF305">
        <f>COUNTIF($G306:$H313,H305)</f>
        <v>2</v>
      </c>
      <c r="AI305">
        <f t="shared" si="125"/>
        <v>2</v>
      </c>
      <c r="AJ305">
        <f t="shared" si="126"/>
        <v>4</v>
      </c>
      <c r="AK305">
        <f t="shared" si="127"/>
        <v>2</v>
      </c>
      <c r="AL305">
        <f t="shared" si="128"/>
        <v>0</v>
      </c>
      <c r="AM305">
        <f t="shared" si="129"/>
        <v>0</v>
      </c>
      <c r="AN305">
        <f t="shared" si="130"/>
        <v>7</v>
      </c>
      <c r="AO305">
        <f t="shared" si="131"/>
        <v>6</v>
      </c>
    </row>
    <row r="306" spans="1:41" x14ac:dyDescent="0.3">
      <c r="A306">
        <v>44666</v>
      </c>
      <c r="B306">
        <v>6</v>
      </c>
      <c r="C306">
        <v>24</v>
      </c>
      <c r="D306">
        <v>30</v>
      </c>
      <c r="E306">
        <v>32</v>
      </c>
      <c r="F306">
        <v>48</v>
      </c>
      <c r="G306">
        <v>5</v>
      </c>
      <c r="H306">
        <v>6</v>
      </c>
      <c r="J306">
        <f t="shared" si="100"/>
        <v>6.2249497989943663</v>
      </c>
      <c r="L306">
        <f t="shared" si="101"/>
        <v>3.2984845004941286</v>
      </c>
      <c r="N306">
        <f t="shared" si="102"/>
        <v>1</v>
      </c>
      <c r="P306">
        <f t="shared" si="103"/>
        <v>3.5355339059327378</v>
      </c>
      <c r="Q306">
        <f t="shared" si="104"/>
        <v>0</v>
      </c>
      <c r="R306">
        <f t="shared" si="105"/>
        <v>1</v>
      </c>
      <c r="S306">
        <f t="shared" si="106"/>
        <v>1</v>
      </c>
      <c r="T306">
        <f t="shared" si="107"/>
        <v>0</v>
      </c>
      <c r="U306">
        <f t="shared" si="108"/>
        <v>0</v>
      </c>
      <c r="V306">
        <f t="shared" si="109"/>
        <v>1</v>
      </c>
      <c r="W306">
        <f t="shared" si="110"/>
        <v>2</v>
      </c>
      <c r="Z306">
        <f>COUNTIF($B307:$F338, B306)</f>
        <v>4</v>
      </c>
      <c r="AA306">
        <f>COUNTIF($B307:$F338, C306)</f>
        <v>5</v>
      </c>
      <c r="AB306">
        <f>COUNTIF($B307:$F338, D306)</f>
        <v>3</v>
      </c>
      <c r="AC306">
        <f>COUNTIF($B307:$F338, E306)</f>
        <v>1</v>
      </c>
      <c r="AD306">
        <f>COUNTIF($B307:$F338, F306)</f>
        <v>1</v>
      </c>
      <c r="AE306">
        <f>COUNTIF($G307:$H338,G306)</f>
        <v>5</v>
      </c>
      <c r="AF306">
        <f>COUNTIF($G307:$H338,H306)</f>
        <v>6</v>
      </c>
      <c r="AI306">
        <f t="shared" si="125"/>
        <v>4</v>
      </c>
      <c r="AJ306">
        <f t="shared" si="126"/>
        <v>5</v>
      </c>
      <c r="AK306">
        <f t="shared" si="127"/>
        <v>3</v>
      </c>
      <c r="AL306">
        <f t="shared" si="128"/>
        <v>1</v>
      </c>
      <c r="AM306">
        <f t="shared" si="129"/>
        <v>1</v>
      </c>
      <c r="AN306">
        <f t="shared" si="130"/>
        <v>5</v>
      </c>
      <c r="AO306">
        <f t="shared" si="131"/>
        <v>6</v>
      </c>
    </row>
    <row r="307" spans="1:41" x14ac:dyDescent="0.3">
      <c r="A307">
        <v>44663</v>
      </c>
      <c r="B307">
        <v>21</v>
      </c>
      <c r="C307">
        <v>30</v>
      </c>
      <c r="D307">
        <v>31</v>
      </c>
      <c r="E307">
        <v>35</v>
      </c>
      <c r="F307">
        <v>47</v>
      </c>
      <c r="G307">
        <v>2</v>
      </c>
      <c r="H307">
        <v>10</v>
      </c>
      <c r="J307">
        <f t="shared" si="100"/>
        <v>3.8890872965260113</v>
      </c>
      <c r="L307">
        <f t="shared" si="101"/>
        <v>5.8753723286273525</v>
      </c>
      <c r="N307">
        <f t="shared" si="102"/>
        <v>8</v>
      </c>
      <c r="P307">
        <f t="shared" si="103"/>
        <v>1.5811388300841898</v>
      </c>
      <c r="Q307">
        <f t="shared" si="104"/>
        <v>1</v>
      </c>
      <c r="R307">
        <f t="shared" si="105"/>
        <v>0</v>
      </c>
      <c r="S307">
        <f t="shared" si="106"/>
        <v>1</v>
      </c>
      <c r="T307">
        <f t="shared" si="107"/>
        <v>0</v>
      </c>
      <c r="U307">
        <f t="shared" si="108"/>
        <v>0</v>
      </c>
      <c r="V307">
        <f t="shared" si="109"/>
        <v>0</v>
      </c>
      <c r="W307">
        <f t="shared" si="110"/>
        <v>1</v>
      </c>
      <c r="Z307">
        <f>COUNTIF($B308:$F315, B307)</f>
        <v>2</v>
      </c>
      <c r="AA307">
        <f>COUNTIF($B308:$F315, C307)</f>
        <v>0</v>
      </c>
      <c r="AB307">
        <f>COUNTIF($B308:$F315, D307)</f>
        <v>1</v>
      </c>
      <c r="AC307">
        <f>COUNTIF($B308:$F315, E307)</f>
        <v>0</v>
      </c>
      <c r="AD307">
        <f>COUNTIF($B308:$F315, F307)</f>
        <v>0</v>
      </c>
      <c r="AE307">
        <f>COUNTIF($G308:$H315,G307)</f>
        <v>1</v>
      </c>
      <c r="AF307">
        <f>COUNTIF($G308:$H315,H307)</f>
        <v>1</v>
      </c>
      <c r="AI307">
        <f t="shared" si="125"/>
        <v>3</v>
      </c>
      <c r="AJ307">
        <f t="shared" si="126"/>
        <v>2</v>
      </c>
      <c r="AK307">
        <f t="shared" si="127"/>
        <v>3</v>
      </c>
      <c r="AL307">
        <f t="shared" si="128"/>
        <v>1</v>
      </c>
      <c r="AM307">
        <f t="shared" si="129"/>
        <v>1</v>
      </c>
      <c r="AN307">
        <f t="shared" si="130"/>
        <v>6</v>
      </c>
      <c r="AO307">
        <f t="shared" si="131"/>
        <v>5</v>
      </c>
    </row>
    <row r="308" spans="1:41" x14ac:dyDescent="0.3">
      <c r="A308">
        <v>44659</v>
      </c>
      <c r="B308">
        <v>1</v>
      </c>
      <c r="C308">
        <v>15</v>
      </c>
      <c r="D308">
        <v>16</v>
      </c>
      <c r="E308">
        <v>38</v>
      </c>
      <c r="F308">
        <v>45</v>
      </c>
      <c r="G308">
        <v>4</v>
      </c>
      <c r="H308">
        <v>11</v>
      </c>
      <c r="J308">
        <f t="shared" si="100"/>
        <v>6.754628043053148</v>
      </c>
      <c r="L308">
        <f t="shared" si="101"/>
        <v>3.0789608636681303</v>
      </c>
      <c r="N308">
        <f t="shared" si="102"/>
        <v>7</v>
      </c>
      <c r="P308">
        <f t="shared" si="103"/>
        <v>3.6055512754639891</v>
      </c>
      <c r="Q308">
        <f t="shared" si="104"/>
        <v>1</v>
      </c>
      <c r="R308">
        <f t="shared" si="105"/>
        <v>0</v>
      </c>
      <c r="S308">
        <f t="shared" si="106"/>
        <v>0</v>
      </c>
      <c r="T308">
        <f t="shared" si="107"/>
        <v>0</v>
      </c>
      <c r="U308">
        <f t="shared" si="108"/>
        <v>1</v>
      </c>
      <c r="V308">
        <f t="shared" si="109"/>
        <v>1</v>
      </c>
      <c r="W308">
        <f t="shared" si="110"/>
        <v>2</v>
      </c>
      <c r="Z308">
        <f>COUNTIF($B309:$F340, B308)</f>
        <v>4</v>
      </c>
      <c r="AA308">
        <f>COUNTIF($B309:$F340, C308)</f>
        <v>0</v>
      </c>
      <c r="AB308">
        <f>COUNTIF($B309:$F340, D308)</f>
        <v>1</v>
      </c>
      <c r="AC308">
        <f>COUNTIF($B309:$F340, E308)</f>
        <v>4</v>
      </c>
      <c r="AD308">
        <f>COUNTIF($B309:$F340, F308)</f>
        <v>3</v>
      </c>
      <c r="AE308">
        <f>COUNTIF($G309:$H340,G308)</f>
        <v>2</v>
      </c>
      <c r="AF308">
        <f>COUNTIF($G309:$H340,H308)</f>
        <v>3</v>
      </c>
      <c r="AI308">
        <f t="shared" si="125"/>
        <v>4</v>
      </c>
      <c r="AJ308">
        <f t="shared" si="126"/>
        <v>0</v>
      </c>
      <c r="AK308">
        <f t="shared" si="127"/>
        <v>1</v>
      </c>
      <c r="AL308">
        <f t="shared" si="128"/>
        <v>4</v>
      </c>
      <c r="AM308">
        <f t="shared" si="129"/>
        <v>3</v>
      </c>
      <c r="AN308">
        <f t="shared" si="130"/>
        <v>2</v>
      </c>
      <c r="AO308">
        <f t="shared" si="131"/>
        <v>3</v>
      </c>
    </row>
    <row r="309" spans="1:41" x14ac:dyDescent="0.3">
      <c r="A309">
        <v>44656</v>
      </c>
      <c r="B309">
        <v>1</v>
      </c>
      <c r="C309">
        <v>11</v>
      </c>
      <c r="D309">
        <v>13</v>
      </c>
      <c r="E309">
        <v>24</v>
      </c>
      <c r="F309">
        <v>49</v>
      </c>
      <c r="G309">
        <v>5</v>
      </c>
      <c r="H309">
        <v>6</v>
      </c>
      <c r="J309">
        <f t="shared" si="100"/>
        <v>7.2886898685566255</v>
      </c>
      <c r="L309">
        <f t="shared" si="101"/>
        <v>2.4166091947189146</v>
      </c>
      <c r="N309">
        <f>H309-G309</f>
        <v>1</v>
      </c>
      <c r="P309">
        <f t="shared" si="103"/>
        <v>2.9154759474226504</v>
      </c>
      <c r="Q309">
        <f t="shared" si="104"/>
        <v>1</v>
      </c>
      <c r="R309">
        <f t="shared" si="105"/>
        <v>1</v>
      </c>
      <c r="S309">
        <f t="shared" si="106"/>
        <v>0</v>
      </c>
      <c r="T309">
        <f t="shared" si="107"/>
        <v>1</v>
      </c>
      <c r="U309">
        <f t="shared" si="108"/>
        <v>0</v>
      </c>
      <c r="V309">
        <f t="shared" si="109"/>
        <v>1</v>
      </c>
      <c r="W309">
        <f t="shared" si="110"/>
        <v>2</v>
      </c>
      <c r="Z309">
        <f>COUNTIF($B310:$F332, B309)</f>
        <v>3</v>
      </c>
      <c r="AA309">
        <f>COUNTIF($B310:$F332, C309)</f>
        <v>1</v>
      </c>
      <c r="AB309">
        <f>COUNTIF($B310:$F332, D309)</f>
        <v>2</v>
      </c>
      <c r="AC309">
        <f>COUNTIF($B310:$F332, E309)</f>
        <v>4</v>
      </c>
      <c r="AD309">
        <f>COUNTIF($B310:$F332, F309)</f>
        <v>2</v>
      </c>
      <c r="AE309">
        <f>COUNTIF($G310:$H332,G309)</f>
        <v>4</v>
      </c>
      <c r="AF309">
        <f>COUNTIF($G310:$H332,H309)</f>
        <v>5</v>
      </c>
      <c r="AI309">
        <f t="shared" si="125"/>
        <v>3</v>
      </c>
      <c r="AJ309">
        <f t="shared" si="126"/>
        <v>1</v>
      </c>
      <c r="AK309">
        <f t="shared" si="127"/>
        <v>2</v>
      </c>
      <c r="AL309">
        <f t="shared" si="128"/>
        <v>4</v>
      </c>
      <c r="AM309">
        <f t="shared" si="129"/>
        <v>2</v>
      </c>
      <c r="AN309">
        <f t="shared" si="130"/>
        <v>4</v>
      </c>
      <c r="AO309">
        <f t="shared" si="131"/>
        <v>5</v>
      </c>
    </row>
    <row r="310" spans="1:41" x14ac:dyDescent="0.3">
      <c r="A310">
        <v>44652</v>
      </c>
      <c r="B310">
        <v>2</v>
      </c>
      <c r="C310">
        <v>7</v>
      </c>
      <c r="D310">
        <v>21</v>
      </c>
      <c r="E310">
        <v>31</v>
      </c>
      <c r="F310">
        <v>45</v>
      </c>
      <c r="G310">
        <v>4</v>
      </c>
      <c r="H310">
        <v>10</v>
      </c>
      <c r="J310">
        <f t="shared" si="100"/>
        <v>5.6844085004510365</v>
      </c>
      <c r="L310">
        <f t="shared" si="101"/>
        <v>3.5832945734337835</v>
      </c>
      <c r="N310">
        <f>H310-G310</f>
        <v>6</v>
      </c>
      <c r="P310">
        <f t="shared" si="103"/>
        <v>1.5811388300841898</v>
      </c>
      <c r="Q310">
        <f t="shared" ref="Q310:Q319" si="132">COUNTIF($B311:$F315, B310)</f>
        <v>1</v>
      </c>
      <c r="R310">
        <f t="shared" ref="R310:R319" si="133">COUNTIF($B311:$F315, C310)</f>
        <v>1</v>
      </c>
      <c r="S310">
        <f t="shared" ref="S310:S319" si="134">COUNTIF($B311:$F315, D310)</f>
        <v>1</v>
      </c>
      <c r="T310">
        <f t="shared" ref="T310:T319" si="135">COUNTIF($B311:$F315, E310)</f>
        <v>0</v>
      </c>
      <c r="U310">
        <f t="shared" ref="U310:U319" si="136">COUNTIF($B311:$F315, F310)</f>
        <v>0</v>
      </c>
      <c r="V310">
        <f t="shared" ref="V310:V318" si="137">COUNTIF($G311:$H315, G310)</f>
        <v>0</v>
      </c>
      <c r="W310">
        <f t="shared" ref="W310:W319" si="138">COUNTIF($G311:$H315, H310)</f>
        <v>0</v>
      </c>
      <c r="Z310">
        <f>COUNTIF($B311:$F342, B310)</f>
        <v>1</v>
      </c>
      <c r="AA310">
        <f>COUNTIF($B311:$F342, C310)</f>
        <v>1</v>
      </c>
      <c r="AB310">
        <f>COUNTIF($B311:$F342, D310)</f>
        <v>2</v>
      </c>
      <c r="AC310">
        <f>COUNTIF($B311:$F342, E310)</f>
        <v>2</v>
      </c>
      <c r="AD310">
        <f>COUNTIF($B311:$F342, F310)</f>
        <v>2</v>
      </c>
      <c r="AE310">
        <f>COUNTIF($G311:$H342,G310)</f>
        <v>1</v>
      </c>
      <c r="AF310">
        <f>COUNTIF($G311:$H342,H310)</f>
        <v>4</v>
      </c>
      <c r="AI310">
        <f t="shared" si="125"/>
        <v>1</v>
      </c>
      <c r="AJ310">
        <f t="shared" si="126"/>
        <v>1</v>
      </c>
      <c r="AK310">
        <f t="shared" si="127"/>
        <v>2</v>
      </c>
      <c r="AL310">
        <f t="shared" si="128"/>
        <v>2</v>
      </c>
      <c r="AM310">
        <f t="shared" si="129"/>
        <v>2</v>
      </c>
      <c r="AN310">
        <f t="shared" si="130"/>
        <v>1</v>
      </c>
      <c r="AO310">
        <f t="shared" si="131"/>
        <v>4</v>
      </c>
    </row>
    <row r="311" spans="1:41" x14ac:dyDescent="0.3">
      <c r="A311">
        <v>44649</v>
      </c>
      <c r="B311">
        <v>8</v>
      </c>
      <c r="C311">
        <v>11</v>
      </c>
      <c r="D311">
        <v>33</v>
      </c>
      <c r="E311">
        <v>42</v>
      </c>
      <c r="F311">
        <v>43</v>
      </c>
      <c r="G311">
        <v>6</v>
      </c>
      <c r="H311">
        <v>11</v>
      </c>
      <c r="J311">
        <f t="shared" si="100"/>
        <v>5.9947894041408993</v>
      </c>
      <c r="L311">
        <f t="shared" si="101"/>
        <v>4.5033320996790804</v>
      </c>
      <c r="N311">
        <f t="shared" ref="N311:N321" si="139">H311-G311</f>
        <v>5</v>
      </c>
      <c r="P311">
        <f t="shared" si="103"/>
        <v>1</v>
      </c>
      <c r="Q311">
        <f t="shared" si="132"/>
        <v>0</v>
      </c>
      <c r="R311">
        <f t="shared" si="133"/>
        <v>0</v>
      </c>
      <c r="S311">
        <f t="shared" si="134"/>
        <v>0</v>
      </c>
      <c r="T311">
        <f t="shared" si="135"/>
        <v>0</v>
      </c>
      <c r="U311">
        <f t="shared" si="136"/>
        <v>1</v>
      </c>
      <c r="V311">
        <f t="shared" si="137"/>
        <v>2</v>
      </c>
      <c r="W311">
        <f t="shared" si="138"/>
        <v>1</v>
      </c>
      <c r="Z311">
        <f>COUNTIF($B312:$F334, B311)</f>
        <v>1</v>
      </c>
      <c r="AA311">
        <f>COUNTIF($B312:$F334, C311)</f>
        <v>0</v>
      </c>
      <c r="AB311">
        <f>COUNTIF($B312:$F334, D311)</f>
        <v>1</v>
      </c>
      <c r="AC311">
        <f>COUNTIF($B312:$F334, E311)</f>
        <v>4</v>
      </c>
      <c r="AD311">
        <f>COUNTIF($B312:$F334, F311)</f>
        <v>5</v>
      </c>
      <c r="AE311">
        <f>COUNTIF($G312:$H334,G311)</f>
        <v>4</v>
      </c>
      <c r="AF311">
        <f>COUNTIF($G312:$H334,H311)</f>
        <v>2</v>
      </c>
      <c r="AI311">
        <f t="shared" si="125"/>
        <v>1</v>
      </c>
      <c r="AJ311">
        <f t="shared" si="126"/>
        <v>0</v>
      </c>
      <c r="AK311">
        <f t="shared" si="127"/>
        <v>1</v>
      </c>
      <c r="AL311">
        <f t="shared" si="128"/>
        <v>4</v>
      </c>
      <c r="AM311">
        <f t="shared" si="129"/>
        <v>5</v>
      </c>
      <c r="AN311">
        <f t="shared" si="130"/>
        <v>4</v>
      </c>
      <c r="AO311">
        <f t="shared" si="131"/>
        <v>2</v>
      </c>
    </row>
    <row r="312" spans="1:41" x14ac:dyDescent="0.3">
      <c r="A312">
        <v>44645</v>
      </c>
      <c r="B312">
        <v>6</v>
      </c>
      <c r="C312">
        <v>10</v>
      </c>
      <c r="D312">
        <v>24</v>
      </c>
      <c r="E312">
        <v>27</v>
      </c>
      <c r="F312">
        <v>29</v>
      </c>
      <c r="G312">
        <v>5</v>
      </c>
      <c r="H312">
        <v>12</v>
      </c>
      <c r="J312">
        <f t="shared" si="100"/>
        <v>3.75</v>
      </c>
      <c r="L312">
        <f t="shared" si="101"/>
        <v>2.7129319932501073</v>
      </c>
      <c r="N312">
        <f t="shared" si="139"/>
        <v>7</v>
      </c>
      <c r="P312">
        <f t="shared" si="103"/>
        <v>2.2360679774997898</v>
      </c>
      <c r="Q312">
        <f t="shared" si="132"/>
        <v>0</v>
      </c>
      <c r="R312">
        <f t="shared" si="133"/>
        <v>0</v>
      </c>
      <c r="S312">
        <f t="shared" si="134"/>
        <v>0</v>
      </c>
      <c r="T312">
        <f t="shared" si="135"/>
        <v>0</v>
      </c>
      <c r="U312">
        <f t="shared" si="136"/>
        <v>1</v>
      </c>
      <c r="V312">
        <f t="shared" si="137"/>
        <v>0</v>
      </c>
      <c r="W312">
        <f t="shared" si="138"/>
        <v>1</v>
      </c>
      <c r="Z312">
        <f>COUNTIF($B313:$F344, B312)</f>
        <v>3</v>
      </c>
      <c r="AA312">
        <f>COUNTIF($B313:$F344, C312)</f>
        <v>2</v>
      </c>
      <c r="AB312">
        <f>COUNTIF($B313:$F344, D312)</f>
        <v>3</v>
      </c>
      <c r="AC312">
        <f>COUNTIF($B313:$F344, E312)</f>
        <v>0</v>
      </c>
      <c r="AD312">
        <f>COUNTIF($B313:$F344, F312)</f>
        <v>2</v>
      </c>
      <c r="AE312">
        <f>COUNTIF($G313:$H344,G312)</f>
        <v>3</v>
      </c>
      <c r="AF312">
        <f>COUNTIF($G313:$H344,H312)</f>
        <v>4</v>
      </c>
      <c r="AI312">
        <f t="shared" si="125"/>
        <v>3</v>
      </c>
      <c r="AJ312">
        <f t="shared" si="126"/>
        <v>2</v>
      </c>
      <c r="AK312">
        <f t="shared" si="127"/>
        <v>3</v>
      </c>
      <c r="AL312">
        <f t="shared" si="128"/>
        <v>0</v>
      </c>
      <c r="AM312">
        <f t="shared" si="129"/>
        <v>2</v>
      </c>
      <c r="AN312">
        <f t="shared" si="130"/>
        <v>3</v>
      </c>
      <c r="AO312">
        <f t="shared" si="131"/>
        <v>4</v>
      </c>
    </row>
    <row r="313" spans="1:41" x14ac:dyDescent="0.3">
      <c r="A313">
        <v>44642</v>
      </c>
      <c r="B313">
        <v>7</v>
      </c>
      <c r="C313">
        <v>17</v>
      </c>
      <c r="D313">
        <v>21</v>
      </c>
      <c r="E313">
        <v>29</v>
      </c>
      <c r="F313">
        <v>40</v>
      </c>
      <c r="G313">
        <v>8</v>
      </c>
      <c r="H313">
        <v>11</v>
      </c>
      <c r="J313">
        <f t="shared" si="100"/>
        <v>4.337337893224368</v>
      </c>
      <c r="L313">
        <f t="shared" si="101"/>
        <v>3.4756294393965534</v>
      </c>
      <c r="N313">
        <f t="shared" si="139"/>
        <v>3</v>
      </c>
      <c r="P313">
        <f t="shared" si="103"/>
        <v>1.5811388300841898</v>
      </c>
      <c r="Q313">
        <f t="shared" si="132"/>
        <v>0</v>
      </c>
      <c r="R313">
        <f t="shared" si="133"/>
        <v>1</v>
      </c>
      <c r="S313">
        <f t="shared" si="134"/>
        <v>1</v>
      </c>
      <c r="T313">
        <f t="shared" si="135"/>
        <v>0</v>
      </c>
      <c r="U313">
        <f t="shared" si="136"/>
        <v>1</v>
      </c>
      <c r="V313">
        <f t="shared" si="137"/>
        <v>1</v>
      </c>
      <c r="W313">
        <f t="shared" si="138"/>
        <v>0</v>
      </c>
      <c r="Z313">
        <f>COUNTIF($B314:$F336, B313)</f>
        <v>0</v>
      </c>
      <c r="AA313">
        <f>COUNTIF($B314:$F336, C313)</f>
        <v>1</v>
      </c>
      <c r="AB313">
        <f>COUNTIF($B314:$F336, D313)</f>
        <v>1</v>
      </c>
      <c r="AC313">
        <f>COUNTIF($B314:$F336, E313)</f>
        <v>1</v>
      </c>
      <c r="AD313">
        <f>COUNTIF($B314:$F336, F313)</f>
        <v>1</v>
      </c>
      <c r="AE313">
        <f>COUNTIF($G314:$H336,G313)</f>
        <v>1</v>
      </c>
      <c r="AF313">
        <f>COUNTIF($G314:$H336,H313)</f>
        <v>1</v>
      </c>
      <c r="AI313">
        <f t="shared" si="125"/>
        <v>0</v>
      </c>
      <c r="AJ313">
        <f t="shared" si="126"/>
        <v>1</v>
      </c>
      <c r="AK313">
        <f t="shared" si="127"/>
        <v>1</v>
      </c>
      <c r="AL313">
        <f t="shared" si="128"/>
        <v>1</v>
      </c>
      <c r="AM313">
        <f t="shared" si="129"/>
        <v>1</v>
      </c>
      <c r="AN313">
        <f t="shared" si="130"/>
        <v>1</v>
      </c>
      <c r="AO313">
        <f t="shared" si="131"/>
        <v>1</v>
      </c>
    </row>
    <row r="314" spans="1:41" x14ac:dyDescent="0.3">
      <c r="A314">
        <v>44638</v>
      </c>
      <c r="B314">
        <v>1</v>
      </c>
      <c r="C314">
        <v>9</v>
      </c>
      <c r="D314">
        <v>14</v>
      </c>
      <c r="E314">
        <v>17</v>
      </c>
      <c r="F314">
        <v>43</v>
      </c>
      <c r="G314">
        <v>6</v>
      </c>
      <c r="H314">
        <v>12</v>
      </c>
      <c r="J314">
        <f t="shared" si="100"/>
        <v>6.955213871621778</v>
      </c>
      <c r="L314">
        <f t="shared" si="101"/>
        <v>3.7202150475476552</v>
      </c>
      <c r="N314">
        <f t="shared" si="139"/>
        <v>6</v>
      </c>
      <c r="P314">
        <f t="shared" si="103"/>
        <v>4</v>
      </c>
      <c r="Q314">
        <f t="shared" si="132"/>
        <v>1</v>
      </c>
      <c r="R314">
        <f t="shared" si="133"/>
        <v>0</v>
      </c>
      <c r="S314">
        <f t="shared" si="134"/>
        <v>0</v>
      </c>
      <c r="T314">
        <f t="shared" si="135"/>
        <v>0</v>
      </c>
      <c r="U314">
        <f t="shared" si="136"/>
        <v>1</v>
      </c>
      <c r="V314">
        <f t="shared" si="137"/>
        <v>1</v>
      </c>
      <c r="W314">
        <f t="shared" si="138"/>
        <v>1</v>
      </c>
      <c r="Z314">
        <f>COUNTIF($B315:$F346, B314)</f>
        <v>2</v>
      </c>
      <c r="AA314">
        <f>COUNTIF($B315:$F346, C314)</f>
        <v>2</v>
      </c>
      <c r="AB314">
        <f>COUNTIF($B315:$F346, D314)</f>
        <v>2</v>
      </c>
      <c r="AC314">
        <f>COUNTIF($B315:$F346, E314)</f>
        <v>0</v>
      </c>
      <c r="AD314">
        <f>COUNTIF($B315:$F346, F314)</f>
        <v>4</v>
      </c>
      <c r="AE314">
        <f>COUNTIF($G315:$H346,G314)</f>
        <v>3</v>
      </c>
      <c r="AF314">
        <f>COUNTIF($G315:$H346,H314)</f>
        <v>3</v>
      </c>
      <c r="AI314">
        <f t="shared" si="125"/>
        <v>2</v>
      </c>
      <c r="AJ314">
        <f t="shared" si="126"/>
        <v>2</v>
      </c>
      <c r="AK314">
        <f t="shared" si="127"/>
        <v>2</v>
      </c>
      <c r="AL314">
        <f t="shared" si="128"/>
        <v>0</v>
      </c>
      <c r="AM314">
        <f t="shared" si="129"/>
        <v>4</v>
      </c>
      <c r="AN314">
        <f t="shared" si="130"/>
        <v>3</v>
      </c>
      <c r="AO314">
        <f t="shared" si="131"/>
        <v>3</v>
      </c>
    </row>
    <row r="315" spans="1:41" x14ac:dyDescent="0.3">
      <c r="A315">
        <v>44635</v>
      </c>
      <c r="B315">
        <v>1</v>
      </c>
      <c r="C315">
        <v>2</v>
      </c>
      <c r="D315">
        <v>12</v>
      </c>
      <c r="E315">
        <v>19</v>
      </c>
      <c r="F315">
        <v>26</v>
      </c>
      <c r="G315">
        <v>2</v>
      </c>
      <c r="H315">
        <v>8</v>
      </c>
      <c r="J315">
        <f t="shared" si="100"/>
        <v>3.5266839949164712</v>
      </c>
      <c r="L315">
        <f t="shared" si="101"/>
        <v>6.356099432828282</v>
      </c>
      <c r="N315">
        <f t="shared" si="139"/>
        <v>6</v>
      </c>
      <c r="P315">
        <f t="shared" si="103"/>
        <v>1.4142135623730951</v>
      </c>
      <c r="Q315">
        <f t="shared" si="132"/>
        <v>0</v>
      </c>
      <c r="R315">
        <f t="shared" si="133"/>
        <v>0</v>
      </c>
      <c r="S315">
        <f t="shared" si="134"/>
        <v>2</v>
      </c>
      <c r="T315">
        <f t="shared" si="135"/>
        <v>1</v>
      </c>
      <c r="U315">
        <f t="shared" si="136"/>
        <v>1</v>
      </c>
      <c r="V315">
        <f t="shared" si="137"/>
        <v>2</v>
      </c>
      <c r="W315">
        <f t="shared" si="138"/>
        <v>0</v>
      </c>
      <c r="Z315">
        <f>COUNTIF($B316:$F338, B315)</f>
        <v>1</v>
      </c>
      <c r="AA315">
        <f>COUNTIF($B316:$F338, C315)</f>
        <v>0</v>
      </c>
      <c r="AB315">
        <f>COUNTIF($B316:$F338, D315)</f>
        <v>3</v>
      </c>
      <c r="AC315">
        <f>COUNTIF($B316:$F338, E315)</f>
        <v>3</v>
      </c>
      <c r="AD315">
        <f>COUNTIF($B316:$F338, F315)</f>
        <v>2</v>
      </c>
      <c r="AE315">
        <f>COUNTIF($G316:$H338,G315)</f>
        <v>5</v>
      </c>
      <c r="AF315">
        <f>COUNTIF($G316:$H338,H315)</f>
        <v>0</v>
      </c>
      <c r="AI315">
        <f t="shared" si="125"/>
        <v>1</v>
      </c>
      <c r="AJ315">
        <f t="shared" si="126"/>
        <v>0</v>
      </c>
      <c r="AK315">
        <f t="shared" si="127"/>
        <v>3</v>
      </c>
      <c r="AL315">
        <f t="shared" si="128"/>
        <v>3</v>
      </c>
      <c r="AM315">
        <f t="shared" si="129"/>
        <v>2</v>
      </c>
      <c r="AN315">
        <f t="shared" si="130"/>
        <v>5</v>
      </c>
      <c r="AO315">
        <f t="shared" si="131"/>
        <v>0</v>
      </c>
    </row>
    <row r="316" spans="1:41" x14ac:dyDescent="0.3">
      <c r="A316">
        <v>44631</v>
      </c>
      <c r="B316">
        <v>12</v>
      </c>
      <c r="C316">
        <v>19</v>
      </c>
      <c r="D316">
        <v>22</v>
      </c>
      <c r="E316">
        <v>23</v>
      </c>
      <c r="F316">
        <v>48</v>
      </c>
      <c r="G316">
        <v>2</v>
      </c>
      <c r="H316">
        <v>6</v>
      </c>
      <c r="J316">
        <f t="shared" si="100"/>
        <v>6.5383484153110105</v>
      </c>
      <c r="L316">
        <f t="shared" si="101"/>
        <v>3.4351128074635335</v>
      </c>
      <c r="N316">
        <f t="shared" si="139"/>
        <v>4</v>
      </c>
      <c r="P316">
        <f t="shared" si="103"/>
        <v>2.1213203435596424</v>
      </c>
      <c r="Q316">
        <f t="shared" si="132"/>
        <v>1</v>
      </c>
      <c r="R316">
        <f t="shared" si="133"/>
        <v>0</v>
      </c>
      <c r="S316">
        <f t="shared" si="134"/>
        <v>0</v>
      </c>
      <c r="T316">
        <f t="shared" si="135"/>
        <v>0</v>
      </c>
      <c r="U316">
        <f t="shared" si="136"/>
        <v>0</v>
      </c>
      <c r="V316">
        <f t="shared" si="137"/>
        <v>1</v>
      </c>
      <c r="W316">
        <f t="shared" si="138"/>
        <v>0</v>
      </c>
      <c r="Z316">
        <f>COUNTIF($B317:$F348, B316)</f>
        <v>2</v>
      </c>
      <c r="AA316">
        <f>COUNTIF($B317:$F348, C316)</f>
        <v>2</v>
      </c>
      <c r="AB316">
        <f>COUNTIF($B317:$F348, D316)</f>
        <v>0</v>
      </c>
      <c r="AC316">
        <f>COUNTIF($B317:$F348, E316)</f>
        <v>0</v>
      </c>
      <c r="AD316">
        <f>COUNTIF($B317:$F348, F316)</f>
        <v>0</v>
      </c>
      <c r="AE316">
        <f>COUNTIF($G317:$H348,G316)</f>
        <v>4</v>
      </c>
      <c r="AF316">
        <f>COUNTIF($G317:$H348,H316)</f>
        <v>2</v>
      </c>
      <c r="AI316">
        <f t="shared" si="125"/>
        <v>2</v>
      </c>
      <c r="AJ316">
        <f t="shared" si="126"/>
        <v>2</v>
      </c>
      <c r="AK316">
        <f t="shared" si="127"/>
        <v>0</v>
      </c>
      <c r="AL316">
        <f t="shared" si="128"/>
        <v>0</v>
      </c>
      <c r="AM316">
        <f t="shared" si="129"/>
        <v>0</v>
      </c>
      <c r="AN316">
        <f t="shared" si="130"/>
        <v>4</v>
      </c>
      <c r="AO316">
        <f t="shared" si="131"/>
        <v>2</v>
      </c>
    </row>
    <row r="317" spans="1:41" x14ac:dyDescent="0.3">
      <c r="A317">
        <v>44628</v>
      </c>
      <c r="B317">
        <v>12</v>
      </c>
      <c r="C317">
        <v>18</v>
      </c>
      <c r="D317">
        <v>21</v>
      </c>
      <c r="E317">
        <v>25</v>
      </c>
      <c r="F317">
        <v>31</v>
      </c>
      <c r="G317">
        <v>2</v>
      </c>
      <c r="H317">
        <v>9</v>
      </c>
      <c r="J317">
        <f t="shared" si="100"/>
        <v>2.462214450449026</v>
      </c>
      <c r="L317">
        <f t="shared" si="101"/>
        <v>5.7758116312774606</v>
      </c>
      <c r="N317">
        <f t="shared" si="139"/>
        <v>7</v>
      </c>
      <c r="P317">
        <f t="shared" si="103"/>
        <v>6.0415229867972862</v>
      </c>
      <c r="Q317">
        <f t="shared" si="132"/>
        <v>0</v>
      </c>
      <c r="R317">
        <f t="shared" si="133"/>
        <v>0</v>
      </c>
      <c r="S317">
        <f t="shared" si="134"/>
        <v>0</v>
      </c>
      <c r="T317">
        <f t="shared" si="135"/>
        <v>1</v>
      </c>
      <c r="U317">
        <f t="shared" si="136"/>
        <v>0</v>
      </c>
      <c r="V317">
        <f t="shared" si="137"/>
        <v>0</v>
      </c>
      <c r="W317">
        <f t="shared" si="138"/>
        <v>0</v>
      </c>
      <c r="Z317">
        <f>COUNTIF($B318:$F340, B317)</f>
        <v>1</v>
      </c>
      <c r="AA317">
        <f>COUNTIF($B318:$F340, C317)</f>
        <v>2</v>
      </c>
      <c r="AB317">
        <f>COUNTIF($B318:$F340, D317)</f>
        <v>0</v>
      </c>
      <c r="AC317">
        <f>COUNTIF($B318:$F340, E317)</f>
        <v>3</v>
      </c>
      <c r="AD317">
        <f>COUNTIF($B318:$F340, F317)</f>
        <v>1</v>
      </c>
      <c r="AE317">
        <f>COUNTIF($G318:$H340,G317)</f>
        <v>3</v>
      </c>
      <c r="AF317">
        <f>COUNTIF($G318:$H340,H317)</f>
        <v>2</v>
      </c>
      <c r="AI317">
        <f t="shared" si="125"/>
        <v>1</v>
      </c>
      <c r="AJ317">
        <f t="shared" si="126"/>
        <v>2</v>
      </c>
      <c r="AK317">
        <f t="shared" si="127"/>
        <v>0</v>
      </c>
      <c r="AL317">
        <f t="shared" si="128"/>
        <v>3</v>
      </c>
      <c r="AM317">
        <f t="shared" si="129"/>
        <v>1</v>
      </c>
      <c r="AN317">
        <f t="shared" si="130"/>
        <v>3</v>
      </c>
      <c r="AO317">
        <f t="shared" si="131"/>
        <v>2</v>
      </c>
    </row>
    <row r="318" spans="1:41" x14ac:dyDescent="0.3">
      <c r="A318">
        <v>44624</v>
      </c>
      <c r="B318">
        <v>6</v>
      </c>
      <c r="C318">
        <v>20</v>
      </c>
      <c r="D318">
        <v>40</v>
      </c>
      <c r="E318">
        <v>42</v>
      </c>
      <c r="F318">
        <v>43</v>
      </c>
      <c r="G318">
        <v>10</v>
      </c>
      <c r="H318">
        <v>12</v>
      </c>
      <c r="J318">
        <f t="shared" si="100"/>
        <v>6.1288253360656313</v>
      </c>
      <c r="L318">
        <f t="shared" si="101"/>
        <v>3.0066592756745818</v>
      </c>
      <c r="N318">
        <f t="shared" si="139"/>
        <v>2</v>
      </c>
      <c r="P318">
        <f t="shared" si="103"/>
        <v>7</v>
      </c>
      <c r="Q318">
        <f t="shared" si="132"/>
        <v>0</v>
      </c>
      <c r="R318">
        <f t="shared" si="133"/>
        <v>1</v>
      </c>
      <c r="S318">
        <f t="shared" si="134"/>
        <v>0</v>
      </c>
      <c r="T318">
        <f t="shared" si="135"/>
        <v>2</v>
      </c>
      <c r="U318">
        <f t="shared" si="136"/>
        <v>1</v>
      </c>
      <c r="V318">
        <f t="shared" si="137"/>
        <v>1</v>
      </c>
      <c r="W318">
        <f t="shared" si="138"/>
        <v>1</v>
      </c>
      <c r="Z318">
        <f>COUNTIF($B319:$F350, B318)</f>
        <v>2</v>
      </c>
      <c r="AA318">
        <f>COUNTIF($B319:$F350, C318)</f>
        <v>2</v>
      </c>
      <c r="AB318">
        <f>COUNTIF($B319:$F350, D318)</f>
        <v>0</v>
      </c>
      <c r="AC318">
        <f>COUNTIF($B319:$F350, E318)</f>
        <v>3</v>
      </c>
      <c r="AD318">
        <f>COUNTIF($B319:$F350, F318)</f>
        <v>3</v>
      </c>
      <c r="AE318">
        <f>COUNTIF($G319:$H350,G318)</f>
        <v>3</v>
      </c>
      <c r="AF318">
        <f>COUNTIF($G319:$H350,H318)</f>
        <v>2</v>
      </c>
      <c r="AI318">
        <f t="shared" si="125"/>
        <v>2</v>
      </c>
      <c r="AJ318">
        <f t="shared" si="126"/>
        <v>2</v>
      </c>
      <c r="AK318">
        <f t="shared" si="127"/>
        <v>0</v>
      </c>
      <c r="AL318">
        <f t="shared" si="128"/>
        <v>3</v>
      </c>
      <c r="AM318">
        <f t="shared" si="129"/>
        <v>3</v>
      </c>
      <c r="AN318">
        <f t="shared" si="130"/>
        <v>3</v>
      </c>
      <c r="AO318">
        <f t="shared" si="131"/>
        <v>2</v>
      </c>
    </row>
    <row r="319" spans="1:41" x14ac:dyDescent="0.3">
      <c r="A319">
        <v>44621</v>
      </c>
      <c r="B319">
        <v>8</v>
      </c>
      <c r="C319">
        <v>24</v>
      </c>
      <c r="D319">
        <v>26</v>
      </c>
      <c r="E319">
        <v>39</v>
      </c>
      <c r="F319">
        <v>42</v>
      </c>
      <c r="G319">
        <v>3</v>
      </c>
      <c r="H319">
        <v>5</v>
      </c>
      <c r="J319">
        <f t="shared" si="100"/>
        <v>5.2321123841140871</v>
      </c>
      <c r="L319">
        <f t="shared" si="101"/>
        <v>2.8982753492378874</v>
      </c>
      <c r="N319">
        <f t="shared" si="139"/>
        <v>2</v>
      </c>
      <c r="P319">
        <f t="shared" si="103"/>
        <v>1.4142135623730951</v>
      </c>
      <c r="Q319">
        <f t="shared" si="132"/>
        <v>0</v>
      </c>
      <c r="R319">
        <f t="shared" si="133"/>
        <v>1</v>
      </c>
      <c r="S319">
        <f t="shared" si="134"/>
        <v>1</v>
      </c>
      <c r="T319">
        <f t="shared" si="135"/>
        <v>0</v>
      </c>
      <c r="U319">
        <f t="shared" si="136"/>
        <v>2</v>
      </c>
      <c r="V319">
        <f>COUNTIF($G320:$H324, G319)</f>
        <v>1</v>
      </c>
      <c r="W319">
        <f t="shared" si="138"/>
        <v>1</v>
      </c>
      <c r="Z319">
        <f t="shared" ref="Z319:AD320" si="140">COUNTIF($B320:$F342, B319)</f>
        <v>0</v>
      </c>
      <c r="AA319">
        <f t="shared" si="140"/>
        <v>2</v>
      </c>
      <c r="AB319">
        <f t="shared" si="140"/>
        <v>1</v>
      </c>
      <c r="AC319">
        <f t="shared" si="140"/>
        <v>2</v>
      </c>
      <c r="AD319">
        <f t="shared" si="140"/>
        <v>2</v>
      </c>
      <c r="AE319">
        <f>COUNTIF($G320:$H342,G319)</f>
        <v>2</v>
      </c>
      <c r="AF319">
        <f>COUNTIF($G320:$H342,H319)</f>
        <v>2</v>
      </c>
      <c r="AI319">
        <f t="shared" si="125"/>
        <v>0</v>
      </c>
      <c r="AJ319">
        <f t="shared" si="126"/>
        <v>2</v>
      </c>
      <c r="AK319">
        <f t="shared" si="127"/>
        <v>1</v>
      </c>
      <c r="AL319">
        <f t="shared" si="128"/>
        <v>2</v>
      </c>
      <c r="AM319">
        <f t="shared" si="129"/>
        <v>2</v>
      </c>
      <c r="AN319">
        <f t="shared" si="130"/>
        <v>2</v>
      </c>
      <c r="AO319">
        <f t="shared" si="131"/>
        <v>2</v>
      </c>
    </row>
    <row r="320" spans="1:41" x14ac:dyDescent="0.3">
      <c r="A320">
        <v>44617</v>
      </c>
      <c r="B320">
        <v>10</v>
      </c>
      <c r="C320">
        <v>13</v>
      </c>
      <c r="D320">
        <v>24</v>
      </c>
      <c r="E320">
        <v>30</v>
      </c>
      <c r="F320">
        <v>42</v>
      </c>
      <c r="G320">
        <v>1</v>
      </c>
      <c r="H320">
        <v>5</v>
      </c>
      <c r="J320">
        <f t="shared" si="100"/>
        <v>4.4017042154147523</v>
      </c>
      <c r="L320">
        <f t="shared" si="101"/>
        <v>3.2062439083762797</v>
      </c>
      <c r="N320">
        <f t="shared" si="139"/>
        <v>4</v>
      </c>
      <c r="P320">
        <f t="shared" si="103"/>
        <v>2</v>
      </c>
      <c r="Q320">
        <f t="shared" ref="Q320:Q322" si="141">COUNTIF($B321:$F325, B320)</f>
        <v>0</v>
      </c>
      <c r="R320">
        <f t="shared" ref="R320:R322" si="142">COUNTIF($B321:$F325, C320)</f>
        <v>1</v>
      </c>
      <c r="S320">
        <f t="shared" ref="S320:S322" si="143">COUNTIF($B321:$F325, D320)</f>
        <v>0</v>
      </c>
      <c r="T320">
        <f t="shared" ref="T320:T322" si="144">COUNTIF($B321:$F325, E320)</f>
        <v>0</v>
      </c>
      <c r="U320">
        <f t="shared" ref="U320:U322" si="145">COUNTIF($B321:$F325, F320)</f>
        <v>1</v>
      </c>
      <c r="V320">
        <f t="shared" ref="V320:V322" si="146">COUNTIF($G321:$H325, G320)</f>
        <v>0</v>
      </c>
      <c r="W320">
        <f t="shared" ref="W320:W322" si="147">COUNTIF($G321:$H325, H320)</f>
        <v>0</v>
      </c>
      <c r="Z320">
        <f t="shared" si="140"/>
        <v>1</v>
      </c>
      <c r="AA320">
        <f t="shared" si="140"/>
        <v>1</v>
      </c>
      <c r="AB320">
        <f t="shared" si="140"/>
        <v>1</v>
      </c>
      <c r="AC320">
        <f t="shared" si="140"/>
        <v>1</v>
      </c>
      <c r="AD320">
        <f t="shared" si="140"/>
        <v>1</v>
      </c>
      <c r="AE320">
        <f>COUNTIF($G321:$H343,G320)</f>
        <v>0</v>
      </c>
      <c r="AF320">
        <f>COUNTIF($G321:$H343,H320)</f>
        <v>1</v>
      </c>
      <c r="AI320">
        <f t="shared" si="125"/>
        <v>1</v>
      </c>
      <c r="AJ320">
        <f t="shared" si="126"/>
        <v>1</v>
      </c>
      <c r="AK320">
        <f t="shared" si="127"/>
        <v>1</v>
      </c>
      <c r="AL320">
        <f t="shared" si="128"/>
        <v>1</v>
      </c>
      <c r="AM320">
        <f t="shared" si="129"/>
        <v>1</v>
      </c>
      <c r="AN320">
        <f t="shared" si="130"/>
        <v>0</v>
      </c>
      <c r="AO320">
        <f t="shared" si="131"/>
        <v>1</v>
      </c>
    </row>
    <row r="321" spans="1:41" x14ac:dyDescent="0.3">
      <c r="A321">
        <v>44614</v>
      </c>
      <c r="B321">
        <v>5</v>
      </c>
      <c r="C321">
        <v>9</v>
      </c>
      <c r="D321">
        <v>14</v>
      </c>
      <c r="E321">
        <v>26</v>
      </c>
      <c r="F321">
        <v>32</v>
      </c>
      <c r="G321">
        <v>3</v>
      </c>
      <c r="H321">
        <v>7</v>
      </c>
      <c r="J321">
        <f t="shared" si="100"/>
        <v>3.7165171868296265</v>
      </c>
      <c r="L321">
        <f t="shared" si="101"/>
        <v>10.164644607658449</v>
      </c>
      <c r="N321">
        <f t="shared" si="139"/>
        <v>4</v>
      </c>
      <c r="P321">
        <f t="shared" si="103"/>
        <v>3</v>
      </c>
      <c r="Q321">
        <f t="shared" si="141"/>
        <v>0</v>
      </c>
      <c r="R321">
        <f t="shared" si="142"/>
        <v>1</v>
      </c>
      <c r="S321">
        <f t="shared" si="143"/>
        <v>0</v>
      </c>
      <c r="T321">
        <f t="shared" si="144"/>
        <v>0</v>
      </c>
      <c r="U321">
        <f t="shared" si="145"/>
        <v>0</v>
      </c>
      <c r="V321">
        <f t="shared" si="146"/>
        <v>1</v>
      </c>
      <c r="W321">
        <f t="shared" si="147"/>
        <v>3</v>
      </c>
      <c r="Z321">
        <f>COUNTIF($B322:$F353, B321)</f>
        <v>1</v>
      </c>
      <c r="AA321">
        <f>COUNTIF($B322:$F353, C321)</f>
        <v>1</v>
      </c>
      <c r="AB321">
        <f>COUNTIF($B322:$F353, D321)</f>
        <v>1</v>
      </c>
      <c r="AC321">
        <f>COUNTIF($B322:$F353, E321)</f>
        <v>0</v>
      </c>
      <c r="AD321">
        <f>COUNTIF($B322:$F353, F321)</f>
        <v>0</v>
      </c>
      <c r="AE321">
        <f>COUNTIF($G322:$H353,G321)</f>
        <v>1</v>
      </c>
      <c r="AF321">
        <f>COUNTIF($G322:$H353,H321)</f>
        <v>4</v>
      </c>
      <c r="AI321">
        <f t="shared" si="125"/>
        <v>1</v>
      </c>
      <c r="AJ321">
        <f t="shared" si="126"/>
        <v>1</v>
      </c>
      <c r="AK321">
        <f t="shared" si="127"/>
        <v>1</v>
      </c>
      <c r="AL321">
        <f t="shared" si="128"/>
        <v>0</v>
      </c>
      <c r="AM321">
        <f t="shared" si="129"/>
        <v>0</v>
      </c>
      <c r="AN321">
        <f t="shared" si="130"/>
        <v>1</v>
      </c>
      <c r="AO321">
        <f t="shared" si="131"/>
        <v>4</v>
      </c>
    </row>
    <row r="322" spans="1:41" x14ac:dyDescent="0.3">
      <c r="A322">
        <v>44610</v>
      </c>
      <c r="B322">
        <v>25</v>
      </c>
      <c r="C322">
        <v>38</v>
      </c>
      <c r="D322">
        <v>41</v>
      </c>
      <c r="E322">
        <v>43</v>
      </c>
      <c r="F322">
        <v>50</v>
      </c>
      <c r="G322">
        <v>6</v>
      </c>
      <c r="H322">
        <v>10</v>
      </c>
      <c r="J322">
        <f t="shared" ref="J322:J324" si="148">SQRT(SUM((C322-B322)^2,(D322-C322)^2,(E322-D322)^2,(F322-E322)^2))/4</f>
        <v>3.799671038392666</v>
      </c>
      <c r="L322">
        <f t="shared" ref="L322:L324" si="149">SQRT(SUM((B323-B322)^2,(C323-C322)^2,(D323-D322)^2,(E323-E322)^2,(F323-F322)^2))/5</f>
        <v>5.7131427428342807</v>
      </c>
      <c r="N322">
        <f t="shared" ref="N322:N324" si="150">H322-G322</f>
        <v>4</v>
      </c>
      <c r="P322">
        <f t="shared" ref="P322:P324" si="151">SQRT(SUM((G323-G322)^2,(H323-H322)^2)/2)</f>
        <v>3.1622776601683795</v>
      </c>
      <c r="Q322">
        <f t="shared" si="141"/>
        <v>1</v>
      </c>
      <c r="R322">
        <f t="shared" si="142"/>
        <v>3</v>
      </c>
      <c r="S322">
        <f t="shared" si="143"/>
        <v>0</v>
      </c>
      <c r="T322">
        <f t="shared" si="144"/>
        <v>2</v>
      </c>
      <c r="U322">
        <f t="shared" si="145"/>
        <v>0</v>
      </c>
      <c r="V322">
        <f t="shared" si="146"/>
        <v>1</v>
      </c>
      <c r="W322">
        <f t="shared" si="147"/>
        <v>1</v>
      </c>
      <c r="Z322">
        <f t="shared" ref="Z322:AD323" si="152">COUNTIF($B323:$F345, B322)</f>
        <v>2</v>
      </c>
      <c r="AA322">
        <f t="shared" si="152"/>
        <v>3</v>
      </c>
      <c r="AB322">
        <f t="shared" si="152"/>
        <v>0</v>
      </c>
      <c r="AC322">
        <f t="shared" si="152"/>
        <v>2</v>
      </c>
      <c r="AD322">
        <f t="shared" si="152"/>
        <v>0</v>
      </c>
      <c r="AE322">
        <f>COUNTIF($G323:$H345,G322)</f>
        <v>1</v>
      </c>
      <c r="AF322">
        <f>COUNTIF($G323:$H345,H322)</f>
        <v>2</v>
      </c>
      <c r="AI322">
        <f t="shared" si="125"/>
        <v>2</v>
      </c>
      <c r="AJ322">
        <f t="shared" si="126"/>
        <v>3</v>
      </c>
      <c r="AK322">
        <f t="shared" si="127"/>
        <v>0</v>
      </c>
      <c r="AL322">
        <f t="shared" si="128"/>
        <v>2</v>
      </c>
      <c r="AM322">
        <f t="shared" si="129"/>
        <v>0</v>
      </c>
      <c r="AN322">
        <f t="shared" si="130"/>
        <v>1</v>
      </c>
      <c r="AO322">
        <f t="shared" si="131"/>
        <v>2</v>
      </c>
    </row>
    <row r="323" spans="1:41" x14ac:dyDescent="0.3">
      <c r="A323">
        <v>44607</v>
      </c>
      <c r="B323">
        <v>9</v>
      </c>
      <c r="C323">
        <v>20</v>
      </c>
      <c r="D323">
        <v>31</v>
      </c>
      <c r="E323">
        <v>33</v>
      </c>
      <c r="F323">
        <v>44</v>
      </c>
      <c r="G323">
        <v>2</v>
      </c>
      <c r="H323">
        <v>12</v>
      </c>
      <c r="J323">
        <f t="shared" si="148"/>
        <v>4.7893110151670042</v>
      </c>
      <c r="L323">
        <f t="shared" si="149"/>
        <v>2.4576411454889016</v>
      </c>
      <c r="N323">
        <f t="shared" si="150"/>
        <v>10</v>
      </c>
      <c r="P323">
        <f t="shared" si="151"/>
        <v>3.6055512754639891</v>
      </c>
      <c r="Q323">
        <f t="shared" ref="Q323:Q325" si="153">COUNTIF($B324:$F328, B323)</f>
        <v>0</v>
      </c>
      <c r="R323">
        <f t="shared" ref="R323:R325" si="154">COUNTIF($B324:$F328, C323)</f>
        <v>1</v>
      </c>
      <c r="S323">
        <f t="shared" ref="S323:S325" si="155">COUNTIF($B324:$F328, D323)</f>
        <v>0</v>
      </c>
      <c r="T323">
        <f t="shared" ref="T323:T325" si="156">COUNTIF($B324:$F328, E323)</f>
        <v>0</v>
      </c>
      <c r="U323">
        <f t="shared" ref="U323:U325" si="157">COUNTIF($B324:$F328, F323)</f>
        <v>0</v>
      </c>
      <c r="V323">
        <f t="shared" ref="V323:V325" si="158">COUNTIF($G324:$H328, G323)</f>
        <v>0</v>
      </c>
      <c r="W323">
        <f t="shared" ref="W323:W325" si="159">COUNTIF($G324:$H328, H323)</f>
        <v>0</v>
      </c>
      <c r="Z323">
        <f t="shared" si="152"/>
        <v>0</v>
      </c>
      <c r="AA323">
        <f t="shared" si="152"/>
        <v>1</v>
      </c>
      <c r="AB323">
        <f t="shared" si="152"/>
        <v>0</v>
      </c>
      <c r="AC323">
        <f t="shared" si="152"/>
        <v>0</v>
      </c>
      <c r="AD323">
        <f t="shared" si="152"/>
        <v>0</v>
      </c>
      <c r="AE323">
        <f>COUNTIF($G324:$H346,G323)</f>
        <v>2</v>
      </c>
      <c r="AF323">
        <f>COUNTIF($G324:$H346,H323)</f>
        <v>1</v>
      </c>
      <c r="AI323">
        <f t="shared" si="125"/>
        <v>0</v>
      </c>
      <c r="AJ323">
        <f t="shared" si="126"/>
        <v>1</v>
      </c>
      <c r="AK323">
        <f t="shared" si="127"/>
        <v>0</v>
      </c>
      <c r="AL323">
        <f t="shared" si="128"/>
        <v>0</v>
      </c>
      <c r="AM323">
        <f t="shared" si="129"/>
        <v>0</v>
      </c>
      <c r="AN323">
        <f t="shared" si="130"/>
        <v>2</v>
      </c>
      <c r="AO323">
        <f t="shared" si="131"/>
        <v>1</v>
      </c>
    </row>
    <row r="324" spans="1:41" x14ac:dyDescent="0.3">
      <c r="A324">
        <v>44603</v>
      </c>
      <c r="B324">
        <v>13</v>
      </c>
      <c r="C324">
        <v>18</v>
      </c>
      <c r="D324">
        <v>38</v>
      </c>
      <c r="E324">
        <v>42</v>
      </c>
      <c r="F324">
        <v>45</v>
      </c>
      <c r="G324">
        <v>7</v>
      </c>
      <c r="H324">
        <v>11</v>
      </c>
      <c r="J324">
        <f t="shared" si="148"/>
        <v>5.3033008588991066</v>
      </c>
      <c r="L324">
        <f t="shared" si="149"/>
        <v>1.9798989873223332</v>
      </c>
      <c r="N324">
        <f t="shared" si="150"/>
        <v>4</v>
      </c>
      <c r="P324">
        <f t="shared" si="151"/>
        <v>0.70710678118654757</v>
      </c>
      <c r="Q324">
        <f t="shared" si="153"/>
        <v>0</v>
      </c>
      <c r="R324">
        <f t="shared" si="154"/>
        <v>1</v>
      </c>
      <c r="S324">
        <f t="shared" si="155"/>
        <v>2</v>
      </c>
      <c r="T324">
        <f t="shared" si="156"/>
        <v>0</v>
      </c>
      <c r="U324">
        <f t="shared" si="157"/>
        <v>1</v>
      </c>
      <c r="V324">
        <f t="shared" si="158"/>
        <v>2</v>
      </c>
      <c r="W324">
        <f t="shared" si="159"/>
        <v>0</v>
      </c>
      <c r="Z324">
        <f>COUNTIF($B325:$F356, B324)</f>
        <v>0</v>
      </c>
      <c r="AA324">
        <f>COUNTIF($B325:$F356, C324)</f>
        <v>1</v>
      </c>
      <c r="AB324">
        <f>COUNTIF($B325:$F356, D324)</f>
        <v>2</v>
      </c>
      <c r="AC324">
        <f>COUNTIF($B325:$F356, E324)</f>
        <v>0</v>
      </c>
      <c r="AD324">
        <f>COUNTIF($B325:$F356, F324)</f>
        <v>1</v>
      </c>
      <c r="AE324">
        <f>COUNTIF($G325:$H356,G324)</f>
        <v>3</v>
      </c>
      <c r="AF324">
        <f>COUNTIF($G325:$H356,H324)</f>
        <v>0</v>
      </c>
      <c r="AI324">
        <f t="shared" si="125"/>
        <v>0</v>
      </c>
      <c r="AJ324">
        <f t="shared" si="126"/>
        <v>1</v>
      </c>
      <c r="AK324">
        <f t="shared" si="127"/>
        <v>2</v>
      </c>
      <c r="AL324">
        <f t="shared" si="128"/>
        <v>0</v>
      </c>
      <c r="AM324">
        <f t="shared" si="129"/>
        <v>1</v>
      </c>
      <c r="AN324">
        <f t="shared" si="130"/>
        <v>3</v>
      </c>
      <c r="AO324">
        <f t="shared" si="131"/>
        <v>0</v>
      </c>
    </row>
    <row r="325" spans="1:41" x14ac:dyDescent="0.3">
      <c r="A325">
        <v>44600</v>
      </c>
      <c r="B325">
        <v>6</v>
      </c>
      <c r="C325">
        <v>20</v>
      </c>
      <c r="D325">
        <v>34</v>
      </c>
      <c r="E325">
        <v>37</v>
      </c>
      <c r="F325">
        <v>43</v>
      </c>
      <c r="G325">
        <v>7</v>
      </c>
      <c r="H325">
        <v>10</v>
      </c>
      <c r="J325">
        <f t="shared" ref="J325:J331" si="160">SQRT(SUM((C325-B325)^2,(D325-C325)^2,(E325-D325)^2,(F325-E325)^2))/4</f>
        <v>5.2261362400917184</v>
      </c>
      <c r="L325">
        <f t="shared" ref="L325:L331" si="161">SQRT(SUM((B326-B325)^2,(C326-C325)^2,(D326-D325)^2,(E326-E325)^2,(F326-F325)^2))/5</f>
        <v>2.2090722034374521</v>
      </c>
      <c r="N325">
        <f t="shared" ref="N325:N331" si="162">H325-G325</f>
        <v>3</v>
      </c>
      <c r="P325">
        <f t="shared" ref="P325:P331" si="163">SQRT(SUM((G326-G325)^2,(H326-H325)^2)/2)</f>
        <v>3.5355339059327378</v>
      </c>
      <c r="Q325">
        <f t="shared" si="153"/>
        <v>1</v>
      </c>
      <c r="R325">
        <f t="shared" si="154"/>
        <v>0</v>
      </c>
      <c r="S325">
        <f t="shared" si="155"/>
        <v>1</v>
      </c>
      <c r="T325">
        <f t="shared" si="156"/>
        <v>0</v>
      </c>
      <c r="U325">
        <f t="shared" si="157"/>
        <v>1</v>
      </c>
      <c r="V325">
        <f t="shared" si="158"/>
        <v>2</v>
      </c>
      <c r="W325">
        <f t="shared" si="159"/>
        <v>1</v>
      </c>
      <c r="Z325">
        <f t="shared" ref="Z325:Z326" si="164">COUNTIF($B326:$F348, B325)</f>
        <v>1</v>
      </c>
      <c r="AA325">
        <f t="shared" ref="AA325:AA326" si="165">COUNTIF($B326:$F348, C325)</f>
        <v>0</v>
      </c>
      <c r="AB325">
        <f t="shared" ref="AB325:AB326" si="166">COUNTIF($B326:$F348, D325)</f>
        <v>1</v>
      </c>
      <c r="AC325">
        <f t="shared" ref="AC325:AC326" si="167">COUNTIF($B326:$F348, E325)</f>
        <v>0</v>
      </c>
      <c r="AD325">
        <f t="shared" ref="AD325:AD326" si="168">COUNTIF($B326:$F348, F325)</f>
        <v>1</v>
      </c>
      <c r="AE325">
        <f t="shared" ref="AE325:AF325" si="169">COUNTIF($G326:$H348,G325)</f>
        <v>2</v>
      </c>
      <c r="AF325">
        <f t="shared" si="169"/>
        <v>1</v>
      </c>
      <c r="AI325">
        <f t="shared" ref="AI325:AI331" si="170">COUNTIF($B326:$F366, B325)</f>
        <v>1</v>
      </c>
      <c r="AJ325">
        <f t="shared" ref="AJ325:AJ331" si="171">COUNTIF($B326:$F366, C325)</f>
        <v>0</v>
      </c>
      <c r="AK325">
        <f t="shared" ref="AK325:AK331" si="172">COUNTIF($B326:$F366, D325)</f>
        <v>1</v>
      </c>
      <c r="AL325">
        <f t="shared" ref="AL325:AL331" si="173">COUNTIF($B326:$F366, E325)</f>
        <v>0</v>
      </c>
      <c r="AM325">
        <f t="shared" ref="AM325:AM331" si="174">COUNTIF($B326:$F366, F325)</f>
        <v>1</v>
      </c>
      <c r="AN325">
        <f t="shared" ref="AN325:AN331" si="175">COUNTIF($G326:$H366,G325)</f>
        <v>2</v>
      </c>
      <c r="AO325">
        <f t="shared" ref="AO325:AO331" si="176">COUNTIF($G326:$H366,H325)</f>
        <v>1</v>
      </c>
    </row>
    <row r="326" spans="1:41" x14ac:dyDescent="0.3">
      <c r="A326">
        <v>44596</v>
      </c>
      <c r="B326">
        <v>3</v>
      </c>
      <c r="C326">
        <v>25</v>
      </c>
      <c r="D326">
        <v>38</v>
      </c>
      <c r="E326">
        <v>43</v>
      </c>
      <c r="F326">
        <v>49</v>
      </c>
      <c r="G326">
        <v>3</v>
      </c>
      <c r="H326">
        <v>7</v>
      </c>
      <c r="J326">
        <f t="shared" si="160"/>
        <v>6.6801946079436938</v>
      </c>
      <c r="L326">
        <f t="shared" si="161"/>
        <v>1.6613247725836149</v>
      </c>
      <c r="N326">
        <f t="shared" si="162"/>
        <v>4</v>
      </c>
      <c r="P326">
        <f t="shared" si="163"/>
        <v>2.5495097567963922</v>
      </c>
      <c r="Q326">
        <f t="shared" ref="Q326:Q331" si="177">COUNTIF($B327:$F331, B326)</f>
        <v>1</v>
      </c>
      <c r="R326">
        <f t="shared" ref="R326:R331" si="178">COUNTIF($B327:$F331, C326)</f>
        <v>1</v>
      </c>
      <c r="S326">
        <f t="shared" ref="S326:S331" si="179">COUNTIF($B327:$F331, D326)</f>
        <v>1</v>
      </c>
      <c r="T326">
        <f t="shared" ref="T326:T331" si="180">COUNTIF($B327:$F331, E326)</f>
        <v>0</v>
      </c>
      <c r="U326">
        <f t="shared" ref="U326:U331" si="181">COUNTIF($B327:$F331, F326)</f>
        <v>1</v>
      </c>
      <c r="V326">
        <f t="shared" ref="V326:V331" si="182">COUNTIF($G327:$H331, G326)</f>
        <v>0</v>
      </c>
      <c r="W326">
        <f t="shared" ref="W326:W331" si="183">COUNTIF($G327:$H331, H326)</f>
        <v>1</v>
      </c>
      <c r="Z326">
        <f t="shared" si="164"/>
        <v>1</v>
      </c>
      <c r="AA326">
        <f t="shared" si="165"/>
        <v>1</v>
      </c>
      <c r="AB326">
        <f t="shared" si="166"/>
        <v>1</v>
      </c>
      <c r="AC326">
        <f t="shared" si="167"/>
        <v>0</v>
      </c>
      <c r="AD326">
        <f t="shared" si="168"/>
        <v>1</v>
      </c>
      <c r="AE326">
        <f t="shared" ref="AE326:AF326" si="184">COUNTIF($G327:$H349,G326)</f>
        <v>0</v>
      </c>
      <c r="AF326">
        <f t="shared" si="184"/>
        <v>1</v>
      </c>
      <c r="AI326">
        <f t="shared" si="170"/>
        <v>1</v>
      </c>
      <c r="AJ326">
        <f t="shared" si="171"/>
        <v>1</v>
      </c>
      <c r="AK326">
        <f t="shared" si="172"/>
        <v>1</v>
      </c>
      <c r="AL326">
        <f t="shared" si="173"/>
        <v>0</v>
      </c>
      <c r="AM326">
        <f t="shared" si="174"/>
        <v>1</v>
      </c>
      <c r="AN326">
        <f t="shared" si="175"/>
        <v>0</v>
      </c>
      <c r="AO326">
        <f t="shared" si="176"/>
        <v>1</v>
      </c>
    </row>
    <row r="327" spans="1:41" x14ac:dyDescent="0.3">
      <c r="A327">
        <v>44593</v>
      </c>
      <c r="B327">
        <v>1</v>
      </c>
      <c r="C327">
        <v>19</v>
      </c>
      <c r="D327">
        <v>36</v>
      </c>
      <c r="E327">
        <v>38</v>
      </c>
      <c r="F327">
        <v>49</v>
      </c>
      <c r="G327">
        <v>6</v>
      </c>
      <c r="H327">
        <v>9</v>
      </c>
      <c r="J327">
        <f t="shared" si="160"/>
        <v>6.7915388536030621</v>
      </c>
      <c r="L327">
        <f t="shared" si="161"/>
        <v>2.8142494558940578</v>
      </c>
      <c r="N327">
        <f t="shared" si="162"/>
        <v>3</v>
      </c>
      <c r="P327">
        <f t="shared" si="163"/>
        <v>2.2360679774997898</v>
      </c>
      <c r="Q327">
        <f t="shared" si="177"/>
        <v>0</v>
      </c>
      <c r="R327">
        <f t="shared" si="178"/>
        <v>1</v>
      </c>
      <c r="S327">
        <f t="shared" si="179"/>
        <v>1</v>
      </c>
      <c r="T327">
        <f t="shared" si="180"/>
        <v>0</v>
      </c>
      <c r="U327">
        <f t="shared" si="181"/>
        <v>0</v>
      </c>
      <c r="V327">
        <f t="shared" si="182"/>
        <v>0</v>
      </c>
      <c r="W327">
        <f t="shared" si="183"/>
        <v>1</v>
      </c>
      <c r="Z327">
        <f t="shared" ref="Z327:AD327" si="185">COUNTIF($B328:$F359, B327)</f>
        <v>0</v>
      </c>
      <c r="AA327">
        <f t="shared" si="185"/>
        <v>1</v>
      </c>
      <c r="AB327">
        <f t="shared" si="185"/>
        <v>1</v>
      </c>
      <c r="AC327">
        <f t="shared" si="185"/>
        <v>0</v>
      </c>
      <c r="AD327">
        <f t="shared" si="185"/>
        <v>0</v>
      </c>
      <c r="AE327">
        <f t="shared" ref="AE327:AF327" si="186">COUNTIF($G328:$H359,G327)</f>
        <v>0</v>
      </c>
      <c r="AF327">
        <f t="shared" si="186"/>
        <v>1</v>
      </c>
      <c r="AI327">
        <f t="shared" si="170"/>
        <v>0</v>
      </c>
      <c r="AJ327">
        <f t="shared" si="171"/>
        <v>1</v>
      </c>
      <c r="AK327">
        <f t="shared" si="172"/>
        <v>1</v>
      </c>
      <c r="AL327">
        <f t="shared" si="173"/>
        <v>0</v>
      </c>
      <c r="AM327">
        <f t="shared" si="174"/>
        <v>0</v>
      </c>
      <c r="AN327">
        <f t="shared" si="175"/>
        <v>0</v>
      </c>
      <c r="AO327">
        <f t="shared" si="176"/>
        <v>1</v>
      </c>
    </row>
    <row r="328" spans="1:41" x14ac:dyDescent="0.3">
      <c r="A328">
        <v>44589</v>
      </c>
      <c r="B328">
        <v>10</v>
      </c>
      <c r="C328">
        <v>25</v>
      </c>
      <c r="D328">
        <v>29</v>
      </c>
      <c r="E328">
        <v>34</v>
      </c>
      <c r="F328">
        <v>45</v>
      </c>
      <c r="G328">
        <v>9</v>
      </c>
      <c r="H328">
        <v>10</v>
      </c>
      <c r="J328">
        <f t="shared" si="160"/>
        <v>4.9180788932265003</v>
      </c>
      <c r="L328">
        <f t="shared" si="161"/>
        <v>3.1432467291003423</v>
      </c>
      <c r="N328">
        <f t="shared" si="162"/>
        <v>1</v>
      </c>
      <c r="P328">
        <f t="shared" si="163"/>
        <v>6.5192024052026492</v>
      </c>
      <c r="Q328">
        <f t="shared" si="177"/>
        <v>0</v>
      </c>
      <c r="R328">
        <f t="shared" si="178"/>
        <v>0</v>
      </c>
      <c r="S328">
        <f t="shared" si="179"/>
        <v>0</v>
      </c>
      <c r="T328">
        <f t="shared" si="180"/>
        <v>0</v>
      </c>
      <c r="U328">
        <f t="shared" si="181"/>
        <v>0</v>
      </c>
      <c r="V328">
        <f t="shared" si="182"/>
        <v>0</v>
      </c>
      <c r="W328">
        <f t="shared" si="183"/>
        <v>0</v>
      </c>
      <c r="Z328">
        <f t="shared" ref="Z328:Z329" si="187">COUNTIF($B329:$F351, B328)</f>
        <v>0</v>
      </c>
      <c r="AA328">
        <f t="shared" ref="AA328:AA329" si="188">COUNTIF($B329:$F351, C328)</f>
        <v>0</v>
      </c>
      <c r="AB328">
        <f t="shared" ref="AB328:AB329" si="189">COUNTIF($B329:$F351, D328)</f>
        <v>0</v>
      </c>
      <c r="AC328">
        <f t="shared" ref="AC328:AC329" si="190">COUNTIF($B329:$F351, E328)</f>
        <v>0</v>
      </c>
      <c r="AD328">
        <f t="shared" ref="AD328:AD329" si="191">COUNTIF($B329:$F351, F328)</f>
        <v>0</v>
      </c>
      <c r="AE328">
        <f t="shared" ref="AE328:AF328" si="192">COUNTIF($G329:$H351,G328)</f>
        <v>0</v>
      </c>
      <c r="AF328">
        <f t="shared" si="192"/>
        <v>0</v>
      </c>
      <c r="AI328">
        <f t="shared" si="170"/>
        <v>0</v>
      </c>
      <c r="AJ328">
        <f t="shared" si="171"/>
        <v>0</v>
      </c>
      <c r="AK328">
        <f t="shared" si="172"/>
        <v>0</v>
      </c>
      <c r="AL328">
        <f t="shared" si="173"/>
        <v>0</v>
      </c>
      <c r="AM328">
        <f t="shared" si="174"/>
        <v>0</v>
      </c>
      <c r="AN328">
        <f t="shared" si="175"/>
        <v>0</v>
      </c>
      <c r="AO328">
        <f t="shared" si="176"/>
        <v>0</v>
      </c>
    </row>
    <row r="329" spans="1:41" x14ac:dyDescent="0.3">
      <c r="A329">
        <v>44586</v>
      </c>
      <c r="B329">
        <v>6</v>
      </c>
      <c r="C329">
        <v>16</v>
      </c>
      <c r="D329">
        <v>18</v>
      </c>
      <c r="E329">
        <v>39</v>
      </c>
      <c r="F329">
        <v>47</v>
      </c>
      <c r="G329">
        <v>2</v>
      </c>
      <c r="H329">
        <v>4</v>
      </c>
      <c r="J329">
        <f t="shared" si="160"/>
        <v>6.1694813396265333</v>
      </c>
      <c r="L329">
        <f t="shared" si="161"/>
        <v>3.8314488121336034</v>
      </c>
      <c r="N329">
        <f t="shared" si="162"/>
        <v>2</v>
      </c>
      <c r="P329">
        <f t="shared" si="163"/>
        <v>6.6708320320631671</v>
      </c>
      <c r="Q329">
        <f t="shared" si="177"/>
        <v>0</v>
      </c>
      <c r="R329">
        <f t="shared" si="178"/>
        <v>0</v>
      </c>
      <c r="S329">
        <f t="shared" si="179"/>
        <v>0</v>
      </c>
      <c r="T329">
        <f t="shared" si="180"/>
        <v>1</v>
      </c>
      <c r="U329">
        <f t="shared" si="181"/>
        <v>0</v>
      </c>
      <c r="V329">
        <f t="shared" si="182"/>
        <v>1</v>
      </c>
      <c r="W329">
        <f t="shared" si="183"/>
        <v>0</v>
      </c>
      <c r="Z329">
        <f t="shared" si="187"/>
        <v>0</v>
      </c>
      <c r="AA329">
        <f t="shared" si="188"/>
        <v>0</v>
      </c>
      <c r="AB329">
        <f t="shared" si="189"/>
        <v>0</v>
      </c>
      <c r="AC329">
        <f t="shared" si="190"/>
        <v>1</v>
      </c>
      <c r="AD329">
        <f t="shared" si="191"/>
        <v>0</v>
      </c>
      <c r="AE329">
        <f t="shared" ref="AE329:AF329" si="193">COUNTIF($G330:$H352,G329)</f>
        <v>1</v>
      </c>
      <c r="AF329">
        <f t="shared" si="193"/>
        <v>0</v>
      </c>
      <c r="AI329">
        <f t="shared" si="170"/>
        <v>0</v>
      </c>
      <c r="AJ329">
        <f t="shared" si="171"/>
        <v>0</v>
      </c>
      <c r="AK329">
        <f t="shared" si="172"/>
        <v>0</v>
      </c>
      <c r="AL329">
        <f t="shared" si="173"/>
        <v>1</v>
      </c>
      <c r="AM329">
        <f t="shared" si="174"/>
        <v>0</v>
      </c>
      <c r="AN329">
        <f t="shared" si="175"/>
        <v>1</v>
      </c>
      <c r="AO329">
        <f t="shared" si="176"/>
        <v>0</v>
      </c>
    </row>
    <row r="330" spans="1:41" x14ac:dyDescent="0.3">
      <c r="A330">
        <v>44582</v>
      </c>
      <c r="B330">
        <v>5</v>
      </c>
      <c r="C330">
        <v>14</v>
      </c>
      <c r="D330">
        <v>35</v>
      </c>
      <c r="E330">
        <v>36</v>
      </c>
      <c r="F330">
        <v>39</v>
      </c>
      <c r="G330">
        <v>7</v>
      </c>
      <c r="H330">
        <v>12</v>
      </c>
      <c r="J330">
        <f t="shared" si="160"/>
        <v>5.7662812973353983</v>
      </c>
      <c r="L330">
        <f t="shared" si="161"/>
        <v>4.4226688774991967</v>
      </c>
      <c r="N330">
        <f t="shared" si="162"/>
        <v>5</v>
      </c>
      <c r="P330">
        <f t="shared" si="163"/>
        <v>6.0827625302982193</v>
      </c>
      <c r="Q330">
        <f t="shared" si="177"/>
        <v>0</v>
      </c>
      <c r="R330">
        <f t="shared" si="178"/>
        <v>0</v>
      </c>
      <c r="S330">
        <f t="shared" si="179"/>
        <v>0</v>
      </c>
      <c r="T330">
        <f t="shared" si="180"/>
        <v>0</v>
      </c>
      <c r="U330">
        <f t="shared" si="181"/>
        <v>0</v>
      </c>
      <c r="V330">
        <f t="shared" si="182"/>
        <v>0</v>
      </c>
      <c r="W330">
        <f t="shared" si="183"/>
        <v>0</v>
      </c>
      <c r="Z330">
        <f t="shared" ref="Z330:AD330" si="194">COUNTIF($B331:$F362, B330)</f>
        <v>0</v>
      </c>
      <c r="AA330">
        <f t="shared" si="194"/>
        <v>0</v>
      </c>
      <c r="AB330">
        <f t="shared" si="194"/>
        <v>0</v>
      </c>
      <c r="AC330">
        <f t="shared" si="194"/>
        <v>0</v>
      </c>
      <c r="AD330">
        <f t="shared" si="194"/>
        <v>0</v>
      </c>
      <c r="AE330">
        <f t="shared" ref="AE330:AF330" si="195">COUNTIF($G331:$H362,G330)</f>
        <v>0</v>
      </c>
      <c r="AF330">
        <f t="shared" si="195"/>
        <v>0</v>
      </c>
      <c r="AI330">
        <f t="shared" si="170"/>
        <v>0</v>
      </c>
      <c r="AJ330">
        <f t="shared" si="171"/>
        <v>0</v>
      </c>
      <c r="AK330">
        <f t="shared" si="172"/>
        <v>0</v>
      </c>
      <c r="AL330">
        <f t="shared" si="173"/>
        <v>0</v>
      </c>
      <c r="AM330">
        <f t="shared" si="174"/>
        <v>0</v>
      </c>
      <c r="AN330">
        <f t="shared" si="175"/>
        <v>0</v>
      </c>
      <c r="AO330">
        <f t="shared" si="176"/>
        <v>0</v>
      </c>
    </row>
    <row r="331" spans="1:41" x14ac:dyDescent="0.3">
      <c r="A331">
        <v>44579</v>
      </c>
      <c r="B331">
        <v>3</v>
      </c>
      <c r="C331">
        <v>12</v>
      </c>
      <c r="D331">
        <v>19</v>
      </c>
      <c r="E331">
        <v>24</v>
      </c>
      <c r="F331">
        <v>30</v>
      </c>
      <c r="G331">
        <v>2</v>
      </c>
      <c r="H331">
        <v>5</v>
      </c>
      <c r="J331">
        <f t="shared" si="160"/>
        <v>3.4550687402713134</v>
      </c>
      <c r="L331">
        <f t="shared" si="161"/>
        <v>8.9218832092781852</v>
      </c>
      <c r="N331">
        <f t="shared" si="162"/>
        <v>3</v>
      </c>
      <c r="P331">
        <f t="shared" si="163"/>
        <v>3.8078865529319543</v>
      </c>
      <c r="Q331">
        <f t="shared" si="177"/>
        <v>0</v>
      </c>
      <c r="R331">
        <f t="shared" si="178"/>
        <v>0</v>
      </c>
      <c r="S331">
        <f t="shared" si="179"/>
        <v>0</v>
      </c>
      <c r="T331">
        <f t="shared" si="180"/>
        <v>0</v>
      </c>
      <c r="U331">
        <f t="shared" si="181"/>
        <v>0</v>
      </c>
      <c r="V331">
        <f t="shared" si="182"/>
        <v>0</v>
      </c>
      <c r="W331">
        <f t="shared" si="183"/>
        <v>0</v>
      </c>
      <c r="Z331">
        <f t="shared" ref="Z331" si="196">COUNTIF($B332:$F354, B331)</f>
        <v>0</v>
      </c>
      <c r="AA331">
        <f t="shared" ref="AA331" si="197">COUNTIF($B332:$F354, C331)</f>
        <v>0</v>
      </c>
      <c r="AB331">
        <f t="shared" ref="AB331" si="198">COUNTIF($B332:$F354, D331)</f>
        <v>0</v>
      </c>
      <c r="AC331">
        <f t="shared" ref="AC331" si="199">COUNTIF($B332:$F354, E331)</f>
        <v>0</v>
      </c>
      <c r="AD331">
        <f t="shared" ref="AD331" si="200">COUNTIF($B332:$F354, F331)</f>
        <v>0</v>
      </c>
      <c r="AE331">
        <f t="shared" ref="AE331:AF331" si="201">COUNTIF($G332:$H354,G331)</f>
        <v>0</v>
      </c>
      <c r="AF331">
        <f t="shared" si="201"/>
        <v>0</v>
      </c>
      <c r="AI331">
        <f t="shared" si="170"/>
        <v>0</v>
      </c>
      <c r="AJ331">
        <f t="shared" si="171"/>
        <v>0</v>
      </c>
      <c r="AK331">
        <f t="shared" si="172"/>
        <v>0</v>
      </c>
      <c r="AL331">
        <f t="shared" si="173"/>
        <v>0</v>
      </c>
      <c r="AM331">
        <f t="shared" si="174"/>
        <v>0</v>
      </c>
      <c r="AN331">
        <f t="shared" si="175"/>
        <v>0</v>
      </c>
      <c r="AO331">
        <f t="shared" si="176"/>
        <v>0</v>
      </c>
    </row>
  </sheetData>
  <phoneticPr fontId="1" type="noConversion"/>
  <conditionalFormatting sqref="Q2:W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AF2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:AO2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E519-4042-448C-A5EE-8ACDBB96C34F}">
  <dimension ref="A1:L51"/>
  <sheetViews>
    <sheetView topLeftCell="G1" workbookViewId="0">
      <selection activeCell="K2" sqref="K2"/>
    </sheetView>
  </sheetViews>
  <sheetFormatPr defaultRowHeight="14.4" x14ac:dyDescent="0.3"/>
  <cols>
    <col min="1" max="1" width="10.109375" bestFit="1" customWidth="1"/>
    <col min="2" max="2" width="4.21875" customWidth="1"/>
    <col min="3" max="7" width="5.21875" bestFit="1" customWidth="1"/>
    <col min="8" max="8" width="6.21875" bestFit="1" customWidth="1"/>
    <col min="10" max="10" width="14.88671875" customWidth="1"/>
  </cols>
  <sheetData>
    <row r="1" spans="1:12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33</v>
      </c>
      <c r="J1" t="s">
        <v>32</v>
      </c>
      <c r="K1">
        <v>3</v>
      </c>
      <c r="L1" t="str">
        <f>CONCATENATE("EuroMillions!B", K$1, ":", "F", K$1+4)</f>
        <v>EuroMillions!B3:F7</v>
      </c>
    </row>
    <row r="2" spans="1:12" x14ac:dyDescent="0.3">
      <c r="A2">
        <v>1</v>
      </c>
      <c r="B2">
        <f ca="1">COUNTIF(INDIRECT(CONCATENATE("EuroMillions!B", K$1, ":", "F", K$1+4)),Table25[[#This Row],[Number]])</f>
        <v>1</v>
      </c>
      <c r="C2">
        <f ca="1">COUNTIF(INDIRECT(CONCATENATE("EuroMillions!B", K$1, ":", "F", K$1+9)),Table25[[#This Row],[Number]])</f>
        <v>1</v>
      </c>
      <c r="D2">
        <f ca="1">COUNTIF(INDIRECT(CONCATENATE("EuroMillions!B", K$1, ":", "F", K$1+14)),Table25[[#This Row],[Number]])</f>
        <v>2</v>
      </c>
      <c r="E2">
        <f ca="1">COUNTIF(INDIRECT(CONCATENATE("EuroMillions!B", K$1, ":", "F", K$1+19)),Table25[[#This Row],[Number]])</f>
        <v>2</v>
      </c>
      <c r="F2">
        <f ca="1">COUNTIF(INDIRECT(CONCATENATE("EuroMillions!B", K$1, ":", "F", K$1+29)),Table25[[#This Row],[Number]])</f>
        <v>2</v>
      </c>
      <c r="G2">
        <f ca="1">COUNTIF(INDIRECT(CONCATENATE("EuroMillions!B", K$1, ":", "F", K$1+49)),Table25[[#This Row],[Number]])</f>
        <v>6</v>
      </c>
      <c r="H2">
        <f ca="1">COUNTIF(INDIRECT(CONCATENATE("EuroMillions!B", K$1, ":", "F", K$1+199)),Table25[[#This Row],[Number]])</f>
        <v>13</v>
      </c>
    </row>
    <row r="3" spans="1:12" x14ac:dyDescent="0.3">
      <c r="A3">
        <v>2</v>
      </c>
      <c r="B3">
        <f ca="1">COUNTIF(INDIRECT(CONCATENATE("EuroMillions!B", K$1, ":", "F", K$1+4)),Table25[[#This Row],[Number]])</f>
        <v>0</v>
      </c>
      <c r="C3">
        <f ca="1">COUNTIF(INDIRECT(CONCATENATE("EuroMillions!B", K$1, ":", "F", K$1+9)),Table25[[#This Row],[Number]])</f>
        <v>0</v>
      </c>
      <c r="D3">
        <f ca="1">COUNTIF(INDIRECT(CONCATENATE("EuroMillions!B", K$1, ":", "F", K$1+14)),Table25[[#This Row],[Number]])</f>
        <v>0</v>
      </c>
      <c r="E3">
        <f ca="1">COUNTIF(INDIRECT(CONCATENATE("EuroMillions!B", K$1, ":", "F", K$1+19)),Table25[[#This Row],[Number]])</f>
        <v>0</v>
      </c>
      <c r="F3">
        <f ca="1">COUNTIF(INDIRECT(CONCATENATE("EuroMillions!B", K$1, ":", "F", K$1+29)),Table25[[#This Row],[Number]])</f>
        <v>1</v>
      </c>
      <c r="G3">
        <f ca="1">COUNTIF(INDIRECT(CONCATENATE("EuroMillions!B", K$1, ":", "F", K$1+49)),Table25[[#This Row],[Number]])</f>
        <v>3</v>
      </c>
      <c r="H3">
        <f ca="1">COUNTIF(INDIRECT(CONCATENATE("EuroMillions!B", K$1, ":", "F", K$1+199)),Table25[[#This Row],[Number]])</f>
        <v>22</v>
      </c>
    </row>
    <row r="4" spans="1:12" x14ac:dyDescent="0.3">
      <c r="A4">
        <v>3</v>
      </c>
      <c r="B4">
        <f ca="1">COUNTIF(INDIRECT(CONCATENATE("EuroMillions!B", K$1, ":", "F", K$1+4)),Table25[[#This Row],[Number]])</f>
        <v>2</v>
      </c>
      <c r="C4">
        <f ca="1">COUNTIF(INDIRECT(CONCATENATE("EuroMillions!B", K$1, ":", "F", K$1+9)),Table25[[#This Row],[Number]])</f>
        <v>2</v>
      </c>
      <c r="D4">
        <f ca="1">COUNTIF(INDIRECT(CONCATENATE("EuroMillions!B", K$1, ":", "F", K$1+14)),Table25[[#This Row],[Number]])</f>
        <v>3</v>
      </c>
      <c r="E4">
        <f ca="1">COUNTIF(INDIRECT(CONCATENATE("EuroMillions!B", K$1, ":", "F", K$1+19)),Table25[[#This Row],[Number]])</f>
        <v>5</v>
      </c>
      <c r="F4">
        <f ca="1">COUNTIF(INDIRECT(CONCATENATE("EuroMillions!B", K$1, ":", "F", K$1+29)),Table25[[#This Row],[Number]])</f>
        <v>6</v>
      </c>
      <c r="G4">
        <f ca="1">COUNTIF(INDIRECT(CONCATENATE("EuroMillions!B", K$1, ":", "F", K$1+49)),Table25[[#This Row],[Number]])</f>
        <v>8</v>
      </c>
      <c r="H4">
        <f ca="1">COUNTIF(INDIRECT(CONCATENATE("EuroMillions!B", K$1, ":", "F", K$1+199)),Table25[[#This Row],[Number]])</f>
        <v>18</v>
      </c>
    </row>
    <row r="5" spans="1:12" x14ac:dyDescent="0.3">
      <c r="A5">
        <v>4</v>
      </c>
      <c r="B5">
        <f ca="1">COUNTIF(INDIRECT(CONCATENATE("EuroMillions!B", K$1, ":", "F", K$1+4)),Table25[[#This Row],[Number]])</f>
        <v>0</v>
      </c>
      <c r="C5">
        <f ca="1">COUNTIF(INDIRECT(CONCATENATE("EuroMillions!B", K$1, ":", "F", K$1+9)),Table25[[#This Row],[Number]])</f>
        <v>1</v>
      </c>
      <c r="D5">
        <f ca="1">COUNTIF(INDIRECT(CONCATENATE("EuroMillions!B", K$1, ":", "F", K$1+14)),Table25[[#This Row],[Number]])</f>
        <v>1</v>
      </c>
      <c r="E5">
        <f ca="1">COUNTIF(INDIRECT(CONCATENATE("EuroMillions!B", K$1, ":", "F", K$1+19)),Table25[[#This Row],[Number]])</f>
        <v>3</v>
      </c>
      <c r="F5">
        <f ca="1">COUNTIF(INDIRECT(CONCATENATE("EuroMillions!B", K$1, ":", "F", K$1+29)),Table25[[#This Row],[Number]])</f>
        <v>3</v>
      </c>
      <c r="G5">
        <f ca="1">COUNTIF(INDIRECT(CONCATENATE("EuroMillions!B", K$1, ":", "F", K$1+49)),Table25[[#This Row],[Number]])</f>
        <v>7</v>
      </c>
      <c r="H5">
        <f ca="1">COUNTIF(INDIRECT(CONCATENATE("EuroMillions!B", K$1, ":", "F", K$1+199)),Table25[[#This Row],[Number]])</f>
        <v>22</v>
      </c>
    </row>
    <row r="6" spans="1:12" x14ac:dyDescent="0.3">
      <c r="A6">
        <v>5</v>
      </c>
      <c r="B6">
        <f ca="1">COUNTIF(INDIRECT(CONCATENATE("EuroMillions!B", K$1, ":", "F", K$1+4)),Table25[[#This Row],[Number]])</f>
        <v>0</v>
      </c>
      <c r="C6">
        <f ca="1">COUNTIF(INDIRECT(CONCATENATE("EuroMillions!B", K$1, ":", "F", K$1+9)),Table25[[#This Row],[Number]])</f>
        <v>0</v>
      </c>
      <c r="D6">
        <f ca="1">COUNTIF(INDIRECT(CONCATENATE("EuroMillions!B", K$1, ":", "F", K$1+14)),Table25[[#This Row],[Number]])</f>
        <v>1</v>
      </c>
      <c r="E6">
        <f ca="1">COUNTIF(INDIRECT(CONCATENATE("EuroMillions!B", K$1, ":", "F", K$1+19)),Table25[[#This Row],[Number]])</f>
        <v>1</v>
      </c>
      <c r="F6">
        <f ca="1">COUNTIF(INDIRECT(CONCATENATE("EuroMillions!B", K$1, ":", "F", K$1+29)),Table25[[#This Row],[Number]])</f>
        <v>1</v>
      </c>
      <c r="G6">
        <f ca="1">COUNTIF(INDIRECT(CONCATENATE("EuroMillions!B", K$1, ":", "F", K$1+49)),Table25[[#This Row],[Number]])</f>
        <v>2</v>
      </c>
      <c r="H6">
        <f ca="1">COUNTIF(INDIRECT(CONCATENATE("EuroMillions!B", K$1, ":", "F", K$1+199)),Table25[[#This Row],[Number]])</f>
        <v>11</v>
      </c>
    </row>
    <row r="7" spans="1:12" x14ac:dyDescent="0.3">
      <c r="A7">
        <v>6</v>
      </c>
      <c r="B7">
        <f ca="1">COUNTIF(INDIRECT(CONCATENATE("EuroMillions!B", K$1, ":", "F", K$1+4)),Table25[[#This Row],[Number]])</f>
        <v>0</v>
      </c>
      <c r="C7">
        <f ca="1">COUNTIF(INDIRECT(CONCATENATE("EuroMillions!B", K$1, ":", "F", K$1+9)),Table25[[#This Row],[Number]])</f>
        <v>1</v>
      </c>
      <c r="D7">
        <f ca="1">COUNTIF(INDIRECT(CONCATENATE("EuroMillions!B", K$1, ":", "F", K$1+14)),Table25[[#This Row],[Number]])</f>
        <v>1</v>
      </c>
      <c r="E7">
        <f ca="1">COUNTIF(INDIRECT(CONCATENATE("EuroMillions!B", K$1, ":", "F", K$1+19)),Table25[[#This Row],[Number]])</f>
        <v>1</v>
      </c>
      <c r="F7">
        <f ca="1">COUNTIF(INDIRECT(CONCATENATE("EuroMillions!B", K$1, ":", "F", K$1+29)),Table25[[#This Row],[Number]])</f>
        <v>2</v>
      </c>
      <c r="G7">
        <f ca="1">COUNTIF(INDIRECT(CONCATENATE("EuroMillions!B", K$1, ":", "F", K$1+49)),Table25[[#This Row],[Number]])</f>
        <v>3</v>
      </c>
      <c r="H7">
        <f ca="1">COUNTIF(INDIRECT(CONCATENATE("EuroMillions!B", K$1, ":", "F", K$1+199)),Table25[[#This Row],[Number]])</f>
        <v>17</v>
      </c>
    </row>
    <row r="8" spans="1:12" x14ac:dyDescent="0.3">
      <c r="A8">
        <v>7</v>
      </c>
      <c r="B8">
        <f ca="1">COUNTIF(INDIRECT(CONCATENATE("EuroMillions!B", K$1, ":", "F", K$1+4)),Table25[[#This Row],[Number]])</f>
        <v>0</v>
      </c>
      <c r="C8">
        <f ca="1">COUNTIF(INDIRECT(CONCATENATE("EuroMillions!B", K$1, ":", "F", K$1+9)),Table25[[#This Row],[Number]])</f>
        <v>0</v>
      </c>
      <c r="D8">
        <f ca="1">COUNTIF(INDIRECT(CONCATENATE("EuroMillions!B", K$1, ":", "F", K$1+14)),Table25[[#This Row],[Number]])</f>
        <v>1</v>
      </c>
      <c r="E8">
        <f ca="1">COUNTIF(INDIRECT(CONCATENATE("EuroMillions!B", K$1, ":", "F", K$1+19)),Table25[[#This Row],[Number]])</f>
        <v>1</v>
      </c>
      <c r="F8">
        <f ca="1">COUNTIF(INDIRECT(CONCATENATE("EuroMillions!B", K$1, ":", "F", K$1+29)),Table25[[#This Row],[Number]])</f>
        <v>1</v>
      </c>
      <c r="G8">
        <f ca="1">COUNTIF(INDIRECT(CONCATENATE("EuroMillions!B", K$1, ":", "F", K$1+49)),Table25[[#This Row],[Number]])</f>
        <v>4</v>
      </c>
      <c r="H8">
        <f ca="1">COUNTIF(INDIRECT(CONCATENATE("EuroMillions!B", K$1, ":", "F", K$1+199)),Table25[[#This Row],[Number]])</f>
        <v>25</v>
      </c>
    </row>
    <row r="9" spans="1:12" x14ac:dyDescent="0.3">
      <c r="A9">
        <v>8</v>
      </c>
      <c r="B9">
        <f ca="1">COUNTIF(INDIRECT(CONCATENATE("EuroMillions!B", K$1, ":", "F", K$1+4)),Table25[[#This Row],[Number]])</f>
        <v>0</v>
      </c>
      <c r="C9">
        <f ca="1">COUNTIF(INDIRECT(CONCATENATE("EuroMillions!B", K$1, ":", "F", K$1+9)),Table25[[#This Row],[Number]])</f>
        <v>1</v>
      </c>
      <c r="D9">
        <f ca="1">COUNTIF(INDIRECT(CONCATENATE("EuroMillions!B", K$1, ":", "F", K$1+14)),Table25[[#This Row],[Number]])</f>
        <v>1</v>
      </c>
      <c r="E9">
        <f ca="1">COUNTIF(INDIRECT(CONCATENATE("EuroMillions!B", K$1, ":", "F", K$1+19)),Table25[[#This Row],[Number]])</f>
        <v>1</v>
      </c>
      <c r="F9">
        <f ca="1">COUNTIF(INDIRECT(CONCATENATE("EuroMillions!B", K$1, ":", "F", K$1+29)),Table25[[#This Row],[Number]])</f>
        <v>3</v>
      </c>
      <c r="G9">
        <f ca="1">COUNTIF(INDIRECT(CONCATENATE("EuroMillions!B", K$1, ":", "F", K$1+49)),Table25[[#This Row],[Number]])</f>
        <v>6</v>
      </c>
      <c r="H9">
        <f ca="1">COUNTIF(INDIRECT(CONCATENATE("EuroMillions!B", K$1, ":", "F", K$1+199)),Table25[[#This Row],[Number]])</f>
        <v>21</v>
      </c>
    </row>
    <row r="10" spans="1:12" x14ac:dyDescent="0.3">
      <c r="A10">
        <v>9</v>
      </c>
      <c r="B10">
        <f ca="1">COUNTIF(INDIRECT(CONCATENATE("EuroMillions!B", K$1, ":", "F", K$1+4)),Table25[[#This Row],[Number]])</f>
        <v>1</v>
      </c>
      <c r="C10">
        <f ca="1">COUNTIF(INDIRECT(CONCATENATE("EuroMillions!B", K$1, ":", "F", K$1+9)),Table25[[#This Row],[Number]])</f>
        <v>3</v>
      </c>
      <c r="D10">
        <f ca="1">COUNTIF(INDIRECT(CONCATENATE("EuroMillions!B", K$1, ":", "F", K$1+14)),Table25[[#This Row],[Number]])</f>
        <v>3</v>
      </c>
      <c r="E10">
        <f ca="1">COUNTIF(INDIRECT(CONCATENATE("EuroMillions!B", K$1, ":", "F", K$1+19)),Table25[[#This Row],[Number]])</f>
        <v>3</v>
      </c>
      <c r="F10">
        <f ca="1">COUNTIF(INDIRECT(CONCATENATE("EuroMillions!B", K$1, ":", "F", K$1+29)),Table25[[#This Row],[Number]])</f>
        <v>4</v>
      </c>
      <c r="G10">
        <f ca="1">COUNTIF(INDIRECT(CONCATENATE("EuroMillions!B", K$1, ":", "F", K$1+49)),Table25[[#This Row],[Number]])</f>
        <v>4</v>
      </c>
      <c r="H10">
        <f ca="1">COUNTIF(INDIRECT(CONCATENATE("EuroMillions!B", K$1, ":", "F", K$1+199)),Table25[[#This Row],[Number]])</f>
        <v>19</v>
      </c>
    </row>
    <row r="11" spans="1:12" x14ac:dyDescent="0.3">
      <c r="A11">
        <v>10</v>
      </c>
      <c r="B11">
        <f ca="1">COUNTIF(INDIRECT(CONCATENATE("EuroMillions!B", K$1, ":", "F", K$1+4)),Table25[[#This Row],[Number]])</f>
        <v>1</v>
      </c>
      <c r="C11">
        <f ca="1">COUNTIF(INDIRECT(CONCATENATE("EuroMillions!B", K$1, ":", "F", K$1+9)),Table25[[#This Row],[Number]])</f>
        <v>3</v>
      </c>
      <c r="D11">
        <f ca="1">COUNTIF(INDIRECT(CONCATENATE("EuroMillions!B", K$1, ":", "F", K$1+14)),Table25[[#This Row],[Number]])</f>
        <v>3</v>
      </c>
      <c r="E11">
        <f ca="1">COUNTIF(INDIRECT(CONCATENATE("EuroMillions!B", K$1, ":", "F", K$1+19)),Table25[[#This Row],[Number]])</f>
        <v>4</v>
      </c>
      <c r="F11">
        <f ca="1">COUNTIF(INDIRECT(CONCATENATE("EuroMillions!B", K$1, ":", "F", K$1+29)),Table25[[#This Row],[Number]])</f>
        <v>4</v>
      </c>
      <c r="G11">
        <f ca="1">COUNTIF(INDIRECT(CONCATENATE("EuroMillions!B", K$1, ":", "F", K$1+49)),Table25[[#This Row],[Number]])</f>
        <v>8</v>
      </c>
      <c r="H11">
        <f ca="1">COUNTIF(INDIRECT(CONCATENATE("EuroMillions!B", K$1, ":", "F", K$1+199)),Table25[[#This Row],[Number]])</f>
        <v>25</v>
      </c>
    </row>
    <row r="12" spans="1:12" x14ac:dyDescent="0.3">
      <c r="A12">
        <v>11</v>
      </c>
      <c r="B12">
        <f ca="1">COUNTIF(INDIRECT(CONCATENATE("EuroMillions!B", K$1, ":", "F", K$1+4)),Table25[[#This Row],[Number]])</f>
        <v>0</v>
      </c>
      <c r="C12">
        <f ca="1">COUNTIF(INDIRECT(CONCATENATE("EuroMillions!B", K$1, ":", "F", K$1+9)),Table25[[#This Row],[Number]])</f>
        <v>0</v>
      </c>
      <c r="D12">
        <f ca="1">COUNTIF(INDIRECT(CONCATENATE("EuroMillions!B", K$1, ":", "F", K$1+14)),Table25[[#This Row],[Number]])</f>
        <v>1</v>
      </c>
      <c r="E12">
        <f ca="1">COUNTIF(INDIRECT(CONCATENATE("EuroMillions!B", K$1, ":", "F", K$1+19)),Table25[[#This Row],[Number]])</f>
        <v>1</v>
      </c>
      <c r="F12">
        <f ca="1">COUNTIF(INDIRECT(CONCATENATE("EuroMillions!B", K$1, ":", "F", K$1+29)),Table25[[#This Row],[Number]])</f>
        <v>2</v>
      </c>
      <c r="G12">
        <f ca="1">COUNTIF(INDIRECT(CONCATENATE("EuroMillions!B", K$1, ":", "F", K$1+49)),Table25[[#This Row],[Number]])</f>
        <v>5</v>
      </c>
      <c r="H12">
        <f ca="1">COUNTIF(INDIRECT(CONCATENATE("EuroMillions!B", K$1, ":", "F", K$1+199)),Table25[[#This Row],[Number]])</f>
        <v>21</v>
      </c>
    </row>
    <row r="13" spans="1:12" x14ac:dyDescent="0.3">
      <c r="A13">
        <v>12</v>
      </c>
      <c r="B13">
        <f ca="1">COUNTIF(INDIRECT(CONCATENATE("EuroMillions!B", K$1, ":", "F", K$1+4)),Table25[[#This Row],[Number]])</f>
        <v>0</v>
      </c>
      <c r="C13">
        <f ca="1">COUNTIF(INDIRECT(CONCATENATE("EuroMillions!B", K$1, ":", "F", K$1+9)),Table25[[#This Row],[Number]])</f>
        <v>0</v>
      </c>
      <c r="D13">
        <f ca="1">COUNTIF(INDIRECT(CONCATENATE("EuroMillions!B", K$1, ":", "F", K$1+14)),Table25[[#This Row],[Number]])</f>
        <v>0</v>
      </c>
      <c r="E13">
        <f ca="1">COUNTIF(INDIRECT(CONCATENATE("EuroMillions!B", K$1, ":", "F", K$1+19)),Table25[[#This Row],[Number]])</f>
        <v>0</v>
      </c>
      <c r="F13">
        <f ca="1">COUNTIF(INDIRECT(CONCATENATE("EuroMillions!B", K$1, ":", "F", K$1+29)),Table25[[#This Row],[Number]])</f>
        <v>2</v>
      </c>
      <c r="G13">
        <f ca="1">COUNTIF(INDIRECT(CONCATENATE("EuroMillions!B", K$1, ":", "F", K$1+49)),Table25[[#This Row],[Number]])</f>
        <v>4</v>
      </c>
      <c r="H13">
        <f ca="1">COUNTIF(INDIRECT(CONCATENATE("EuroMillions!B", K$1, ":", "F", K$1+199)),Table25[[#This Row],[Number]])</f>
        <v>17</v>
      </c>
    </row>
    <row r="14" spans="1:12" x14ac:dyDescent="0.3">
      <c r="A14">
        <v>13</v>
      </c>
      <c r="B14">
        <f ca="1">COUNTIF(INDIRECT(CONCATENATE("EuroMillions!B", K$1, ":", "F", K$1+4)),Table25[[#This Row],[Number]])</f>
        <v>0</v>
      </c>
      <c r="C14">
        <f ca="1">COUNTIF(INDIRECT(CONCATENATE("EuroMillions!B", K$1, ":", "F", K$1+9)),Table25[[#This Row],[Number]])</f>
        <v>1</v>
      </c>
      <c r="D14">
        <f ca="1">COUNTIF(INDIRECT(CONCATENATE("EuroMillions!B", K$1, ":", "F", K$1+14)),Table25[[#This Row],[Number]])</f>
        <v>1</v>
      </c>
      <c r="E14">
        <f ca="1">COUNTIF(INDIRECT(CONCATENATE("EuroMillions!B", K$1, ":", "F", K$1+19)),Table25[[#This Row],[Number]])</f>
        <v>1</v>
      </c>
      <c r="F14">
        <f ca="1">COUNTIF(INDIRECT(CONCATENATE("EuroMillions!B", K$1, ":", "F", K$1+29)),Table25[[#This Row],[Number]])</f>
        <v>1</v>
      </c>
      <c r="G14">
        <f ca="1">COUNTIF(INDIRECT(CONCATENATE("EuroMillions!B", K$1, ":", "F", K$1+49)),Table25[[#This Row],[Number]])</f>
        <v>3</v>
      </c>
      <c r="H14">
        <f ca="1">COUNTIF(INDIRECT(CONCATENATE("EuroMillions!B", K$1, ":", "F", K$1+199)),Table25[[#This Row],[Number]])</f>
        <v>21</v>
      </c>
    </row>
    <row r="15" spans="1:12" x14ac:dyDescent="0.3">
      <c r="A15">
        <v>14</v>
      </c>
      <c r="B15">
        <f ca="1">COUNTIF(INDIRECT(CONCATENATE("EuroMillions!B", K$1, ":", "F", K$1+4)),Table25[[#This Row],[Number]])</f>
        <v>1</v>
      </c>
      <c r="C15">
        <f ca="1">COUNTIF(INDIRECT(CONCATENATE("EuroMillions!B", K$1, ":", "F", K$1+9)),Table25[[#This Row],[Number]])</f>
        <v>1</v>
      </c>
      <c r="D15">
        <f ca="1">COUNTIF(INDIRECT(CONCATENATE("EuroMillions!B", K$1, ":", "F", K$1+14)),Table25[[#This Row],[Number]])</f>
        <v>2</v>
      </c>
      <c r="E15">
        <f ca="1">COUNTIF(INDIRECT(CONCATENATE("EuroMillions!B", K$1, ":", "F", K$1+19)),Table25[[#This Row],[Number]])</f>
        <v>3</v>
      </c>
      <c r="F15">
        <f ca="1">COUNTIF(INDIRECT(CONCATENATE("EuroMillions!B", K$1, ":", "F", K$1+29)),Table25[[#This Row],[Number]])</f>
        <v>4</v>
      </c>
      <c r="G15">
        <f ca="1">COUNTIF(INDIRECT(CONCATENATE("EuroMillions!B", K$1, ":", "F", K$1+49)),Table25[[#This Row],[Number]])</f>
        <v>6</v>
      </c>
      <c r="H15">
        <f ca="1">COUNTIF(INDIRECT(CONCATENATE("EuroMillions!B", K$1, ":", "F", K$1+199)),Table25[[#This Row],[Number]])</f>
        <v>22</v>
      </c>
    </row>
    <row r="16" spans="1:12" x14ac:dyDescent="0.3">
      <c r="A16">
        <v>15</v>
      </c>
      <c r="B16">
        <f ca="1">COUNTIF(INDIRECT(CONCATENATE("EuroMillions!B", K$1, ":", "F", K$1+4)),Table25[[#This Row],[Number]])</f>
        <v>1</v>
      </c>
      <c r="C16">
        <f ca="1">COUNTIF(INDIRECT(CONCATENATE("EuroMillions!B", K$1, ":", "F", K$1+9)),Table25[[#This Row],[Number]])</f>
        <v>1</v>
      </c>
      <c r="D16">
        <f ca="1">COUNTIF(INDIRECT(CONCATENATE("EuroMillions!B", K$1, ":", "F", K$1+14)),Table25[[#This Row],[Number]])</f>
        <v>2</v>
      </c>
      <c r="E16">
        <f ca="1">COUNTIF(INDIRECT(CONCATENATE("EuroMillions!B", K$1, ":", "F", K$1+19)),Table25[[#This Row],[Number]])</f>
        <v>2</v>
      </c>
      <c r="F16">
        <f ca="1">COUNTIF(INDIRECT(CONCATENATE("EuroMillions!B", K$1, ":", "F", K$1+29)),Table25[[#This Row],[Number]])</f>
        <v>3</v>
      </c>
      <c r="G16">
        <f ca="1">COUNTIF(INDIRECT(CONCATENATE("EuroMillions!B", K$1, ":", "F", K$1+49)),Table25[[#This Row],[Number]])</f>
        <v>5</v>
      </c>
      <c r="H16">
        <f ca="1">COUNTIF(INDIRECT(CONCATENATE("EuroMillions!B", K$1, ":", "F", K$1+199)),Table25[[#This Row],[Number]])</f>
        <v>22</v>
      </c>
    </row>
    <row r="17" spans="1:8" x14ac:dyDescent="0.3">
      <c r="A17">
        <v>16</v>
      </c>
      <c r="B17">
        <f ca="1">COUNTIF(INDIRECT(CONCATENATE("EuroMillions!B", K$1, ":", "F", K$1+4)),Table25[[#This Row],[Number]])</f>
        <v>0</v>
      </c>
      <c r="C17">
        <f ca="1">COUNTIF(INDIRECT(CONCATENATE("EuroMillions!B", K$1, ":", "F", K$1+9)),Table25[[#This Row],[Number]])</f>
        <v>0</v>
      </c>
      <c r="D17">
        <f ca="1">COUNTIF(INDIRECT(CONCATENATE("EuroMillions!B", K$1, ":", "F", K$1+14)),Table25[[#This Row],[Number]])</f>
        <v>1</v>
      </c>
      <c r="E17">
        <f ca="1">COUNTIF(INDIRECT(CONCATENATE("EuroMillions!B", K$1, ":", "F", K$1+19)),Table25[[#This Row],[Number]])</f>
        <v>1</v>
      </c>
      <c r="F17">
        <f ca="1">COUNTIF(INDIRECT(CONCATENATE("EuroMillions!B", K$1, ":", "F", K$1+29)),Table25[[#This Row],[Number]])</f>
        <v>1</v>
      </c>
      <c r="G17">
        <f ca="1">COUNTIF(INDIRECT(CONCATENATE("EuroMillions!B", K$1, ":", "F", K$1+49)),Table25[[#This Row],[Number]])</f>
        <v>2</v>
      </c>
      <c r="H17">
        <f ca="1">COUNTIF(INDIRECT(CONCATENATE("EuroMillions!B", K$1, ":", "F", K$1+199)),Table25[[#This Row],[Number]])</f>
        <v>24</v>
      </c>
    </row>
    <row r="18" spans="1:8" x14ac:dyDescent="0.3">
      <c r="A18">
        <v>17</v>
      </c>
      <c r="B18">
        <f ca="1">COUNTIF(INDIRECT(CONCATENATE("EuroMillions!B", K$1, ":", "F", K$1+4)),Table25[[#This Row],[Number]])</f>
        <v>0</v>
      </c>
      <c r="C18">
        <f ca="1">COUNTIF(INDIRECT(CONCATENATE("EuroMillions!B", K$1, ":", "F", K$1+9)),Table25[[#This Row],[Number]])</f>
        <v>1</v>
      </c>
      <c r="D18">
        <f ca="1">COUNTIF(INDIRECT(CONCATENATE("EuroMillions!B", K$1, ":", "F", K$1+14)),Table25[[#This Row],[Number]])</f>
        <v>2</v>
      </c>
      <c r="E18">
        <f ca="1">COUNTIF(INDIRECT(CONCATENATE("EuroMillions!B", K$1, ":", "F", K$1+19)),Table25[[#This Row],[Number]])</f>
        <v>2</v>
      </c>
      <c r="F18">
        <f ca="1">COUNTIF(INDIRECT(CONCATENATE("EuroMillions!B", K$1, ":", "F", K$1+29)),Table25[[#This Row],[Number]])</f>
        <v>2</v>
      </c>
      <c r="G18">
        <f ca="1">COUNTIF(INDIRECT(CONCATENATE("EuroMillions!B", K$1, ":", "F", K$1+49)),Table25[[#This Row],[Number]])</f>
        <v>4</v>
      </c>
      <c r="H18">
        <f ca="1">COUNTIF(INDIRECT(CONCATENATE("EuroMillions!B", K$1, ":", "F", K$1+199)),Table25[[#This Row],[Number]])</f>
        <v>19</v>
      </c>
    </row>
    <row r="19" spans="1:8" x14ac:dyDescent="0.3">
      <c r="A19">
        <v>18</v>
      </c>
      <c r="B19">
        <f ca="1">COUNTIF(INDIRECT(CONCATENATE("EuroMillions!B", K$1, ":", "F", K$1+4)),Table25[[#This Row],[Number]])</f>
        <v>1</v>
      </c>
      <c r="C19">
        <f ca="1">COUNTIF(INDIRECT(CONCATENATE("EuroMillions!B", K$1, ":", "F", K$1+9)),Table25[[#This Row],[Number]])</f>
        <v>2</v>
      </c>
      <c r="D19">
        <f ca="1">COUNTIF(INDIRECT(CONCATENATE("EuroMillions!B", K$1, ":", "F", K$1+14)),Table25[[#This Row],[Number]])</f>
        <v>2</v>
      </c>
      <c r="E19">
        <f ca="1">COUNTIF(INDIRECT(CONCATENATE("EuroMillions!B", K$1, ":", "F", K$1+19)),Table25[[#This Row],[Number]])</f>
        <v>2</v>
      </c>
      <c r="F19">
        <f ca="1">COUNTIF(INDIRECT(CONCATENATE("EuroMillions!B", K$1, ":", "F", K$1+29)),Table25[[#This Row],[Number]])</f>
        <v>3</v>
      </c>
      <c r="G19">
        <f ca="1">COUNTIF(INDIRECT(CONCATENATE("EuroMillions!B", K$1, ":", "F", K$1+49)),Table25[[#This Row],[Number]])</f>
        <v>4</v>
      </c>
      <c r="H19">
        <f ca="1">COUNTIF(INDIRECT(CONCATENATE("EuroMillions!B", K$1, ":", "F", K$1+199)),Table25[[#This Row],[Number]])</f>
        <v>23</v>
      </c>
    </row>
    <row r="20" spans="1:8" x14ac:dyDescent="0.3">
      <c r="A20">
        <v>19</v>
      </c>
      <c r="B20">
        <f ca="1">COUNTIF(INDIRECT(CONCATENATE("EuroMillions!B", K$1, ":", "F", K$1+4)),Table25[[#This Row],[Number]])</f>
        <v>0</v>
      </c>
      <c r="C20">
        <f ca="1">COUNTIF(INDIRECT(CONCATENATE("EuroMillions!B", K$1, ":", "F", K$1+9)),Table25[[#This Row],[Number]])</f>
        <v>0</v>
      </c>
      <c r="D20">
        <f ca="1">COUNTIF(INDIRECT(CONCATENATE("EuroMillions!B", K$1, ":", "F", K$1+14)),Table25[[#This Row],[Number]])</f>
        <v>0</v>
      </c>
      <c r="E20">
        <f ca="1">COUNTIF(INDIRECT(CONCATENATE("EuroMillions!B", K$1, ":", "F", K$1+19)),Table25[[#This Row],[Number]])</f>
        <v>0</v>
      </c>
      <c r="F20">
        <f ca="1">COUNTIF(INDIRECT(CONCATENATE("EuroMillions!B", K$1, ":", "F", K$1+29)),Table25[[#This Row],[Number]])</f>
        <v>3</v>
      </c>
      <c r="G20">
        <f ca="1">COUNTIF(INDIRECT(CONCATENATE("EuroMillions!B", K$1, ":", "F", K$1+49)),Table25[[#This Row],[Number]])</f>
        <v>5</v>
      </c>
      <c r="H20">
        <f ca="1">COUNTIF(INDIRECT(CONCATENATE("EuroMillions!B", K$1, ":", "F", K$1+199)),Table25[[#This Row],[Number]])</f>
        <v>17</v>
      </c>
    </row>
    <row r="21" spans="1:8" x14ac:dyDescent="0.3">
      <c r="A21">
        <v>20</v>
      </c>
      <c r="B21">
        <f ca="1">COUNTIF(INDIRECT(CONCATENATE("EuroMillions!B", K$1, ":", "F", K$1+4)),Table25[[#This Row],[Number]])</f>
        <v>0</v>
      </c>
      <c r="C21">
        <f ca="1">COUNTIF(INDIRECT(CONCATENATE("EuroMillions!B", K$1, ":", "F", K$1+9)),Table25[[#This Row],[Number]])</f>
        <v>0</v>
      </c>
      <c r="D21">
        <f ca="1">COUNTIF(INDIRECT(CONCATENATE("EuroMillions!B", K$1, ":", "F", K$1+14)),Table25[[#This Row],[Number]])</f>
        <v>2</v>
      </c>
      <c r="E21">
        <f ca="1">COUNTIF(INDIRECT(CONCATENATE("EuroMillions!B", K$1, ":", "F", K$1+19)),Table25[[#This Row],[Number]])</f>
        <v>2</v>
      </c>
      <c r="F21">
        <f ca="1">COUNTIF(INDIRECT(CONCATENATE("EuroMillions!B", K$1, ":", "F", K$1+29)),Table25[[#This Row],[Number]])</f>
        <v>4</v>
      </c>
      <c r="G21">
        <f ca="1">COUNTIF(INDIRECT(CONCATENATE("EuroMillions!B", K$1, ":", "F", K$1+49)),Table25[[#This Row],[Number]])</f>
        <v>6</v>
      </c>
      <c r="H21">
        <f ca="1">COUNTIF(INDIRECT(CONCATENATE("EuroMillions!B", K$1, ":", "F", K$1+199)),Table25[[#This Row],[Number]])</f>
        <v>27</v>
      </c>
    </row>
    <row r="22" spans="1:8" x14ac:dyDescent="0.3">
      <c r="A22">
        <v>21</v>
      </c>
      <c r="B22">
        <f ca="1">COUNTIF(INDIRECT(CONCATENATE("EuroMillions!B", K$1, ":", "F", K$1+4)),Table25[[#This Row],[Number]])</f>
        <v>1</v>
      </c>
      <c r="C22">
        <f ca="1">COUNTIF(INDIRECT(CONCATENATE("EuroMillions!B", K$1, ":", "F", K$1+9)),Table25[[#This Row],[Number]])</f>
        <v>2</v>
      </c>
      <c r="D22">
        <f ca="1">COUNTIF(INDIRECT(CONCATENATE("EuroMillions!B", K$1, ":", "F", K$1+14)),Table25[[#This Row],[Number]])</f>
        <v>2</v>
      </c>
      <c r="E22">
        <f ca="1">COUNTIF(INDIRECT(CONCATENATE("EuroMillions!B", K$1, ":", "F", K$1+19)),Table25[[#This Row],[Number]])</f>
        <v>3</v>
      </c>
      <c r="F22">
        <f ca="1">COUNTIF(INDIRECT(CONCATENATE("EuroMillions!B", K$1, ":", "F", K$1+29)),Table25[[#This Row],[Number]])</f>
        <v>3</v>
      </c>
      <c r="G22">
        <f ca="1">COUNTIF(INDIRECT(CONCATENATE("EuroMillions!B", K$1, ":", "F", K$1+49)),Table25[[#This Row],[Number]])</f>
        <v>5</v>
      </c>
      <c r="H22">
        <f ca="1">COUNTIF(INDIRECT(CONCATENATE("EuroMillions!B", K$1, ":", "F", K$1+199)),Table25[[#This Row],[Number]])</f>
        <v>20</v>
      </c>
    </row>
    <row r="23" spans="1:8" x14ac:dyDescent="0.3">
      <c r="A23">
        <v>22</v>
      </c>
      <c r="B23">
        <f ca="1">COUNTIF(INDIRECT(CONCATENATE("EuroMillions!B", K$1, ":", "F", K$1+4)),Table25[[#This Row],[Number]])</f>
        <v>0</v>
      </c>
      <c r="C23">
        <f ca="1">COUNTIF(INDIRECT(CONCATENATE("EuroMillions!B", K$1, ":", "F", K$1+9)),Table25[[#This Row],[Number]])</f>
        <v>0</v>
      </c>
      <c r="D23">
        <f ca="1">COUNTIF(INDIRECT(CONCATENATE("EuroMillions!B", K$1, ":", "F", K$1+14)),Table25[[#This Row],[Number]])</f>
        <v>1</v>
      </c>
      <c r="E23">
        <f ca="1">COUNTIF(INDIRECT(CONCATENATE("EuroMillions!B", K$1, ":", "F", K$1+19)),Table25[[#This Row],[Number]])</f>
        <v>2</v>
      </c>
      <c r="F23">
        <f ca="1">COUNTIF(INDIRECT(CONCATENATE("EuroMillions!B", K$1, ":", "F", K$1+29)),Table25[[#This Row],[Number]])</f>
        <v>3</v>
      </c>
      <c r="G23">
        <f ca="1">COUNTIF(INDIRECT(CONCATENATE("EuroMillions!B", K$1, ":", "F", K$1+49)),Table25[[#This Row],[Number]])</f>
        <v>4</v>
      </c>
      <c r="H23">
        <f ca="1">COUNTIF(INDIRECT(CONCATENATE("EuroMillions!B", K$1, ":", "F", K$1+199)),Table25[[#This Row],[Number]])</f>
        <v>13</v>
      </c>
    </row>
    <row r="24" spans="1:8" x14ac:dyDescent="0.3">
      <c r="A24">
        <v>23</v>
      </c>
      <c r="B24">
        <f ca="1">COUNTIF(INDIRECT(CONCATENATE("EuroMillions!B", K$1, ":", "F", K$1+4)),Table25[[#This Row],[Number]])</f>
        <v>0</v>
      </c>
      <c r="C24">
        <f ca="1">COUNTIF(INDIRECT(CONCATENATE("EuroMillions!B", K$1, ":", "F", K$1+9)),Table25[[#This Row],[Number]])</f>
        <v>0</v>
      </c>
      <c r="D24">
        <f ca="1">COUNTIF(INDIRECT(CONCATENATE("EuroMillions!B", K$1, ":", "F", K$1+14)),Table25[[#This Row],[Number]])</f>
        <v>1</v>
      </c>
      <c r="E24">
        <f ca="1">COUNTIF(INDIRECT(CONCATENATE("EuroMillions!B", K$1, ":", "F", K$1+19)),Table25[[#This Row],[Number]])</f>
        <v>2</v>
      </c>
      <c r="F24">
        <f ca="1">COUNTIF(INDIRECT(CONCATENATE("EuroMillions!B", K$1, ":", "F", K$1+29)),Table25[[#This Row],[Number]])</f>
        <v>2</v>
      </c>
      <c r="G24">
        <f ca="1">COUNTIF(INDIRECT(CONCATENATE("EuroMillions!B", K$1, ":", "F", K$1+49)),Table25[[#This Row],[Number]])</f>
        <v>5</v>
      </c>
      <c r="H24">
        <f ca="1">COUNTIF(INDIRECT(CONCATENATE("EuroMillions!B", K$1, ":", "F", K$1+199)),Table25[[#This Row],[Number]])</f>
        <v>24</v>
      </c>
    </row>
    <row r="25" spans="1:8" x14ac:dyDescent="0.3">
      <c r="A25">
        <v>24</v>
      </c>
      <c r="B25">
        <f ca="1">COUNTIF(INDIRECT(CONCATENATE("EuroMillions!B", K$1, ":", "F", K$1+4)),Table25[[#This Row],[Number]])</f>
        <v>1</v>
      </c>
      <c r="C25">
        <f ca="1">COUNTIF(INDIRECT(CONCATENATE("EuroMillions!B", K$1, ":", "F", K$1+9)),Table25[[#This Row],[Number]])</f>
        <v>1</v>
      </c>
      <c r="D25">
        <f ca="1">COUNTIF(INDIRECT(CONCATENATE("EuroMillions!B", K$1, ":", "F", K$1+14)),Table25[[#This Row],[Number]])</f>
        <v>2</v>
      </c>
      <c r="E25">
        <f ca="1">COUNTIF(INDIRECT(CONCATENATE("EuroMillions!B", K$1, ":", "F", K$1+19)),Table25[[#This Row],[Number]])</f>
        <v>3</v>
      </c>
      <c r="F25">
        <f ca="1">COUNTIF(INDIRECT(CONCATENATE("EuroMillions!B", K$1, ":", "F", K$1+29)),Table25[[#This Row],[Number]])</f>
        <v>5</v>
      </c>
      <c r="G25">
        <f ca="1">COUNTIF(INDIRECT(CONCATENATE("EuroMillions!B", K$1, ":", "F", K$1+49)),Table25[[#This Row],[Number]])</f>
        <v>7</v>
      </c>
      <c r="H25">
        <f ca="1">COUNTIF(INDIRECT(CONCATENATE("EuroMillions!B", K$1, ":", "F", K$1+199)),Table25[[#This Row],[Number]])</f>
        <v>20</v>
      </c>
    </row>
    <row r="26" spans="1:8" x14ac:dyDescent="0.3">
      <c r="A26">
        <v>25</v>
      </c>
      <c r="B26">
        <f ca="1">COUNTIF(INDIRECT(CONCATENATE("EuroMillions!B", K$1, ":", "F", K$1+4)),Table25[[#This Row],[Number]])</f>
        <v>0</v>
      </c>
      <c r="C26">
        <f ca="1">COUNTIF(INDIRECT(CONCATENATE("EuroMillions!B", K$1, ":", "F", K$1+9)),Table25[[#This Row],[Number]])</f>
        <v>0</v>
      </c>
      <c r="D26">
        <f ca="1">COUNTIF(INDIRECT(CONCATENATE("EuroMillions!B", K$1, ":", "F", K$1+14)),Table25[[#This Row],[Number]])</f>
        <v>1</v>
      </c>
      <c r="E26">
        <f ca="1">COUNTIF(INDIRECT(CONCATENATE("EuroMillions!B", K$1, ":", "F", K$1+19)),Table25[[#This Row],[Number]])</f>
        <v>1</v>
      </c>
      <c r="F26">
        <f ca="1">COUNTIF(INDIRECT(CONCATENATE("EuroMillions!B", K$1, ":", "F", K$1+29)),Table25[[#This Row],[Number]])</f>
        <v>1</v>
      </c>
      <c r="G26">
        <f ca="1">COUNTIF(INDIRECT(CONCATENATE("EuroMillions!B", K$1, ":", "F", K$1+49)),Table25[[#This Row],[Number]])</f>
        <v>7</v>
      </c>
      <c r="H26">
        <f ca="1">COUNTIF(INDIRECT(CONCATENATE("EuroMillions!B", K$1, ":", "F", K$1+199)),Table25[[#This Row],[Number]])</f>
        <v>17</v>
      </c>
    </row>
    <row r="27" spans="1:8" x14ac:dyDescent="0.3">
      <c r="A27">
        <v>26</v>
      </c>
      <c r="B27">
        <f ca="1">COUNTIF(INDIRECT(CONCATENATE("EuroMillions!B", K$1, ":", "F", K$1+4)),Table25[[#This Row],[Number]])</f>
        <v>0</v>
      </c>
      <c r="C27">
        <f ca="1">COUNTIF(INDIRECT(CONCATENATE("EuroMillions!B", K$1, ":", "F", K$1+9)),Table25[[#This Row],[Number]])</f>
        <v>0</v>
      </c>
      <c r="D27">
        <f ca="1">COUNTIF(INDIRECT(CONCATENATE("EuroMillions!B", K$1, ":", "F", K$1+14)),Table25[[#This Row],[Number]])</f>
        <v>1</v>
      </c>
      <c r="E27">
        <f ca="1">COUNTIF(INDIRECT(CONCATENATE("EuroMillions!B", K$1, ":", "F", K$1+19)),Table25[[#This Row],[Number]])</f>
        <v>1</v>
      </c>
      <c r="F27">
        <f ca="1">COUNTIF(INDIRECT(CONCATENATE("EuroMillions!B", K$1, ":", "F", K$1+29)),Table25[[#This Row],[Number]])</f>
        <v>2</v>
      </c>
      <c r="G27">
        <f ca="1">COUNTIF(INDIRECT(CONCATENATE("EuroMillions!B", K$1, ":", "F", K$1+49)),Table25[[#This Row],[Number]])</f>
        <v>2</v>
      </c>
      <c r="H27">
        <f ca="1">COUNTIF(INDIRECT(CONCATENATE("EuroMillions!B", K$1, ":", "F", K$1+199)),Table25[[#This Row],[Number]])</f>
        <v>13</v>
      </c>
    </row>
    <row r="28" spans="1:8" x14ac:dyDescent="0.3">
      <c r="A28">
        <v>27</v>
      </c>
      <c r="B28">
        <f ca="1">COUNTIF(INDIRECT(CONCATENATE("EuroMillions!B", K$1, ":", "F", K$1+4)),Table25[[#This Row],[Number]])</f>
        <v>1</v>
      </c>
      <c r="C28">
        <f ca="1">COUNTIF(INDIRECT(CONCATENATE("EuroMillions!B", K$1, ":", "F", K$1+9)),Table25[[#This Row],[Number]])</f>
        <v>2</v>
      </c>
      <c r="D28">
        <f ca="1">COUNTIF(INDIRECT(CONCATENATE("EuroMillions!B", K$1, ":", "F", K$1+14)),Table25[[#This Row],[Number]])</f>
        <v>2</v>
      </c>
      <c r="E28">
        <f ca="1">COUNTIF(INDIRECT(CONCATENATE("EuroMillions!B", K$1, ":", "F", K$1+19)),Table25[[#This Row],[Number]])</f>
        <v>2</v>
      </c>
      <c r="F28">
        <f ca="1">COUNTIF(INDIRECT(CONCATENATE("EuroMillions!B", K$1, ":", "F", K$1+29)),Table25[[#This Row],[Number]])</f>
        <v>5</v>
      </c>
      <c r="G28">
        <f ca="1">COUNTIF(INDIRECT(CONCATENATE("EuroMillions!B", K$1, ":", "F", K$1+49)),Table25[[#This Row],[Number]])</f>
        <v>6</v>
      </c>
      <c r="H28">
        <f ca="1">COUNTIF(INDIRECT(CONCATENATE("EuroMillions!B", K$1, ":", "F", K$1+199)),Table25[[#This Row],[Number]])</f>
        <v>21</v>
      </c>
    </row>
    <row r="29" spans="1:8" x14ac:dyDescent="0.3">
      <c r="A29">
        <v>28</v>
      </c>
      <c r="B29">
        <f ca="1">COUNTIF(INDIRECT(CONCATENATE("EuroMillions!B", K$1, ":", "F", K$1+4)),Table25[[#This Row],[Number]])</f>
        <v>0</v>
      </c>
      <c r="C29">
        <f ca="1">COUNTIF(INDIRECT(CONCATENATE("EuroMillions!B", K$1, ":", "F", K$1+9)),Table25[[#This Row],[Number]])</f>
        <v>0</v>
      </c>
      <c r="D29">
        <f ca="1">COUNTIF(INDIRECT(CONCATENATE("EuroMillions!B", K$1, ":", "F", K$1+14)),Table25[[#This Row],[Number]])</f>
        <v>0</v>
      </c>
      <c r="E29">
        <f ca="1">COUNTIF(INDIRECT(CONCATENATE("EuroMillions!B", K$1, ":", "F", K$1+19)),Table25[[#This Row],[Number]])</f>
        <v>0</v>
      </c>
      <c r="F29">
        <f ca="1">COUNTIF(INDIRECT(CONCATENATE("EuroMillions!B", K$1, ":", "F", K$1+29)),Table25[[#This Row],[Number]])</f>
        <v>1</v>
      </c>
      <c r="G29">
        <f ca="1">COUNTIF(INDIRECT(CONCATENATE("EuroMillions!B", K$1, ":", "F", K$1+49)),Table25[[#This Row],[Number]])</f>
        <v>2</v>
      </c>
      <c r="H29">
        <f ca="1">COUNTIF(INDIRECT(CONCATENATE("EuroMillions!B", K$1, ":", "F", K$1+199)),Table25[[#This Row],[Number]])</f>
        <v>14</v>
      </c>
    </row>
    <row r="30" spans="1:8" x14ac:dyDescent="0.3">
      <c r="A30">
        <v>29</v>
      </c>
      <c r="B30">
        <f ca="1">COUNTIF(INDIRECT(CONCATENATE("EuroMillions!B", K$1, ":", "F", K$1+4)),Table25[[#This Row],[Number]])</f>
        <v>0</v>
      </c>
      <c r="C30">
        <f ca="1">COUNTIF(INDIRECT(CONCATENATE("EuroMillions!B", K$1, ":", "F", K$1+9)),Table25[[#This Row],[Number]])</f>
        <v>0</v>
      </c>
      <c r="D30">
        <f ca="1">COUNTIF(INDIRECT(CONCATENATE("EuroMillions!B", K$1, ":", "F", K$1+14)),Table25[[#This Row],[Number]])</f>
        <v>1</v>
      </c>
      <c r="E30">
        <f ca="1">COUNTIF(INDIRECT(CONCATENATE("EuroMillions!B", K$1, ":", "F", K$1+19)),Table25[[#This Row],[Number]])</f>
        <v>3</v>
      </c>
      <c r="F30">
        <f ca="1">COUNTIF(INDIRECT(CONCATENATE("EuroMillions!B", K$1, ":", "F", K$1+29)),Table25[[#This Row],[Number]])</f>
        <v>5</v>
      </c>
      <c r="G30">
        <f ca="1">COUNTIF(INDIRECT(CONCATENATE("EuroMillions!B", K$1, ":", "F", K$1+49)),Table25[[#This Row],[Number]])</f>
        <v>9</v>
      </c>
      <c r="H30">
        <f ca="1">COUNTIF(INDIRECT(CONCATENATE("EuroMillions!B", K$1, ":", "F", K$1+199)),Table25[[#This Row],[Number]])</f>
        <v>24</v>
      </c>
    </row>
    <row r="31" spans="1:8" x14ac:dyDescent="0.3">
      <c r="A31">
        <v>30</v>
      </c>
      <c r="B31">
        <f ca="1">COUNTIF(INDIRECT(CONCATENATE("EuroMillions!B", K$1, ":", "F", K$1+4)),Table25[[#This Row],[Number]])</f>
        <v>2</v>
      </c>
      <c r="C31">
        <f ca="1">COUNTIF(INDIRECT(CONCATENATE("EuroMillions!B", K$1, ":", "F", K$1+9)),Table25[[#This Row],[Number]])</f>
        <v>2</v>
      </c>
      <c r="D31">
        <f ca="1">COUNTIF(INDIRECT(CONCATENATE("EuroMillions!B", K$1, ":", "F", K$1+14)),Table25[[#This Row],[Number]])</f>
        <v>2</v>
      </c>
      <c r="E31">
        <f ca="1">COUNTIF(INDIRECT(CONCATENATE("EuroMillions!B", K$1, ":", "F", K$1+19)),Table25[[#This Row],[Number]])</f>
        <v>3</v>
      </c>
      <c r="F31">
        <f ca="1">COUNTIF(INDIRECT(CONCATENATE("EuroMillions!B", K$1, ":", "F", K$1+29)),Table25[[#This Row],[Number]])</f>
        <v>4</v>
      </c>
      <c r="G31">
        <f ca="1">COUNTIF(INDIRECT(CONCATENATE("EuroMillions!B", K$1, ":", "F", K$1+49)),Table25[[#This Row],[Number]])</f>
        <v>7</v>
      </c>
      <c r="H31">
        <f ca="1">COUNTIF(INDIRECT(CONCATENATE("EuroMillions!B", K$1, ":", "F", K$1+199)),Table25[[#This Row],[Number]])</f>
        <v>18</v>
      </c>
    </row>
    <row r="32" spans="1:8" x14ac:dyDescent="0.3">
      <c r="A32">
        <v>31</v>
      </c>
      <c r="B32">
        <f ca="1">COUNTIF(INDIRECT(CONCATENATE("EuroMillions!B", K$1, ":", "F", K$1+4)),Table25[[#This Row],[Number]])</f>
        <v>0</v>
      </c>
      <c r="C32">
        <f ca="1">COUNTIF(INDIRECT(CONCATENATE("EuroMillions!B", K$1, ":", "F", K$1+9)),Table25[[#This Row],[Number]])</f>
        <v>0</v>
      </c>
      <c r="D32">
        <f ca="1">COUNTIF(INDIRECT(CONCATENATE("EuroMillions!B", K$1, ":", "F", K$1+14)),Table25[[#This Row],[Number]])</f>
        <v>1</v>
      </c>
      <c r="E32">
        <f ca="1">COUNTIF(INDIRECT(CONCATENATE("EuroMillions!B", K$1, ":", "F", K$1+19)),Table25[[#This Row],[Number]])</f>
        <v>2</v>
      </c>
      <c r="F32">
        <f ca="1">COUNTIF(INDIRECT(CONCATENATE("EuroMillions!B", K$1, ":", "F", K$1+29)),Table25[[#This Row],[Number]])</f>
        <v>2</v>
      </c>
      <c r="G32">
        <f ca="1">COUNTIF(INDIRECT(CONCATENATE("EuroMillions!B", K$1, ":", "F", K$1+49)),Table25[[#This Row],[Number]])</f>
        <v>4</v>
      </c>
      <c r="H32">
        <f ca="1">COUNTIF(INDIRECT(CONCATENATE("EuroMillions!B", K$1, ":", "F", K$1+199)),Table25[[#This Row],[Number]])</f>
        <v>17</v>
      </c>
    </row>
    <row r="33" spans="1:8" x14ac:dyDescent="0.3">
      <c r="A33">
        <v>32</v>
      </c>
      <c r="B33">
        <f ca="1">COUNTIF(INDIRECT(CONCATENATE("EuroMillions!B", K$1, ":", "F", K$1+4)),Table25[[#This Row],[Number]])</f>
        <v>0</v>
      </c>
      <c r="C33">
        <f ca="1">COUNTIF(INDIRECT(CONCATENATE("EuroMillions!B", K$1, ":", "F", K$1+9)),Table25[[#This Row],[Number]])</f>
        <v>1</v>
      </c>
      <c r="D33">
        <f ca="1">COUNTIF(INDIRECT(CONCATENATE("EuroMillions!B", K$1, ":", "F", K$1+14)),Table25[[#This Row],[Number]])</f>
        <v>1</v>
      </c>
      <c r="E33">
        <f ca="1">COUNTIF(INDIRECT(CONCATENATE("EuroMillions!B", K$1, ":", "F", K$1+19)),Table25[[#This Row],[Number]])</f>
        <v>1</v>
      </c>
      <c r="F33">
        <f ca="1">COUNTIF(INDIRECT(CONCATENATE("EuroMillions!B", K$1, ":", "F", K$1+29)),Table25[[#This Row],[Number]])</f>
        <v>1</v>
      </c>
      <c r="G33">
        <f ca="1">COUNTIF(INDIRECT(CONCATENATE("EuroMillions!B", K$1, ":", "F", K$1+49)),Table25[[#This Row],[Number]])</f>
        <v>1</v>
      </c>
      <c r="H33">
        <f ca="1">COUNTIF(INDIRECT(CONCATENATE("EuroMillions!B", K$1, ":", "F", K$1+199)),Table25[[#This Row],[Number]])</f>
        <v>19</v>
      </c>
    </row>
    <row r="34" spans="1:8" x14ac:dyDescent="0.3">
      <c r="A34">
        <v>33</v>
      </c>
      <c r="B34">
        <f ca="1">COUNTIF(INDIRECT(CONCATENATE("EuroMillions!B", K$1, ":", "F", K$1+4)),Table25[[#This Row],[Number]])</f>
        <v>1</v>
      </c>
      <c r="C34">
        <f ca="1">COUNTIF(INDIRECT(CONCATENATE("EuroMillions!B", K$1, ":", "F", K$1+9)),Table25[[#This Row],[Number]])</f>
        <v>2</v>
      </c>
      <c r="D34">
        <f ca="1">COUNTIF(INDIRECT(CONCATENATE("EuroMillions!B", K$1, ":", "F", K$1+14)),Table25[[#This Row],[Number]])</f>
        <v>2</v>
      </c>
      <c r="E34">
        <f ca="1">COUNTIF(INDIRECT(CONCATENATE("EuroMillions!B", K$1, ":", "F", K$1+19)),Table25[[#This Row],[Number]])</f>
        <v>2</v>
      </c>
      <c r="F34">
        <f ca="1">COUNTIF(INDIRECT(CONCATENATE("EuroMillions!B", K$1, ":", "F", K$1+29)),Table25[[#This Row],[Number]])</f>
        <v>5</v>
      </c>
      <c r="G34">
        <f ca="1">COUNTIF(INDIRECT(CONCATENATE("EuroMillions!B", K$1, ":", "F", K$1+49)),Table25[[#This Row],[Number]])</f>
        <v>8</v>
      </c>
      <c r="H34">
        <f ca="1">COUNTIF(INDIRECT(CONCATENATE("EuroMillions!B", K$1, ":", "F", K$1+199)),Table25[[#This Row],[Number]])</f>
        <v>24</v>
      </c>
    </row>
    <row r="35" spans="1:8" x14ac:dyDescent="0.3">
      <c r="A35">
        <v>34</v>
      </c>
      <c r="B35">
        <f ca="1">COUNTIF(INDIRECT(CONCATENATE("EuroMillions!B", K$1, ":", "F", K$1+4)),Table25[[#This Row],[Number]])</f>
        <v>0</v>
      </c>
      <c r="C35">
        <f ca="1">COUNTIF(INDIRECT(CONCATENATE("EuroMillions!B", K$1, ":", "F", K$1+9)),Table25[[#This Row],[Number]])</f>
        <v>0</v>
      </c>
      <c r="D35">
        <f ca="1">COUNTIF(INDIRECT(CONCATENATE("EuroMillions!B", K$1, ":", "F", K$1+14)),Table25[[#This Row],[Number]])</f>
        <v>0</v>
      </c>
      <c r="E35">
        <f ca="1">COUNTIF(INDIRECT(CONCATENATE("EuroMillions!B", K$1, ":", "F", K$1+19)),Table25[[#This Row],[Number]])</f>
        <v>0</v>
      </c>
      <c r="F35">
        <f ca="1">COUNTIF(INDIRECT(CONCATENATE("EuroMillions!B", K$1, ":", "F", K$1+29)),Table25[[#This Row],[Number]])</f>
        <v>0</v>
      </c>
      <c r="G35">
        <f ca="1">COUNTIF(INDIRECT(CONCATENATE("EuroMillions!B", K$1, ":", "F", K$1+49)),Table25[[#This Row],[Number]])</f>
        <v>2</v>
      </c>
      <c r="H35">
        <f ca="1">COUNTIF(INDIRECT(CONCATENATE("EuroMillions!B", K$1, ":", "F", K$1+199)),Table25[[#This Row],[Number]])</f>
        <v>25</v>
      </c>
    </row>
    <row r="36" spans="1:8" x14ac:dyDescent="0.3">
      <c r="A36">
        <v>35</v>
      </c>
      <c r="B36">
        <f ca="1">COUNTIF(INDIRECT(CONCATENATE("EuroMillions!B", K$1, ":", "F", K$1+4)),Table25[[#This Row],[Number]])</f>
        <v>0</v>
      </c>
      <c r="C36">
        <f ca="1">COUNTIF(INDIRECT(CONCATENATE("EuroMillions!B", K$1, ":", "F", K$1+9)),Table25[[#This Row],[Number]])</f>
        <v>2</v>
      </c>
      <c r="D36">
        <f ca="1">COUNTIF(INDIRECT(CONCATENATE("EuroMillions!B", K$1, ":", "F", K$1+14)),Table25[[#This Row],[Number]])</f>
        <v>3</v>
      </c>
      <c r="E36">
        <f ca="1">COUNTIF(INDIRECT(CONCATENATE("EuroMillions!B", K$1, ":", "F", K$1+19)),Table25[[#This Row],[Number]])</f>
        <v>3</v>
      </c>
      <c r="F36">
        <f ca="1">COUNTIF(INDIRECT(CONCATENATE("EuroMillions!B", K$1, ":", "F", K$1+29)),Table25[[#This Row],[Number]])</f>
        <v>6</v>
      </c>
      <c r="G36">
        <f ca="1">COUNTIF(INDIRECT(CONCATENATE("EuroMillions!B", K$1, ":", "F", K$1+49)),Table25[[#This Row],[Number]])</f>
        <v>7</v>
      </c>
      <c r="H36">
        <f ca="1">COUNTIF(INDIRECT(CONCATENATE("EuroMillions!B", K$1, ":", "F", K$1+199)),Table25[[#This Row],[Number]])</f>
        <v>30</v>
      </c>
    </row>
    <row r="37" spans="1:8" x14ac:dyDescent="0.3">
      <c r="A37">
        <v>36</v>
      </c>
      <c r="B37">
        <f ca="1">COUNTIF(INDIRECT(CONCATENATE("EuroMillions!B", K$1, ":", "F", K$1+4)),Table25[[#This Row],[Number]])</f>
        <v>1</v>
      </c>
      <c r="C37">
        <f ca="1">COUNTIF(INDIRECT(CONCATENATE("EuroMillions!B", K$1, ":", "F", K$1+9)),Table25[[#This Row],[Number]])</f>
        <v>2</v>
      </c>
      <c r="D37">
        <f ca="1">COUNTIF(INDIRECT(CONCATENATE("EuroMillions!B", K$1, ":", "F", K$1+14)),Table25[[#This Row],[Number]])</f>
        <v>2</v>
      </c>
      <c r="E37">
        <f ca="1">COUNTIF(INDIRECT(CONCATENATE("EuroMillions!B", K$1, ":", "F", K$1+19)),Table25[[#This Row],[Number]])</f>
        <v>4</v>
      </c>
      <c r="F37">
        <f ca="1">COUNTIF(INDIRECT(CONCATENATE("EuroMillions!B", K$1, ":", "F", K$1+29)),Table25[[#This Row],[Number]])</f>
        <v>5</v>
      </c>
      <c r="G37">
        <f ca="1">COUNTIF(INDIRECT(CONCATENATE("EuroMillions!B", K$1, ":", "F", K$1+49)),Table25[[#This Row],[Number]])</f>
        <v>5</v>
      </c>
      <c r="H37">
        <f ca="1">COUNTIF(INDIRECT(CONCATENATE("EuroMillions!B", K$1, ":", "F", K$1+199)),Table25[[#This Row],[Number]])</f>
        <v>21</v>
      </c>
    </row>
    <row r="38" spans="1:8" x14ac:dyDescent="0.3">
      <c r="A38">
        <v>37</v>
      </c>
      <c r="B38">
        <f ca="1">COUNTIF(INDIRECT(CONCATENATE("EuroMillions!B", K$1, ":", "F", K$1+4)),Table25[[#This Row],[Number]])</f>
        <v>0</v>
      </c>
      <c r="C38">
        <f ca="1">COUNTIF(INDIRECT(CONCATENATE("EuroMillions!B", K$1, ":", "F", K$1+9)),Table25[[#This Row],[Number]])</f>
        <v>1</v>
      </c>
      <c r="D38">
        <f ca="1">COUNTIF(INDIRECT(CONCATENATE("EuroMillions!B", K$1, ":", "F", K$1+14)),Table25[[#This Row],[Number]])</f>
        <v>1</v>
      </c>
      <c r="E38">
        <f ca="1">COUNTIF(INDIRECT(CONCATENATE("EuroMillions!B", K$1, ":", "F", K$1+19)),Table25[[#This Row],[Number]])</f>
        <v>1</v>
      </c>
      <c r="F38">
        <f ca="1">COUNTIF(INDIRECT(CONCATENATE("EuroMillions!B", K$1, ":", "F", K$1+29)),Table25[[#This Row],[Number]])</f>
        <v>4</v>
      </c>
      <c r="G38">
        <f ca="1">COUNTIF(INDIRECT(CONCATENATE("EuroMillions!B", K$1, ":", "F", K$1+49)),Table25[[#This Row],[Number]])</f>
        <v>5</v>
      </c>
      <c r="H38">
        <f ca="1">COUNTIF(INDIRECT(CONCATENATE("EuroMillions!B", K$1, ":", "F", K$1+199)),Table25[[#This Row],[Number]])</f>
        <v>20</v>
      </c>
    </row>
    <row r="39" spans="1:8" x14ac:dyDescent="0.3">
      <c r="A39">
        <v>38</v>
      </c>
      <c r="B39">
        <f ca="1">COUNTIF(INDIRECT(CONCATENATE("EuroMillions!B", K$1, ":", "F", K$1+4)),Table25[[#This Row],[Number]])</f>
        <v>0</v>
      </c>
      <c r="C39">
        <f ca="1">COUNTIF(INDIRECT(CONCATENATE("EuroMillions!B", K$1, ":", "F", K$1+9)),Table25[[#This Row],[Number]])</f>
        <v>0</v>
      </c>
      <c r="D39">
        <f ca="1">COUNTIF(INDIRECT(CONCATENATE("EuroMillions!B", K$1, ":", "F", K$1+14)),Table25[[#This Row],[Number]])</f>
        <v>0</v>
      </c>
      <c r="E39">
        <f ca="1">COUNTIF(INDIRECT(CONCATENATE("EuroMillions!B", K$1, ":", "F", K$1+19)),Table25[[#This Row],[Number]])</f>
        <v>1</v>
      </c>
      <c r="F39">
        <f ca="1">COUNTIF(INDIRECT(CONCATENATE("EuroMillions!B", K$1, ":", "F", K$1+29)),Table25[[#This Row],[Number]])</f>
        <v>1</v>
      </c>
      <c r="G39">
        <f ca="1">COUNTIF(INDIRECT(CONCATENATE("EuroMillions!B", K$1, ":", "F", K$1+49)),Table25[[#This Row],[Number]])</f>
        <v>2</v>
      </c>
      <c r="H39">
        <f ca="1">COUNTIF(INDIRECT(CONCATENATE("EuroMillions!B", K$1, ":", "F", K$1+199)),Table25[[#This Row],[Number]])</f>
        <v>11</v>
      </c>
    </row>
    <row r="40" spans="1:8" x14ac:dyDescent="0.3">
      <c r="A40">
        <v>39</v>
      </c>
      <c r="B40">
        <f ca="1">COUNTIF(INDIRECT(CONCATENATE("EuroMillions!B", K$1, ":", "F", K$1+4)),Table25[[#This Row],[Number]])</f>
        <v>1</v>
      </c>
      <c r="C40">
        <f ca="1">COUNTIF(INDIRECT(CONCATENATE("EuroMillions!B", K$1, ":", "F", K$1+9)),Table25[[#This Row],[Number]])</f>
        <v>1</v>
      </c>
      <c r="D40">
        <f ca="1">COUNTIF(INDIRECT(CONCATENATE("EuroMillions!B", K$1, ":", "F", K$1+14)),Table25[[#This Row],[Number]])</f>
        <v>1</v>
      </c>
      <c r="E40">
        <f ca="1">COUNTIF(INDIRECT(CONCATENATE("EuroMillions!B", K$1, ":", "F", K$1+19)),Table25[[#This Row],[Number]])</f>
        <v>2</v>
      </c>
      <c r="F40">
        <f ca="1">COUNTIF(INDIRECT(CONCATENATE("EuroMillions!B", K$1, ":", "F", K$1+29)),Table25[[#This Row],[Number]])</f>
        <v>2</v>
      </c>
      <c r="G40">
        <f ca="1">COUNTIF(INDIRECT(CONCATENATE("EuroMillions!B", K$1, ":", "F", K$1+49)),Table25[[#This Row],[Number]])</f>
        <v>5</v>
      </c>
      <c r="H40">
        <f ca="1">COUNTIF(INDIRECT(CONCATENATE("EuroMillions!B", K$1, ":", "F", K$1+199)),Table25[[#This Row],[Number]])</f>
        <v>20</v>
      </c>
    </row>
    <row r="41" spans="1:8" x14ac:dyDescent="0.3">
      <c r="A41">
        <v>40</v>
      </c>
      <c r="B41">
        <f ca="1">COUNTIF(INDIRECT(CONCATENATE("EuroMillions!B", K$1, ":", "F", K$1+4)),Table25[[#This Row],[Number]])</f>
        <v>0</v>
      </c>
      <c r="C41">
        <f ca="1">COUNTIF(INDIRECT(CONCATENATE("EuroMillions!B", K$1, ":", "F", K$1+9)),Table25[[#This Row],[Number]])</f>
        <v>0</v>
      </c>
      <c r="D41">
        <f ca="1">COUNTIF(INDIRECT(CONCATENATE("EuroMillions!B", K$1, ":", "F", K$1+14)),Table25[[#This Row],[Number]])</f>
        <v>1</v>
      </c>
      <c r="E41">
        <f ca="1">COUNTIF(INDIRECT(CONCATENATE("EuroMillions!B", K$1, ":", "F", K$1+19)),Table25[[#This Row],[Number]])</f>
        <v>1</v>
      </c>
      <c r="F41">
        <f ca="1">COUNTIF(INDIRECT(CONCATENATE("EuroMillions!B", K$1, ":", "F", K$1+29)),Table25[[#This Row],[Number]])</f>
        <v>1</v>
      </c>
      <c r="G41">
        <f ca="1">COUNTIF(INDIRECT(CONCATENATE("EuroMillions!B", K$1, ":", "F", K$1+49)),Table25[[#This Row],[Number]])</f>
        <v>2</v>
      </c>
      <c r="H41">
        <f ca="1">COUNTIF(INDIRECT(CONCATENATE("EuroMillions!B", K$1, ":", "F", K$1+199)),Table25[[#This Row],[Number]])</f>
        <v>17</v>
      </c>
    </row>
    <row r="42" spans="1:8" x14ac:dyDescent="0.3">
      <c r="A42">
        <v>41</v>
      </c>
      <c r="B42">
        <f ca="1">COUNTIF(INDIRECT(CONCATENATE("EuroMillions!B", K$1, ":", "F", K$1+4)),Table25[[#This Row],[Number]])</f>
        <v>1</v>
      </c>
      <c r="C42">
        <f ca="1">COUNTIF(INDIRECT(CONCATENATE("EuroMillions!B", K$1, ":", "F", K$1+9)),Table25[[#This Row],[Number]])</f>
        <v>1</v>
      </c>
      <c r="D42">
        <f ca="1">COUNTIF(INDIRECT(CONCATENATE("EuroMillions!B", K$1, ":", "F", K$1+14)),Table25[[#This Row],[Number]])</f>
        <v>1</v>
      </c>
      <c r="E42">
        <f ca="1">COUNTIF(INDIRECT(CONCATENATE("EuroMillions!B", K$1, ":", "F", K$1+19)),Table25[[#This Row],[Number]])</f>
        <v>3</v>
      </c>
      <c r="F42">
        <f ca="1">COUNTIF(INDIRECT(CONCATENATE("EuroMillions!B", K$1, ":", "F", K$1+29)),Table25[[#This Row],[Number]])</f>
        <v>7</v>
      </c>
      <c r="G42">
        <f ca="1">COUNTIF(INDIRECT(CONCATENATE("EuroMillions!B", K$1, ":", "F", K$1+49)),Table25[[#This Row],[Number]])</f>
        <v>7</v>
      </c>
      <c r="H42">
        <f ca="1">COUNTIF(INDIRECT(CONCATENATE("EuroMillions!B", K$1, ":", "F", K$1+199)),Table25[[#This Row],[Number]])</f>
        <v>24</v>
      </c>
    </row>
    <row r="43" spans="1:8" x14ac:dyDescent="0.3">
      <c r="A43">
        <v>42</v>
      </c>
      <c r="B43">
        <f ca="1">COUNTIF(INDIRECT(CONCATENATE("EuroMillions!B", K$1, ":", "F", K$1+4)),Table25[[#This Row],[Number]])</f>
        <v>1</v>
      </c>
      <c r="C43">
        <f ca="1">COUNTIF(INDIRECT(CONCATENATE("EuroMillions!B", K$1, ":", "F", K$1+9)),Table25[[#This Row],[Number]])</f>
        <v>2</v>
      </c>
      <c r="D43">
        <f ca="1">COUNTIF(INDIRECT(CONCATENATE("EuroMillions!B", K$1, ":", "F", K$1+14)),Table25[[#This Row],[Number]])</f>
        <v>3</v>
      </c>
      <c r="E43">
        <f ca="1">COUNTIF(INDIRECT(CONCATENATE("EuroMillions!B", K$1, ":", "F", K$1+19)),Table25[[#This Row],[Number]])</f>
        <v>3</v>
      </c>
      <c r="F43">
        <f ca="1">COUNTIF(INDIRECT(CONCATENATE("EuroMillions!B", K$1, ":", "F", K$1+29)),Table25[[#This Row],[Number]])</f>
        <v>6</v>
      </c>
      <c r="G43">
        <f ca="1">COUNTIF(INDIRECT(CONCATENATE("EuroMillions!B", K$1, ":", "F", K$1+49)),Table25[[#This Row],[Number]])</f>
        <v>8</v>
      </c>
      <c r="H43">
        <f ca="1">COUNTIF(INDIRECT(CONCATENATE("EuroMillions!B", K$1, ":", "F", K$1+199)),Table25[[#This Row],[Number]])</f>
        <v>21</v>
      </c>
    </row>
    <row r="44" spans="1:8" x14ac:dyDescent="0.3">
      <c r="A44">
        <v>43</v>
      </c>
      <c r="B44">
        <f ca="1">COUNTIF(INDIRECT(CONCATENATE("EuroMillions!B", K$1, ":", "F", K$1+4)),Table25[[#This Row],[Number]])</f>
        <v>0</v>
      </c>
      <c r="C44">
        <f ca="1">COUNTIF(INDIRECT(CONCATENATE("EuroMillions!B", K$1, ":", "F", K$1+9)),Table25[[#This Row],[Number]])</f>
        <v>0</v>
      </c>
      <c r="D44">
        <f ca="1">COUNTIF(INDIRECT(CONCATENATE("EuroMillions!B", K$1, ":", "F", K$1+14)),Table25[[#This Row],[Number]])</f>
        <v>2</v>
      </c>
      <c r="E44">
        <f ca="1">COUNTIF(INDIRECT(CONCATENATE("EuroMillions!B", K$1, ":", "F", K$1+19)),Table25[[#This Row],[Number]])</f>
        <v>3</v>
      </c>
      <c r="F44">
        <f ca="1">COUNTIF(INDIRECT(CONCATENATE("EuroMillions!B", K$1, ":", "F", K$1+29)),Table25[[#This Row],[Number]])</f>
        <v>3</v>
      </c>
      <c r="G44">
        <f ca="1">COUNTIF(INDIRECT(CONCATENATE("EuroMillions!B", K$1, ":", "F", K$1+49)),Table25[[#This Row],[Number]])</f>
        <v>4</v>
      </c>
      <c r="H44">
        <f ca="1">COUNTIF(INDIRECT(CONCATENATE("EuroMillions!B", K$1, ":", "F", K$1+199)),Table25[[#This Row],[Number]])</f>
        <v>12</v>
      </c>
    </row>
    <row r="45" spans="1:8" x14ac:dyDescent="0.3">
      <c r="A45">
        <v>44</v>
      </c>
      <c r="B45">
        <f ca="1">COUNTIF(INDIRECT(CONCATENATE("EuroMillions!B", K$1, ":", "F", K$1+4)),Table25[[#This Row],[Number]])</f>
        <v>0</v>
      </c>
      <c r="C45">
        <f ca="1">COUNTIF(INDIRECT(CONCATENATE("EuroMillions!B", K$1, ":", "F", K$1+9)),Table25[[#This Row],[Number]])</f>
        <v>0</v>
      </c>
      <c r="D45">
        <f ca="1">COUNTIF(INDIRECT(CONCATENATE("EuroMillions!B", K$1, ":", "F", K$1+14)),Table25[[#This Row],[Number]])</f>
        <v>1</v>
      </c>
      <c r="E45">
        <f ca="1">COUNTIF(INDIRECT(CONCATENATE("EuroMillions!B", K$1, ":", "F", K$1+19)),Table25[[#This Row],[Number]])</f>
        <v>2</v>
      </c>
      <c r="F45">
        <f ca="1">COUNTIF(INDIRECT(CONCATENATE("EuroMillions!B", K$1, ":", "F", K$1+29)),Table25[[#This Row],[Number]])</f>
        <v>2</v>
      </c>
      <c r="G45">
        <f ca="1">COUNTIF(INDIRECT(CONCATENATE("EuroMillions!B", K$1, ":", "F", K$1+49)),Table25[[#This Row],[Number]])</f>
        <v>5</v>
      </c>
      <c r="H45">
        <f ca="1">COUNTIF(INDIRECT(CONCATENATE("EuroMillions!B", K$1, ":", "F", K$1+199)),Table25[[#This Row],[Number]])</f>
        <v>23</v>
      </c>
    </row>
    <row r="46" spans="1:8" x14ac:dyDescent="0.3">
      <c r="A46">
        <v>45</v>
      </c>
      <c r="B46">
        <f ca="1">COUNTIF(INDIRECT(CONCATENATE("EuroMillions!B", K$1, ":", "F", K$1+4)),Table25[[#This Row],[Number]])</f>
        <v>2</v>
      </c>
      <c r="C46">
        <f ca="1">COUNTIF(INDIRECT(CONCATENATE("EuroMillions!B", K$1, ":", "F", K$1+9)),Table25[[#This Row],[Number]])</f>
        <v>2</v>
      </c>
      <c r="D46">
        <f ca="1">COUNTIF(INDIRECT(CONCATENATE("EuroMillions!B", K$1, ":", "F", K$1+14)),Table25[[#This Row],[Number]])</f>
        <v>2</v>
      </c>
      <c r="E46">
        <f ca="1">COUNTIF(INDIRECT(CONCATENATE("EuroMillions!B", K$1, ":", "F", K$1+19)),Table25[[#This Row],[Number]])</f>
        <v>3</v>
      </c>
      <c r="F46">
        <f ca="1">COUNTIF(INDIRECT(CONCATENATE("EuroMillions!B", K$1, ":", "F", K$1+29)),Table25[[#This Row],[Number]])</f>
        <v>4</v>
      </c>
      <c r="G46">
        <f ca="1">COUNTIF(INDIRECT(CONCATENATE("EuroMillions!B", K$1, ":", "F", K$1+49)),Table25[[#This Row],[Number]])</f>
        <v>6</v>
      </c>
      <c r="H46">
        <f ca="1">COUNTIF(INDIRECT(CONCATENATE("EuroMillions!B", K$1, ":", "F", K$1+199)),Table25[[#This Row],[Number]])</f>
        <v>22</v>
      </c>
    </row>
    <row r="47" spans="1:8" x14ac:dyDescent="0.3">
      <c r="A47">
        <v>46</v>
      </c>
      <c r="B47">
        <f ca="1">COUNTIF(INDIRECT(CONCATENATE("EuroMillions!B", K$1, ":", "F", K$1+4)),Table25[[#This Row],[Number]])</f>
        <v>1</v>
      </c>
      <c r="C47">
        <f ca="1">COUNTIF(INDIRECT(CONCATENATE("EuroMillions!B", K$1, ":", "F", K$1+9)),Table25[[#This Row],[Number]])</f>
        <v>2</v>
      </c>
      <c r="D47">
        <f ca="1">COUNTIF(INDIRECT(CONCATENATE("EuroMillions!B", K$1, ":", "F", K$1+14)),Table25[[#This Row],[Number]])</f>
        <v>3</v>
      </c>
      <c r="E47">
        <f ca="1">COUNTIF(INDIRECT(CONCATENATE("EuroMillions!B", K$1, ":", "F", K$1+19)),Table25[[#This Row],[Number]])</f>
        <v>4</v>
      </c>
      <c r="F47">
        <f ca="1">COUNTIF(INDIRECT(CONCATENATE("EuroMillions!B", K$1, ":", "F", K$1+29)),Table25[[#This Row],[Number]])</f>
        <v>4</v>
      </c>
      <c r="G47">
        <f ca="1">COUNTIF(INDIRECT(CONCATENATE("EuroMillions!B", K$1, ":", "F", K$1+49)),Table25[[#This Row],[Number]])</f>
        <v>6</v>
      </c>
      <c r="H47">
        <f ca="1">COUNTIF(INDIRECT(CONCATENATE("EuroMillions!B", K$1, ":", "F", K$1+199)),Table25[[#This Row],[Number]])</f>
        <v>20</v>
      </c>
    </row>
    <row r="48" spans="1:8" x14ac:dyDescent="0.3">
      <c r="A48">
        <v>47</v>
      </c>
      <c r="B48">
        <f ca="1">COUNTIF(INDIRECT(CONCATENATE("EuroMillions!B", K$1, ":", "F", K$1+4)),Table25[[#This Row],[Number]])</f>
        <v>0</v>
      </c>
      <c r="C48">
        <f ca="1">COUNTIF(INDIRECT(CONCATENATE("EuroMillions!B", K$1, ":", "F", K$1+9)),Table25[[#This Row],[Number]])</f>
        <v>1</v>
      </c>
      <c r="D48">
        <f ca="1">COUNTIF(INDIRECT(CONCATENATE("EuroMillions!B", K$1, ":", "F", K$1+14)),Table25[[#This Row],[Number]])</f>
        <v>1</v>
      </c>
      <c r="E48">
        <f ca="1">COUNTIF(INDIRECT(CONCATENATE("EuroMillions!B", K$1, ":", "F", K$1+19)),Table25[[#This Row],[Number]])</f>
        <v>1</v>
      </c>
      <c r="F48">
        <f ca="1">COUNTIF(INDIRECT(CONCATENATE("EuroMillions!B", K$1, ":", "F", K$1+29)),Table25[[#This Row],[Number]])</f>
        <v>2</v>
      </c>
      <c r="G48">
        <f ca="1">COUNTIF(INDIRECT(CONCATENATE("EuroMillions!B", K$1, ":", "F", K$1+49)),Table25[[#This Row],[Number]])</f>
        <v>5</v>
      </c>
      <c r="H48">
        <f ca="1">COUNTIF(INDIRECT(CONCATENATE("EuroMillions!B", K$1, ":", "F", K$1+199)),Table25[[#This Row],[Number]])</f>
        <v>18</v>
      </c>
    </row>
    <row r="49" spans="1:8" x14ac:dyDescent="0.3">
      <c r="A49">
        <v>48</v>
      </c>
      <c r="B49">
        <f ca="1">COUNTIF(INDIRECT(CONCATENATE("EuroMillions!B", K$1, ":", "F", K$1+4)),Table25[[#This Row],[Number]])</f>
        <v>1</v>
      </c>
      <c r="C49">
        <f ca="1">COUNTIF(INDIRECT(CONCATENATE("EuroMillions!B", K$1, ":", "F", K$1+9)),Table25[[#This Row],[Number]])</f>
        <v>2</v>
      </c>
      <c r="D49">
        <f ca="1">COUNTIF(INDIRECT(CONCATENATE("EuroMillions!B", K$1, ":", "F", K$1+14)),Table25[[#This Row],[Number]])</f>
        <v>2</v>
      </c>
      <c r="E49">
        <f ca="1">COUNTIF(INDIRECT(CONCATENATE("EuroMillions!B", K$1, ":", "F", K$1+19)),Table25[[#This Row],[Number]])</f>
        <v>2</v>
      </c>
      <c r="F49">
        <f ca="1">COUNTIF(INDIRECT(CONCATENATE("EuroMillions!B", K$1, ":", "F", K$1+29)),Table25[[#This Row],[Number]])</f>
        <v>3</v>
      </c>
      <c r="G49">
        <f ca="1">COUNTIF(INDIRECT(CONCATENATE("EuroMillions!B", K$1, ":", "F", K$1+49)),Table25[[#This Row],[Number]])</f>
        <v>4</v>
      </c>
      <c r="H49">
        <f ca="1">COUNTIF(INDIRECT(CONCATENATE("EuroMillions!B", K$1, ":", "F", K$1+199)),Table25[[#This Row],[Number]])</f>
        <v>23</v>
      </c>
    </row>
    <row r="50" spans="1:8" x14ac:dyDescent="0.3">
      <c r="A50">
        <v>49</v>
      </c>
      <c r="B50">
        <f ca="1">COUNTIF(INDIRECT(CONCATENATE("EuroMillions!B", K$1, ":", "F", K$1+4)),Table25[[#This Row],[Number]])</f>
        <v>2</v>
      </c>
      <c r="C50">
        <f ca="1">COUNTIF(INDIRECT(CONCATENATE("EuroMillions!B", K$1, ":", "F", K$1+9)),Table25[[#This Row],[Number]])</f>
        <v>3</v>
      </c>
      <c r="D50">
        <f ca="1">COUNTIF(INDIRECT(CONCATENATE("EuroMillions!B", K$1, ":", "F", K$1+14)),Table25[[#This Row],[Number]])</f>
        <v>3</v>
      </c>
      <c r="E50">
        <f ca="1">COUNTIF(INDIRECT(CONCATENATE("EuroMillions!B", K$1, ":", "F", K$1+19)),Table25[[#This Row],[Number]])</f>
        <v>4</v>
      </c>
      <c r="F50">
        <f ca="1">COUNTIF(INDIRECT(CONCATENATE("EuroMillions!B", K$1, ":", "F", K$1+29)),Table25[[#This Row],[Number]])</f>
        <v>6</v>
      </c>
      <c r="G50">
        <f ca="1">COUNTIF(INDIRECT(CONCATENATE("EuroMillions!B", K$1, ":", "F", K$1+49)),Table25[[#This Row],[Number]])</f>
        <v>7</v>
      </c>
      <c r="H50">
        <f ca="1">COUNTIF(INDIRECT(CONCATENATE("EuroMillions!B", K$1, ":", "F", K$1+199)),Table25[[#This Row],[Number]])</f>
        <v>21</v>
      </c>
    </row>
    <row r="51" spans="1:8" x14ac:dyDescent="0.3">
      <c r="A51">
        <v>50</v>
      </c>
      <c r="B51">
        <f ca="1">COUNTIF(INDIRECT(CONCATENATE("EuroMillions!B", K$1, ":", "F", K$1+4)),Table25[[#This Row],[Number]])</f>
        <v>1</v>
      </c>
      <c r="C51">
        <f ca="1">COUNTIF(INDIRECT(CONCATENATE("EuroMillions!B", K$1, ":", "F", K$1+9)),Table25[[#This Row],[Number]])</f>
        <v>3</v>
      </c>
      <c r="D51">
        <f ca="1">COUNTIF(INDIRECT(CONCATENATE("EuroMillions!B", K$1, ":", "F", K$1+14)),Table25[[#This Row],[Number]])</f>
        <v>3</v>
      </c>
      <c r="E51">
        <f ca="1">COUNTIF(INDIRECT(CONCATENATE("EuroMillions!B", K$1, ":", "F", K$1+19)),Table25[[#This Row],[Number]])</f>
        <v>3</v>
      </c>
      <c r="F51">
        <f ca="1">COUNTIF(INDIRECT(CONCATENATE("EuroMillions!B", K$1, ":", "F", K$1+29)),Table25[[#This Row],[Number]])</f>
        <v>3</v>
      </c>
      <c r="G51">
        <f ca="1">COUNTIF(INDIRECT(CONCATENATE("EuroMillions!B", K$1, ":", "F", K$1+49)),Table25[[#This Row],[Number]])</f>
        <v>8</v>
      </c>
      <c r="H51">
        <f ca="1">COUNTIF(INDIRECT(CONCATENATE("EuroMillions!B", K$1, ":", "F", K$1+199)),Table25[[#This Row],[Number]])</f>
        <v>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0970-BD09-4487-9A69-7324BD261992}">
  <dimension ref="A1:O331"/>
  <sheetViews>
    <sheetView zoomScale="85" zoomScaleNormal="85" workbookViewId="0">
      <selection activeCell="M49" sqref="M49"/>
    </sheetView>
  </sheetViews>
  <sheetFormatPr defaultRowHeight="14.4" x14ac:dyDescent="0.3"/>
  <cols>
    <col min="1" max="1" width="15.109375" bestFit="1" customWidth="1"/>
  </cols>
  <sheetData>
    <row r="1" spans="1:15" x14ac:dyDescent="0.3">
      <c r="A1" t="s">
        <v>68</v>
      </c>
      <c r="B1" t="s">
        <v>78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O1" t="s">
        <v>79</v>
      </c>
    </row>
    <row r="2" spans="1:15" x14ac:dyDescent="0.3">
      <c r="A2" t="str">
        <f>TEXT(EuroMillions!B2,"0") &amp; TEXT(EuroMillions!C2,"0") &amp; TEXT(EuroMillions!D2,"0") &amp; TEXT(EuroMillions!E2,"0") &amp; TEXT(EuroMillions!F2,"0") &amp; TEXT(EuroMillions!G2,"0") &amp; TEXT(EuroMillions!H2,"0")</f>
        <v>142834464938</v>
      </c>
      <c r="B2">
        <f t="shared" ref="B2:B65" si="0">LEN($A2)-LEN(SUBSTITUTE($A2,"0",""))</f>
        <v>0</v>
      </c>
      <c r="C2">
        <f t="shared" ref="C2:C65" si="1">LEN($A2)-LEN(SUBSTITUTE($A2,"1",""))</f>
        <v>1</v>
      </c>
      <c r="D2">
        <f>LEN($A2)-LEN(SUBSTITUTE($A2,"2",""))</f>
        <v>1</v>
      </c>
      <c r="E2">
        <f t="shared" ref="E2:E65" si="2">LEN($A2)-LEN(SUBSTITUTE($A2,"3",""))</f>
        <v>2</v>
      </c>
      <c r="F2">
        <f t="shared" ref="F2:F65" si="3">LEN($A2)-LEN(SUBSTITUTE($A2,"4",""))</f>
        <v>4</v>
      </c>
      <c r="G2">
        <f t="shared" ref="G2:G65" si="4">LEN($A2)-LEN(SUBSTITUTE($A2,"5",""))</f>
        <v>0</v>
      </c>
      <c r="H2">
        <f t="shared" ref="H2:H65" si="5">LEN($A2)-LEN(SUBSTITUTE($A2,"6",""))</f>
        <v>1</v>
      </c>
      <c r="I2">
        <f t="shared" ref="I2:I65" si="6">LEN($A2)-LEN(SUBSTITUTE($A2,"7",""))</f>
        <v>0</v>
      </c>
      <c r="J2">
        <f t="shared" ref="J2:J65" si="7">LEN($A2)-LEN(SUBSTITUTE($A2,"8",""))</f>
        <v>2</v>
      </c>
      <c r="K2">
        <f t="shared" ref="K2:K65" si="8">LEN($A2)-LEN(SUBSTITUTE($A2,"9",""))</f>
        <v>1</v>
      </c>
      <c r="O2">
        <f>SUM(B$2:B$21)</f>
        <v>15</v>
      </c>
    </row>
    <row r="3" spans="1:15" x14ac:dyDescent="0.3">
      <c r="A3" t="str">
        <f>TEXT(EuroMillions!B3,"0") &amp; TEXT(EuroMillions!C3,"0") &amp; TEXT(EuroMillions!D3,"0") &amp; TEXT(EuroMillions!E3,"0") &amp; TEXT(EuroMillions!F3,"0") &amp; TEXT(EuroMillions!G3,"0") &amp; TEXT(EuroMillions!H3,"0")</f>
        <v>31415484917</v>
      </c>
      <c r="B3">
        <f t="shared" si="0"/>
        <v>0</v>
      </c>
      <c r="C3">
        <f t="shared" si="1"/>
        <v>3</v>
      </c>
      <c r="D3">
        <f t="shared" ref="D2:D65" si="9">LEN($A3)-LEN(SUBSTITUTE($A3,"2",""))</f>
        <v>0</v>
      </c>
      <c r="E3">
        <f t="shared" si="2"/>
        <v>1</v>
      </c>
      <c r="F3">
        <f t="shared" si="3"/>
        <v>3</v>
      </c>
      <c r="G3">
        <f t="shared" si="4"/>
        <v>1</v>
      </c>
      <c r="H3">
        <f t="shared" si="5"/>
        <v>0</v>
      </c>
      <c r="I3">
        <f t="shared" si="6"/>
        <v>1</v>
      </c>
      <c r="J3">
        <f t="shared" si="7"/>
        <v>1</v>
      </c>
      <c r="K3">
        <f t="shared" si="8"/>
        <v>1</v>
      </c>
      <c r="O3">
        <f>SUM(C$2:C$21)</f>
        <v>43</v>
      </c>
    </row>
    <row r="4" spans="1:15" x14ac:dyDescent="0.3">
      <c r="A4" t="str">
        <f>TEXT(EuroMillions!B4,"0") &amp; TEXT(EuroMillions!C4,"0") &amp; TEXT(EuroMillions!D4,"0") &amp; TEXT(EuroMillions!E4,"0") &amp; TEXT(EuroMillions!F4,"0") &amp; TEXT(EuroMillions!G4,"0") &amp; TEXT(EuroMillions!H4,"0")</f>
        <v>273941455057</v>
      </c>
      <c r="B4">
        <f t="shared" si="0"/>
        <v>1</v>
      </c>
      <c r="C4">
        <f t="shared" si="1"/>
        <v>1</v>
      </c>
      <c r="D4">
        <f t="shared" si="9"/>
        <v>1</v>
      </c>
      <c r="E4">
        <f t="shared" si="2"/>
        <v>1</v>
      </c>
      <c r="F4">
        <f t="shared" si="3"/>
        <v>2</v>
      </c>
      <c r="G4">
        <f t="shared" si="4"/>
        <v>3</v>
      </c>
      <c r="H4">
        <f t="shared" si="5"/>
        <v>0</v>
      </c>
      <c r="I4">
        <f t="shared" si="6"/>
        <v>2</v>
      </c>
      <c r="J4">
        <f t="shared" si="7"/>
        <v>0</v>
      </c>
      <c r="K4">
        <f t="shared" si="8"/>
        <v>1</v>
      </c>
      <c r="O4">
        <f t="shared" ref="O4:O15" si="10">SUM(D$2:D$21)</f>
        <v>30</v>
      </c>
    </row>
    <row r="5" spans="1:15" x14ac:dyDescent="0.3">
      <c r="A5" t="str">
        <f>TEXT(EuroMillions!B5,"0") &amp; TEXT(EuroMillions!C5,"0") &amp; TEXT(EuroMillions!D5,"0") &amp; TEXT(EuroMillions!E5,"0") &amp; TEXT(EuroMillions!F5,"0") &amp; TEXT(EuroMillions!G5,"0") &amp; TEXT(EuroMillions!H5,"0")</f>
        <v>924304649412</v>
      </c>
      <c r="B5">
        <f t="shared" si="0"/>
        <v>1</v>
      </c>
      <c r="C5">
        <f t="shared" si="1"/>
        <v>1</v>
      </c>
      <c r="D5">
        <f t="shared" si="9"/>
        <v>2</v>
      </c>
      <c r="E5">
        <f t="shared" si="2"/>
        <v>1</v>
      </c>
      <c r="F5">
        <f t="shared" si="3"/>
        <v>4</v>
      </c>
      <c r="G5">
        <f t="shared" si="4"/>
        <v>0</v>
      </c>
      <c r="H5">
        <f t="shared" si="5"/>
        <v>1</v>
      </c>
      <c r="I5">
        <f t="shared" si="6"/>
        <v>0</v>
      </c>
      <c r="J5">
        <f t="shared" si="7"/>
        <v>0</v>
      </c>
      <c r="K5">
        <f t="shared" si="8"/>
        <v>2</v>
      </c>
      <c r="O5">
        <f>SUM(E$2:E$21)</f>
        <v>35</v>
      </c>
    </row>
    <row r="6" spans="1:15" x14ac:dyDescent="0.3">
      <c r="A6" t="str">
        <f>TEXT(EuroMillions!B6,"0") &amp; TEXT(EuroMillions!C6,"0") &amp; TEXT(EuroMillions!D6,"0") &amp; TEXT(EuroMillions!E6,"0") &amp; TEXT(EuroMillions!F6,"0") &amp; TEXT(EuroMillions!G6,"0") &amp; TEXT(EuroMillions!H6,"0")</f>
        <v>102130424519</v>
      </c>
      <c r="B6">
        <f t="shared" si="0"/>
        <v>2</v>
      </c>
      <c r="C6">
        <f t="shared" si="1"/>
        <v>3</v>
      </c>
      <c r="D6">
        <f t="shared" si="9"/>
        <v>2</v>
      </c>
      <c r="E6">
        <f t="shared" si="2"/>
        <v>1</v>
      </c>
      <c r="F6">
        <f t="shared" si="3"/>
        <v>2</v>
      </c>
      <c r="G6">
        <f t="shared" si="4"/>
        <v>1</v>
      </c>
      <c r="H6">
        <f t="shared" si="5"/>
        <v>0</v>
      </c>
      <c r="I6">
        <f t="shared" si="6"/>
        <v>0</v>
      </c>
      <c r="J6">
        <f t="shared" si="7"/>
        <v>0</v>
      </c>
      <c r="K6">
        <f t="shared" si="8"/>
        <v>1</v>
      </c>
      <c r="O6">
        <f>SUM(F$2:F$21)</f>
        <v>38</v>
      </c>
    </row>
    <row r="7" spans="1:15" x14ac:dyDescent="0.3">
      <c r="A7" t="str">
        <f>TEXT(EuroMillions!B7,"0") &amp; TEXT(EuroMillions!C7,"0") &amp; TEXT(EuroMillions!D7,"0") &amp; TEXT(EuroMillions!E7,"0") &amp; TEXT(EuroMillions!F7,"0") &amp; TEXT(EuroMillions!G7,"0") &amp; TEXT(EuroMillions!H7,"0")</f>
        <v>1318333626</v>
      </c>
      <c r="B7">
        <f t="shared" si="0"/>
        <v>0</v>
      </c>
      <c r="C7">
        <f t="shared" si="1"/>
        <v>2</v>
      </c>
      <c r="D7">
        <f t="shared" si="9"/>
        <v>1</v>
      </c>
      <c r="E7">
        <f t="shared" si="2"/>
        <v>4</v>
      </c>
      <c r="F7">
        <f t="shared" si="3"/>
        <v>0</v>
      </c>
      <c r="G7">
        <f t="shared" si="4"/>
        <v>0</v>
      </c>
      <c r="H7">
        <f t="shared" si="5"/>
        <v>2</v>
      </c>
      <c r="I7">
        <f t="shared" si="6"/>
        <v>0</v>
      </c>
      <c r="J7">
        <f t="shared" si="7"/>
        <v>1</v>
      </c>
      <c r="K7">
        <f t="shared" si="8"/>
        <v>0</v>
      </c>
      <c r="O7">
        <f>SUM(G$2:G$21)</f>
        <v>18</v>
      </c>
    </row>
    <row r="8" spans="1:15" x14ac:dyDescent="0.3">
      <c r="A8" t="str">
        <f>TEXT(EuroMillions!B8,"0") &amp; TEXT(EuroMillions!C8,"0") &amp; TEXT(EuroMillions!D8,"0") &amp; TEXT(EuroMillions!E8,"0") &amp; TEXT(EuroMillions!F8,"0") &amp; TEXT(EuroMillions!G8,"0") &amp; TEXT(EuroMillions!H8,"0")</f>
        <v>917182150512</v>
      </c>
      <c r="B8">
        <f t="shared" si="0"/>
        <v>1</v>
      </c>
      <c r="C8">
        <f t="shared" si="1"/>
        <v>4</v>
      </c>
      <c r="D8">
        <f t="shared" si="9"/>
        <v>2</v>
      </c>
      <c r="E8">
        <f t="shared" si="2"/>
        <v>0</v>
      </c>
      <c r="F8">
        <f t="shared" si="3"/>
        <v>0</v>
      </c>
      <c r="G8">
        <f t="shared" si="4"/>
        <v>2</v>
      </c>
      <c r="H8">
        <f t="shared" si="5"/>
        <v>0</v>
      </c>
      <c r="I8">
        <f t="shared" si="6"/>
        <v>1</v>
      </c>
      <c r="J8">
        <f t="shared" si="7"/>
        <v>1</v>
      </c>
      <c r="K8">
        <f t="shared" si="8"/>
        <v>1</v>
      </c>
      <c r="O8">
        <f>SUM(H$2:H$21)</f>
        <v>15</v>
      </c>
    </row>
    <row r="9" spans="1:15" x14ac:dyDescent="0.3">
      <c r="A9" t="str">
        <f>TEXT(EuroMillions!B9,"0") &amp; TEXT(EuroMillions!C9,"0") &amp; TEXT(EuroMillions!D9,"0") &amp; TEXT(EuroMillions!E9,"0") &amp; TEXT(EuroMillions!F9,"0") &amp; TEXT(EuroMillions!G9,"0") &amp; TEXT(EuroMillions!H9,"0")</f>
        <v>49354650811</v>
      </c>
      <c r="B9">
        <f t="shared" si="0"/>
        <v>1</v>
      </c>
      <c r="C9">
        <f t="shared" si="1"/>
        <v>2</v>
      </c>
      <c r="D9">
        <f t="shared" si="9"/>
        <v>0</v>
      </c>
      <c r="E9">
        <f t="shared" si="2"/>
        <v>1</v>
      </c>
      <c r="F9">
        <f t="shared" si="3"/>
        <v>2</v>
      </c>
      <c r="G9">
        <f t="shared" si="4"/>
        <v>2</v>
      </c>
      <c r="H9">
        <f t="shared" si="5"/>
        <v>1</v>
      </c>
      <c r="I9">
        <f t="shared" si="6"/>
        <v>0</v>
      </c>
      <c r="J9">
        <f t="shared" si="7"/>
        <v>1</v>
      </c>
      <c r="K9">
        <f t="shared" si="8"/>
        <v>1</v>
      </c>
      <c r="O9">
        <f>SUM(I$2:I$21)</f>
        <v>11</v>
      </c>
    </row>
    <row r="10" spans="1:15" x14ac:dyDescent="0.3">
      <c r="A10" t="str">
        <f>TEXT(EuroMillions!B10,"0") &amp; TEXT(EuroMillions!C10,"0") &amp; TEXT(EuroMillions!D10,"0") &amp; TEXT(EuroMillions!E10,"0") &amp; TEXT(EuroMillions!F10,"0") &amp; TEXT(EuroMillions!G10,"0") &amp; TEXT(EuroMillions!H10,"0")</f>
        <v>81033354929</v>
      </c>
      <c r="B10">
        <f t="shared" si="0"/>
        <v>1</v>
      </c>
      <c r="C10">
        <f t="shared" si="1"/>
        <v>1</v>
      </c>
      <c r="D10">
        <f t="shared" si="9"/>
        <v>1</v>
      </c>
      <c r="E10">
        <f t="shared" si="2"/>
        <v>3</v>
      </c>
      <c r="F10">
        <f t="shared" si="3"/>
        <v>1</v>
      </c>
      <c r="G10">
        <f t="shared" si="4"/>
        <v>1</v>
      </c>
      <c r="H10">
        <f t="shared" si="5"/>
        <v>0</v>
      </c>
      <c r="I10">
        <f t="shared" si="6"/>
        <v>0</v>
      </c>
      <c r="J10">
        <f t="shared" si="7"/>
        <v>1</v>
      </c>
      <c r="K10">
        <f t="shared" si="8"/>
        <v>2</v>
      </c>
      <c r="O10">
        <f>SUM(J$2:J$21)</f>
        <v>11</v>
      </c>
    </row>
    <row r="11" spans="1:15" x14ac:dyDescent="0.3">
      <c r="A11" t="str">
        <f>TEXT(EuroMillions!B11,"0") &amp; TEXT(EuroMillions!C11,"0") &amp; TEXT(EuroMillions!D11,"0") &amp; TEXT(EuroMillions!E11,"0") &amp; TEXT(EuroMillions!F11,"0") &amp; TEXT(EuroMillions!G11,"0") &amp; TEXT(EuroMillions!H11,"0")</f>
        <v>1336374247711</v>
      </c>
      <c r="B11">
        <f t="shared" si="0"/>
        <v>0</v>
      </c>
      <c r="C11">
        <f t="shared" si="1"/>
        <v>3</v>
      </c>
      <c r="D11">
        <f t="shared" si="9"/>
        <v>1</v>
      </c>
      <c r="E11">
        <f t="shared" si="2"/>
        <v>3</v>
      </c>
      <c r="F11">
        <f t="shared" si="3"/>
        <v>2</v>
      </c>
      <c r="G11">
        <f t="shared" si="4"/>
        <v>0</v>
      </c>
      <c r="H11">
        <f t="shared" si="5"/>
        <v>1</v>
      </c>
      <c r="I11">
        <f t="shared" si="6"/>
        <v>3</v>
      </c>
      <c r="J11">
        <f t="shared" si="7"/>
        <v>0</v>
      </c>
      <c r="K11">
        <f t="shared" si="8"/>
        <v>0</v>
      </c>
      <c r="O11">
        <f>SUM(K$2:K$21)</f>
        <v>16</v>
      </c>
    </row>
    <row r="12" spans="1:15" x14ac:dyDescent="0.3">
      <c r="A12" t="str">
        <f>TEXT(EuroMillions!B12,"0") &amp; TEXT(EuroMillions!C12,"0") &amp; TEXT(EuroMillions!D12,"0") &amp; TEXT(EuroMillions!E12,"0") &amp; TEXT(EuroMillions!F12,"0") &amp; TEXT(EuroMillions!G12,"0") &amp; TEXT(EuroMillions!H12,"0")</f>
        <v>61027324838</v>
      </c>
      <c r="B12">
        <f t="shared" si="0"/>
        <v>1</v>
      </c>
      <c r="C12">
        <f t="shared" si="1"/>
        <v>1</v>
      </c>
      <c r="D12">
        <f t="shared" si="9"/>
        <v>2</v>
      </c>
      <c r="E12">
        <f t="shared" si="2"/>
        <v>2</v>
      </c>
      <c r="F12">
        <f t="shared" si="3"/>
        <v>1</v>
      </c>
      <c r="G12">
        <f t="shared" si="4"/>
        <v>0</v>
      </c>
      <c r="H12">
        <f t="shared" si="5"/>
        <v>1</v>
      </c>
      <c r="I12">
        <f t="shared" si="6"/>
        <v>1</v>
      </c>
      <c r="J12">
        <f t="shared" si="7"/>
        <v>2</v>
      </c>
      <c r="K12">
        <f t="shared" si="8"/>
        <v>0</v>
      </c>
    </row>
    <row r="13" spans="1:15" x14ac:dyDescent="0.3">
      <c r="A13" t="str">
        <f>TEXT(EuroMillions!B13,"0") &amp; TEXT(EuroMillions!C13,"0") &amp; TEXT(EuroMillions!D13,"0") &amp; TEXT(EuroMillions!E13,"0") &amp; TEXT(EuroMillions!F13,"0") &amp; TEXT(EuroMillions!G13,"0") &amp; TEXT(EuroMillions!H13,"0")</f>
        <v>152029354229</v>
      </c>
      <c r="B13">
        <f t="shared" si="0"/>
        <v>1</v>
      </c>
      <c r="C13">
        <f t="shared" si="1"/>
        <v>1</v>
      </c>
      <c r="D13">
        <f t="shared" si="9"/>
        <v>4</v>
      </c>
      <c r="E13">
        <f t="shared" si="2"/>
        <v>1</v>
      </c>
      <c r="F13">
        <f t="shared" si="3"/>
        <v>1</v>
      </c>
      <c r="G13">
        <f t="shared" si="4"/>
        <v>2</v>
      </c>
      <c r="H13">
        <f t="shared" si="5"/>
        <v>0</v>
      </c>
      <c r="I13">
        <f t="shared" si="6"/>
        <v>0</v>
      </c>
      <c r="J13">
        <f t="shared" si="7"/>
        <v>0</v>
      </c>
      <c r="K13">
        <f t="shared" si="8"/>
        <v>2</v>
      </c>
    </row>
    <row r="14" spans="1:15" x14ac:dyDescent="0.3">
      <c r="A14" t="str">
        <f>TEXT(EuroMillions!B14,"0") &amp; TEXT(EuroMillions!C14,"0") &amp; TEXT(EuroMillions!D14,"0") &amp; TEXT(EuroMillions!E14,"0") &amp; TEXT(EuroMillions!F14,"0") &amp; TEXT(EuroMillions!G14,"0") &amp; TEXT(EuroMillions!H14,"0")</f>
        <v>71631434659</v>
      </c>
      <c r="B14">
        <f t="shared" si="0"/>
        <v>0</v>
      </c>
      <c r="C14">
        <f t="shared" si="1"/>
        <v>2</v>
      </c>
      <c r="D14">
        <f t="shared" si="9"/>
        <v>0</v>
      </c>
      <c r="E14">
        <f t="shared" si="2"/>
        <v>2</v>
      </c>
      <c r="F14">
        <f t="shared" si="3"/>
        <v>2</v>
      </c>
      <c r="G14">
        <f t="shared" si="4"/>
        <v>1</v>
      </c>
      <c r="H14">
        <f t="shared" si="5"/>
        <v>2</v>
      </c>
      <c r="I14">
        <f t="shared" si="6"/>
        <v>1</v>
      </c>
      <c r="J14">
        <f t="shared" si="7"/>
        <v>0</v>
      </c>
      <c r="K14">
        <f t="shared" si="8"/>
        <v>1</v>
      </c>
    </row>
    <row r="15" spans="1:15" x14ac:dyDescent="0.3">
      <c r="A15" t="str">
        <f>TEXT(EuroMillions!B15,"0") &amp; TEXT(EuroMillions!C15,"0") &amp; TEXT(EuroMillions!D15,"0") &amp; TEXT(EuroMillions!E15,"0") &amp; TEXT(EuroMillions!F15,"0") &amp; TEXT(EuroMillions!G15,"0") &amp; TEXT(EuroMillions!H15,"0")</f>
        <v>1722232444611</v>
      </c>
      <c r="B15">
        <f t="shared" si="0"/>
        <v>0</v>
      </c>
      <c r="C15">
        <f t="shared" si="1"/>
        <v>3</v>
      </c>
      <c r="D15">
        <f t="shared" si="9"/>
        <v>4</v>
      </c>
      <c r="E15">
        <f t="shared" si="2"/>
        <v>1</v>
      </c>
      <c r="F15">
        <f t="shared" si="3"/>
        <v>3</v>
      </c>
      <c r="G15">
        <f t="shared" si="4"/>
        <v>0</v>
      </c>
      <c r="H15">
        <f t="shared" si="5"/>
        <v>1</v>
      </c>
      <c r="I15">
        <f t="shared" si="6"/>
        <v>1</v>
      </c>
      <c r="J15">
        <f t="shared" si="7"/>
        <v>0</v>
      </c>
      <c r="K15">
        <f t="shared" si="8"/>
        <v>0</v>
      </c>
    </row>
    <row r="16" spans="1:15" x14ac:dyDescent="0.3">
      <c r="A16" t="str">
        <f>TEXT(EuroMillions!B16,"0") &amp; TEXT(EuroMillions!C16,"0") &amp; TEXT(EuroMillions!D16,"0") &amp; TEXT(EuroMillions!E16,"0") &amp; TEXT(EuroMillions!F16,"0") &amp; TEXT(EuroMillions!G16,"0") &amp; TEXT(EuroMillions!H16,"0")</f>
        <v>13112043211</v>
      </c>
      <c r="B16">
        <f t="shared" si="0"/>
        <v>1</v>
      </c>
      <c r="C16">
        <f t="shared" si="1"/>
        <v>5</v>
      </c>
      <c r="D16">
        <f t="shared" si="9"/>
        <v>2</v>
      </c>
      <c r="E16">
        <f t="shared" si="2"/>
        <v>2</v>
      </c>
      <c r="F16">
        <f t="shared" si="3"/>
        <v>1</v>
      </c>
      <c r="G16">
        <f t="shared" si="4"/>
        <v>0</v>
      </c>
      <c r="H16">
        <f t="shared" si="5"/>
        <v>0</v>
      </c>
      <c r="I16">
        <f t="shared" si="6"/>
        <v>0</v>
      </c>
      <c r="J16">
        <f t="shared" si="7"/>
        <v>0</v>
      </c>
      <c r="K16">
        <f t="shared" si="8"/>
        <v>0</v>
      </c>
    </row>
    <row r="17" spans="1:11" x14ac:dyDescent="0.3">
      <c r="A17" t="str">
        <f>TEXT(EuroMillions!B17,"0") &amp; TEXT(EuroMillions!C17,"0") &amp; TEXT(EuroMillions!D17,"0") &amp; TEXT(EuroMillions!E17,"0") &amp; TEXT(EuroMillions!F17,"0") &amp; TEXT(EuroMillions!G17,"0") &amp; TEXT(EuroMillions!H17,"0")</f>
        <v>51425264057</v>
      </c>
      <c r="B17">
        <f t="shared" si="0"/>
        <v>1</v>
      </c>
      <c r="C17">
        <f t="shared" si="1"/>
        <v>1</v>
      </c>
      <c r="D17">
        <f t="shared" si="9"/>
        <v>2</v>
      </c>
      <c r="E17">
        <f t="shared" si="2"/>
        <v>0</v>
      </c>
      <c r="F17">
        <f t="shared" si="3"/>
        <v>2</v>
      </c>
      <c r="G17">
        <f t="shared" si="4"/>
        <v>3</v>
      </c>
      <c r="H17">
        <f t="shared" si="5"/>
        <v>1</v>
      </c>
      <c r="I17">
        <f t="shared" si="6"/>
        <v>1</v>
      </c>
      <c r="J17">
        <f t="shared" si="7"/>
        <v>0</v>
      </c>
      <c r="K17">
        <f t="shared" si="8"/>
        <v>0</v>
      </c>
    </row>
    <row r="18" spans="1:11" x14ac:dyDescent="0.3">
      <c r="A18" t="str">
        <f>TEXT(EuroMillions!B18,"0") &amp; TEXT(EuroMillions!C18,"0") &amp; TEXT(EuroMillions!D18,"0") &amp; TEXT(EuroMillions!E18,"0") &amp; TEXT(EuroMillions!F18,"0") &amp; TEXT(EuroMillions!G18,"0") &amp; TEXT(EuroMillions!H18,"0")</f>
        <v>414313638310</v>
      </c>
      <c r="B18">
        <f t="shared" si="0"/>
        <v>1</v>
      </c>
      <c r="C18">
        <f t="shared" si="1"/>
        <v>3</v>
      </c>
      <c r="D18">
        <f t="shared" si="9"/>
        <v>0</v>
      </c>
      <c r="E18">
        <f t="shared" si="2"/>
        <v>4</v>
      </c>
      <c r="F18">
        <f t="shared" si="3"/>
        <v>2</v>
      </c>
      <c r="G18">
        <f t="shared" si="4"/>
        <v>0</v>
      </c>
      <c r="H18">
        <f t="shared" si="5"/>
        <v>1</v>
      </c>
      <c r="I18">
        <f t="shared" si="6"/>
        <v>0</v>
      </c>
      <c r="J18">
        <f t="shared" si="7"/>
        <v>1</v>
      </c>
      <c r="K18">
        <f t="shared" si="8"/>
        <v>0</v>
      </c>
    </row>
    <row r="19" spans="1:11" x14ac:dyDescent="0.3">
      <c r="A19" t="str">
        <f>TEXT(EuroMillions!B19,"0") &amp; TEXT(EuroMillions!C19,"0") &amp; TEXT(EuroMillions!D19,"0") &amp; TEXT(EuroMillions!E19,"0") &amp; TEXT(EuroMillions!F19,"0") &amp; TEXT(EuroMillions!G19,"0") &amp; TEXT(EuroMillions!H19,"0")</f>
        <v>32136414616</v>
      </c>
      <c r="B19">
        <f t="shared" si="0"/>
        <v>0</v>
      </c>
      <c r="C19">
        <f t="shared" si="1"/>
        <v>3</v>
      </c>
      <c r="D19">
        <f t="shared" si="9"/>
        <v>1</v>
      </c>
      <c r="E19">
        <f t="shared" si="2"/>
        <v>2</v>
      </c>
      <c r="F19">
        <f t="shared" si="3"/>
        <v>2</v>
      </c>
      <c r="G19">
        <f t="shared" si="4"/>
        <v>0</v>
      </c>
      <c r="H19">
        <f t="shared" si="5"/>
        <v>3</v>
      </c>
      <c r="I19">
        <f t="shared" si="6"/>
        <v>0</v>
      </c>
      <c r="J19">
        <f t="shared" si="7"/>
        <v>0</v>
      </c>
      <c r="K19">
        <f t="shared" si="8"/>
        <v>0</v>
      </c>
    </row>
    <row r="20" spans="1:11" x14ac:dyDescent="0.3">
      <c r="A20" t="str">
        <f>TEXT(EuroMillions!B20,"0") &amp; TEXT(EuroMillions!C20,"0") &amp; TEXT(EuroMillions!D20,"0") &amp; TEXT(EuroMillions!E20,"0") &amp; TEXT(EuroMillions!F20,"0") &amp; TEXT(EuroMillions!G20,"0") &amp; TEXT(EuroMillions!H20,"0")</f>
        <v>1023242945810</v>
      </c>
      <c r="B20">
        <f t="shared" si="0"/>
        <v>2</v>
      </c>
      <c r="C20">
        <f t="shared" si="1"/>
        <v>2</v>
      </c>
      <c r="D20">
        <f t="shared" si="9"/>
        <v>3</v>
      </c>
      <c r="E20">
        <f t="shared" si="2"/>
        <v>1</v>
      </c>
      <c r="F20">
        <f t="shared" si="3"/>
        <v>2</v>
      </c>
      <c r="G20">
        <f t="shared" si="4"/>
        <v>1</v>
      </c>
      <c r="H20">
        <f t="shared" si="5"/>
        <v>0</v>
      </c>
      <c r="I20">
        <f t="shared" si="6"/>
        <v>0</v>
      </c>
      <c r="J20">
        <f t="shared" si="7"/>
        <v>1</v>
      </c>
      <c r="K20">
        <f t="shared" si="8"/>
        <v>1</v>
      </c>
    </row>
    <row r="21" spans="1:11" x14ac:dyDescent="0.3">
      <c r="A21" t="str">
        <f>TEXT(EuroMillions!B21,"0") &amp; TEXT(EuroMillions!C21,"0") &amp; TEXT(EuroMillions!D21,"0") &amp; TEXT(EuroMillions!E21,"0") &amp; TEXT(EuroMillions!F21,"0") &amp; TEXT(EuroMillions!G21,"0") &amp; TEXT(EuroMillions!H21,"0")</f>
        <v>34293943510</v>
      </c>
      <c r="B21">
        <f t="shared" si="0"/>
        <v>1</v>
      </c>
      <c r="C21">
        <f t="shared" si="1"/>
        <v>1</v>
      </c>
      <c r="D21">
        <f t="shared" si="9"/>
        <v>1</v>
      </c>
      <c r="E21">
        <f t="shared" si="2"/>
        <v>3</v>
      </c>
      <c r="F21">
        <f t="shared" si="3"/>
        <v>2</v>
      </c>
      <c r="G21">
        <f t="shared" si="4"/>
        <v>1</v>
      </c>
      <c r="H21">
        <f t="shared" si="5"/>
        <v>0</v>
      </c>
      <c r="I21">
        <f t="shared" si="6"/>
        <v>0</v>
      </c>
      <c r="J21">
        <f t="shared" si="7"/>
        <v>0</v>
      </c>
      <c r="K21">
        <f t="shared" si="8"/>
        <v>2</v>
      </c>
    </row>
    <row r="22" spans="1:11" x14ac:dyDescent="0.3">
      <c r="A22" t="str">
        <f>TEXT(EuroMillions!B22,"0") &amp; TEXT(EuroMillions!C22,"0") &amp; TEXT(EuroMillions!D22,"0") &amp; TEXT(EuroMillions!E22,"0") &amp; TEXT(EuroMillions!F22,"0") &amp; TEXT(EuroMillions!G22,"0") &amp; TEXT(EuroMillions!H22,"0")</f>
        <v>223041444927</v>
      </c>
      <c r="B22">
        <f t="shared" si="0"/>
        <v>1</v>
      </c>
      <c r="C22">
        <f t="shared" si="1"/>
        <v>1</v>
      </c>
      <c r="D22">
        <f t="shared" si="9"/>
        <v>3</v>
      </c>
      <c r="E22">
        <f t="shared" si="2"/>
        <v>1</v>
      </c>
      <c r="F22">
        <f t="shared" si="3"/>
        <v>4</v>
      </c>
      <c r="G22">
        <f t="shared" si="4"/>
        <v>0</v>
      </c>
      <c r="H22">
        <f t="shared" si="5"/>
        <v>0</v>
      </c>
      <c r="I22">
        <f t="shared" si="6"/>
        <v>1</v>
      </c>
      <c r="J22">
        <f t="shared" si="7"/>
        <v>0</v>
      </c>
      <c r="K22">
        <f t="shared" si="8"/>
        <v>1</v>
      </c>
    </row>
    <row r="23" spans="1:11" x14ac:dyDescent="0.3">
      <c r="A23" t="str">
        <f>TEXT(EuroMillions!B23,"0") &amp; TEXT(EuroMillions!C23,"0") &amp; TEXT(EuroMillions!D23,"0") &amp; TEXT(EuroMillions!E23,"0") &amp; TEXT(EuroMillions!F23,"0") &amp; TEXT(EuroMillions!G23,"0") &amp; TEXT(EuroMillions!H23,"0")</f>
        <v>93741424919</v>
      </c>
      <c r="B23">
        <f t="shared" si="0"/>
        <v>0</v>
      </c>
      <c r="C23">
        <f t="shared" si="1"/>
        <v>2</v>
      </c>
      <c r="D23">
        <f t="shared" si="9"/>
        <v>1</v>
      </c>
      <c r="E23">
        <f t="shared" si="2"/>
        <v>1</v>
      </c>
      <c r="F23">
        <f t="shared" si="3"/>
        <v>3</v>
      </c>
      <c r="G23">
        <f t="shared" si="4"/>
        <v>0</v>
      </c>
      <c r="H23">
        <f t="shared" si="5"/>
        <v>0</v>
      </c>
      <c r="I23">
        <f t="shared" si="6"/>
        <v>1</v>
      </c>
      <c r="J23">
        <f t="shared" si="7"/>
        <v>0</v>
      </c>
      <c r="K23">
        <f t="shared" si="8"/>
        <v>3</v>
      </c>
    </row>
    <row r="24" spans="1:11" x14ac:dyDescent="0.3">
      <c r="A24" t="str">
        <f>TEXT(EuroMillions!B24,"0") &amp; TEXT(EuroMillions!C24,"0") &amp; TEXT(EuroMillions!D24,"0") &amp; TEXT(EuroMillions!E24,"0") &amp; TEXT(EuroMillions!F24,"0") &amp; TEXT(EuroMillions!G24,"0") &amp; TEXT(EuroMillions!H24,"0")</f>
        <v>21119304938</v>
      </c>
      <c r="B24">
        <f t="shared" si="0"/>
        <v>1</v>
      </c>
      <c r="C24">
        <f t="shared" si="1"/>
        <v>3</v>
      </c>
      <c r="D24">
        <f t="shared" si="9"/>
        <v>1</v>
      </c>
      <c r="E24">
        <f t="shared" si="2"/>
        <v>2</v>
      </c>
      <c r="F24">
        <f t="shared" si="3"/>
        <v>1</v>
      </c>
      <c r="G24">
        <f t="shared" si="4"/>
        <v>0</v>
      </c>
      <c r="H24">
        <f t="shared" si="5"/>
        <v>0</v>
      </c>
      <c r="I24">
        <f t="shared" si="6"/>
        <v>0</v>
      </c>
      <c r="J24">
        <f t="shared" si="7"/>
        <v>1</v>
      </c>
      <c r="K24">
        <f t="shared" si="8"/>
        <v>2</v>
      </c>
    </row>
    <row r="25" spans="1:11" x14ac:dyDescent="0.3">
      <c r="A25" t="str">
        <f>TEXT(EuroMillions!B25,"0") &amp; TEXT(EuroMillions!C25,"0") &amp; TEXT(EuroMillions!D25,"0") &amp; TEXT(EuroMillions!E25,"0") &amp; TEXT(EuroMillions!F25,"0") &amp; TEXT(EuroMillions!G25,"0") &amp; TEXT(EuroMillions!H25,"0")</f>
        <v>6814274145</v>
      </c>
      <c r="B25">
        <f t="shared" si="0"/>
        <v>0</v>
      </c>
      <c r="C25">
        <f t="shared" si="1"/>
        <v>2</v>
      </c>
      <c r="D25">
        <f t="shared" si="9"/>
        <v>1</v>
      </c>
      <c r="E25">
        <f t="shared" si="2"/>
        <v>0</v>
      </c>
      <c r="F25">
        <f t="shared" si="3"/>
        <v>3</v>
      </c>
      <c r="G25">
        <f t="shared" si="4"/>
        <v>1</v>
      </c>
      <c r="H25">
        <f t="shared" si="5"/>
        <v>1</v>
      </c>
      <c r="I25">
        <f t="shared" si="6"/>
        <v>1</v>
      </c>
      <c r="J25">
        <f t="shared" si="7"/>
        <v>1</v>
      </c>
      <c r="K25">
        <f t="shared" si="8"/>
        <v>0</v>
      </c>
    </row>
    <row r="26" spans="1:11" x14ac:dyDescent="0.3">
      <c r="A26" t="str">
        <f>TEXT(EuroMillions!B26,"0") &amp; TEXT(EuroMillions!C26,"0") &amp; TEXT(EuroMillions!D26,"0") &amp; TEXT(EuroMillions!E26,"0") &amp; TEXT(EuroMillions!F26,"0") &amp; TEXT(EuroMillions!G26,"0") &amp; TEXT(EuroMillions!H26,"0")</f>
        <v>81524354268</v>
      </c>
      <c r="B26">
        <f t="shared" si="0"/>
        <v>0</v>
      </c>
      <c r="C26">
        <f t="shared" si="1"/>
        <v>1</v>
      </c>
      <c r="D26">
        <f t="shared" si="9"/>
        <v>2</v>
      </c>
      <c r="E26">
        <f t="shared" si="2"/>
        <v>1</v>
      </c>
      <c r="F26">
        <f t="shared" si="3"/>
        <v>2</v>
      </c>
      <c r="G26">
        <f t="shared" si="4"/>
        <v>2</v>
      </c>
      <c r="H26">
        <f t="shared" si="5"/>
        <v>1</v>
      </c>
      <c r="I26">
        <f t="shared" si="6"/>
        <v>0</v>
      </c>
      <c r="J26">
        <f t="shared" si="7"/>
        <v>2</v>
      </c>
      <c r="K26">
        <f t="shared" si="8"/>
        <v>0</v>
      </c>
    </row>
    <row r="27" spans="1:11" x14ac:dyDescent="0.3">
      <c r="A27" t="str">
        <f>TEXT(EuroMillions!B27,"0") &amp; TEXT(EuroMillions!C27,"0") &amp; TEXT(EuroMillions!D27,"0") &amp; TEXT(EuroMillions!E27,"0") &amp; TEXT(EuroMillions!F27,"0") &amp; TEXT(EuroMillions!G27,"0") &amp; TEXT(EuroMillions!H27,"0")</f>
        <v>182029414859</v>
      </c>
      <c r="B27">
        <f t="shared" si="0"/>
        <v>1</v>
      </c>
      <c r="C27">
        <f t="shared" si="1"/>
        <v>2</v>
      </c>
      <c r="D27">
        <f t="shared" si="9"/>
        <v>2</v>
      </c>
      <c r="E27">
        <f t="shared" si="2"/>
        <v>0</v>
      </c>
      <c r="F27">
        <f t="shared" si="3"/>
        <v>2</v>
      </c>
      <c r="G27">
        <f t="shared" si="4"/>
        <v>1</v>
      </c>
      <c r="H27">
        <f t="shared" si="5"/>
        <v>0</v>
      </c>
      <c r="I27">
        <f t="shared" si="6"/>
        <v>0</v>
      </c>
      <c r="J27">
        <f t="shared" si="7"/>
        <v>2</v>
      </c>
      <c r="K27">
        <f t="shared" si="8"/>
        <v>2</v>
      </c>
    </row>
    <row r="28" spans="1:11" x14ac:dyDescent="0.3">
      <c r="A28" t="str">
        <f>TEXT(EuroMillions!B28,"0") &amp; TEXT(EuroMillions!C28,"0") &amp; TEXT(EuroMillions!D28,"0") &amp; TEXT(EuroMillions!E28,"0") &amp; TEXT(EuroMillions!F28,"0") &amp; TEXT(EuroMillions!G28,"0") &amp; TEXT(EuroMillions!H28,"0")</f>
        <v>122736374267</v>
      </c>
      <c r="B28">
        <f t="shared" si="0"/>
        <v>0</v>
      </c>
      <c r="C28">
        <f t="shared" si="1"/>
        <v>1</v>
      </c>
      <c r="D28">
        <f t="shared" si="9"/>
        <v>3</v>
      </c>
      <c r="E28">
        <f t="shared" si="2"/>
        <v>2</v>
      </c>
      <c r="F28">
        <f t="shared" si="3"/>
        <v>1</v>
      </c>
      <c r="G28">
        <f t="shared" si="4"/>
        <v>0</v>
      </c>
      <c r="H28">
        <f t="shared" si="5"/>
        <v>2</v>
      </c>
      <c r="I28">
        <f t="shared" si="6"/>
        <v>3</v>
      </c>
      <c r="J28">
        <f t="shared" si="7"/>
        <v>0</v>
      </c>
      <c r="K28">
        <f t="shared" si="8"/>
        <v>0</v>
      </c>
    </row>
    <row r="29" spans="1:11" x14ac:dyDescent="0.3">
      <c r="A29" t="str">
        <f>TEXT(EuroMillions!B29,"0") &amp; TEXT(EuroMillions!C29,"0") &amp; TEXT(EuroMillions!D29,"0") &amp; TEXT(EuroMillions!E29,"0") &amp; TEXT(EuroMillions!F29,"0") &amp; TEXT(EuroMillions!G29,"0") &amp; TEXT(EuroMillions!H29,"0")</f>
        <v>2033354147412</v>
      </c>
      <c r="B29">
        <f t="shared" si="0"/>
        <v>1</v>
      </c>
      <c r="C29">
        <f t="shared" si="1"/>
        <v>2</v>
      </c>
      <c r="D29">
        <f t="shared" si="9"/>
        <v>2</v>
      </c>
      <c r="E29">
        <f t="shared" si="2"/>
        <v>3</v>
      </c>
      <c r="F29">
        <f t="shared" si="3"/>
        <v>3</v>
      </c>
      <c r="G29">
        <f t="shared" si="4"/>
        <v>1</v>
      </c>
      <c r="H29">
        <f t="shared" si="5"/>
        <v>0</v>
      </c>
      <c r="I29">
        <f t="shared" si="6"/>
        <v>1</v>
      </c>
      <c r="J29">
        <f t="shared" si="7"/>
        <v>0</v>
      </c>
      <c r="K29">
        <f t="shared" si="8"/>
        <v>0</v>
      </c>
    </row>
    <row r="30" spans="1:11" x14ac:dyDescent="0.3">
      <c r="A30" t="str">
        <f>TEXT(EuroMillions!B30,"0") &amp; TEXT(EuroMillions!C30,"0") &amp; TEXT(EuroMillions!D30,"0") &amp; TEXT(EuroMillions!E30,"0") &amp; TEXT(EuroMillions!F30,"0") &amp; TEXT(EuroMillions!G30,"0") &amp; TEXT(EuroMillions!H30,"0")</f>
        <v>31929353719</v>
      </c>
      <c r="B30">
        <f t="shared" si="0"/>
        <v>0</v>
      </c>
      <c r="C30">
        <f t="shared" si="1"/>
        <v>2</v>
      </c>
      <c r="D30">
        <f t="shared" si="9"/>
        <v>1</v>
      </c>
      <c r="E30">
        <f t="shared" si="2"/>
        <v>3</v>
      </c>
      <c r="F30">
        <f t="shared" si="3"/>
        <v>0</v>
      </c>
      <c r="G30">
        <f t="shared" si="4"/>
        <v>1</v>
      </c>
      <c r="H30">
        <f t="shared" si="5"/>
        <v>0</v>
      </c>
      <c r="I30">
        <f t="shared" si="6"/>
        <v>1</v>
      </c>
      <c r="J30">
        <f t="shared" si="7"/>
        <v>0</v>
      </c>
      <c r="K30">
        <f t="shared" si="8"/>
        <v>3</v>
      </c>
    </row>
    <row r="31" spans="1:11" x14ac:dyDescent="0.3">
      <c r="A31" t="str">
        <f>TEXT(EuroMillions!B31,"0") &amp; TEXT(EuroMillions!C31,"0") &amp; TEXT(EuroMillions!D31,"0") &amp; TEXT(EuroMillions!E31,"0") &amp; TEXT(EuroMillions!F31,"0") &amp; TEXT(EuroMillions!G31,"0") &amp; TEXT(EuroMillions!H31,"0")</f>
        <v>1924262833812</v>
      </c>
      <c r="B31">
        <f t="shared" si="0"/>
        <v>0</v>
      </c>
      <c r="C31">
        <f t="shared" si="1"/>
        <v>2</v>
      </c>
      <c r="D31">
        <f t="shared" si="9"/>
        <v>4</v>
      </c>
      <c r="E31">
        <f t="shared" si="2"/>
        <v>2</v>
      </c>
      <c r="F31">
        <f t="shared" si="3"/>
        <v>1</v>
      </c>
      <c r="G31">
        <f t="shared" si="4"/>
        <v>0</v>
      </c>
      <c r="H31">
        <f t="shared" si="5"/>
        <v>1</v>
      </c>
      <c r="I31">
        <f t="shared" si="6"/>
        <v>0</v>
      </c>
      <c r="J31">
        <f t="shared" si="7"/>
        <v>2</v>
      </c>
      <c r="K31">
        <f t="shared" si="8"/>
        <v>1</v>
      </c>
    </row>
    <row r="32" spans="1:11" x14ac:dyDescent="0.3">
      <c r="A32" t="str">
        <f>TEXT(EuroMillions!B32,"0") &amp; TEXT(EuroMillions!C32,"0") &amp; TEXT(EuroMillions!D32,"0") &amp; TEXT(EuroMillions!E32,"0") &amp; TEXT(EuroMillions!F32,"0") &amp; TEXT(EuroMillions!G32,"0") &amp; TEXT(EuroMillions!H32,"0")</f>
        <v>122227334548</v>
      </c>
      <c r="B32">
        <f t="shared" si="0"/>
        <v>0</v>
      </c>
      <c r="C32">
        <f t="shared" si="1"/>
        <v>1</v>
      </c>
      <c r="D32">
        <f t="shared" si="9"/>
        <v>4</v>
      </c>
      <c r="E32">
        <f t="shared" si="2"/>
        <v>2</v>
      </c>
      <c r="F32">
        <f t="shared" si="3"/>
        <v>2</v>
      </c>
      <c r="G32">
        <f t="shared" si="4"/>
        <v>1</v>
      </c>
      <c r="H32">
        <f t="shared" si="5"/>
        <v>0</v>
      </c>
      <c r="I32">
        <f t="shared" si="6"/>
        <v>1</v>
      </c>
      <c r="J32">
        <f t="shared" si="7"/>
        <v>1</v>
      </c>
      <c r="K32">
        <f t="shared" si="8"/>
        <v>0</v>
      </c>
    </row>
    <row r="33" spans="1:11" x14ac:dyDescent="0.3">
      <c r="A33" t="str">
        <f>TEXT(EuroMillions!B33,"0") &amp; TEXT(EuroMillions!C33,"0") &amp; TEXT(EuroMillions!D33,"0") &amp; TEXT(EuroMillions!E33,"0") &amp; TEXT(EuroMillions!F33,"0") &amp; TEXT(EuroMillions!G33,"0") &amp; TEXT(EuroMillions!H33,"0")</f>
        <v>6101623241112</v>
      </c>
      <c r="B33">
        <f t="shared" si="0"/>
        <v>1</v>
      </c>
      <c r="C33">
        <f t="shared" si="1"/>
        <v>5</v>
      </c>
      <c r="D33">
        <f t="shared" si="9"/>
        <v>3</v>
      </c>
      <c r="E33">
        <f t="shared" si="2"/>
        <v>1</v>
      </c>
      <c r="F33">
        <f t="shared" si="3"/>
        <v>1</v>
      </c>
      <c r="G33">
        <f t="shared" si="4"/>
        <v>0</v>
      </c>
      <c r="H33">
        <f t="shared" si="5"/>
        <v>2</v>
      </c>
      <c r="I33">
        <f t="shared" si="6"/>
        <v>0</v>
      </c>
      <c r="J33">
        <f t="shared" si="7"/>
        <v>0</v>
      </c>
      <c r="K33">
        <f t="shared" si="8"/>
        <v>0</v>
      </c>
    </row>
    <row r="34" spans="1:11" x14ac:dyDescent="0.3">
      <c r="A34" t="str">
        <f>TEXT(EuroMillions!B34,"0") &amp; TEXT(EuroMillions!C34,"0") &amp; TEXT(EuroMillions!D34,"0") &amp; TEXT(EuroMillions!E34,"0") &amp; TEXT(EuroMillions!F34,"0") &amp; TEXT(EuroMillions!G34,"0") &amp; TEXT(EuroMillions!H34,"0")</f>
        <v>101421335069</v>
      </c>
      <c r="B34">
        <f t="shared" si="0"/>
        <v>2</v>
      </c>
      <c r="C34">
        <f t="shared" si="1"/>
        <v>3</v>
      </c>
      <c r="D34">
        <f t="shared" si="9"/>
        <v>1</v>
      </c>
      <c r="E34">
        <f t="shared" si="2"/>
        <v>2</v>
      </c>
      <c r="F34">
        <f t="shared" si="3"/>
        <v>1</v>
      </c>
      <c r="G34">
        <f t="shared" si="4"/>
        <v>1</v>
      </c>
      <c r="H34">
        <f t="shared" si="5"/>
        <v>1</v>
      </c>
      <c r="I34">
        <f t="shared" si="6"/>
        <v>0</v>
      </c>
      <c r="J34">
        <f t="shared" si="7"/>
        <v>0</v>
      </c>
      <c r="K34">
        <f t="shared" si="8"/>
        <v>1</v>
      </c>
    </row>
    <row r="35" spans="1:11" x14ac:dyDescent="0.3">
      <c r="A35" t="str">
        <f>TEXT(EuroMillions!B35,"0") &amp; TEXT(EuroMillions!C35,"0") &amp; TEXT(EuroMillions!D35,"0") &amp; TEXT(EuroMillions!E35,"0") &amp; TEXT(EuroMillions!F35,"0") &amp; TEXT(EuroMillions!G35,"0") &amp; TEXT(EuroMillions!H35,"0")</f>
        <v>134212927</v>
      </c>
      <c r="B35">
        <f t="shared" si="0"/>
        <v>0</v>
      </c>
      <c r="C35">
        <f t="shared" si="1"/>
        <v>2</v>
      </c>
      <c r="D35">
        <f t="shared" si="9"/>
        <v>3</v>
      </c>
      <c r="E35">
        <f t="shared" si="2"/>
        <v>1</v>
      </c>
      <c r="F35">
        <f t="shared" si="3"/>
        <v>1</v>
      </c>
      <c r="G35">
        <f t="shared" si="4"/>
        <v>0</v>
      </c>
      <c r="H35">
        <f t="shared" si="5"/>
        <v>0</v>
      </c>
      <c r="I35">
        <f t="shared" si="6"/>
        <v>1</v>
      </c>
      <c r="J35">
        <f t="shared" si="7"/>
        <v>0</v>
      </c>
      <c r="K35">
        <f t="shared" si="8"/>
        <v>1</v>
      </c>
    </row>
    <row r="36" spans="1:11" x14ac:dyDescent="0.3">
      <c r="A36" t="str">
        <f>TEXT(EuroMillions!B36,"0") &amp; TEXT(EuroMillions!C36,"0") &amp; TEXT(EuroMillions!D36,"0") &amp; TEXT(EuroMillions!E36,"0") &amp; TEXT(EuroMillions!F36,"0") &amp; TEXT(EuroMillions!G36,"0") &amp; TEXT(EuroMillions!H36,"0")</f>
        <v>115254250410</v>
      </c>
      <c r="B36">
        <f t="shared" si="0"/>
        <v>2</v>
      </c>
      <c r="C36">
        <f t="shared" si="1"/>
        <v>3</v>
      </c>
      <c r="D36">
        <f t="shared" si="9"/>
        <v>2</v>
      </c>
      <c r="E36">
        <f t="shared" si="2"/>
        <v>0</v>
      </c>
      <c r="F36">
        <f t="shared" si="3"/>
        <v>2</v>
      </c>
      <c r="G36">
        <f t="shared" si="4"/>
        <v>3</v>
      </c>
      <c r="H36">
        <f t="shared" si="5"/>
        <v>0</v>
      </c>
      <c r="I36">
        <f t="shared" si="6"/>
        <v>0</v>
      </c>
      <c r="J36">
        <f t="shared" si="7"/>
        <v>0</v>
      </c>
      <c r="K36">
        <f t="shared" si="8"/>
        <v>0</v>
      </c>
    </row>
    <row r="37" spans="1:11" x14ac:dyDescent="0.3">
      <c r="A37" t="str">
        <f>TEXT(EuroMillions!B37,"0") &amp; TEXT(EuroMillions!C37,"0") &amp; TEXT(EuroMillions!D37,"0") &amp; TEXT(EuroMillions!E37,"0") &amp; TEXT(EuroMillions!F37,"0") &amp; TEXT(EuroMillions!G37,"0") &amp; TEXT(EuroMillions!H37,"0")</f>
        <v>52425294759</v>
      </c>
      <c r="B37">
        <f t="shared" si="0"/>
        <v>0</v>
      </c>
      <c r="C37">
        <f t="shared" si="1"/>
        <v>0</v>
      </c>
      <c r="D37">
        <f t="shared" si="9"/>
        <v>3</v>
      </c>
      <c r="E37">
        <f t="shared" si="2"/>
        <v>0</v>
      </c>
      <c r="F37">
        <f t="shared" si="3"/>
        <v>2</v>
      </c>
      <c r="G37">
        <f t="shared" si="4"/>
        <v>3</v>
      </c>
      <c r="H37">
        <f t="shared" si="5"/>
        <v>0</v>
      </c>
      <c r="I37">
        <f t="shared" si="6"/>
        <v>1</v>
      </c>
      <c r="J37">
        <f t="shared" si="7"/>
        <v>0</v>
      </c>
      <c r="K37">
        <f t="shared" si="8"/>
        <v>2</v>
      </c>
    </row>
    <row r="38" spans="1:11" x14ac:dyDescent="0.3">
      <c r="A38" t="str">
        <f>TEXT(EuroMillions!B38,"0") &amp; TEXT(EuroMillions!C38,"0") &amp; TEXT(EuroMillions!D38,"0") &amp; TEXT(EuroMillions!E38,"0") &amp; TEXT(EuroMillions!F38,"0") &amp; TEXT(EuroMillions!G38,"0") &amp; TEXT(EuroMillions!H38,"0")</f>
        <v>1425394447610</v>
      </c>
      <c r="B38">
        <f t="shared" si="0"/>
        <v>1</v>
      </c>
      <c r="C38">
        <f t="shared" si="1"/>
        <v>2</v>
      </c>
      <c r="D38">
        <f t="shared" si="9"/>
        <v>1</v>
      </c>
      <c r="E38">
        <f t="shared" si="2"/>
        <v>1</v>
      </c>
      <c r="F38">
        <f t="shared" si="3"/>
        <v>4</v>
      </c>
      <c r="G38">
        <f t="shared" si="4"/>
        <v>1</v>
      </c>
      <c r="H38">
        <f t="shared" si="5"/>
        <v>1</v>
      </c>
      <c r="I38">
        <f t="shared" si="6"/>
        <v>1</v>
      </c>
      <c r="J38">
        <f t="shared" si="7"/>
        <v>0</v>
      </c>
      <c r="K38">
        <f t="shared" si="8"/>
        <v>1</v>
      </c>
    </row>
    <row r="39" spans="1:11" x14ac:dyDescent="0.3">
      <c r="A39" t="str">
        <f>TEXT(EuroMillions!B39,"0") &amp; TEXT(EuroMillions!C39,"0") &amp; TEXT(EuroMillions!D39,"0") &amp; TEXT(EuroMillions!E39,"0") &amp; TEXT(EuroMillions!F39,"0") &amp; TEXT(EuroMillions!G39,"0") &amp; TEXT(EuroMillions!H39,"0")</f>
        <v>232534464768</v>
      </c>
      <c r="B39">
        <f t="shared" si="0"/>
        <v>0</v>
      </c>
      <c r="C39">
        <f t="shared" si="1"/>
        <v>0</v>
      </c>
      <c r="D39">
        <f t="shared" si="9"/>
        <v>2</v>
      </c>
      <c r="E39">
        <f t="shared" si="2"/>
        <v>2</v>
      </c>
      <c r="F39">
        <f t="shared" si="3"/>
        <v>3</v>
      </c>
      <c r="G39">
        <f t="shared" si="4"/>
        <v>1</v>
      </c>
      <c r="H39">
        <f t="shared" si="5"/>
        <v>2</v>
      </c>
      <c r="I39">
        <f t="shared" si="6"/>
        <v>1</v>
      </c>
      <c r="J39">
        <f t="shared" si="7"/>
        <v>1</v>
      </c>
      <c r="K39">
        <f t="shared" si="8"/>
        <v>0</v>
      </c>
    </row>
    <row r="40" spans="1:11" x14ac:dyDescent="0.3">
      <c r="A40" t="str">
        <f>TEXT(EuroMillions!B40,"0") &amp; TEXT(EuroMillions!C40,"0") &amp; TEXT(EuroMillions!D40,"0") &amp; TEXT(EuroMillions!E40,"0") &amp; TEXT(EuroMillions!F40,"0") &amp; TEXT(EuroMillions!G40,"0") &amp; TEXT(EuroMillions!H40,"0")</f>
        <v>81718294359</v>
      </c>
      <c r="B40">
        <f t="shared" si="0"/>
        <v>0</v>
      </c>
      <c r="C40">
        <f t="shared" si="1"/>
        <v>2</v>
      </c>
      <c r="D40">
        <f t="shared" si="9"/>
        <v>1</v>
      </c>
      <c r="E40">
        <f t="shared" si="2"/>
        <v>1</v>
      </c>
      <c r="F40">
        <f t="shared" si="3"/>
        <v>1</v>
      </c>
      <c r="G40">
        <f t="shared" si="4"/>
        <v>1</v>
      </c>
      <c r="H40">
        <f t="shared" si="5"/>
        <v>0</v>
      </c>
      <c r="I40">
        <f t="shared" si="6"/>
        <v>1</v>
      </c>
      <c r="J40">
        <f t="shared" si="7"/>
        <v>2</v>
      </c>
      <c r="K40">
        <f t="shared" si="8"/>
        <v>2</v>
      </c>
    </row>
    <row r="41" spans="1:11" x14ac:dyDescent="0.3">
      <c r="A41" t="str">
        <f>TEXT(EuroMillions!B41,"0") &amp; TEXT(EuroMillions!C41,"0") &amp; TEXT(EuroMillions!D41,"0") &amp; TEXT(EuroMillions!E41,"0") &amp; TEXT(EuroMillions!F41,"0") &amp; TEXT(EuroMillions!G41,"0") &amp; TEXT(EuroMillions!H41,"0")</f>
        <v>711253140912</v>
      </c>
      <c r="B41">
        <f t="shared" si="0"/>
        <v>1</v>
      </c>
      <c r="C41">
        <f t="shared" si="1"/>
        <v>4</v>
      </c>
      <c r="D41">
        <f t="shared" si="9"/>
        <v>2</v>
      </c>
      <c r="E41">
        <f t="shared" si="2"/>
        <v>1</v>
      </c>
      <c r="F41">
        <f t="shared" si="3"/>
        <v>1</v>
      </c>
      <c r="G41">
        <f t="shared" si="4"/>
        <v>1</v>
      </c>
      <c r="H41">
        <f t="shared" si="5"/>
        <v>0</v>
      </c>
      <c r="I41">
        <f t="shared" si="6"/>
        <v>1</v>
      </c>
      <c r="J41">
        <f t="shared" si="7"/>
        <v>0</v>
      </c>
      <c r="K41">
        <f t="shared" si="8"/>
        <v>1</v>
      </c>
    </row>
    <row r="42" spans="1:11" x14ac:dyDescent="0.3">
      <c r="A42" t="str">
        <f>TEXT(EuroMillions!B42,"0") &amp; TEXT(EuroMillions!C42,"0") &amp; TEXT(EuroMillions!D42,"0") &amp; TEXT(EuroMillions!E42,"0") &amp; TEXT(EuroMillions!F42,"0") &amp; TEXT(EuroMillions!G42,"0") &amp; TEXT(EuroMillions!H42,"0")</f>
        <v>1011122931811</v>
      </c>
      <c r="B42">
        <f t="shared" si="0"/>
        <v>1</v>
      </c>
      <c r="C42">
        <f t="shared" si="1"/>
        <v>7</v>
      </c>
      <c r="D42">
        <f t="shared" si="9"/>
        <v>2</v>
      </c>
      <c r="E42">
        <f t="shared" si="2"/>
        <v>1</v>
      </c>
      <c r="F42">
        <f t="shared" si="3"/>
        <v>0</v>
      </c>
      <c r="G42">
        <f t="shared" si="4"/>
        <v>0</v>
      </c>
      <c r="H42">
        <f t="shared" si="5"/>
        <v>0</v>
      </c>
      <c r="I42">
        <f t="shared" si="6"/>
        <v>0</v>
      </c>
      <c r="J42">
        <f t="shared" si="7"/>
        <v>1</v>
      </c>
      <c r="K42">
        <f t="shared" si="8"/>
        <v>1</v>
      </c>
    </row>
    <row r="43" spans="1:11" x14ac:dyDescent="0.3">
      <c r="A43" t="str">
        <f>TEXT(EuroMillions!B43,"0") &amp; TEXT(EuroMillions!C43,"0") &amp; TEXT(EuroMillions!D43,"0") &amp; TEXT(EuroMillions!E43,"0") &amp; TEXT(EuroMillions!F43,"0") &amp; TEXT(EuroMillions!G43,"0") &amp; TEXT(EuroMillions!H43,"0")</f>
        <v>413202849712</v>
      </c>
      <c r="B43">
        <f t="shared" si="0"/>
        <v>1</v>
      </c>
      <c r="C43">
        <f t="shared" si="1"/>
        <v>2</v>
      </c>
      <c r="D43">
        <f t="shared" si="9"/>
        <v>3</v>
      </c>
      <c r="E43">
        <f t="shared" si="2"/>
        <v>1</v>
      </c>
      <c r="F43">
        <f t="shared" si="3"/>
        <v>2</v>
      </c>
      <c r="G43">
        <f t="shared" si="4"/>
        <v>0</v>
      </c>
      <c r="H43">
        <f t="shared" si="5"/>
        <v>0</v>
      </c>
      <c r="I43">
        <f t="shared" si="6"/>
        <v>1</v>
      </c>
      <c r="J43">
        <f t="shared" si="7"/>
        <v>1</v>
      </c>
      <c r="K43">
        <f t="shared" si="8"/>
        <v>1</v>
      </c>
    </row>
    <row r="44" spans="1:11" x14ac:dyDescent="0.3">
      <c r="A44" t="str">
        <f>TEXT(EuroMillions!B44,"0") &amp; TEXT(EuroMillions!C44,"0") &amp; TEXT(EuroMillions!D44,"0") &amp; TEXT(EuroMillions!E44,"0") &amp; TEXT(EuroMillions!F44,"0") &amp; TEXT(EuroMillions!G44,"0") &amp; TEXT(EuroMillions!H44,"0")</f>
        <v>7834394426</v>
      </c>
      <c r="B44">
        <f t="shared" si="0"/>
        <v>0</v>
      </c>
      <c r="C44">
        <f t="shared" si="1"/>
        <v>0</v>
      </c>
      <c r="D44">
        <f t="shared" si="9"/>
        <v>1</v>
      </c>
      <c r="E44">
        <f t="shared" si="2"/>
        <v>2</v>
      </c>
      <c r="F44">
        <f t="shared" si="3"/>
        <v>3</v>
      </c>
      <c r="G44">
        <f t="shared" si="4"/>
        <v>0</v>
      </c>
      <c r="H44">
        <f t="shared" si="5"/>
        <v>1</v>
      </c>
      <c r="I44">
        <f t="shared" si="6"/>
        <v>1</v>
      </c>
      <c r="J44">
        <f t="shared" si="7"/>
        <v>1</v>
      </c>
      <c r="K44">
        <f t="shared" si="8"/>
        <v>1</v>
      </c>
    </row>
    <row r="45" spans="1:11" x14ac:dyDescent="0.3">
      <c r="A45" t="str">
        <f>TEXT(EuroMillions!B45,"0") &amp; TEXT(EuroMillions!C45,"0") &amp; TEXT(EuroMillions!D45,"0") &amp; TEXT(EuroMillions!E45,"0") &amp; TEXT(EuroMillions!F45,"0") &amp; TEXT(EuroMillions!G45,"0") &amp; TEXT(EuroMillions!H45,"0")</f>
        <v>1011122250110</v>
      </c>
      <c r="B45">
        <f t="shared" si="0"/>
        <v>3</v>
      </c>
      <c r="C45">
        <f t="shared" si="1"/>
        <v>6</v>
      </c>
      <c r="D45">
        <f t="shared" si="9"/>
        <v>3</v>
      </c>
      <c r="E45">
        <f t="shared" si="2"/>
        <v>0</v>
      </c>
      <c r="F45">
        <f t="shared" si="3"/>
        <v>0</v>
      </c>
      <c r="G45">
        <f t="shared" si="4"/>
        <v>1</v>
      </c>
      <c r="H45">
        <f t="shared" si="5"/>
        <v>0</v>
      </c>
      <c r="I45">
        <f t="shared" si="6"/>
        <v>0</v>
      </c>
      <c r="J45">
        <f t="shared" si="7"/>
        <v>0</v>
      </c>
      <c r="K45">
        <f t="shared" si="8"/>
        <v>0</v>
      </c>
    </row>
    <row r="46" spans="1:11" x14ac:dyDescent="0.3">
      <c r="A46" t="str">
        <f>TEXT(EuroMillions!B46,"0") &amp; TEXT(EuroMillions!C46,"0") &amp; TEXT(EuroMillions!D46,"0") &amp; TEXT(EuroMillions!E46,"0") &amp; TEXT(EuroMillions!F46,"0") &amp; TEXT(EuroMillions!G46,"0") &amp; TEXT(EuroMillions!H46,"0")</f>
        <v>23335424813</v>
      </c>
      <c r="B46">
        <f t="shared" si="0"/>
        <v>0</v>
      </c>
      <c r="C46">
        <f t="shared" si="1"/>
        <v>1</v>
      </c>
      <c r="D46">
        <f t="shared" si="9"/>
        <v>2</v>
      </c>
      <c r="E46">
        <f t="shared" si="2"/>
        <v>4</v>
      </c>
      <c r="F46">
        <f t="shared" si="3"/>
        <v>2</v>
      </c>
      <c r="G46">
        <f t="shared" si="4"/>
        <v>1</v>
      </c>
      <c r="H46">
        <f t="shared" si="5"/>
        <v>0</v>
      </c>
      <c r="I46">
        <f t="shared" si="6"/>
        <v>0</v>
      </c>
      <c r="J46">
        <f t="shared" si="7"/>
        <v>1</v>
      </c>
      <c r="K46">
        <f t="shared" si="8"/>
        <v>0</v>
      </c>
    </row>
    <row r="47" spans="1:11" x14ac:dyDescent="0.3">
      <c r="A47" t="str">
        <f>TEXT(EuroMillions!B47,"0") &amp; TEXT(EuroMillions!C47,"0") &amp; TEXT(EuroMillions!D47,"0") &amp; TEXT(EuroMillions!E47,"0") &amp; TEXT(EuroMillions!F47,"0") &amp; TEXT(EuroMillions!G47,"0") &amp; TEXT(EuroMillions!H47,"0")</f>
        <v>1819375069</v>
      </c>
      <c r="B47">
        <f t="shared" si="0"/>
        <v>1</v>
      </c>
      <c r="C47">
        <f t="shared" si="1"/>
        <v>2</v>
      </c>
      <c r="D47">
        <f t="shared" si="9"/>
        <v>0</v>
      </c>
      <c r="E47">
        <f t="shared" si="2"/>
        <v>1</v>
      </c>
      <c r="F47">
        <f t="shared" si="3"/>
        <v>0</v>
      </c>
      <c r="G47">
        <f t="shared" si="4"/>
        <v>1</v>
      </c>
      <c r="H47">
        <f t="shared" si="5"/>
        <v>1</v>
      </c>
      <c r="I47">
        <f t="shared" si="6"/>
        <v>1</v>
      </c>
      <c r="J47">
        <f t="shared" si="7"/>
        <v>1</v>
      </c>
      <c r="K47">
        <f t="shared" si="8"/>
        <v>2</v>
      </c>
    </row>
    <row r="48" spans="1:11" x14ac:dyDescent="0.3">
      <c r="A48" t="str">
        <f>TEXT(EuroMillions!B48,"0") &amp; TEXT(EuroMillions!C48,"0") &amp; TEXT(EuroMillions!D48,"0") &amp; TEXT(EuroMillions!E48,"0") &amp; TEXT(EuroMillions!F48,"0") &amp; TEXT(EuroMillions!G48,"0") &amp; TEXT(EuroMillions!H48,"0")</f>
        <v>73338445027</v>
      </c>
      <c r="B48">
        <f t="shared" si="0"/>
        <v>1</v>
      </c>
      <c r="C48">
        <f t="shared" si="1"/>
        <v>0</v>
      </c>
      <c r="D48">
        <f t="shared" si="9"/>
        <v>1</v>
      </c>
      <c r="E48">
        <f t="shared" si="2"/>
        <v>3</v>
      </c>
      <c r="F48">
        <f t="shared" si="3"/>
        <v>2</v>
      </c>
      <c r="G48">
        <f t="shared" si="4"/>
        <v>1</v>
      </c>
      <c r="H48">
        <f t="shared" si="5"/>
        <v>0</v>
      </c>
      <c r="I48">
        <f t="shared" si="6"/>
        <v>2</v>
      </c>
      <c r="J48">
        <f t="shared" si="7"/>
        <v>1</v>
      </c>
      <c r="K48">
        <f t="shared" si="8"/>
        <v>0</v>
      </c>
    </row>
    <row r="49" spans="1:11" x14ac:dyDescent="0.3">
      <c r="A49" t="str">
        <f>TEXT(EuroMillions!B49,"0") &amp; TEXT(EuroMillions!C49,"0") &amp; TEXT(EuroMillions!D49,"0") &amp; TEXT(EuroMillions!E49,"0") &amp; TEXT(EuroMillions!F49,"0") &amp; TEXT(EuroMillions!G49,"0") &amp; TEXT(EuroMillions!H49,"0")</f>
        <v>121930451012</v>
      </c>
      <c r="B49">
        <f t="shared" si="0"/>
        <v>2</v>
      </c>
      <c r="C49">
        <f t="shared" si="1"/>
        <v>4</v>
      </c>
      <c r="D49">
        <f t="shared" si="9"/>
        <v>2</v>
      </c>
      <c r="E49">
        <f t="shared" si="2"/>
        <v>1</v>
      </c>
      <c r="F49">
        <f t="shared" si="3"/>
        <v>1</v>
      </c>
      <c r="G49">
        <f t="shared" si="4"/>
        <v>1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1</v>
      </c>
    </row>
    <row r="50" spans="1:11" x14ac:dyDescent="0.3">
      <c r="A50" t="str">
        <f>TEXT(EuroMillions!B50,"0") &amp; TEXT(EuroMillions!C50,"0") &amp; TEXT(EuroMillions!D50,"0") &amp; TEXT(EuroMillions!E50,"0") &amp; TEXT(EuroMillions!F50,"0") &amp; TEXT(EuroMillions!G50,"0") &amp; TEXT(EuroMillions!H50,"0")</f>
        <v>41720254589</v>
      </c>
      <c r="B50">
        <f t="shared" si="0"/>
        <v>1</v>
      </c>
      <c r="C50">
        <f t="shared" si="1"/>
        <v>1</v>
      </c>
      <c r="D50">
        <f t="shared" si="9"/>
        <v>2</v>
      </c>
      <c r="E50">
        <f t="shared" si="2"/>
        <v>0</v>
      </c>
      <c r="F50">
        <f t="shared" si="3"/>
        <v>2</v>
      </c>
      <c r="G50">
        <f t="shared" si="4"/>
        <v>2</v>
      </c>
      <c r="H50">
        <f t="shared" si="5"/>
        <v>0</v>
      </c>
      <c r="I50">
        <f t="shared" si="6"/>
        <v>1</v>
      </c>
      <c r="J50">
        <f t="shared" si="7"/>
        <v>1</v>
      </c>
      <c r="K50">
        <f t="shared" si="8"/>
        <v>1</v>
      </c>
    </row>
    <row r="51" spans="1:11" x14ac:dyDescent="0.3">
      <c r="A51" t="str">
        <f>TEXT(EuroMillions!B51,"0") &amp; TEXT(EuroMillions!C51,"0") &amp; TEXT(EuroMillions!D51,"0") &amp; TEXT(EuroMillions!E51,"0") &amp; TEXT(EuroMillions!F51,"0") &amp; TEXT(EuroMillions!G51,"0") &amp; TEXT(EuroMillions!H51,"0")</f>
        <v>31327304612</v>
      </c>
      <c r="B51">
        <f t="shared" si="0"/>
        <v>1</v>
      </c>
      <c r="C51">
        <f t="shared" si="1"/>
        <v>2</v>
      </c>
      <c r="D51">
        <f t="shared" si="9"/>
        <v>2</v>
      </c>
      <c r="E51">
        <f t="shared" si="2"/>
        <v>3</v>
      </c>
      <c r="F51">
        <f t="shared" si="3"/>
        <v>1</v>
      </c>
      <c r="G51">
        <f t="shared" si="4"/>
        <v>0</v>
      </c>
      <c r="H51">
        <f t="shared" si="5"/>
        <v>1</v>
      </c>
      <c r="I51">
        <f t="shared" si="6"/>
        <v>1</v>
      </c>
      <c r="J51">
        <f t="shared" si="7"/>
        <v>0</v>
      </c>
      <c r="K51">
        <f t="shared" si="8"/>
        <v>0</v>
      </c>
    </row>
    <row r="52" spans="1:11" x14ac:dyDescent="0.3">
      <c r="A52" t="str">
        <f>TEXT(EuroMillions!B52,"0") &amp; TEXT(EuroMillions!C52,"0") &amp; TEXT(EuroMillions!D52,"0") &amp; TEXT(EuroMillions!E52,"0") &amp; TEXT(EuroMillions!F52,"0") &amp; TEXT(EuroMillions!G52,"0") &amp; TEXT(EuroMillions!H52,"0")</f>
        <v>415233039112</v>
      </c>
      <c r="B52">
        <f t="shared" si="0"/>
        <v>1</v>
      </c>
      <c r="C52">
        <f t="shared" si="1"/>
        <v>3</v>
      </c>
      <c r="D52">
        <f t="shared" si="9"/>
        <v>2</v>
      </c>
      <c r="E52">
        <f t="shared" si="2"/>
        <v>3</v>
      </c>
      <c r="F52">
        <f t="shared" si="3"/>
        <v>1</v>
      </c>
      <c r="G52">
        <f t="shared" si="4"/>
        <v>1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1</v>
      </c>
    </row>
    <row r="53" spans="1:11" x14ac:dyDescent="0.3">
      <c r="A53" t="str">
        <f>TEXT(EuroMillions!B53,"0") &amp; TEXT(EuroMillions!C53,"0") &amp; TEXT(EuroMillions!D53,"0") &amp; TEXT(EuroMillions!E53,"0") &amp; TEXT(EuroMillions!F53,"0") &amp; TEXT(EuroMillions!G53,"0") &amp; TEXT(EuroMillions!H53,"0")</f>
        <v>21532364839</v>
      </c>
      <c r="B53">
        <f t="shared" si="0"/>
        <v>0</v>
      </c>
      <c r="C53">
        <f t="shared" si="1"/>
        <v>1</v>
      </c>
      <c r="D53">
        <f t="shared" si="9"/>
        <v>2</v>
      </c>
      <c r="E53">
        <f t="shared" si="2"/>
        <v>3</v>
      </c>
      <c r="F53">
        <f t="shared" si="3"/>
        <v>1</v>
      </c>
      <c r="G53">
        <f t="shared" si="4"/>
        <v>1</v>
      </c>
      <c r="H53">
        <f t="shared" si="5"/>
        <v>1</v>
      </c>
      <c r="I53">
        <f t="shared" si="6"/>
        <v>0</v>
      </c>
      <c r="J53">
        <f t="shared" si="7"/>
        <v>1</v>
      </c>
      <c r="K53">
        <f t="shared" si="8"/>
        <v>1</v>
      </c>
    </row>
    <row r="54" spans="1:11" x14ac:dyDescent="0.3">
      <c r="A54" t="str">
        <f>TEXT(EuroMillions!B54,"0") &amp; TEXT(EuroMillions!C54,"0") &amp; TEXT(EuroMillions!D54,"0") &amp; TEXT(EuroMillions!E54,"0") &amp; TEXT(EuroMillions!F54,"0") &amp; TEXT(EuroMillions!G54,"0") &amp; TEXT(EuroMillions!H54,"0")</f>
        <v>162332464945</v>
      </c>
      <c r="B54">
        <f t="shared" si="0"/>
        <v>0</v>
      </c>
      <c r="C54">
        <f t="shared" si="1"/>
        <v>1</v>
      </c>
      <c r="D54">
        <f t="shared" si="9"/>
        <v>2</v>
      </c>
      <c r="E54">
        <f t="shared" si="2"/>
        <v>2</v>
      </c>
      <c r="F54">
        <f t="shared" si="3"/>
        <v>3</v>
      </c>
      <c r="G54">
        <f t="shared" si="4"/>
        <v>1</v>
      </c>
      <c r="H54">
        <f t="shared" si="5"/>
        <v>2</v>
      </c>
      <c r="I54">
        <f t="shared" si="6"/>
        <v>0</v>
      </c>
      <c r="J54">
        <f t="shared" si="7"/>
        <v>0</v>
      </c>
      <c r="K54">
        <f t="shared" si="8"/>
        <v>1</v>
      </c>
    </row>
    <row r="55" spans="1:11" x14ac:dyDescent="0.3">
      <c r="A55" t="str">
        <f>TEXT(EuroMillions!B55,"0") &amp; TEXT(EuroMillions!C55,"0") &amp; TEXT(EuroMillions!D55,"0") &amp; TEXT(EuroMillions!E55,"0") &amp; TEXT(EuroMillions!F55,"0") &amp; TEXT(EuroMillions!G55,"0") &amp; TEXT(EuroMillions!H55,"0")</f>
        <v>71419344068</v>
      </c>
      <c r="B55">
        <f t="shared" si="0"/>
        <v>1</v>
      </c>
      <c r="C55">
        <f t="shared" si="1"/>
        <v>2</v>
      </c>
      <c r="D55">
        <f t="shared" si="9"/>
        <v>0</v>
      </c>
      <c r="E55">
        <f t="shared" si="2"/>
        <v>1</v>
      </c>
      <c r="F55">
        <f t="shared" si="3"/>
        <v>3</v>
      </c>
      <c r="G55">
        <f t="shared" si="4"/>
        <v>0</v>
      </c>
      <c r="H55">
        <f t="shared" si="5"/>
        <v>1</v>
      </c>
      <c r="I55">
        <f t="shared" si="6"/>
        <v>1</v>
      </c>
      <c r="J55">
        <f t="shared" si="7"/>
        <v>1</v>
      </c>
      <c r="K55">
        <f t="shared" si="8"/>
        <v>1</v>
      </c>
    </row>
    <row r="56" spans="1:11" x14ac:dyDescent="0.3">
      <c r="A56" t="str">
        <f>TEXT(EuroMillions!B56,"0") &amp; TEXT(EuroMillions!C56,"0") &amp; TEXT(EuroMillions!D56,"0") &amp; TEXT(EuroMillions!E56,"0") &amp; TEXT(EuroMillions!F56,"0") &amp; TEXT(EuroMillions!G56,"0") &amp; TEXT(EuroMillions!H56,"0")</f>
        <v>4816172016</v>
      </c>
      <c r="B56">
        <f t="shared" si="0"/>
        <v>1</v>
      </c>
      <c r="C56">
        <f t="shared" si="1"/>
        <v>3</v>
      </c>
      <c r="D56">
        <f t="shared" si="9"/>
        <v>1</v>
      </c>
      <c r="E56">
        <f t="shared" si="2"/>
        <v>0</v>
      </c>
      <c r="F56">
        <f t="shared" si="3"/>
        <v>1</v>
      </c>
      <c r="G56">
        <f t="shared" si="4"/>
        <v>0</v>
      </c>
      <c r="H56">
        <f t="shared" si="5"/>
        <v>2</v>
      </c>
      <c r="I56">
        <f t="shared" si="6"/>
        <v>1</v>
      </c>
      <c r="J56">
        <f t="shared" si="7"/>
        <v>1</v>
      </c>
      <c r="K56">
        <f t="shared" si="8"/>
        <v>0</v>
      </c>
    </row>
    <row r="57" spans="1:11" x14ac:dyDescent="0.3">
      <c r="A57" t="str">
        <f>TEXT(EuroMillions!B57,"0") &amp; TEXT(EuroMillions!C57,"0") &amp; TEXT(EuroMillions!D57,"0") &amp; TEXT(EuroMillions!E57,"0") &amp; TEXT(EuroMillions!F57,"0") &amp; TEXT(EuroMillions!G57,"0") &amp; TEXT(EuroMillions!H57,"0")</f>
        <v>822294142911</v>
      </c>
      <c r="B57">
        <f t="shared" si="0"/>
        <v>0</v>
      </c>
      <c r="C57">
        <f t="shared" si="1"/>
        <v>3</v>
      </c>
      <c r="D57">
        <f t="shared" si="9"/>
        <v>4</v>
      </c>
      <c r="E57">
        <f t="shared" si="2"/>
        <v>0</v>
      </c>
      <c r="F57">
        <f t="shared" si="3"/>
        <v>2</v>
      </c>
      <c r="G57">
        <f t="shared" si="4"/>
        <v>0</v>
      </c>
      <c r="H57">
        <f t="shared" si="5"/>
        <v>0</v>
      </c>
      <c r="I57">
        <f t="shared" si="6"/>
        <v>0</v>
      </c>
      <c r="J57">
        <f t="shared" si="7"/>
        <v>1</v>
      </c>
      <c r="K57">
        <f t="shared" si="8"/>
        <v>2</v>
      </c>
    </row>
    <row r="58" spans="1:11" x14ac:dyDescent="0.3">
      <c r="A58" t="str">
        <f>TEXT(EuroMillions!B58,"0") &amp; TEXT(EuroMillions!C58,"0") &amp; TEXT(EuroMillions!D58,"0") &amp; TEXT(EuroMillions!E58,"0") &amp; TEXT(EuroMillions!F58,"0") &amp; TEXT(EuroMillions!G58,"0") &amp; TEXT(EuroMillions!H58,"0")</f>
        <v>720212738512</v>
      </c>
      <c r="B58">
        <f t="shared" si="0"/>
        <v>1</v>
      </c>
      <c r="C58">
        <f t="shared" si="1"/>
        <v>2</v>
      </c>
      <c r="D58">
        <f t="shared" si="9"/>
        <v>4</v>
      </c>
      <c r="E58">
        <f t="shared" si="2"/>
        <v>1</v>
      </c>
      <c r="F58">
        <f t="shared" si="3"/>
        <v>0</v>
      </c>
      <c r="G58">
        <f t="shared" si="4"/>
        <v>1</v>
      </c>
      <c r="H58">
        <f t="shared" si="5"/>
        <v>0</v>
      </c>
      <c r="I58">
        <f t="shared" si="6"/>
        <v>2</v>
      </c>
      <c r="J58">
        <f t="shared" si="7"/>
        <v>1</v>
      </c>
      <c r="K58">
        <f t="shared" si="8"/>
        <v>0</v>
      </c>
    </row>
    <row r="59" spans="1:11" x14ac:dyDescent="0.3">
      <c r="A59" t="str">
        <f>TEXT(EuroMillions!B59,"0") &amp; TEXT(EuroMillions!C59,"0") &amp; TEXT(EuroMillions!D59,"0") &amp; TEXT(EuroMillions!E59,"0") &amp; TEXT(EuroMillions!F59,"0") &amp; TEXT(EuroMillions!G59,"0") &amp; TEXT(EuroMillions!H59,"0")</f>
        <v>182021364935</v>
      </c>
      <c r="B59">
        <f t="shared" si="0"/>
        <v>1</v>
      </c>
      <c r="C59">
        <f t="shared" si="1"/>
        <v>2</v>
      </c>
      <c r="D59">
        <f t="shared" si="9"/>
        <v>2</v>
      </c>
      <c r="E59">
        <f t="shared" si="2"/>
        <v>2</v>
      </c>
      <c r="F59">
        <f t="shared" si="3"/>
        <v>1</v>
      </c>
      <c r="G59">
        <f t="shared" si="4"/>
        <v>1</v>
      </c>
      <c r="H59">
        <f t="shared" si="5"/>
        <v>1</v>
      </c>
      <c r="I59">
        <f t="shared" si="6"/>
        <v>0</v>
      </c>
      <c r="J59">
        <f t="shared" si="7"/>
        <v>1</v>
      </c>
      <c r="K59">
        <f t="shared" si="8"/>
        <v>1</v>
      </c>
    </row>
    <row r="60" spans="1:11" x14ac:dyDescent="0.3">
      <c r="A60" t="str">
        <f>TEXT(EuroMillions!B60,"0") &amp; TEXT(EuroMillions!C60,"0") &amp; TEXT(EuroMillions!D60,"0") &amp; TEXT(EuroMillions!E60,"0") &amp; TEXT(EuroMillions!F60,"0") &amp; TEXT(EuroMillions!G60,"0") &amp; TEXT(EuroMillions!H60,"0")</f>
        <v>162529343737</v>
      </c>
      <c r="B60">
        <f t="shared" si="0"/>
        <v>0</v>
      </c>
      <c r="C60">
        <f t="shared" si="1"/>
        <v>1</v>
      </c>
      <c r="D60">
        <f t="shared" si="9"/>
        <v>2</v>
      </c>
      <c r="E60">
        <f t="shared" si="2"/>
        <v>3</v>
      </c>
      <c r="F60">
        <f t="shared" si="3"/>
        <v>1</v>
      </c>
      <c r="G60">
        <f t="shared" si="4"/>
        <v>1</v>
      </c>
      <c r="H60">
        <f t="shared" si="5"/>
        <v>1</v>
      </c>
      <c r="I60">
        <f t="shared" si="6"/>
        <v>2</v>
      </c>
      <c r="J60">
        <f t="shared" si="7"/>
        <v>0</v>
      </c>
      <c r="K60">
        <f t="shared" si="8"/>
        <v>1</v>
      </c>
    </row>
    <row r="61" spans="1:11" x14ac:dyDescent="0.3">
      <c r="A61" t="str">
        <f>TEXT(EuroMillions!B61,"0") &amp; TEXT(EuroMillions!C61,"0") &amp; TEXT(EuroMillions!D61,"0") &amp; TEXT(EuroMillions!E61,"0") &amp; TEXT(EuroMillions!F61,"0") &amp; TEXT(EuroMillions!G61,"0") &amp; TEXT(EuroMillions!H61,"0")</f>
        <v>2030324144110</v>
      </c>
      <c r="B61">
        <f t="shared" si="0"/>
        <v>3</v>
      </c>
      <c r="C61">
        <f t="shared" si="1"/>
        <v>3</v>
      </c>
      <c r="D61">
        <f t="shared" si="9"/>
        <v>2</v>
      </c>
      <c r="E61">
        <f t="shared" si="2"/>
        <v>2</v>
      </c>
      <c r="F61">
        <f t="shared" si="3"/>
        <v>3</v>
      </c>
      <c r="G61">
        <f t="shared" si="4"/>
        <v>0</v>
      </c>
      <c r="H61">
        <f t="shared" si="5"/>
        <v>0</v>
      </c>
      <c r="I61">
        <f t="shared" si="6"/>
        <v>0</v>
      </c>
      <c r="J61">
        <f t="shared" si="7"/>
        <v>0</v>
      </c>
      <c r="K61">
        <f t="shared" si="8"/>
        <v>0</v>
      </c>
    </row>
    <row r="62" spans="1:11" x14ac:dyDescent="0.3">
      <c r="A62" t="str">
        <f>TEXT(EuroMillions!B62,"0") &amp; TEXT(EuroMillions!C62,"0") &amp; TEXT(EuroMillions!D62,"0") &amp; TEXT(EuroMillions!E62,"0") &amp; TEXT(EuroMillions!F62,"0") &amp; TEXT(EuroMillions!G62,"0") &amp; TEXT(EuroMillions!H62,"0")</f>
        <v>1015173142412</v>
      </c>
      <c r="B62">
        <f t="shared" si="0"/>
        <v>1</v>
      </c>
      <c r="C62">
        <f t="shared" si="1"/>
        <v>5</v>
      </c>
      <c r="D62">
        <f t="shared" si="9"/>
        <v>2</v>
      </c>
      <c r="E62">
        <f t="shared" si="2"/>
        <v>1</v>
      </c>
      <c r="F62">
        <f t="shared" si="3"/>
        <v>2</v>
      </c>
      <c r="G62">
        <f t="shared" si="4"/>
        <v>1</v>
      </c>
      <c r="H62">
        <f t="shared" si="5"/>
        <v>0</v>
      </c>
      <c r="I62">
        <f t="shared" si="6"/>
        <v>1</v>
      </c>
      <c r="J62">
        <f t="shared" si="7"/>
        <v>0</v>
      </c>
      <c r="K62">
        <f t="shared" si="8"/>
        <v>0</v>
      </c>
    </row>
    <row r="63" spans="1:11" x14ac:dyDescent="0.3">
      <c r="A63" t="str">
        <f>TEXT(EuroMillions!B63,"0") &amp; TEXT(EuroMillions!C63,"0") &amp; TEXT(EuroMillions!D63,"0") &amp; TEXT(EuroMillions!E63,"0") &amp; TEXT(EuroMillions!F63,"0") &amp; TEXT(EuroMillions!G63,"0") &amp; TEXT(EuroMillions!H63,"0")</f>
        <v>62946474829</v>
      </c>
      <c r="B63">
        <f t="shared" si="0"/>
        <v>0</v>
      </c>
      <c r="C63">
        <f t="shared" si="1"/>
        <v>0</v>
      </c>
      <c r="D63">
        <f t="shared" si="9"/>
        <v>2</v>
      </c>
      <c r="E63">
        <f t="shared" si="2"/>
        <v>0</v>
      </c>
      <c r="F63">
        <f t="shared" si="3"/>
        <v>3</v>
      </c>
      <c r="G63">
        <f t="shared" si="4"/>
        <v>0</v>
      </c>
      <c r="H63">
        <f t="shared" si="5"/>
        <v>2</v>
      </c>
      <c r="I63">
        <f t="shared" si="6"/>
        <v>1</v>
      </c>
      <c r="J63">
        <f t="shared" si="7"/>
        <v>1</v>
      </c>
      <c r="K63">
        <f t="shared" si="8"/>
        <v>2</v>
      </c>
    </row>
    <row r="64" spans="1:11" x14ac:dyDescent="0.3">
      <c r="A64" t="str">
        <f>TEXT(EuroMillions!B64,"0") &amp; TEXT(EuroMillions!C64,"0") &amp; TEXT(EuroMillions!D64,"0") &amp; TEXT(EuroMillions!E64,"0") &amp; TEXT(EuroMillions!F64,"0") &amp; TEXT(EuroMillions!G64,"0") &amp; TEXT(EuroMillions!H64,"0")</f>
        <v>121434414734</v>
      </c>
      <c r="B64">
        <f t="shared" si="0"/>
        <v>0</v>
      </c>
      <c r="C64">
        <f t="shared" si="1"/>
        <v>3</v>
      </c>
      <c r="D64">
        <f t="shared" si="9"/>
        <v>1</v>
      </c>
      <c r="E64">
        <f t="shared" si="2"/>
        <v>2</v>
      </c>
      <c r="F64">
        <f t="shared" si="3"/>
        <v>5</v>
      </c>
      <c r="G64">
        <f t="shared" si="4"/>
        <v>0</v>
      </c>
      <c r="H64">
        <f t="shared" si="5"/>
        <v>0</v>
      </c>
      <c r="I64">
        <f t="shared" si="6"/>
        <v>1</v>
      </c>
      <c r="J64">
        <f t="shared" si="7"/>
        <v>0</v>
      </c>
      <c r="K64">
        <f t="shared" si="8"/>
        <v>0</v>
      </c>
    </row>
    <row r="65" spans="1:11" x14ac:dyDescent="0.3">
      <c r="A65" t="str">
        <f>TEXT(EuroMillions!B65,"0") &amp; TEXT(EuroMillions!C65,"0") &amp; TEXT(EuroMillions!D65,"0") &amp; TEXT(EuroMillions!E65,"0") &amp; TEXT(EuroMillions!F65,"0") &amp; TEXT(EuroMillions!G65,"0") &amp; TEXT(EuroMillions!H65,"0")</f>
        <v>7911164525</v>
      </c>
      <c r="B65">
        <f t="shared" si="0"/>
        <v>0</v>
      </c>
      <c r="C65">
        <f t="shared" si="1"/>
        <v>3</v>
      </c>
      <c r="D65">
        <f t="shared" si="9"/>
        <v>1</v>
      </c>
      <c r="E65">
        <f t="shared" si="2"/>
        <v>0</v>
      </c>
      <c r="F65">
        <f t="shared" si="3"/>
        <v>1</v>
      </c>
      <c r="G65">
        <f t="shared" si="4"/>
        <v>2</v>
      </c>
      <c r="H65">
        <f t="shared" si="5"/>
        <v>1</v>
      </c>
      <c r="I65">
        <f t="shared" si="6"/>
        <v>1</v>
      </c>
      <c r="J65">
        <f t="shared" si="7"/>
        <v>0</v>
      </c>
      <c r="K65">
        <f t="shared" si="8"/>
        <v>1</v>
      </c>
    </row>
    <row r="66" spans="1:11" x14ac:dyDescent="0.3">
      <c r="A66" t="str">
        <f>TEXT(EuroMillions!B66,"0") &amp; TEXT(EuroMillions!C66,"0") &amp; TEXT(EuroMillions!D66,"0") &amp; TEXT(EuroMillions!E66,"0") &amp; TEXT(EuroMillions!F66,"0") &amp; TEXT(EuroMillions!G66,"0") &amp; TEXT(EuroMillions!H66,"0")</f>
        <v>32427334246</v>
      </c>
      <c r="B66">
        <f t="shared" ref="B66:B129" si="11">LEN($A66)-LEN(SUBSTITUTE($A66,"0",""))</f>
        <v>0</v>
      </c>
      <c r="C66">
        <f t="shared" ref="C66:C129" si="12">LEN($A66)-LEN(SUBSTITUTE($A66,"1",""))</f>
        <v>0</v>
      </c>
      <c r="D66">
        <f t="shared" ref="D66:D129" si="13">LEN($A66)-LEN(SUBSTITUTE($A66,"2",""))</f>
        <v>3</v>
      </c>
      <c r="E66">
        <f t="shared" ref="E66:E129" si="14">LEN($A66)-LEN(SUBSTITUTE($A66,"3",""))</f>
        <v>3</v>
      </c>
      <c r="F66">
        <f t="shared" ref="F66:F129" si="15">LEN($A66)-LEN(SUBSTITUTE($A66,"4",""))</f>
        <v>3</v>
      </c>
      <c r="G66">
        <f t="shared" ref="G66:G129" si="16">LEN($A66)-LEN(SUBSTITUTE($A66,"5",""))</f>
        <v>0</v>
      </c>
      <c r="H66">
        <f t="shared" ref="H66:H129" si="17">LEN($A66)-LEN(SUBSTITUTE($A66,"6",""))</f>
        <v>1</v>
      </c>
      <c r="I66">
        <f t="shared" ref="I66:I129" si="18">LEN($A66)-LEN(SUBSTITUTE($A66,"7",""))</f>
        <v>1</v>
      </c>
      <c r="J66">
        <f t="shared" ref="J66:J129" si="19">LEN($A66)-LEN(SUBSTITUTE($A66,"8",""))</f>
        <v>0</v>
      </c>
      <c r="K66">
        <f t="shared" ref="K66:K129" si="20">LEN($A66)-LEN(SUBSTITUTE($A66,"9",""))</f>
        <v>0</v>
      </c>
    </row>
    <row r="67" spans="1:11" x14ac:dyDescent="0.3">
      <c r="A67" t="str">
        <f>TEXT(EuroMillions!B67,"0") &amp; TEXT(EuroMillions!C67,"0") &amp; TEXT(EuroMillions!D67,"0") &amp; TEXT(EuroMillions!E67,"0") &amp; TEXT(EuroMillions!F67,"0") &amp; TEXT(EuroMillions!G67,"0") &amp; TEXT(EuroMillions!H67,"0")</f>
        <v>18114247411</v>
      </c>
      <c r="B67">
        <f t="shared" si="11"/>
        <v>0</v>
      </c>
      <c r="C67">
        <f t="shared" si="12"/>
        <v>5</v>
      </c>
      <c r="D67">
        <f t="shared" si="13"/>
        <v>1</v>
      </c>
      <c r="E67">
        <f t="shared" si="14"/>
        <v>0</v>
      </c>
      <c r="F67">
        <f t="shared" si="15"/>
        <v>3</v>
      </c>
      <c r="G67">
        <f t="shared" si="16"/>
        <v>0</v>
      </c>
      <c r="H67">
        <f t="shared" si="17"/>
        <v>0</v>
      </c>
      <c r="I67">
        <f t="shared" si="18"/>
        <v>1</v>
      </c>
      <c r="J67">
        <f t="shared" si="19"/>
        <v>1</v>
      </c>
      <c r="K67">
        <f t="shared" si="20"/>
        <v>0</v>
      </c>
    </row>
    <row r="68" spans="1:11" x14ac:dyDescent="0.3">
      <c r="A68" t="str">
        <f>TEXT(EuroMillions!B68,"0") &amp; TEXT(EuroMillions!C68,"0") &amp; TEXT(EuroMillions!D68,"0") &amp; TEXT(EuroMillions!E68,"0") &amp; TEXT(EuroMillions!F68,"0") &amp; TEXT(EuroMillions!G68,"0") &amp; TEXT(EuroMillions!H68,"0")</f>
        <v>91524475089</v>
      </c>
      <c r="B68">
        <f t="shared" si="11"/>
        <v>1</v>
      </c>
      <c r="C68">
        <f t="shared" si="12"/>
        <v>1</v>
      </c>
      <c r="D68">
        <f t="shared" si="13"/>
        <v>1</v>
      </c>
      <c r="E68">
        <f t="shared" si="14"/>
        <v>0</v>
      </c>
      <c r="F68">
        <f t="shared" si="15"/>
        <v>2</v>
      </c>
      <c r="G68">
        <f t="shared" si="16"/>
        <v>2</v>
      </c>
      <c r="H68">
        <f t="shared" si="17"/>
        <v>0</v>
      </c>
      <c r="I68">
        <f t="shared" si="18"/>
        <v>1</v>
      </c>
      <c r="J68">
        <f t="shared" si="19"/>
        <v>1</v>
      </c>
      <c r="K68">
        <f t="shared" si="20"/>
        <v>2</v>
      </c>
    </row>
    <row r="69" spans="1:11" x14ac:dyDescent="0.3">
      <c r="A69" t="str">
        <f>TEXT(EuroMillions!B69,"0") &amp; TEXT(EuroMillions!C69,"0") &amp; TEXT(EuroMillions!D69,"0") &amp; TEXT(EuroMillions!E69,"0") &amp; TEXT(EuroMillions!F69,"0") &amp; TEXT(EuroMillions!G69,"0") &amp; TEXT(EuroMillions!H69,"0")</f>
        <v>710131826312</v>
      </c>
      <c r="B69">
        <f t="shared" si="11"/>
        <v>1</v>
      </c>
      <c r="C69">
        <f t="shared" si="12"/>
        <v>4</v>
      </c>
      <c r="D69">
        <f t="shared" si="13"/>
        <v>2</v>
      </c>
      <c r="E69">
        <f t="shared" si="14"/>
        <v>2</v>
      </c>
      <c r="F69">
        <f t="shared" si="15"/>
        <v>0</v>
      </c>
      <c r="G69">
        <f t="shared" si="16"/>
        <v>0</v>
      </c>
      <c r="H69">
        <f t="shared" si="17"/>
        <v>1</v>
      </c>
      <c r="I69">
        <f t="shared" si="18"/>
        <v>1</v>
      </c>
      <c r="J69">
        <f t="shared" si="19"/>
        <v>1</v>
      </c>
      <c r="K69">
        <f t="shared" si="20"/>
        <v>0</v>
      </c>
    </row>
    <row r="70" spans="1:11" x14ac:dyDescent="0.3">
      <c r="A70" t="str">
        <f>TEXT(EuroMillions!B70,"0") &amp; TEXT(EuroMillions!C70,"0") &amp; TEXT(EuroMillions!D70,"0") &amp; TEXT(EuroMillions!E70,"0") &amp; TEXT(EuroMillions!F70,"0") &amp; TEXT(EuroMillions!G70,"0") &amp; TEXT(EuroMillions!H70,"0")</f>
        <v>1517294549110</v>
      </c>
      <c r="B70">
        <f t="shared" si="11"/>
        <v>1</v>
      </c>
      <c r="C70">
        <f t="shared" si="12"/>
        <v>4</v>
      </c>
      <c r="D70">
        <f t="shared" si="13"/>
        <v>1</v>
      </c>
      <c r="E70">
        <f t="shared" si="14"/>
        <v>0</v>
      </c>
      <c r="F70">
        <f t="shared" si="15"/>
        <v>2</v>
      </c>
      <c r="G70">
        <f t="shared" si="16"/>
        <v>2</v>
      </c>
      <c r="H70">
        <f t="shared" si="17"/>
        <v>0</v>
      </c>
      <c r="I70">
        <f t="shared" si="18"/>
        <v>1</v>
      </c>
      <c r="J70">
        <f t="shared" si="19"/>
        <v>0</v>
      </c>
      <c r="K70">
        <f t="shared" si="20"/>
        <v>2</v>
      </c>
    </row>
    <row r="71" spans="1:11" x14ac:dyDescent="0.3">
      <c r="A71" t="str">
        <f>TEXT(EuroMillions!B71,"0") &amp; TEXT(EuroMillions!C71,"0") &amp; TEXT(EuroMillions!D71,"0") &amp; TEXT(EuroMillions!E71,"0") &amp; TEXT(EuroMillions!F71,"0") &amp; TEXT(EuroMillions!G71,"0") &amp; TEXT(EuroMillions!H71,"0")</f>
        <v>151639404716</v>
      </c>
      <c r="B71">
        <f t="shared" si="11"/>
        <v>1</v>
      </c>
      <c r="C71">
        <f t="shared" si="12"/>
        <v>3</v>
      </c>
      <c r="D71">
        <f t="shared" si="13"/>
        <v>0</v>
      </c>
      <c r="E71">
        <f t="shared" si="14"/>
        <v>1</v>
      </c>
      <c r="F71">
        <f t="shared" si="15"/>
        <v>2</v>
      </c>
      <c r="G71">
        <f t="shared" si="16"/>
        <v>1</v>
      </c>
      <c r="H71">
        <f t="shared" si="17"/>
        <v>2</v>
      </c>
      <c r="I71">
        <f t="shared" si="18"/>
        <v>1</v>
      </c>
      <c r="J71">
        <f t="shared" si="19"/>
        <v>0</v>
      </c>
      <c r="K71">
        <f t="shared" si="20"/>
        <v>1</v>
      </c>
    </row>
    <row r="72" spans="1:11" x14ac:dyDescent="0.3">
      <c r="A72" t="str">
        <f>TEXT(EuroMillions!B72,"0") &amp; TEXT(EuroMillions!C72,"0") &amp; TEXT(EuroMillions!D72,"0") &amp; TEXT(EuroMillions!E72,"0") &amp; TEXT(EuroMillions!F72,"0") &amp; TEXT(EuroMillions!G72,"0") &amp; TEXT(EuroMillions!H72,"0")</f>
        <v>2123253344410</v>
      </c>
      <c r="B72">
        <f t="shared" si="11"/>
        <v>1</v>
      </c>
      <c r="C72">
        <f t="shared" si="12"/>
        <v>2</v>
      </c>
      <c r="D72">
        <f t="shared" si="13"/>
        <v>3</v>
      </c>
      <c r="E72">
        <f t="shared" si="14"/>
        <v>3</v>
      </c>
      <c r="F72">
        <f t="shared" si="15"/>
        <v>3</v>
      </c>
      <c r="G72">
        <f t="shared" si="16"/>
        <v>1</v>
      </c>
      <c r="H72">
        <f t="shared" si="17"/>
        <v>0</v>
      </c>
      <c r="I72">
        <f t="shared" si="18"/>
        <v>0</v>
      </c>
      <c r="J72">
        <f t="shared" si="19"/>
        <v>0</v>
      </c>
      <c r="K72">
        <f t="shared" si="20"/>
        <v>0</v>
      </c>
    </row>
    <row r="73" spans="1:11" x14ac:dyDescent="0.3">
      <c r="A73" t="str">
        <f>TEXT(EuroMillions!B73,"0") &amp; TEXT(EuroMillions!C73,"0") &amp; TEXT(EuroMillions!D73,"0") &amp; TEXT(EuroMillions!E73,"0") &amp; TEXT(EuroMillions!F73,"0") &amp; TEXT(EuroMillions!G73,"0") &amp; TEXT(EuroMillions!H73,"0")</f>
        <v>118274150212</v>
      </c>
      <c r="B73">
        <f t="shared" si="11"/>
        <v>1</v>
      </c>
      <c r="C73">
        <f t="shared" si="12"/>
        <v>4</v>
      </c>
      <c r="D73">
        <f t="shared" si="13"/>
        <v>3</v>
      </c>
      <c r="E73">
        <f t="shared" si="14"/>
        <v>0</v>
      </c>
      <c r="F73">
        <f t="shared" si="15"/>
        <v>1</v>
      </c>
      <c r="G73">
        <f t="shared" si="16"/>
        <v>1</v>
      </c>
      <c r="H73">
        <f t="shared" si="17"/>
        <v>0</v>
      </c>
      <c r="I73">
        <f t="shared" si="18"/>
        <v>1</v>
      </c>
      <c r="J73">
        <f t="shared" si="19"/>
        <v>1</v>
      </c>
      <c r="K73">
        <f t="shared" si="20"/>
        <v>0</v>
      </c>
    </row>
    <row r="74" spans="1:11" x14ac:dyDescent="0.3">
      <c r="A74" t="str">
        <f>TEXT(EuroMillions!B74,"0") &amp; TEXT(EuroMillions!C74,"0") &amp; TEXT(EuroMillions!D74,"0") &amp; TEXT(EuroMillions!E74,"0") &amp; TEXT(EuroMillions!F74,"0") &amp; TEXT(EuroMillions!G74,"0") &amp; TEXT(EuroMillions!H74,"0")</f>
        <v>57123346312</v>
      </c>
      <c r="B74">
        <f t="shared" si="11"/>
        <v>0</v>
      </c>
      <c r="C74">
        <f t="shared" si="12"/>
        <v>2</v>
      </c>
      <c r="D74">
        <f t="shared" si="13"/>
        <v>2</v>
      </c>
      <c r="E74">
        <f t="shared" si="14"/>
        <v>3</v>
      </c>
      <c r="F74">
        <f t="shared" si="15"/>
        <v>1</v>
      </c>
      <c r="G74">
        <f t="shared" si="16"/>
        <v>1</v>
      </c>
      <c r="H74">
        <f t="shared" si="17"/>
        <v>1</v>
      </c>
      <c r="I74">
        <f t="shared" si="18"/>
        <v>1</v>
      </c>
      <c r="J74">
        <f t="shared" si="19"/>
        <v>0</v>
      </c>
      <c r="K74">
        <f t="shared" si="20"/>
        <v>0</v>
      </c>
    </row>
    <row r="75" spans="1:11" x14ac:dyDescent="0.3">
      <c r="A75" t="str">
        <f>TEXT(EuroMillions!B75,"0") &amp; TEXT(EuroMillions!C75,"0") &amp; TEXT(EuroMillions!D75,"0") &amp; TEXT(EuroMillions!E75,"0") &amp; TEXT(EuroMillions!F75,"0") &amp; TEXT(EuroMillions!G75,"0") &amp; TEXT(EuroMillions!H75,"0")</f>
        <v>92528373828</v>
      </c>
      <c r="B75">
        <f t="shared" si="11"/>
        <v>0</v>
      </c>
      <c r="C75">
        <f t="shared" si="12"/>
        <v>0</v>
      </c>
      <c r="D75">
        <f t="shared" si="13"/>
        <v>3</v>
      </c>
      <c r="E75">
        <f t="shared" si="14"/>
        <v>2</v>
      </c>
      <c r="F75">
        <f t="shared" si="15"/>
        <v>0</v>
      </c>
      <c r="G75">
        <f t="shared" si="16"/>
        <v>1</v>
      </c>
      <c r="H75">
        <f t="shared" si="17"/>
        <v>0</v>
      </c>
      <c r="I75">
        <f t="shared" si="18"/>
        <v>1</v>
      </c>
      <c r="J75">
        <f t="shared" si="19"/>
        <v>3</v>
      </c>
      <c r="K75">
        <f t="shared" si="20"/>
        <v>1</v>
      </c>
    </row>
    <row r="76" spans="1:11" x14ac:dyDescent="0.3">
      <c r="A76" t="str">
        <f>TEXT(EuroMillions!B76,"0") &amp; TEXT(EuroMillions!C76,"0") &amp; TEXT(EuroMillions!D76,"0") &amp; TEXT(EuroMillions!E76,"0") &amp; TEXT(EuroMillions!F76,"0") &amp; TEXT(EuroMillions!G76,"0") &amp; TEXT(EuroMillions!H76,"0")</f>
        <v>41923353748</v>
      </c>
      <c r="B76">
        <f t="shared" si="11"/>
        <v>0</v>
      </c>
      <c r="C76">
        <f t="shared" si="12"/>
        <v>1</v>
      </c>
      <c r="D76">
        <f t="shared" si="13"/>
        <v>1</v>
      </c>
      <c r="E76">
        <f t="shared" si="14"/>
        <v>3</v>
      </c>
      <c r="F76">
        <f t="shared" si="15"/>
        <v>2</v>
      </c>
      <c r="G76">
        <f t="shared" si="16"/>
        <v>1</v>
      </c>
      <c r="H76">
        <f t="shared" si="17"/>
        <v>0</v>
      </c>
      <c r="I76">
        <f t="shared" si="18"/>
        <v>1</v>
      </c>
      <c r="J76">
        <f t="shared" si="19"/>
        <v>1</v>
      </c>
      <c r="K76">
        <f t="shared" si="20"/>
        <v>1</v>
      </c>
    </row>
    <row r="77" spans="1:11" x14ac:dyDescent="0.3">
      <c r="A77" t="str">
        <f>TEXT(EuroMillions!B77,"0") &amp; TEXT(EuroMillions!C77,"0") &amp; TEXT(EuroMillions!D77,"0") &amp; TEXT(EuroMillions!E77,"0") &amp; TEXT(EuroMillions!F77,"0") &amp; TEXT(EuroMillions!G77,"0") &amp; TEXT(EuroMillions!H77,"0")</f>
        <v>4810163448</v>
      </c>
      <c r="B77">
        <f t="shared" si="11"/>
        <v>1</v>
      </c>
      <c r="C77">
        <f t="shared" si="12"/>
        <v>2</v>
      </c>
      <c r="D77">
        <f t="shared" si="13"/>
        <v>0</v>
      </c>
      <c r="E77">
        <f t="shared" si="14"/>
        <v>1</v>
      </c>
      <c r="F77">
        <f t="shared" si="15"/>
        <v>3</v>
      </c>
      <c r="G77">
        <f t="shared" si="16"/>
        <v>0</v>
      </c>
      <c r="H77">
        <f t="shared" si="17"/>
        <v>1</v>
      </c>
      <c r="I77">
        <f t="shared" si="18"/>
        <v>0</v>
      </c>
      <c r="J77">
        <f t="shared" si="19"/>
        <v>2</v>
      </c>
      <c r="K77">
        <f t="shared" si="20"/>
        <v>0</v>
      </c>
    </row>
    <row r="78" spans="1:11" x14ac:dyDescent="0.3">
      <c r="A78" t="str">
        <f>TEXT(EuroMillions!B78,"0") &amp; TEXT(EuroMillions!C78,"0") &amp; TEXT(EuroMillions!D78,"0") &amp; TEXT(EuroMillions!E78,"0") &amp; TEXT(EuroMillions!F78,"0") &amp; TEXT(EuroMillions!G78,"0") &amp; TEXT(EuroMillions!H78,"0")</f>
        <v>152235444867</v>
      </c>
      <c r="B78">
        <f t="shared" si="11"/>
        <v>0</v>
      </c>
      <c r="C78">
        <f t="shared" si="12"/>
        <v>1</v>
      </c>
      <c r="D78">
        <f t="shared" si="13"/>
        <v>2</v>
      </c>
      <c r="E78">
        <f t="shared" si="14"/>
        <v>1</v>
      </c>
      <c r="F78">
        <f t="shared" si="15"/>
        <v>3</v>
      </c>
      <c r="G78">
        <f t="shared" si="16"/>
        <v>2</v>
      </c>
      <c r="H78">
        <f t="shared" si="17"/>
        <v>1</v>
      </c>
      <c r="I78">
        <f t="shared" si="18"/>
        <v>1</v>
      </c>
      <c r="J78">
        <f t="shared" si="19"/>
        <v>1</v>
      </c>
      <c r="K78">
        <f t="shared" si="20"/>
        <v>0</v>
      </c>
    </row>
    <row r="79" spans="1:11" x14ac:dyDescent="0.3">
      <c r="A79" t="str">
        <f>TEXT(EuroMillions!B79,"0") &amp; TEXT(EuroMillions!C79,"0") &amp; TEXT(EuroMillions!D79,"0") &amp; TEXT(EuroMillions!E79,"0") &amp; TEXT(EuroMillions!F79,"0") &amp; TEXT(EuroMillions!G79,"0") &amp; TEXT(EuroMillions!H79,"0")</f>
        <v>23235363978</v>
      </c>
      <c r="B79">
        <f t="shared" si="11"/>
        <v>0</v>
      </c>
      <c r="C79">
        <f t="shared" si="12"/>
        <v>0</v>
      </c>
      <c r="D79">
        <f t="shared" si="13"/>
        <v>2</v>
      </c>
      <c r="E79">
        <f t="shared" si="14"/>
        <v>4</v>
      </c>
      <c r="F79">
        <f t="shared" si="15"/>
        <v>0</v>
      </c>
      <c r="G79">
        <f t="shared" si="16"/>
        <v>1</v>
      </c>
      <c r="H79">
        <f t="shared" si="17"/>
        <v>1</v>
      </c>
      <c r="I79">
        <f t="shared" si="18"/>
        <v>1</v>
      </c>
      <c r="J79">
        <f t="shared" si="19"/>
        <v>1</v>
      </c>
      <c r="K79">
        <f t="shared" si="20"/>
        <v>1</v>
      </c>
    </row>
    <row r="80" spans="1:11" x14ac:dyDescent="0.3">
      <c r="A80" t="str">
        <f>TEXT(EuroMillions!B80,"0") &amp; TEXT(EuroMillions!C80,"0") &amp; TEXT(EuroMillions!D80,"0") &amp; TEXT(EuroMillions!E80,"0") &amp; TEXT(EuroMillions!F80,"0") &amp; TEXT(EuroMillions!G80,"0") &amp; TEXT(EuroMillions!H80,"0")</f>
        <v>1218242539810</v>
      </c>
      <c r="B80">
        <f t="shared" si="11"/>
        <v>1</v>
      </c>
      <c r="C80">
        <f t="shared" si="12"/>
        <v>3</v>
      </c>
      <c r="D80">
        <f t="shared" si="13"/>
        <v>3</v>
      </c>
      <c r="E80">
        <f t="shared" si="14"/>
        <v>1</v>
      </c>
      <c r="F80">
        <f t="shared" si="15"/>
        <v>1</v>
      </c>
      <c r="G80">
        <f t="shared" si="16"/>
        <v>1</v>
      </c>
      <c r="H80">
        <f t="shared" si="17"/>
        <v>0</v>
      </c>
      <c r="I80">
        <f t="shared" si="18"/>
        <v>0</v>
      </c>
      <c r="J80">
        <f t="shared" si="19"/>
        <v>2</v>
      </c>
      <c r="K80">
        <f t="shared" si="20"/>
        <v>1</v>
      </c>
    </row>
    <row r="81" spans="1:11" x14ac:dyDescent="0.3">
      <c r="A81" t="str">
        <f>TEXT(EuroMillions!B81,"0") &amp; TEXT(EuroMillions!C81,"0") &amp; TEXT(EuroMillions!D81,"0") &amp; TEXT(EuroMillions!E81,"0") &amp; TEXT(EuroMillions!F81,"0") &amp; TEXT(EuroMillions!G81,"0") &amp; TEXT(EuroMillions!H81,"0")</f>
        <v>615192839711</v>
      </c>
      <c r="B81">
        <f t="shared" si="11"/>
        <v>0</v>
      </c>
      <c r="C81">
        <f t="shared" si="12"/>
        <v>4</v>
      </c>
      <c r="D81">
        <f t="shared" si="13"/>
        <v>1</v>
      </c>
      <c r="E81">
        <f t="shared" si="14"/>
        <v>1</v>
      </c>
      <c r="F81">
        <f t="shared" si="15"/>
        <v>0</v>
      </c>
      <c r="G81">
        <f t="shared" si="16"/>
        <v>1</v>
      </c>
      <c r="H81">
        <f t="shared" si="17"/>
        <v>1</v>
      </c>
      <c r="I81">
        <f t="shared" si="18"/>
        <v>1</v>
      </c>
      <c r="J81">
        <f t="shared" si="19"/>
        <v>1</v>
      </c>
      <c r="K81">
        <f t="shared" si="20"/>
        <v>2</v>
      </c>
    </row>
    <row r="82" spans="1:11" x14ac:dyDescent="0.3">
      <c r="A82" t="str">
        <f>TEXT(EuroMillions!B82,"0") &amp; TEXT(EuroMillions!C82,"0") &amp; TEXT(EuroMillions!D82,"0") &amp; TEXT(EuroMillions!E82,"0") &amp; TEXT(EuroMillions!F82,"0") &amp; TEXT(EuroMillions!G82,"0") &amp; TEXT(EuroMillions!H82,"0")</f>
        <v>1113293147111</v>
      </c>
      <c r="B82">
        <f t="shared" si="11"/>
        <v>0</v>
      </c>
      <c r="C82">
        <f t="shared" si="12"/>
        <v>7</v>
      </c>
      <c r="D82">
        <f t="shared" si="13"/>
        <v>1</v>
      </c>
      <c r="E82">
        <f t="shared" si="14"/>
        <v>2</v>
      </c>
      <c r="F82">
        <f t="shared" si="15"/>
        <v>1</v>
      </c>
      <c r="G82">
        <f t="shared" si="16"/>
        <v>0</v>
      </c>
      <c r="H82">
        <f t="shared" si="17"/>
        <v>0</v>
      </c>
      <c r="I82">
        <f t="shared" si="18"/>
        <v>1</v>
      </c>
      <c r="J82">
        <f t="shared" si="19"/>
        <v>0</v>
      </c>
      <c r="K82">
        <f t="shared" si="20"/>
        <v>1</v>
      </c>
    </row>
    <row r="83" spans="1:11" x14ac:dyDescent="0.3">
      <c r="A83" t="str">
        <f>TEXT(EuroMillions!B83,"0") &amp; TEXT(EuroMillions!C83,"0") &amp; TEXT(EuroMillions!D83,"0") &amp; TEXT(EuroMillions!E83,"0") &amp; TEXT(EuroMillions!F83,"0") &amp; TEXT(EuroMillions!G83,"0") &amp; TEXT(EuroMillions!H83,"0")</f>
        <v>2734354668</v>
      </c>
      <c r="B83">
        <f t="shared" si="11"/>
        <v>0</v>
      </c>
      <c r="C83">
        <f t="shared" si="12"/>
        <v>0</v>
      </c>
      <c r="D83">
        <f t="shared" si="13"/>
        <v>1</v>
      </c>
      <c r="E83">
        <f t="shared" si="14"/>
        <v>2</v>
      </c>
      <c r="F83">
        <f t="shared" si="15"/>
        <v>2</v>
      </c>
      <c r="G83">
        <f t="shared" si="16"/>
        <v>1</v>
      </c>
      <c r="H83">
        <f t="shared" si="17"/>
        <v>2</v>
      </c>
      <c r="I83">
        <f t="shared" si="18"/>
        <v>1</v>
      </c>
      <c r="J83">
        <f t="shared" si="19"/>
        <v>1</v>
      </c>
      <c r="K83">
        <f t="shared" si="20"/>
        <v>0</v>
      </c>
    </row>
    <row r="84" spans="1:11" x14ac:dyDescent="0.3">
      <c r="A84" t="str">
        <f>TEXT(EuroMillions!B84,"0") &amp; TEXT(EuroMillions!C84,"0") &amp; TEXT(EuroMillions!D84,"0") &amp; TEXT(EuroMillions!E84,"0") &amp; TEXT(EuroMillions!F84,"0") &amp; TEXT(EuroMillions!G84,"0") &amp; TEXT(EuroMillions!H84,"0")</f>
        <v>1016182235110</v>
      </c>
      <c r="B84">
        <f t="shared" si="11"/>
        <v>2</v>
      </c>
      <c r="C84">
        <f t="shared" si="12"/>
        <v>5</v>
      </c>
      <c r="D84">
        <f t="shared" si="13"/>
        <v>2</v>
      </c>
      <c r="E84">
        <f t="shared" si="14"/>
        <v>1</v>
      </c>
      <c r="F84">
        <f t="shared" si="15"/>
        <v>0</v>
      </c>
      <c r="G84">
        <f t="shared" si="16"/>
        <v>1</v>
      </c>
      <c r="H84">
        <f t="shared" si="17"/>
        <v>1</v>
      </c>
      <c r="I84">
        <f t="shared" si="18"/>
        <v>0</v>
      </c>
      <c r="J84">
        <f t="shared" si="19"/>
        <v>1</v>
      </c>
      <c r="K84">
        <f t="shared" si="20"/>
        <v>0</v>
      </c>
    </row>
    <row r="85" spans="1:11" x14ac:dyDescent="0.3">
      <c r="A85" t="str">
        <f>TEXT(EuroMillions!B85,"0") &amp; TEXT(EuroMillions!C85,"0") &amp; TEXT(EuroMillions!D85,"0") &amp; TEXT(EuroMillions!E85,"0") &amp; TEXT(EuroMillions!F85,"0") &amp; TEXT(EuroMillions!G85,"0") &amp; TEXT(EuroMillions!H85,"0")</f>
        <v>141637454957</v>
      </c>
      <c r="B85">
        <f t="shared" si="11"/>
        <v>0</v>
      </c>
      <c r="C85">
        <f t="shared" si="12"/>
        <v>2</v>
      </c>
      <c r="D85">
        <f t="shared" si="13"/>
        <v>0</v>
      </c>
      <c r="E85">
        <f t="shared" si="14"/>
        <v>1</v>
      </c>
      <c r="F85">
        <f t="shared" si="15"/>
        <v>3</v>
      </c>
      <c r="G85">
        <f t="shared" si="16"/>
        <v>2</v>
      </c>
      <c r="H85">
        <f t="shared" si="17"/>
        <v>1</v>
      </c>
      <c r="I85">
        <f t="shared" si="18"/>
        <v>2</v>
      </c>
      <c r="J85">
        <f t="shared" si="19"/>
        <v>0</v>
      </c>
      <c r="K85">
        <f t="shared" si="20"/>
        <v>1</v>
      </c>
    </row>
    <row r="86" spans="1:11" x14ac:dyDescent="0.3">
      <c r="A86" t="str">
        <f>TEXT(EuroMillions!B86,"0") &amp; TEXT(EuroMillions!C86,"0") &amp; TEXT(EuroMillions!D86,"0") &amp; TEXT(EuroMillions!E86,"0") &amp; TEXT(EuroMillions!F86,"0") &amp; TEXT(EuroMillions!G86,"0") &amp; TEXT(EuroMillions!H86,"0")</f>
        <v>3471117312</v>
      </c>
      <c r="B86">
        <f t="shared" si="11"/>
        <v>0</v>
      </c>
      <c r="C86">
        <f t="shared" si="12"/>
        <v>4</v>
      </c>
      <c r="D86">
        <f t="shared" si="13"/>
        <v>1</v>
      </c>
      <c r="E86">
        <f t="shared" si="14"/>
        <v>2</v>
      </c>
      <c r="F86">
        <f t="shared" si="15"/>
        <v>1</v>
      </c>
      <c r="G86">
        <f t="shared" si="16"/>
        <v>0</v>
      </c>
      <c r="H86">
        <f t="shared" si="17"/>
        <v>0</v>
      </c>
      <c r="I86">
        <f t="shared" si="18"/>
        <v>2</v>
      </c>
      <c r="J86">
        <f t="shared" si="19"/>
        <v>0</v>
      </c>
      <c r="K86">
        <f t="shared" si="20"/>
        <v>0</v>
      </c>
    </row>
    <row r="87" spans="1:11" x14ac:dyDescent="0.3">
      <c r="A87" t="str">
        <f>TEXT(EuroMillions!B87,"0") &amp; TEXT(EuroMillions!C87,"0") &amp; TEXT(EuroMillions!D87,"0") &amp; TEXT(EuroMillions!E87,"0") &amp; TEXT(EuroMillions!F87,"0") &amp; TEXT(EuroMillions!G87,"0") &amp; TEXT(EuroMillions!H87,"0")</f>
        <v>311333436112</v>
      </c>
      <c r="B87">
        <f t="shared" si="11"/>
        <v>0</v>
      </c>
      <c r="C87">
        <f t="shared" si="12"/>
        <v>4</v>
      </c>
      <c r="D87">
        <f t="shared" si="13"/>
        <v>1</v>
      </c>
      <c r="E87">
        <f t="shared" si="14"/>
        <v>5</v>
      </c>
      <c r="F87">
        <f t="shared" si="15"/>
        <v>1</v>
      </c>
      <c r="G87">
        <f t="shared" si="16"/>
        <v>0</v>
      </c>
      <c r="H87">
        <f t="shared" si="17"/>
        <v>1</v>
      </c>
      <c r="I87">
        <f t="shared" si="18"/>
        <v>0</v>
      </c>
      <c r="J87">
        <f t="shared" si="19"/>
        <v>0</v>
      </c>
      <c r="K87">
        <f t="shared" si="20"/>
        <v>0</v>
      </c>
    </row>
    <row r="88" spans="1:11" x14ac:dyDescent="0.3">
      <c r="A88" t="str">
        <f>TEXT(EuroMillions!B88,"0") &amp; TEXT(EuroMillions!C88,"0") &amp; TEXT(EuroMillions!D88,"0") &amp; TEXT(EuroMillions!E88,"0") &amp; TEXT(EuroMillions!F88,"0") &amp; TEXT(EuroMillions!G88,"0") &amp; TEXT(EuroMillions!H88,"0")</f>
        <v>21316243217</v>
      </c>
      <c r="B88">
        <f t="shared" si="11"/>
        <v>0</v>
      </c>
      <c r="C88">
        <f t="shared" si="12"/>
        <v>3</v>
      </c>
      <c r="D88">
        <f t="shared" si="13"/>
        <v>3</v>
      </c>
      <c r="E88">
        <f t="shared" si="14"/>
        <v>2</v>
      </c>
      <c r="F88">
        <f t="shared" si="15"/>
        <v>1</v>
      </c>
      <c r="G88">
        <f t="shared" si="16"/>
        <v>0</v>
      </c>
      <c r="H88">
        <f t="shared" si="17"/>
        <v>1</v>
      </c>
      <c r="I88">
        <f t="shared" si="18"/>
        <v>1</v>
      </c>
      <c r="J88">
        <f t="shared" si="19"/>
        <v>0</v>
      </c>
      <c r="K88">
        <f t="shared" si="20"/>
        <v>0</v>
      </c>
    </row>
    <row r="89" spans="1:11" x14ac:dyDescent="0.3">
      <c r="A89" t="str">
        <f>TEXT(EuroMillions!B89,"0") &amp; TEXT(EuroMillions!C89,"0") &amp; TEXT(EuroMillions!D89,"0") &amp; TEXT(EuroMillions!E89,"0") &amp; TEXT(EuroMillions!F89,"0") &amp; TEXT(EuroMillions!G89,"0") &amp; TEXT(EuroMillions!H89,"0")</f>
        <v>71534454879</v>
      </c>
      <c r="B89">
        <f t="shared" si="11"/>
        <v>0</v>
      </c>
      <c r="C89">
        <f t="shared" si="12"/>
        <v>1</v>
      </c>
      <c r="D89">
        <f t="shared" si="13"/>
        <v>0</v>
      </c>
      <c r="E89">
        <f t="shared" si="14"/>
        <v>1</v>
      </c>
      <c r="F89">
        <f t="shared" si="15"/>
        <v>3</v>
      </c>
      <c r="G89">
        <f t="shared" si="16"/>
        <v>2</v>
      </c>
      <c r="H89">
        <f t="shared" si="17"/>
        <v>0</v>
      </c>
      <c r="I89">
        <f t="shared" si="18"/>
        <v>2</v>
      </c>
      <c r="J89">
        <f t="shared" si="19"/>
        <v>1</v>
      </c>
      <c r="K89">
        <f t="shared" si="20"/>
        <v>1</v>
      </c>
    </row>
    <row r="90" spans="1:11" x14ac:dyDescent="0.3">
      <c r="A90" t="str">
        <f>TEXT(EuroMillions!B90,"0") &amp; TEXT(EuroMillions!C90,"0") &amp; TEXT(EuroMillions!D90,"0") &amp; TEXT(EuroMillions!E90,"0") &amp; TEXT(EuroMillions!F90,"0") &amp; TEXT(EuroMillions!G90,"0") &amp; TEXT(EuroMillions!H90,"0")</f>
        <v>151626303758</v>
      </c>
      <c r="B90">
        <f t="shared" si="11"/>
        <v>1</v>
      </c>
      <c r="C90">
        <f t="shared" si="12"/>
        <v>2</v>
      </c>
      <c r="D90">
        <f t="shared" si="13"/>
        <v>1</v>
      </c>
      <c r="E90">
        <f t="shared" si="14"/>
        <v>2</v>
      </c>
      <c r="F90">
        <f t="shared" si="15"/>
        <v>0</v>
      </c>
      <c r="G90">
        <f t="shared" si="16"/>
        <v>2</v>
      </c>
      <c r="H90">
        <f t="shared" si="17"/>
        <v>2</v>
      </c>
      <c r="I90">
        <f t="shared" si="18"/>
        <v>1</v>
      </c>
      <c r="J90">
        <f t="shared" si="19"/>
        <v>1</v>
      </c>
      <c r="K90">
        <f t="shared" si="20"/>
        <v>0</v>
      </c>
    </row>
    <row r="91" spans="1:11" x14ac:dyDescent="0.3">
      <c r="A91" t="str">
        <f>TEXT(EuroMillions!B91,"0") &amp; TEXT(EuroMillions!C91,"0") &amp; TEXT(EuroMillions!D91,"0") &amp; TEXT(EuroMillions!E91,"0") &amp; TEXT(EuroMillions!F91,"0") &amp; TEXT(EuroMillions!G91,"0") &amp; TEXT(EuroMillions!H91,"0")</f>
        <v>679144334</v>
      </c>
      <c r="B91">
        <f t="shared" si="11"/>
        <v>0</v>
      </c>
      <c r="C91">
        <f t="shared" si="12"/>
        <v>1</v>
      </c>
      <c r="D91">
        <f t="shared" si="13"/>
        <v>0</v>
      </c>
      <c r="E91">
        <f t="shared" si="14"/>
        <v>2</v>
      </c>
      <c r="F91">
        <f t="shared" si="15"/>
        <v>3</v>
      </c>
      <c r="G91">
        <f t="shared" si="16"/>
        <v>0</v>
      </c>
      <c r="H91">
        <f t="shared" si="17"/>
        <v>1</v>
      </c>
      <c r="I91">
        <f t="shared" si="18"/>
        <v>1</v>
      </c>
      <c r="J91">
        <f t="shared" si="19"/>
        <v>0</v>
      </c>
      <c r="K91">
        <f t="shared" si="20"/>
        <v>1</v>
      </c>
    </row>
    <row r="92" spans="1:11" x14ac:dyDescent="0.3">
      <c r="A92" t="str">
        <f>TEXT(EuroMillions!B92,"0") &amp; TEXT(EuroMillions!C92,"0") &amp; TEXT(EuroMillions!D92,"0") &amp; TEXT(EuroMillions!E92,"0") &amp; TEXT(EuroMillions!F92,"0") &amp; TEXT(EuroMillions!G92,"0") &amp; TEXT(EuroMillions!H92,"0")</f>
        <v>4716333478</v>
      </c>
      <c r="B92">
        <f t="shared" si="11"/>
        <v>0</v>
      </c>
      <c r="C92">
        <f t="shared" si="12"/>
        <v>1</v>
      </c>
      <c r="D92">
        <f t="shared" si="13"/>
        <v>0</v>
      </c>
      <c r="E92">
        <f t="shared" si="14"/>
        <v>3</v>
      </c>
      <c r="F92">
        <f t="shared" si="15"/>
        <v>2</v>
      </c>
      <c r="G92">
        <f t="shared" si="16"/>
        <v>0</v>
      </c>
      <c r="H92">
        <f t="shared" si="17"/>
        <v>1</v>
      </c>
      <c r="I92">
        <f t="shared" si="18"/>
        <v>2</v>
      </c>
      <c r="J92">
        <f t="shared" si="19"/>
        <v>1</v>
      </c>
      <c r="K92">
        <f t="shared" si="20"/>
        <v>0</v>
      </c>
    </row>
    <row r="93" spans="1:11" x14ac:dyDescent="0.3">
      <c r="A93" t="str">
        <f>TEXT(EuroMillions!B93,"0") &amp; TEXT(EuroMillions!C93,"0") &amp; TEXT(EuroMillions!D93,"0") &amp; TEXT(EuroMillions!E93,"0") &amp; TEXT(EuroMillions!F93,"0") &amp; TEXT(EuroMillions!G93,"0") &amp; TEXT(EuroMillions!H93,"0")</f>
        <v>161835364167</v>
      </c>
      <c r="B93">
        <f t="shared" si="11"/>
        <v>0</v>
      </c>
      <c r="C93">
        <f t="shared" si="12"/>
        <v>3</v>
      </c>
      <c r="D93">
        <f t="shared" si="13"/>
        <v>0</v>
      </c>
      <c r="E93">
        <f t="shared" si="14"/>
        <v>2</v>
      </c>
      <c r="F93">
        <f t="shared" si="15"/>
        <v>1</v>
      </c>
      <c r="G93">
        <f t="shared" si="16"/>
        <v>1</v>
      </c>
      <c r="H93">
        <f t="shared" si="17"/>
        <v>3</v>
      </c>
      <c r="I93">
        <f t="shared" si="18"/>
        <v>1</v>
      </c>
      <c r="J93">
        <f t="shared" si="19"/>
        <v>1</v>
      </c>
      <c r="K93">
        <f t="shared" si="20"/>
        <v>0</v>
      </c>
    </row>
    <row r="94" spans="1:11" x14ac:dyDescent="0.3">
      <c r="A94" t="str">
        <f>TEXT(EuroMillions!B94,"0") &amp; TEXT(EuroMillions!C94,"0") &amp; TEXT(EuroMillions!D94,"0") &amp; TEXT(EuroMillions!E94,"0") &amp; TEXT(EuroMillions!F94,"0") &amp; TEXT(EuroMillions!G94,"0") &amp; TEXT(EuroMillions!H94,"0")</f>
        <v>91218225013</v>
      </c>
      <c r="B94">
        <f t="shared" si="11"/>
        <v>1</v>
      </c>
      <c r="C94">
        <f t="shared" si="12"/>
        <v>3</v>
      </c>
      <c r="D94">
        <f t="shared" si="13"/>
        <v>3</v>
      </c>
      <c r="E94">
        <f t="shared" si="14"/>
        <v>1</v>
      </c>
      <c r="F94">
        <f t="shared" si="15"/>
        <v>0</v>
      </c>
      <c r="G94">
        <f t="shared" si="16"/>
        <v>1</v>
      </c>
      <c r="H94">
        <f t="shared" si="17"/>
        <v>0</v>
      </c>
      <c r="I94">
        <f t="shared" si="18"/>
        <v>0</v>
      </c>
      <c r="J94">
        <f t="shared" si="19"/>
        <v>1</v>
      </c>
      <c r="K94">
        <f t="shared" si="20"/>
        <v>1</v>
      </c>
    </row>
    <row r="95" spans="1:11" x14ac:dyDescent="0.3">
      <c r="A95" t="str">
        <f>TEXT(EuroMillions!B95,"0") &amp; TEXT(EuroMillions!C95,"0") &amp; TEXT(EuroMillions!D95,"0") &amp; TEXT(EuroMillions!E95,"0") &amp; TEXT(EuroMillions!F95,"0") &amp; TEXT(EuroMillions!G95,"0") &amp; TEXT(EuroMillions!H95,"0")</f>
        <v>111314344879</v>
      </c>
      <c r="B95">
        <f t="shared" si="11"/>
        <v>0</v>
      </c>
      <c r="C95">
        <f t="shared" si="12"/>
        <v>4</v>
      </c>
      <c r="D95">
        <f t="shared" si="13"/>
        <v>0</v>
      </c>
      <c r="E95">
        <f t="shared" si="14"/>
        <v>2</v>
      </c>
      <c r="F95">
        <f t="shared" si="15"/>
        <v>3</v>
      </c>
      <c r="G95">
        <f t="shared" si="16"/>
        <v>0</v>
      </c>
      <c r="H95">
        <f t="shared" si="17"/>
        <v>0</v>
      </c>
      <c r="I95">
        <f t="shared" si="18"/>
        <v>1</v>
      </c>
      <c r="J95">
        <f t="shared" si="19"/>
        <v>1</v>
      </c>
      <c r="K95">
        <f t="shared" si="20"/>
        <v>1</v>
      </c>
    </row>
    <row r="96" spans="1:11" x14ac:dyDescent="0.3">
      <c r="A96" t="str">
        <f>TEXT(EuroMillions!B96,"0") &amp; TEXT(EuroMillions!C96,"0") &amp; TEXT(EuroMillions!D96,"0") &amp; TEXT(EuroMillions!E96,"0") &amp; TEXT(EuroMillions!F96,"0") &amp; TEXT(EuroMillions!G96,"0") &amp; TEXT(EuroMillions!H96,"0")</f>
        <v>1831324146110</v>
      </c>
      <c r="B96">
        <f t="shared" si="11"/>
        <v>1</v>
      </c>
      <c r="C96">
        <f t="shared" si="12"/>
        <v>5</v>
      </c>
      <c r="D96">
        <f t="shared" si="13"/>
        <v>1</v>
      </c>
      <c r="E96">
        <f t="shared" si="14"/>
        <v>2</v>
      </c>
      <c r="F96">
        <f t="shared" si="15"/>
        <v>2</v>
      </c>
      <c r="G96">
        <f t="shared" si="16"/>
        <v>0</v>
      </c>
      <c r="H96">
        <f t="shared" si="17"/>
        <v>1</v>
      </c>
      <c r="I96">
        <f t="shared" si="18"/>
        <v>0</v>
      </c>
      <c r="J96">
        <f t="shared" si="19"/>
        <v>1</v>
      </c>
      <c r="K96">
        <f t="shared" si="20"/>
        <v>0</v>
      </c>
    </row>
    <row r="97" spans="1:11" x14ac:dyDescent="0.3">
      <c r="A97" t="str">
        <f>TEXT(EuroMillions!B97,"0") &amp; TEXT(EuroMillions!C97,"0") &amp; TEXT(EuroMillions!D97,"0") &amp; TEXT(EuroMillions!E97,"0") &amp; TEXT(EuroMillions!F97,"0") &amp; TEXT(EuroMillions!G97,"0") &amp; TEXT(EuroMillions!H97,"0")</f>
        <v>2817283579</v>
      </c>
      <c r="B97">
        <f t="shared" si="11"/>
        <v>0</v>
      </c>
      <c r="C97">
        <f t="shared" si="12"/>
        <v>1</v>
      </c>
      <c r="D97">
        <f t="shared" si="13"/>
        <v>2</v>
      </c>
      <c r="E97">
        <f t="shared" si="14"/>
        <v>1</v>
      </c>
      <c r="F97">
        <f t="shared" si="15"/>
        <v>0</v>
      </c>
      <c r="G97">
        <f t="shared" si="16"/>
        <v>1</v>
      </c>
      <c r="H97">
        <f t="shared" si="17"/>
        <v>0</v>
      </c>
      <c r="I97">
        <f t="shared" si="18"/>
        <v>2</v>
      </c>
      <c r="J97">
        <f t="shared" si="19"/>
        <v>2</v>
      </c>
      <c r="K97">
        <f t="shared" si="20"/>
        <v>1</v>
      </c>
    </row>
    <row r="98" spans="1:11" x14ac:dyDescent="0.3">
      <c r="A98" t="str">
        <f>TEXT(EuroMillions!B98,"0") &amp; TEXT(EuroMillions!C98,"0") &amp; TEXT(EuroMillions!D98,"0") &amp; TEXT(EuroMillions!E98,"0") &amp; TEXT(EuroMillions!F98,"0") &amp; TEXT(EuroMillions!G98,"0") &amp; TEXT(EuroMillions!H98,"0")</f>
        <v>1328294448412</v>
      </c>
      <c r="B98">
        <f t="shared" si="11"/>
        <v>0</v>
      </c>
      <c r="C98">
        <f t="shared" si="12"/>
        <v>2</v>
      </c>
      <c r="D98">
        <f t="shared" si="13"/>
        <v>3</v>
      </c>
      <c r="E98">
        <f t="shared" si="14"/>
        <v>1</v>
      </c>
      <c r="F98">
        <f t="shared" si="15"/>
        <v>4</v>
      </c>
      <c r="G98">
        <f t="shared" si="16"/>
        <v>0</v>
      </c>
      <c r="H98">
        <f t="shared" si="17"/>
        <v>0</v>
      </c>
      <c r="I98">
        <f t="shared" si="18"/>
        <v>0</v>
      </c>
      <c r="J98">
        <f t="shared" si="19"/>
        <v>2</v>
      </c>
      <c r="K98">
        <f t="shared" si="20"/>
        <v>1</v>
      </c>
    </row>
    <row r="99" spans="1:11" x14ac:dyDescent="0.3">
      <c r="A99" t="str">
        <f>TEXT(EuroMillions!B99,"0") &amp; TEXT(EuroMillions!C99,"0") &amp; TEXT(EuroMillions!D99,"0") &amp; TEXT(EuroMillions!E99,"0") &amp; TEXT(EuroMillions!F99,"0") &amp; TEXT(EuroMillions!G99,"0") &amp; TEXT(EuroMillions!H99,"0")</f>
        <v>3536414245611</v>
      </c>
      <c r="B99">
        <f t="shared" si="11"/>
        <v>0</v>
      </c>
      <c r="C99">
        <f t="shared" si="12"/>
        <v>3</v>
      </c>
      <c r="D99">
        <f t="shared" si="13"/>
        <v>1</v>
      </c>
      <c r="E99">
        <f t="shared" si="14"/>
        <v>2</v>
      </c>
      <c r="F99">
        <f t="shared" si="15"/>
        <v>3</v>
      </c>
      <c r="G99">
        <f t="shared" si="16"/>
        <v>2</v>
      </c>
      <c r="H99">
        <f t="shared" si="17"/>
        <v>2</v>
      </c>
      <c r="I99">
        <f t="shared" si="18"/>
        <v>0</v>
      </c>
      <c r="J99">
        <f t="shared" si="19"/>
        <v>0</v>
      </c>
      <c r="K99">
        <f t="shared" si="20"/>
        <v>0</v>
      </c>
    </row>
    <row r="100" spans="1:11" x14ac:dyDescent="0.3">
      <c r="A100" t="str">
        <f>TEXT(EuroMillions!B100,"0") &amp; TEXT(EuroMillions!C100,"0") &amp; TEXT(EuroMillions!D100,"0") &amp; TEXT(EuroMillions!E100,"0") &amp; TEXT(EuroMillions!F100,"0") &amp; TEXT(EuroMillions!G100,"0") &amp; TEXT(EuroMillions!H100,"0")</f>
        <v>6910304934</v>
      </c>
      <c r="B100">
        <f t="shared" si="11"/>
        <v>2</v>
      </c>
      <c r="C100">
        <f t="shared" si="12"/>
        <v>1</v>
      </c>
      <c r="D100">
        <f t="shared" si="13"/>
        <v>0</v>
      </c>
      <c r="E100">
        <f t="shared" si="14"/>
        <v>2</v>
      </c>
      <c r="F100">
        <f t="shared" si="15"/>
        <v>2</v>
      </c>
      <c r="G100">
        <f t="shared" si="16"/>
        <v>0</v>
      </c>
      <c r="H100">
        <f t="shared" si="17"/>
        <v>1</v>
      </c>
      <c r="I100">
        <f t="shared" si="18"/>
        <v>0</v>
      </c>
      <c r="J100">
        <f t="shared" si="19"/>
        <v>0</v>
      </c>
      <c r="K100">
        <f t="shared" si="20"/>
        <v>2</v>
      </c>
    </row>
    <row r="101" spans="1:11" x14ac:dyDescent="0.3">
      <c r="A101" t="str">
        <f>TEXT(EuroMillions!B101,"0") &amp; TEXT(EuroMillions!C101,"0") &amp; TEXT(EuroMillions!D101,"0") &amp; TEXT(EuroMillions!E101,"0") &amp; TEXT(EuroMillions!F101,"0") &amp; TEXT(EuroMillions!G101,"0") &amp; TEXT(EuroMillions!H101,"0")</f>
        <v>132224334715</v>
      </c>
      <c r="B101">
        <f t="shared" si="11"/>
        <v>0</v>
      </c>
      <c r="C101">
        <f t="shared" si="12"/>
        <v>2</v>
      </c>
      <c r="D101">
        <f t="shared" si="13"/>
        <v>3</v>
      </c>
      <c r="E101">
        <f t="shared" si="14"/>
        <v>3</v>
      </c>
      <c r="F101">
        <f t="shared" si="15"/>
        <v>2</v>
      </c>
      <c r="G101">
        <f t="shared" si="16"/>
        <v>1</v>
      </c>
      <c r="H101">
        <f t="shared" si="17"/>
        <v>0</v>
      </c>
      <c r="I101">
        <f t="shared" si="18"/>
        <v>1</v>
      </c>
      <c r="J101">
        <f t="shared" si="19"/>
        <v>0</v>
      </c>
      <c r="K101">
        <f t="shared" si="20"/>
        <v>0</v>
      </c>
    </row>
    <row r="102" spans="1:11" x14ac:dyDescent="0.3">
      <c r="A102" t="str">
        <f>TEXT(EuroMillions!B102,"0") &amp; TEXT(EuroMillions!C102,"0") &amp; TEXT(EuroMillions!D102,"0") &amp; TEXT(EuroMillions!E102,"0") &amp; TEXT(EuroMillions!F102,"0") &amp; TEXT(EuroMillions!G102,"0") &amp; TEXT(EuroMillions!H102,"0")</f>
        <v>22039404748</v>
      </c>
      <c r="B102">
        <f t="shared" si="11"/>
        <v>2</v>
      </c>
      <c r="C102">
        <f t="shared" si="12"/>
        <v>0</v>
      </c>
      <c r="D102">
        <f t="shared" si="13"/>
        <v>2</v>
      </c>
      <c r="E102">
        <f t="shared" si="14"/>
        <v>1</v>
      </c>
      <c r="F102">
        <f t="shared" si="15"/>
        <v>3</v>
      </c>
      <c r="G102">
        <f t="shared" si="16"/>
        <v>0</v>
      </c>
      <c r="H102">
        <f t="shared" si="17"/>
        <v>0</v>
      </c>
      <c r="I102">
        <f t="shared" si="18"/>
        <v>1</v>
      </c>
      <c r="J102">
        <f t="shared" si="19"/>
        <v>1</v>
      </c>
      <c r="K102">
        <f t="shared" si="20"/>
        <v>1</v>
      </c>
    </row>
    <row r="103" spans="1:11" x14ac:dyDescent="0.3">
      <c r="A103" t="str">
        <f>TEXT(EuroMillions!B103,"0") &amp; TEXT(EuroMillions!C103,"0") &amp; TEXT(EuroMillions!D103,"0") &amp; TEXT(EuroMillions!E103,"0") &amp; TEXT(EuroMillions!F103,"0") &amp; TEXT(EuroMillions!G103,"0") &amp; TEXT(EuroMillions!H103,"0")</f>
        <v>69113249210</v>
      </c>
      <c r="B103">
        <f t="shared" si="11"/>
        <v>1</v>
      </c>
      <c r="C103">
        <f t="shared" si="12"/>
        <v>3</v>
      </c>
      <c r="D103">
        <f t="shared" si="13"/>
        <v>2</v>
      </c>
      <c r="E103">
        <f t="shared" si="14"/>
        <v>1</v>
      </c>
      <c r="F103">
        <f t="shared" si="15"/>
        <v>1</v>
      </c>
      <c r="G103">
        <f t="shared" si="16"/>
        <v>0</v>
      </c>
      <c r="H103">
        <f t="shared" si="17"/>
        <v>1</v>
      </c>
      <c r="I103">
        <f t="shared" si="18"/>
        <v>0</v>
      </c>
      <c r="J103">
        <f t="shared" si="19"/>
        <v>0</v>
      </c>
      <c r="K103">
        <f t="shared" si="20"/>
        <v>2</v>
      </c>
    </row>
    <row r="104" spans="1:11" x14ac:dyDescent="0.3">
      <c r="A104" t="str">
        <f>TEXT(EuroMillions!B104,"0") &amp; TEXT(EuroMillions!C104,"0") &amp; TEXT(EuroMillions!D104,"0") &amp; TEXT(EuroMillions!E104,"0") &amp; TEXT(EuroMillions!F104,"0") &amp; TEXT(EuroMillions!G104,"0") &amp; TEXT(EuroMillions!H104,"0")</f>
        <v>102040444613</v>
      </c>
      <c r="B104">
        <f t="shared" si="11"/>
        <v>3</v>
      </c>
      <c r="C104">
        <f t="shared" si="12"/>
        <v>2</v>
      </c>
      <c r="D104">
        <f t="shared" si="13"/>
        <v>1</v>
      </c>
      <c r="E104">
        <f t="shared" si="14"/>
        <v>1</v>
      </c>
      <c r="F104">
        <f t="shared" si="15"/>
        <v>4</v>
      </c>
      <c r="G104">
        <f t="shared" si="16"/>
        <v>0</v>
      </c>
      <c r="H104">
        <f t="shared" si="17"/>
        <v>1</v>
      </c>
      <c r="I104">
        <f t="shared" si="18"/>
        <v>0</v>
      </c>
      <c r="J104">
        <f t="shared" si="19"/>
        <v>0</v>
      </c>
      <c r="K104">
        <f t="shared" si="20"/>
        <v>0</v>
      </c>
    </row>
    <row r="105" spans="1:11" x14ac:dyDescent="0.3">
      <c r="A105" t="str">
        <f>TEXT(EuroMillions!B105,"0") &amp; TEXT(EuroMillions!C105,"0") &amp; TEXT(EuroMillions!D105,"0") &amp; TEXT(EuroMillions!E105,"0") &amp; TEXT(EuroMillions!F105,"0") &amp; TEXT(EuroMillions!G105,"0") &amp; TEXT(EuroMillions!H105,"0")</f>
        <v>222931394637</v>
      </c>
      <c r="B105">
        <f t="shared" si="11"/>
        <v>0</v>
      </c>
      <c r="C105">
        <f t="shared" si="12"/>
        <v>1</v>
      </c>
      <c r="D105">
        <f t="shared" si="13"/>
        <v>3</v>
      </c>
      <c r="E105">
        <f t="shared" si="14"/>
        <v>3</v>
      </c>
      <c r="F105">
        <f t="shared" si="15"/>
        <v>1</v>
      </c>
      <c r="G105">
        <f t="shared" si="16"/>
        <v>0</v>
      </c>
      <c r="H105">
        <f t="shared" si="17"/>
        <v>1</v>
      </c>
      <c r="I105">
        <f t="shared" si="18"/>
        <v>1</v>
      </c>
      <c r="J105">
        <f t="shared" si="19"/>
        <v>0</v>
      </c>
      <c r="K105">
        <f t="shared" si="20"/>
        <v>2</v>
      </c>
    </row>
    <row r="106" spans="1:11" x14ac:dyDescent="0.3">
      <c r="A106" t="str">
        <f>TEXT(EuroMillions!B106,"0") &amp; TEXT(EuroMillions!C106,"0") &amp; TEXT(EuroMillions!D106,"0") &amp; TEXT(EuroMillions!E106,"0") &amp; TEXT(EuroMillions!F106,"0") &amp; TEXT(EuroMillions!G106,"0") &amp; TEXT(EuroMillions!H106,"0")</f>
        <v>23121645211</v>
      </c>
      <c r="B106">
        <f t="shared" si="11"/>
        <v>0</v>
      </c>
      <c r="C106">
        <f t="shared" si="12"/>
        <v>4</v>
      </c>
      <c r="D106">
        <f t="shared" si="13"/>
        <v>3</v>
      </c>
      <c r="E106">
        <f t="shared" si="14"/>
        <v>1</v>
      </c>
      <c r="F106">
        <f t="shared" si="15"/>
        <v>1</v>
      </c>
      <c r="G106">
        <f t="shared" si="16"/>
        <v>1</v>
      </c>
      <c r="H106">
        <f t="shared" si="17"/>
        <v>1</v>
      </c>
      <c r="I106">
        <f t="shared" si="18"/>
        <v>0</v>
      </c>
      <c r="J106">
        <f t="shared" si="19"/>
        <v>0</v>
      </c>
      <c r="K106">
        <f t="shared" si="20"/>
        <v>0</v>
      </c>
    </row>
    <row r="107" spans="1:11" x14ac:dyDescent="0.3">
      <c r="A107" t="str">
        <f>TEXT(EuroMillions!B107,"0") &amp; TEXT(EuroMillions!C107,"0") &amp; TEXT(EuroMillions!D107,"0") &amp; TEXT(EuroMillions!E107,"0") &amp; TEXT(EuroMillions!F107,"0") &amp; TEXT(EuroMillions!G107,"0") &amp; TEXT(EuroMillions!H107,"0")</f>
        <v>1923262746210</v>
      </c>
      <c r="B107">
        <f t="shared" si="11"/>
        <v>1</v>
      </c>
      <c r="C107">
        <f t="shared" si="12"/>
        <v>2</v>
      </c>
      <c r="D107">
        <f t="shared" si="13"/>
        <v>4</v>
      </c>
      <c r="E107">
        <f t="shared" si="14"/>
        <v>1</v>
      </c>
      <c r="F107">
        <f t="shared" si="15"/>
        <v>1</v>
      </c>
      <c r="G107">
        <f t="shared" si="16"/>
        <v>0</v>
      </c>
      <c r="H107">
        <f t="shared" si="17"/>
        <v>2</v>
      </c>
      <c r="I107">
        <f t="shared" si="18"/>
        <v>1</v>
      </c>
      <c r="J107">
        <f t="shared" si="19"/>
        <v>0</v>
      </c>
      <c r="K107">
        <f t="shared" si="20"/>
        <v>1</v>
      </c>
    </row>
    <row r="108" spans="1:11" x14ac:dyDescent="0.3">
      <c r="A108" t="str">
        <f>TEXT(EuroMillions!B108,"0") &amp; TEXT(EuroMillions!C108,"0") &amp; TEXT(EuroMillions!D108,"0") &amp; TEXT(EuroMillions!E108,"0") &amp; TEXT(EuroMillions!F108,"0") &amp; TEXT(EuroMillions!G108,"0") &amp; TEXT(EuroMillions!H108,"0")</f>
        <v>1318263537811</v>
      </c>
      <c r="B108">
        <f t="shared" si="11"/>
        <v>0</v>
      </c>
      <c r="C108">
        <f t="shared" si="12"/>
        <v>4</v>
      </c>
      <c r="D108">
        <f t="shared" si="13"/>
        <v>1</v>
      </c>
      <c r="E108">
        <f t="shared" si="14"/>
        <v>3</v>
      </c>
      <c r="F108">
        <f t="shared" si="15"/>
        <v>0</v>
      </c>
      <c r="G108">
        <f t="shared" si="16"/>
        <v>1</v>
      </c>
      <c r="H108">
        <f t="shared" si="17"/>
        <v>1</v>
      </c>
      <c r="I108">
        <f t="shared" si="18"/>
        <v>1</v>
      </c>
      <c r="J108">
        <f t="shared" si="19"/>
        <v>2</v>
      </c>
      <c r="K108">
        <f t="shared" si="20"/>
        <v>0</v>
      </c>
    </row>
    <row r="109" spans="1:11" x14ac:dyDescent="0.3">
      <c r="A109" t="str">
        <f>TEXT(EuroMillions!B109,"0") &amp; TEXT(EuroMillions!C109,"0") &amp; TEXT(EuroMillions!D109,"0") &amp; TEXT(EuroMillions!E109,"0") &amp; TEXT(EuroMillions!F109,"0") &amp; TEXT(EuroMillions!G109,"0") &amp; TEXT(EuroMillions!H109,"0")</f>
        <v>12331364858</v>
      </c>
      <c r="B109">
        <f t="shared" si="11"/>
        <v>0</v>
      </c>
      <c r="C109">
        <f t="shared" si="12"/>
        <v>2</v>
      </c>
      <c r="D109">
        <f t="shared" si="13"/>
        <v>1</v>
      </c>
      <c r="E109">
        <f t="shared" si="14"/>
        <v>3</v>
      </c>
      <c r="F109">
        <f t="shared" si="15"/>
        <v>1</v>
      </c>
      <c r="G109">
        <f t="shared" si="16"/>
        <v>1</v>
      </c>
      <c r="H109">
        <f t="shared" si="17"/>
        <v>1</v>
      </c>
      <c r="I109">
        <f t="shared" si="18"/>
        <v>0</v>
      </c>
      <c r="J109">
        <f t="shared" si="19"/>
        <v>2</v>
      </c>
      <c r="K109">
        <f t="shared" si="20"/>
        <v>0</v>
      </c>
    </row>
    <row r="110" spans="1:11" x14ac:dyDescent="0.3">
      <c r="A110" t="str">
        <f>TEXT(EuroMillions!B110,"0") &amp; TEXT(EuroMillions!C110,"0") &amp; TEXT(EuroMillions!D110,"0") &amp; TEXT(EuroMillions!E110,"0") &amp; TEXT(EuroMillions!F110,"0") &amp; TEXT(EuroMillions!G110,"0") &amp; TEXT(EuroMillions!H110,"0")</f>
        <v>1617353649110</v>
      </c>
      <c r="B110">
        <f t="shared" si="11"/>
        <v>1</v>
      </c>
      <c r="C110">
        <f t="shared" si="12"/>
        <v>4</v>
      </c>
      <c r="D110">
        <f t="shared" si="13"/>
        <v>0</v>
      </c>
      <c r="E110">
        <f t="shared" si="14"/>
        <v>2</v>
      </c>
      <c r="F110">
        <f t="shared" si="15"/>
        <v>1</v>
      </c>
      <c r="G110">
        <f t="shared" si="16"/>
        <v>1</v>
      </c>
      <c r="H110">
        <f t="shared" si="17"/>
        <v>2</v>
      </c>
      <c r="I110">
        <f t="shared" si="18"/>
        <v>1</v>
      </c>
      <c r="J110">
        <f t="shared" si="19"/>
        <v>0</v>
      </c>
      <c r="K110">
        <f t="shared" si="20"/>
        <v>1</v>
      </c>
    </row>
    <row r="111" spans="1:11" x14ac:dyDescent="0.3">
      <c r="A111" t="str">
        <f>TEXT(EuroMillions!B111,"0") &amp; TEXT(EuroMillions!C111,"0") &amp; TEXT(EuroMillions!D111,"0") &amp; TEXT(EuroMillions!E111,"0") &amp; TEXT(EuroMillions!F111,"0") &amp; TEXT(EuroMillions!G111,"0") &amp; TEXT(EuroMillions!H111,"0")</f>
        <v>21314262956</v>
      </c>
      <c r="B111">
        <f t="shared" si="11"/>
        <v>0</v>
      </c>
      <c r="C111">
        <f t="shared" si="12"/>
        <v>2</v>
      </c>
      <c r="D111">
        <f t="shared" si="13"/>
        <v>3</v>
      </c>
      <c r="E111">
        <f t="shared" si="14"/>
        <v>1</v>
      </c>
      <c r="F111">
        <f t="shared" si="15"/>
        <v>1</v>
      </c>
      <c r="G111">
        <f t="shared" si="16"/>
        <v>1</v>
      </c>
      <c r="H111">
        <f t="shared" si="17"/>
        <v>2</v>
      </c>
      <c r="I111">
        <f t="shared" si="18"/>
        <v>0</v>
      </c>
      <c r="J111">
        <f t="shared" si="19"/>
        <v>0</v>
      </c>
      <c r="K111">
        <f t="shared" si="20"/>
        <v>1</v>
      </c>
    </row>
    <row r="112" spans="1:11" x14ac:dyDescent="0.3">
      <c r="A112" t="str">
        <f>TEXT(EuroMillions!B112,"0") &amp; TEXT(EuroMillions!C112,"0") &amp; TEXT(EuroMillions!D112,"0") &amp; TEXT(EuroMillions!E112,"0") &amp; TEXT(EuroMillions!F112,"0") &amp; TEXT(EuroMillions!G112,"0") &amp; TEXT(EuroMillions!H112,"0")</f>
        <v>811233244910</v>
      </c>
      <c r="B112">
        <f t="shared" si="11"/>
        <v>1</v>
      </c>
      <c r="C112">
        <f t="shared" si="12"/>
        <v>3</v>
      </c>
      <c r="D112">
        <f t="shared" si="13"/>
        <v>2</v>
      </c>
      <c r="E112">
        <f t="shared" si="14"/>
        <v>2</v>
      </c>
      <c r="F112">
        <f t="shared" si="15"/>
        <v>2</v>
      </c>
      <c r="G112">
        <f t="shared" si="16"/>
        <v>0</v>
      </c>
      <c r="H112">
        <f t="shared" si="17"/>
        <v>0</v>
      </c>
      <c r="I112">
        <f t="shared" si="18"/>
        <v>0</v>
      </c>
      <c r="J112">
        <f t="shared" si="19"/>
        <v>1</v>
      </c>
      <c r="K112">
        <f t="shared" si="20"/>
        <v>1</v>
      </c>
    </row>
    <row r="113" spans="1:11" x14ac:dyDescent="0.3">
      <c r="A113" t="str">
        <f>TEXT(EuroMillions!B113,"0") &amp; TEXT(EuroMillions!C113,"0") &amp; TEXT(EuroMillions!D113,"0") &amp; TEXT(EuroMillions!E113,"0") &amp; TEXT(EuroMillions!F113,"0") &amp; TEXT(EuroMillions!G113,"0") &amp; TEXT(EuroMillions!H113,"0")</f>
        <v>71618203213</v>
      </c>
      <c r="B113">
        <f t="shared" si="11"/>
        <v>1</v>
      </c>
      <c r="C113">
        <f t="shared" si="12"/>
        <v>3</v>
      </c>
      <c r="D113">
        <f t="shared" si="13"/>
        <v>2</v>
      </c>
      <c r="E113">
        <f t="shared" si="14"/>
        <v>2</v>
      </c>
      <c r="F113">
        <f t="shared" si="15"/>
        <v>0</v>
      </c>
      <c r="G113">
        <f t="shared" si="16"/>
        <v>0</v>
      </c>
      <c r="H113">
        <f t="shared" si="17"/>
        <v>1</v>
      </c>
      <c r="I113">
        <f t="shared" si="18"/>
        <v>1</v>
      </c>
      <c r="J113">
        <f t="shared" si="19"/>
        <v>1</v>
      </c>
      <c r="K113">
        <f t="shared" si="20"/>
        <v>0</v>
      </c>
    </row>
    <row r="114" spans="1:11" x14ac:dyDescent="0.3">
      <c r="A114" t="str">
        <f>TEXT(EuroMillions!B114,"0") &amp; TEXT(EuroMillions!C114,"0") &amp; TEXT(EuroMillions!D114,"0") &amp; TEXT(EuroMillions!E114,"0") &amp; TEXT(EuroMillions!F114,"0") &amp; TEXT(EuroMillions!G114,"0") &amp; TEXT(EuroMillions!H114,"0")</f>
        <v>1431344045</v>
      </c>
      <c r="B114">
        <f t="shared" si="11"/>
        <v>1</v>
      </c>
      <c r="C114">
        <f t="shared" si="12"/>
        <v>2</v>
      </c>
      <c r="D114">
        <f t="shared" si="13"/>
        <v>0</v>
      </c>
      <c r="E114">
        <f t="shared" si="14"/>
        <v>2</v>
      </c>
      <c r="F114">
        <f t="shared" si="15"/>
        <v>4</v>
      </c>
      <c r="G114">
        <f t="shared" si="16"/>
        <v>1</v>
      </c>
      <c r="H114">
        <f t="shared" si="17"/>
        <v>0</v>
      </c>
      <c r="I114">
        <f t="shared" si="18"/>
        <v>0</v>
      </c>
      <c r="J114">
        <f t="shared" si="19"/>
        <v>0</v>
      </c>
      <c r="K114">
        <f t="shared" si="20"/>
        <v>0</v>
      </c>
    </row>
    <row r="115" spans="1:11" x14ac:dyDescent="0.3">
      <c r="A115" t="str">
        <f>TEXT(EuroMillions!B115,"0") &amp; TEXT(EuroMillions!C115,"0") &amp; TEXT(EuroMillions!D115,"0") &amp; TEXT(EuroMillions!E115,"0") &amp; TEXT(EuroMillions!F115,"0") &amp; TEXT(EuroMillions!G115,"0") &amp; TEXT(EuroMillions!H115,"0")</f>
        <v>1319303846412</v>
      </c>
      <c r="B115">
        <f t="shared" si="11"/>
        <v>1</v>
      </c>
      <c r="C115">
        <f t="shared" si="12"/>
        <v>3</v>
      </c>
      <c r="D115">
        <f t="shared" si="13"/>
        <v>1</v>
      </c>
      <c r="E115">
        <f t="shared" si="14"/>
        <v>3</v>
      </c>
      <c r="F115">
        <f t="shared" si="15"/>
        <v>2</v>
      </c>
      <c r="G115">
        <f t="shared" si="16"/>
        <v>0</v>
      </c>
      <c r="H115">
        <f t="shared" si="17"/>
        <v>1</v>
      </c>
      <c r="I115">
        <f t="shared" si="18"/>
        <v>0</v>
      </c>
      <c r="J115">
        <f t="shared" si="19"/>
        <v>1</v>
      </c>
      <c r="K115">
        <f t="shared" si="20"/>
        <v>1</v>
      </c>
    </row>
    <row r="116" spans="1:11" x14ac:dyDescent="0.3">
      <c r="A116" t="str">
        <f>TEXT(EuroMillions!B116,"0") &amp; TEXT(EuroMillions!C116,"0") &amp; TEXT(EuroMillions!D116,"0") &amp; TEXT(EuroMillions!E116,"0") &amp; TEXT(EuroMillions!F116,"0") &amp; TEXT(EuroMillions!G116,"0") &amp; TEXT(EuroMillions!H116,"0")</f>
        <v>81112164447</v>
      </c>
      <c r="B116">
        <f t="shared" si="11"/>
        <v>0</v>
      </c>
      <c r="C116">
        <f t="shared" si="12"/>
        <v>4</v>
      </c>
      <c r="D116">
        <f t="shared" si="13"/>
        <v>1</v>
      </c>
      <c r="E116">
        <f t="shared" si="14"/>
        <v>0</v>
      </c>
      <c r="F116">
        <f t="shared" si="15"/>
        <v>3</v>
      </c>
      <c r="G116">
        <f t="shared" si="16"/>
        <v>0</v>
      </c>
      <c r="H116">
        <f t="shared" si="17"/>
        <v>1</v>
      </c>
      <c r="I116">
        <f t="shared" si="18"/>
        <v>1</v>
      </c>
      <c r="J116">
        <f t="shared" si="19"/>
        <v>1</v>
      </c>
      <c r="K116">
        <f t="shared" si="20"/>
        <v>0</v>
      </c>
    </row>
    <row r="117" spans="1:11" x14ac:dyDescent="0.3">
      <c r="A117" t="str">
        <f>TEXT(EuroMillions!B117,"0") &amp; TEXT(EuroMillions!C117,"0") &amp; TEXT(EuroMillions!D117,"0") &amp; TEXT(EuroMillions!E117,"0") &amp; TEXT(EuroMillions!F117,"0") &amp; TEXT(EuroMillions!G117,"0") &amp; TEXT(EuroMillions!H117,"0")</f>
        <v>21517233638</v>
      </c>
      <c r="B117">
        <f t="shared" si="11"/>
        <v>0</v>
      </c>
      <c r="C117">
        <f t="shared" si="12"/>
        <v>2</v>
      </c>
      <c r="D117">
        <f t="shared" si="13"/>
        <v>2</v>
      </c>
      <c r="E117">
        <f t="shared" si="14"/>
        <v>3</v>
      </c>
      <c r="F117">
        <f t="shared" si="15"/>
        <v>0</v>
      </c>
      <c r="G117">
        <f t="shared" si="16"/>
        <v>1</v>
      </c>
      <c r="H117">
        <f t="shared" si="17"/>
        <v>1</v>
      </c>
      <c r="I117">
        <f t="shared" si="18"/>
        <v>1</v>
      </c>
      <c r="J117">
        <f t="shared" si="19"/>
        <v>1</v>
      </c>
      <c r="K117">
        <f t="shared" si="20"/>
        <v>0</v>
      </c>
    </row>
    <row r="118" spans="1:11" x14ac:dyDescent="0.3">
      <c r="A118" t="str">
        <f>TEXT(EuroMillions!B118,"0") &amp; TEXT(EuroMillions!C118,"0") &amp; TEXT(EuroMillions!D118,"0") &amp; TEXT(EuroMillions!E118,"0") &amp; TEXT(EuroMillions!F118,"0") &amp; TEXT(EuroMillions!G118,"0") &amp; TEXT(EuroMillions!H118,"0")</f>
        <v>4719203424</v>
      </c>
      <c r="B118">
        <f t="shared" si="11"/>
        <v>1</v>
      </c>
      <c r="C118">
        <f t="shared" si="12"/>
        <v>1</v>
      </c>
      <c r="D118">
        <f t="shared" si="13"/>
        <v>2</v>
      </c>
      <c r="E118">
        <f t="shared" si="14"/>
        <v>1</v>
      </c>
      <c r="F118">
        <f t="shared" si="15"/>
        <v>3</v>
      </c>
      <c r="G118">
        <f t="shared" si="16"/>
        <v>0</v>
      </c>
      <c r="H118">
        <f t="shared" si="17"/>
        <v>0</v>
      </c>
      <c r="I118">
        <f t="shared" si="18"/>
        <v>1</v>
      </c>
      <c r="J118">
        <f t="shared" si="19"/>
        <v>0</v>
      </c>
      <c r="K118">
        <f t="shared" si="20"/>
        <v>1</v>
      </c>
    </row>
    <row r="119" spans="1:11" x14ac:dyDescent="0.3">
      <c r="A119" t="str">
        <f>TEXT(EuroMillions!B119,"0") &amp; TEXT(EuroMillions!C119,"0") &amp; TEXT(EuroMillions!D119,"0") &amp; TEXT(EuroMillions!E119,"0") &amp; TEXT(EuroMillions!F119,"0") &amp; TEXT(EuroMillions!G119,"0") &amp; TEXT(EuroMillions!H119,"0")</f>
        <v>349122056</v>
      </c>
      <c r="B119">
        <f t="shared" si="11"/>
        <v>1</v>
      </c>
      <c r="C119">
        <f t="shared" si="12"/>
        <v>1</v>
      </c>
      <c r="D119">
        <f t="shared" si="13"/>
        <v>2</v>
      </c>
      <c r="E119">
        <f t="shared" si="14"/>
        <v>1</v>
      </c>
      <c r="F119">
        <f t="shared" si="15"/>
        <v>1</v>
      </c>
      <c r="G119">
        <f t="shared" si="16"/>
        <v>1</v>
      </c>
      <c r="H119">
        <f t="shared" si="17"/>
        <v>1</v>
      </c>
      <c r="I119">
        <f t="shared" si="18"/>
        <v>0</v>
      </c>
      <c r="J119">
        <f t="shared" si="19"/>
        <v>0</v>
      </c>
      <c r="K119">
        <f t="shared" si="20"/>
        <v>1</v>
      </c>
    </row>
    <row r="120" spans="1:11" x14ac:dyDescent="0.3">
      <c r="A120" t="str">
        <f>TEXT(EuroMillions!B120,"0") &amp; TEXT(EuroMillions!C120,"0") &amp; TEXT(EuroMillions!D120,"0") &amp; TEXT(EuroMillions!E120,"0") &amp; TEXT(EuroMillions!F120,"0") &amp; TEXT(EuroMillions!G120,"0") &amp; TEXT(EuroMillions!H120,"0")</f>
        <v>2427283049112</v>
      </c>
      <c r="B120">
        <f t="shared" si="11"/>
        <v>1</v>
      </c>
      <c r="C120">
        <f t="shared" si="12"/>
        <v>2</v>
      </c>
      <c r="D120">
        <f t="shared" si="13"/>
        <v>4</v>
      </c>
      <c r="E120">
        <f t="shared" si="14"/>
        <v>1</v>
      </c>
      <c r="F120">
        <f t="shared" si="15"/>
        <v>2</v>
      </c>
      <c r="G120">
        <f t="shared" si="16"/>
        <v>0</v>
      </c>
      <c r="H120">
        <f t="shared" si="17"/>
        <v>0</v>
      </c>
      <c r="I120">
        <f t="shared" si="18"/>
        <v>1</v>
      </c>
      <c r="J120">
        <f t="shared" si="19"/>
        <v>1</v>
      </c>
      <c r="K120">
        <f t="shared" si="20"/>
        <v>1</v>
      </c>
    </row>
    <row r="121" spans="1:11" x14ac:dyDescent="0.3">
      <c r="A121" t="str">
        <f>TEXT(EuroMillions!B121,"0") &amp; TEXT(EuroMillions!C121,"0") &amp; TEXT(EuroMillions!D121,"0") &amp; TEXT(EuroMillions!E121,"0") &amp; TEXT(EuroMillions!F121,"0") &amp; TEXT(EuroMillions!G121,"0") &amp; TEXT(EuroMillions!H121,"0")</f>
        <v>233137424837</v>
      </c>
      <c r="B121">
        <f t="shared" si="11"/>
        <v>0</v>
      </c>
      <c r="C121">
        <f t="shared" si="12"/>
        <v>1</v>
      </c>
      <c r="D121">
        <f t="shared" si="13"/>
        <v>2</v>
      </c>
      <c r="E121">
        <f t="shared" si="14"/>
        <v>4</v>
      </c>
      <c r="F121">
        <f t="shared" si="15"/>
        <v>2</v>
      </c>
      <c r="G121">
        <f t="shared" si="16"/>
        <v>0</v>
      </c>
      <c r="H121">
        <f t="shared" si="17"/>
        <v>0</v>
      </c>
      <c r="I121">
        <f t="shared" si="18"/>
        <v>2</v>
      </c>
      <c r="J121">
        <f t="shared" si="19"/>
        <v>1</v>
      </c>
      <c r="K121">
        <f t="shared" si="20"/>
        <v>0</v>
      </c>
    </row>
    <row r="122" spans="1:11" x14ac:dyDescent="0.3">
      <c r="A122" t="str">
        <f>TEXT(EuroMillions!B122,"0") &amp; TEXT(EuroMillions!C122,"0") &amp; TEXT(EuroMillions!D122,"0") &amp; TEXT(EuroMillions!E122,"0") &amp; TEXT(EuroMillions!F122,"0") &amp; TEXT(EuroMillions!G122,"0") &amp; TEXT(EuroMillions!H122,"0")</f>
        <v>81314242612</v>
      </c>
      <c r="B122">
        <f t="shared" si="11"/>
        <v>0</v>
      </c>
      <c r="C122">
        <f t="shared" si="12"/>
        <v>3</v>
      </c>
      <c r="D122">
        <f t="shared" si="13"/>
        <v>3</v>
      </c>
      <c r="E122">
        <f t="shared" si="14"/>
        <v>1</v>
      </c>
      <c r="F122">
        <f t="shared" si="15"/>
        <v>2</v>
      </c>
      <c r="G122">
        <f t="shared" si="16"/>
        <v>0</v>
      </c>
      <c r="H122">
        <f t="shared" si="17"/>
        <v>1</v>
      </c>
      <c r="I122">
        <f t="shared" si="18"/>
        <v>0</v>
      </c>
      <c r="J122">
        <f t="shared" si="19"/>
        <v>1</v>
      </c>
      <c r="K122">
        <f t="shared" si="20"/>
        <v>0</v>
      </c>
    </row>
    <row r="123" spans="1:11" x14ac:dyDescent="0.3">
      <c r="A123" t="str">
        <f>TEXT(EuroMillions!B123,"0") &amp; TEXT(EuroMillions!C123,"0") &amp; TEXT(EuroMillions!D123,"0") &amp; TEXT(EuroMillions!E123,"0") &amp; TEXT(EuroMillions!F123,"0") &amp; TEXT(EuroMillions!G123,"0") &amp; TEXT(EuroMillions!H123,"0")</f>
        <v>131718204649</v>
      </c>
      <c r="B123">
        <f t="shared" si="11"/>
        <v>1</v>
      </c>
      <c r="C123">
        <f t="shared" si="12"/>
        <v>3</v>
      </c>
      <c r="D123">
        <f t="shared" si="13"/>
        <v>1</v>
      </c>
      <c r="E123">
        <f t="shared" si="14"/>
        <v>1</v>
      </c>
      <c r="F123">
        <f t="shared" si="15"/>
        <v>2</v>
      </c>
      <c r="G123">
        <f t="shared" si="16"/>
        <v>0</v>
      </c>
      <c r="H123">
        <f t="shared" si="17"/>
        <v>1</v>
      </c>
      <c r="I123">
        <f t="shared" si="18"/>
        <v>1</v>
      </c>
      <c r="J123">
        <f t="shared" si="19"/>
        <v>1</v>
      </c>
      <c r="K123">
        <f t="shared" si="20"/>
        <v>1</v>
      </c>
    </row>
    <row r="124" spans="1:11" x14ac:dyDescent="0.3">
      <c r="A124" t="str">
        <f>TEXT(EuroMillions!B124,"0") &amp; TEXT(EuroMillions!C124,"0") &amp; TEXT(EuroMillions!D124,"0") &amp; TEXT(EuroMillions!E124,"0") &amp; TEXT(EuroMillions!F124,"0") &amp; TEXT(EuroMillions!G124,"0") &amp; TEXT(EuroMillions!H124,"0")</f>
        <v>2324353745912</v>
      </c>
      <c r="B124">
        <f t="shared" si="11"/>
        <v>0</v>
      </c>
      <c r="C124">
        <f t="shared" si="12"/>
        <v>1</v>
      </c>
      <c r="D124">
        <f t="shared" si="13"/>
        <v>3</v>
      </c>
      <c r="E124">
        <f t="shared" si="14"/>
        <v>3</v>
      </c>
      <c r="F124">
        <f t="shared" si="15"/>
        <v>2</v>
      </c>
      <c r="G124">
        <f t="shared" si="16"/>
        <v>2</v>
      </c>
      <c r="H124">
        <f t="shared" si="17"/>
        <v>0</v>
      </c>
      <c r="I124">
        <f t="shared" si="18"/>
        <v>1</v>
      </c>
      <c r="J124">
        <f t="shared" si="19"/>
        <v>0</v>
      </c>
      <c r="K124">
        <f t="shared" si="20"/>
        <v>1</v>
      </c>
    </row>
    <row r="125" spans="1:11" x14ac:dyDescent="0.3">
      <c r="A125" t="str">
        <f>TEXT(EuroMillions!B125,"0") &amp; TEXT(EuroMillions!C125,"0") &amp; TEXT(EuroMillions!D125,"0") &amp; TEXT(EuroMillions!E125,"0") &amp; TEXT(EuroMillions!F125,"0") &amp; TEXT(EuroMillions!G125,"0") &amp; TEXT(EuroMillions!H125,"0")</f>
        <v>27212845511</v>
      </c>
      <c r="B125">
        <f t="shared" si="11"/>
        <v>0</v>
      </c>
      <c r="C125">
        <f t="shared" si="12"/>
        <v>3</v>
      </c>
      <c r="D125">
        <f t="shared" si="13"/>
        <v>3</v>
      </c>
      <c r="E125">
        <f t="shared" si="14"/>
        <v>0</v>
      </c>
      <c r="F125">
        <f t="shared" si="15"/>
        <v>1</v>
      </c>
      <c r="G125">
        <f t="shared" si="16"/>
        <v>2</v>
      </c>
      <c r="H125">
        <f t="shared" si="17"/>
        <v>0</v>
      </c>
      <c r="I125">
        <f t="shared" si="18"/>
        <v>1</v>
      </c>
      <c r="J125">
        <f t="shared" si="19"/>
        <v>1</v>
      </c>
      <c r="K125">
        <f t="shared" si="20"/>
        <v>0</v>
      </c>
    </row>
    <row r="126" spans="1:11" x14ac:dyDescent="0.3">
      <c r="A126" t="str">
        <f>TEXT(EuroMillions!B126,"0") &amp; TEXT(EuroMillions!C126,"0") &amp; TEXT(EuroMillions!D126,"0") &amp; TEXT(EuroMillions!E126,"0") &amp; TEXT(EuroMillions!F126,"0") &amp; TEXT(EuroMillions!G126,"0") &amp; TEXT(EuroMillions!H126,"0")</f>
        <v>132023274259</v>
      </c>
      <c r="B126">
        <f t="shared" si="11"/>
        <v>1</v>
      </c>
      <c r="C126">
        <f t="shared" si="12"/>
        <v>1</v>
      </c>
      <c r="D126">
        <f t="shared" si="13"/>
        <v>4</v>
      </c>
      <c r="E126">
        <f t="shared" si="14"/>
        <v>2</v>
      </c>
      <c r="F126">
        <f t="shared" si="15"/>
        <v>1</v>
      </c>
      <c r="G126">
        <f t="shared" si="16"/>
        <v>1</v>
      </c>
      <c r="H126">
        <f t="shared" si="17"/>
        <v>0</v>
      </c>
      <c r="I126">
        <f t="shared" si="18"/>
        <v>1</v>
      </c>
      <c r="J126">
        <f t="shared" si="19"/>
        <v>0</v>
      </c>
      <c r="K126">
        <f t="shared" si="20"/>
        <v>1</v>
      </c>
    </row>
    <row r="127" spans="1:11" x14ac:dyDescent="0.3">
      <c r="A127" t="str">
        <f>TEXT(EuroMillions!B127,"0") &amp; TEXT(EuroMillions!C127,"0") &amp; TEXT(EuroMillions!D127,"0") &amp; TEXT(EuroMillions!E127,"0") &amp; TEXT(EuroMillions!F127,"0") &amp; TEXT(EuroMillions!G127,"0") &amp; TEXT(EuroMillions!H127,"0")</f>
        <v>51019273056</v>
      </c>
      <c r="B127">
        <f t="shared" si="11"/>
        <v>2</v>
      </c>
      <c r="C127">
        <f t="shared" si="12"/>
        <v>2</v>
      </c>
      <c r="D127">
        <f t="shared" si="13"/>
        <v>1</v>
      </c>
      <c r="E127">
        <f t="shared" si="14"/>
        <v>1</v>
      </c>
      <c r="F127">
        <f t="shared" si="15"/>
        <v>0</v>
      </c>
      <c r="G127">
        <f t="shared" si="16"/>
        <v>2</v>
      </c>
      <c r="H127">
        <f t="shared" si="17"/>
        <v>1</v>
      </c>
      <c r="I127">
        <f t="shared" si="18"/>
        <v>1</v>
      </c>
      <c r="J127">
        <f t="shared" si="19"/>
        <v>0</v>
      </c>
      <c r="K127">
        <f t="shared" si="20"/>
        <v>1</v>
      </c>
    </row>
    <row r="128" spans="1:11" x14ac:dyDescent="0.3">
      <c r="A128" t="str">
        <f>TEXT(EuroMillions!B128,"0") &amp; TEXT(EuroMillions!C128,"0") &amp; TEXT(EuroMillions!D128,"0") &amp; TEXT(EuroMillions!E128,"0") &amp; TEXT(EuroMillions!F128,"0") &amp; TEXT(EuroMillions!G128,"0") &amp; TEXT(EuroMillions!H128,"0")</f>
        <v>819324142912</v>
      </c>
      <c r="B128">
        <f t="shared" si="11"/>
        <v>0</v>
      </c>
      <c r="C128">
        <f t="shared" si="12"/>
        <v>3</v>
      </c>
      <c r="D128">
        <f t="shared" si="13"/>
        <v>3</v>
      </c>
      <c r="E128">
        <f t="shared" si="14"/>
        <v>1</v>
      </c>
      <c r="F128">
        <f t="shared" si="15"/>
        <v>2</v>
      </c>
      <c r="G128">
        <f t="shared" si="16"/>
        <v>0</v>
      </c>
      <c r="H128">
        <f t="shared" si="17"/>
        <v>0</v>
      </c>
      <c r="I128">
        <f t="shared" si="18"/>
        <v>0</v>
      </c>
      <c r="J128">
        <f t="shared" si="19"/>
        <v>1</v>
      </c>
      <c r="K128">
        <f t="shared" si="20"/>
        <v>2</v>
      </c>
    </row>
    <row r="129" spans="1:11" x14ac:dyDescent="0.3">
      <c r="A129" t="str">
        <f>TEXT(EuroMillions!B129,"0") &amp; TEXT(EuroMillions!C129,"0") &amp; TEXT(EuroMillions!D129,"0") &amp; TEXT(EuroMillions!E129,"0") &amp; TEXT(EuroMillions!F129,"0") &amp; TEXT(EuroMillions!G129,"0") &amp; TEXT(EuroMillions!H129,"0")</f>
        <v>1423394850312</v>
      </c>
      <c r="B129">
        <f t="shared" si="11"/>
        <v>1</v>
      </c>
      <c r="C129">
        <f t="shared" si="12"/>
        <v>2</v>
      </c>
      <c r="D129">
        <f t="shared" si="13"/>
        <v>2</v>
      </c>
      <c r="E129">
        <f t="shared" si="14"/>
        <v>3</v>
      </c>
      <c r="F129">
        <f t="shared" si="15"/>
        <v>2</v>
      </c>
      <c r="G129">
        <f t="shared" si="16"/>
        <v>1</v>
      </c>
      <c r="H129">
        <f t="shared" si="17"/>
        <v>0</v>
      </c>
      <c r="I129">
        <f t="shared" si="18"/>
        <v>0</v>
      </c>
      <c r="J129">
        <f t="shared" si="19"/>
        <v>1</v>
      </c>
      <c r="K129">
        <f t="shared" si="20"/>
        <v>1</v>
      </c>
    </row>
    <row r="130" spans="1:11" x14ac:dyDescent="0.3">
      <c r="A130" t="str">
        <f>TEXT(EuroMillions!B130,"0") &amp; TEXT(EuroMillions!C130,"0") &amp; TEXT(EuroMillions!D130,"0") &amp; TEXT(EuroMillions!E130,"0") &amp; TEXT(EuroMillions!F130,"0") &amp; TEXT(EuroMillions!G130,"0") &amp; TEXT(EuroMillions!H130,"0")</f>
        <v>2728444850712</v>
      </c>
      <c r="B130">
        <f t="shared" ref="B130:B193" si="21">LEN($A130)-LEN(SUBSTITUTE($A130,"0",""))</f>
        <v>1</v>
      </c>
      <c r="C130">
        <f t="shared" ref="C130:C193" si="22">LEN($A130)-LEN(SUBSTITUTE($A130,"1",""))</f>
        <v>1</v>
      </c>
      <c r="D130">
        <f t="shared" ref="D130:D193" si="23">LEN($A130)-LEN(SUBSTITUTE($A130,"2",""))</f>
        <v>3</v>
      </c>
      <c r="E130">
        <f t="shared" ref="E130:E193" si="24">LEN($A130)-LEN(SUBSTITUTE($A130,"3",""))</f>
        <v>0</v>
      </c>
      <c r="F130">
        <f t="shared" ref="F130:F193" si="25">LEN($A130)-LEN(SUBSTITUTE($A130,"4",""))</f>
        <v>3</v>
      </c>
      <c r="G130">
        <f t="shared" ref="G130:G193" si="26">LEN($A130)-LEN(SUBSTITUTE($A130,"5",""))</f>
        <v>1</v>
      </c>
      <c r="H130">
        <f t="shared" ref="H130:H193" si="27">LEN($A130)-LEN(SUBSTITUTE($A130,"6",""))</f>
        <v>0</v>
      </c>
      <c r="I130">
        <f t="shared" ref="I130:I193" si="28">LEN($A130)-LEN(SUBSTITUTE($A130,"7",""))</f>
        <v>2</v>
      </c>
      <c r="J130">
        <f t="shared" ref="J130:J193" si="29">LEN($A130)-LEN(SUBSTITUTE($A130,"8",""))</f>
        <v>2</v>
      </c>
      <c r="K130">
        <f t="shared" ref="K130:K193" si="30">LEN($A130)-LEN(SUBSTITUTE($A130,"9",""))</f>
        <v>0</v>
      </c>
    </row>
    <row r="131" spans="1:11" x14ac:dyDescent="0.3">
      <c r="A131" t="str">
        <f>TEXT(EuroMillions!B131,"0") &amp; TEXT(EuroMillions!C131,"0") &amp; TEXT(EuroMillions!D131,"0") &amp; TEXT(EuroMillions!E131,"0") &amp; TEXT(EuroMillions!F131,"0") &amp; TEXT(EuroMillions!G131,"0") &amp; TEXT(EuroMillions!H131,"0")</f>
        <v>1018213345812</v>
      </c>
      <c r="B131">
        <f t="shared" si="21"/>
        <v>1</v>
      </c>
      <c r="C131">
        <f t="shared" si="22"/>
        <v>4</v>
      </c>
      <c r="D131">
        <f t="shared" si="23"/>
        <v>2</v>
      </c>
      <c r="E131">
        <f t="shared" si="24"/>
        <v>2</v>
      </c>
      <c r="F131">
        <f t="shared" si="25"/>
        <v>1</v>
      </c>
      <c r="G131">
        <f t="shared" si="26"/>
        <v>1</v>
      </c>
      <c r="H131">
        <f t="shared" si="27"/>
        <v>0</v>
      </c>
      <c r="I131">
        <f t="shared" si="28"/>
        <v>0</v>
      </c>
      <c r="J131">
        <f t="shared" si="29"/>
        <v>2</v>
      </c>
      <c r="K131">
        <f t="shared" si="30"/>
        <v>0</v>
      </c>
    </row>
    <row r="132" spans="1:11" x14ac:dyDescent="0.3">
      <c r="A132" t="str">
        <f>TEXT(EuroMillions!B132,"0") &amp; TEXT(EuroMillions!C132,"0") &amp; TEXT(EuroMillions!D132,"0") &amp; TEXT(EuroMillions!E132,"0") &amp; TEXT(EuroMillions!F132,"0") &amp; TEXT(EuroMillions!G132,"0") &amp; TEXT(EuroMillions!H132,"0")</f>
        <v>1617184549912</v>
      </c>
      <c r="B132">
        <f t="shared" si="21"/>
        <v>0</v>
      </c>
      <c r="C132">
        <f t="shared" si="22"/>
        <v>4</v>
      </c>
      <c r="D132">
        <f t="shared" si="23"/>
        <v>1</v>
      </c>
      <c r="E132">
        <f t="shared" si="24"/>
        <v>0</v>
      </c>
      <c r="F132">
        <f t="shared" si="25"/>
        <v>2</v>
      </c>
      <c r="G132">
        <f t="shared" si="26"/>
        <v>1</v>
      </c>
      <c r="H132">
        <f t="shared" si="27"/>
        <v>1</v>
      </c>
      <c r="I132">
        <f t="shared" si="28"/>
        <v>1</v>
      </c>
      <c r="J132">
        <f t="shared" si="29"/>
        <v>1</v>
      </c>
      <c r="K132">
        <f t="shared" si="30"/>
        <v>2</v>
      </c>
    </row>
    <row r="133" spans="1:11" x14ac:dyDescent="0.3">
      <c r="A133" t="str">
        <f>TEXT(EuroMillions!B133,"0") &amp; TEXT(EuroMillions!C133,"0") &amp; TEXT(EuroMillions!D133,"0") &amp; TEXT(EuroMillions!E133,"0") &amp; TEXT(EuroMillions!F133,"0") &amp; TEXT(EuroMillions!G133,"0") &amp; TEXT(EuroMillions!H133,"0")</f>
        <v>2912394013</v>
      </c>
      <c r="B133">
        <f t="shared" si="21"/>
        <v>1</v>
      </c>
      <c r="C133">
        <f t="shared" si="22"/>
        <v>2</v>
      </c>
      <c r="D133">
        <f t="shared" si="23"/>
        <v>2</v>
      </c>
      <c r="E133">
        <f t="shared" si="24"/>
        <v>2</v>
      </c>
      <c r="F133">
        <f t="shared" si="25"/>
        <v>1</v>
      </c>
      <c r="G133">
        <f t="shared" si="26"/>
        <v>0</v>
      </c>
      <c r="H133">
        <f t="shared" si="27"/>
        <v>0</v>
      </c>
      <c r="I133">
        <f t="shared" si="28"/>
        <v>0</v>
      </c>
      <c r="J133">
        <f t="shared" si="29"/>
        <v>0</v>
      </c>
      <c r="K133">
        <f t="shared" si="30"/>
        <v>2</v>
      </c>
    </row>
    <row r="134" spans="1:11" x14ac:dyDescent="0.3">
      <c r="A134" t="str">
        <f>TEXT(EuroMillions!B134,"0") &amp; TEXT(EuroMillions!C134,"0") &amp; TEXT(EuroMillions!D134,"0") &amp; TEXT(EuroMillions!E134,"0") &amp; TEXT(EuroMillions!F134,"0") &amp; TEXT(EuroMillions!G134,"0") &amp; TEXT(EuroMillions!H134,"0")</f>
        <v>4718395038</v>
      </c>
      <c r="B134">
        <f t="shared" si="21"/>
        <v>1</v>
      </c>
      <c r="C134">
        <f t="shared" si="22"/>
        <v>1</v>
      </c>
      <c r="D134">
        <f t="shared" si="23"/>
        <v>0</v>
      </c>
      <c r="E134">
        <f t="shared" si="24"/>
        <v>2</v>
      </c>
      <c r="F134">
        <f t="shared" si="25"/>
        <v>1</v>
      </c>
      <c r="G134">
        <f t="shared" si="26"/>
        <v>1</v>
      </c>
      <c r="H134">
        <f t="shared" si="27"/>
        <v>0</v>
      </c>
      <c r="I134">
        <f t="shared" si="28"/>
        <v>1</v>
      </c>
      <c r="J134">
        <f t="shared" si="29"/>
        <v>2</v>
      </c>
      <c r="K134">
        <f t="shared" si="30"/>
        <v>1</v>
      </c>
    </row>
    <row r="135" spans="1:11" x14ac:dyDescent="0.3">
      <c r="A135" t="str">
        <f>TEXT(EuroMillions!B135,"0") &amp; TEXT(EuroMillions!C135,"0") &amp; TEXT(EuroMillions!D135,"0") &amp; TEXT(EuroMillions!E135,"0") &amp; TEXT(EuroMillions!F135,"0") &amp; TEXT(EuroMillions!G135,"0") &amp; TEXT(EuroMillions!H135,"0")</f>
        <v>7151846491012</v>
      </c>
      <c r="B135">
        <f t="shared" si="21"/>
        <v>1</v>
      </c>
      <c r="C135">
        <f t="shared" si="22"/>
        <v>4</v>
      </c>
      <c r="D135">
        <f t="shared" si="23"/>
        <v>1</v>
      </c>
      <c r="E135">
        <f t="shared" si="24"/>
        <v>0</v>
      </c>
      <c r="F135">
        <f t="shared" si="25"/>
        <v>2</v>
      </c>
      <c r="G135">
        <f t="shared" si="26"/>
        <v>1</v>
      </c>
      <c r="H135">
        <f t="shared" si="27"/>
        <v>1</v>
      </c>
      <c r="I135">
        <f t="shared" si="28"/>
        <v>1</v>
      </c>
      <c r="J135">
        <f t="shared" si="29"/>
        <v>1</v>
      </c>
      <c r="K135">
        <f t="shared" si="30"/>
        <v>1</v>
      </c>
    </row>
    <row r="136" spans="1:11" x14ac:dyDescent="0.3">
      <c r="A136" t="str">
        <f>TEXT(EuroMillions!B136,"0") &amp; TEXT(EuroMillions!C136,"0") &amp; TEXT(EuroMillions!D136,"0") &amp; TEXT(EuroMillions!E136,"0") &amp; TEXT(EuroMillions!F136,"0") &amp; TEXT(EuroMillions!G136,"0") &amp; TEXT(EuroMillions!H136,"0")</f>
        <v>2319363769</v>
      </c>
      <c r="B136">
        <f t="shared" si="21"/>
        <v>0</v>
      </c>
      <c r="C136">
        <f t="shared" si="22"/>
        <v>1</v>
      </c>
      <c r="D136">
        <f t="shared" si="23"/>
        <v>1</v>
      </c>
      <c r="E136">
        <f t="shared" si="24"/>
        <v>3</v>
      </c>
      <c r="F136">
        <f t="shared" si="25"/>
        <v>0</v>
      </c>
      <c r="G136">
        <f t="shared" si="26"/>
        <v>0</v>
      </c>
      <c r="H136">
        <f t="shared" si="27"/>
        <v>2</v>
      </c>
      <c r="I136">
        <f t="shared" si="28"/>
        <v>1</v>
      </c>
      <c r="J136">
        <f t="shared" si="29"/>
        <v>0</v>
      </c>
      <c r="K136">
        <f t="shared" si="30"/>
        <v>2</v>
      </c>
    </row>
    <row r="137" spans="1:11" x14ac:dyDescent="0.3">
      <c r="A137" t="str">
        <f>TEXT(EuroMillions!B137,"0") &amp; TEXT(EuroMillions!C137,"0") &amp; TEXT(EuroMillions!D137,"0") &amp; TEXT(EuroMillions!E137,"0") &amp; TEXT(EuroMillions!F137,"0") &amp; TEXT(EuroMillions!G137,"0") &amp; TEXT(EuroMillions!H137,"0")</f>
        <v>827303547910</v>
      </c>
      <c r="B137">
        <f t="shared" si="21"/>
        <v>2</v>
      </c>
      <c r="C137">
        <f t="shared" si="22"/>
        <v>1</v>
      </c>
      <c r="D137">
        <f t="shared" si="23"/>
        <v>1</v>
      </c>
      <c r="E137">
        <f t="shared" si="24"/>
        <v>2</v>
      </c>
      <c r="F137">
        <f t="shared" si="25"/>
        <v>1</v>
      </c>
      <c r="G137">
        <f t="shared" si="26"/>
        <v>1</v>
      </c>
      <c r="H137">
        <f t="shared" si="27"/>
        <v>0</v>
      </c>
      <c r="I137">
        <f t="shared" si="28"/>
        <v>2</v>
      </c>
      <c r="J137">
        <f t="shared" si="29"/>
        <v>1</v>
      </c>
      <c r="K137">
        <f t="shared" si="30"/>
        <v>1</v>
      </c>
    </row>
    <row r="138" spans="1:11" x14ac:dyDescent="0.3">
      <c r="A138" t="str">
        <f>TEXT(EuroMillions!B138,"0") &amp; TEXT(EuroMillions!C138,"0") &amp; TEXT(EuroMillions!D138,"0") &amp; TEXT(EuroMillions!E138,"0") &amp; TEXT(EuroMillions!F138,"0") &amp; TEXT(EuroMillions!G138,"0") &amp; TEXT(EuroMillions!H138,"0")</f>
        <v>614344449412</v>
      </c>
      <c r="B138">
        <f t="shared" si="21"/>
        <v>0</v>
      </c>
      <c r="C138">
        <f t="shared" si="22"/>
        <v>2</v>
      </c>
      <c r="D138">
        <f t="shared" si="23"/>
        <v>1</v>
      </c>
      <c r="E138">
        <f t="shared" si="24"/>
        <v>1</v>
      </c>
      <c r="F138">
        <f t="shared" si="25"/>
        <v>6</v>
      </c>
      <c r="G138">
        <f t="shared" si="26"/>
        <v>0</v>
      </c>
      <c r="H138">
        <f t="shared" si="27"/>
        <v>1</v>
      </c>
      <c r="I138">
        <f t="shared" si="28"/>
        <v>0</v>
      </c>
      <c r="J138">
        <f t="shared" si="29"/>
        <v>0</v>
      </c>
      <c r="K138">
        <f t="shared" si="30"/>
        <v>1</v>
      </c>
    </row>
    <row r="139" spans="1:11" x14ac:dyDescent="0.3">
      <c r="A139" t="str">
        <f>TEXT(EuroMillions!B139,"0") &amp; TEXT(EuroMillions!C139,"0") &amp; TEXT(EuroMillions!D139,"0") &amp; TEXT(EuroMillions!E139,"0") &amp; TEXT(EuroMillions!F139,"0") &amp; TEXT(EuroMillions!G139,"0") &amp; TEXT(EuroMillions!H139,"0")</f>
        <v>1020414345212</v>
      </c>
      <c r="B139">
        <f t="shared" si="21"/>
        <v>2</v>
      </c>
      <c r="C139">
        <f t="shared" si="22"/>
        <v>3</v>
      </c>
      <c r="D139">
        <f t="shared" si="23"/>
        <v>3</v>
      </c>
      <c r="E139">
        <f t="shared" si="24"/>
        <v>1</v>
      </c>
      <c r="F139">
        <f t="shared" si="25"/>
        <v>3</v>
      </c>
      <c r="G139">
        <f t="shared" si="26"/>
        <v>1</v>
      </c>
      <c r="H139">
        <f t="shared" si="27"/>
        <v>0</v>
      </c>
      <c r="I139">
        <f t="shared" si="28"/>
        <v>0</v>
      </c>
      <c r="J139">
        <f t="shared" si="29"/>
        <v>0</v>
      </c>
      <c r="K139">
        <f t="shared" si="30"/>
        <v>0</v>
      </c>
    </row>
    <row r="140" spans="1:11" x14ac:dyDescent="0.3">
      <c r="A140" t="str">
        <f>TEXT(EuroMillions!B140,"0") &amp; TEXT(EuroMillions!C140,"0") &amp; TEXT(EuroMillions!D140,"0") &amp; TEXT(EuroMillions!E140,"0") &amp; TEXT(EuroMillions!F140,"0") &amp; TEXT(EuroMillions!G140,"0") &amp; TEXT(EuroMillions!H140,"0")</f>
        <v>21337384859</v>
      </c>
      <c r="B140">
        <f t="shared" si="21"/>
        <v>0</v>
      </c>
      <c r="C140">
        <f t="shared" si="22"/>
        <v>1</v>
      </c>
      <c r="D140">
        <f t="shared" si="23"/>
        <v>1</v>
      </c>
      <c r="E140">
        <f t="shared" si="24"/>
        <v>3</v>
      </c>
      <c r="F140">
        <f t="shared" si="25"/>
        <v>1</v>
      </c>
      <c r="G140">
        <f t="shared" si="26"/>
        <v>1</v>
      </c>
      <c r="H140">
        <f t="shared" si="27"/>
        <v>0</v>
      </c>
      <c r="I140">
        <f t="shared" si="28"/>
        <v>1</v>
      </c>
      <c r="J140">
        <f t="shared" si="29"/>
        <v>2</v>
      </c>
      <c r="K140">
        <f t="shared" si="30"/>
        <v>1</v>
      </c>
    </row>
    <row r="141" spans="1:11" x14ac:dyDescent="0.3">
      <c r="A141" t="str">
        <f>TEXT(EuroMillions!B141,"0") &amp; TEXT(EuroMillions!C141,"0") &amp; TEXT(EuroMillions!D141,"0") &amp; TEXT(EuroMillions!E141,"0") &amp; TEXT(EuroMillions!F141,"0") &amp; TEXT(EuroMillions!G141,"0") &amp; TEXT(EuroMillions!H141,"0")</f>
        <v>628373943912</v>
      </c>
      <c r="B141">
        <f t="shared" si="21"/>
        <v>0</v>
      </c>
      <c r="C141">
        <f t="shared" si="22"/>
        <v>1</v>
      </c>
      <c r="D141">
        <f t="shared" si="23"/>
        <v>2</v>
      </c>
      <c r="E141">
        <f t="shared" si="24"/>
        <v>3</v>
      </c>
      <c r="F141">
        <f t="shared" si="25"/>
        <v>1</v>
      </c>
      <c r="G141">
        <f t="shared" si="26"/>
        <v>0</v>
      </c>
      <c r="H141">
        <f t="shared" si="27"/>
        <v>1</v>
      </c>
      <c r="I141">
        <f t="shared" si="28"/>
        <v>1</v>
      </c>
      <c r="J141">
        <f t="shared" si="29"/>
        <v>1</v>
      </c>
      <c r="K141">
        <f t="shared" si="30"/>
        <v>2</v>
      </c>
    </row>
    <row r="142" spans="1:11" x14ac:dyDescent="0.3">
      <c r="A142" t="str">
        <f>TEXT(EuroMillions!B142,"0") &amp; TEXT(EuroMillions!C142,"0") &amp; TEXT(EuroMillions!D142,"0") &amp; TEXT(EuroMillions!E142,"0") &amp; TEXT(EuroMillions!F142,"0") &amp; TEXT(EuroMillions!G142,"0") &amp; TEXT(EuroMillions!H142,"0")</f>
        <v>173042485048</v>
      </c>
      <c r="B142">
        <f t="shared" si="21"/>
        <v>2</v>
      </c>
      <c r="C142">
        <f t="shared" si="22"/>
        <v>1</v>
      </c>
      <c r="D142">
        <f t="shared" si="23"/>
        <v>1</v>
      </c>
      <c r="E142">
        <f t="shared" si="24"/>
        <v>1</v>
      </c>
      <c r="F142">
        <f t="shared" si="25"/>
        <v>3</v>
      </c>
      <c r="G142">
        <f t="shared" si="26"/>
        <v>1</v>
      </c>
      <c r="H142">
        <f t="shared" si="27"/>
        <v>0</v>
      </c>
      <c r="I142">
        <f t="shared" si="28"/>
        <v>1</v>
      </c>
      <c r="J142">
        <f t="shared" si="29"/>
        <v>2</v>
      </c>
      <c r="K142">
        <f t="shared" si="30"/>
        <v>0</v>
      </c>
    </row>
    <row r="143" spans="1:11" x14ac:dyDescent="0.3">
      <c r="A143" t="str">
        <f>TEXT(EuroMillions!B143,"0") &amp; TEXT(EuroMillions!C143,"0") &amp; TEXT(EuroMillions!D143,"0") &amp; TEXT(EuroMillions!E143,"0") &amp; TEXT(EuroMillions!F143,"0") &amp; TEXT(EuroMillions!G143,"0") &amp; TEXT(EuroMillions!H143,"0")</f>
        <v>4620242559</v>
      </c>
      <c r="B143">
        <f t="shared" si="21"/>
        <v>1</v>
      </c>
      <c r="C143">
        <f t="shared" si="22"/>
        <v>0</v>
      </c>
      <c r="D143">
        <f t="shared" si="23"/>
        <v>3</v>
      </c>
      <c r="E143">
        <f t="shared" si="24"/>
        <v>0</v>
      </c>
      <c r="F143">
        <f t="shared" si="25"/>
        <v>2</v>
      </c>
      <c r="G143">
        <f t="shared" si="26"/>
        <v>2</v>
      </c>
      <c r="H143">
        <f t="shared" si="27"/>
        <v>1</v>
      </c>
      <c r="I143">
        <f t="shared" si="28"/>
        <v>0</v>
      </c>
      <c r="J143">
        <f t="shared" si="29"/>
        <v>0</v>
      </c>
      <c r="K143">
        <f t="shared" si="30"/>
        <v>1</v>
      </c>
    </row>
    <row r="144" spans="1:11" x14ac:dyDescent="0.3">
      <c r="A144" t="str">
        <f>TEXT(EuroMillions!B144,"0") &amp; TEXT(EuroMillions!C144,"0") &amp; TEXT(EuroMillions!D144,"0") &amp; TEXT(EuroMillions!E144,"0") &amp; TEXT(EuroMillions!F144,"0") &amp; TEXT(EuroMillions!G144,"0") &amp; TEXT(EuroMillions!H144,"0")</f>
        <v>410143850912</v>
      </c>
      <c r="B144">
        <f t="shared" si="21"/>
        <v>2</v>
      </c>
      <c r="C144">
        <f t="shared" si="22"/>
        <v>3</v>
      </c>
      <c r="D144">
        <f t="shared" si="23"/>
        <v>1</v>
      </c>
      <c r="E144">
        <f t="shared" si="24"/>
        <v>1</v>
      </c>
      <c r="F144">
        <f t="shared" si="25"/>
        <v>2</v>
      </c>
      <c r="G144">
        <f t="shared" si="26"/>
        <v>1</v>
      </c>
      <c r="H144">
        <f t="shared" si="27"/>
        <v>0</v>
      </c>
      <c r="I144">
        <f t="shared" si="28"/>
        <v>0</v>
      </c>
      <c r="J144">
        <f t="shared" si="29"/>
        <v>1</v>
      </c>
      <c r="K144">
        <f t="shared" si="30"/>
        <v>1</v>
      </c>
    </row>
    <row r="145" spans="1:11" x14ac:dyDescent="0.3">
      <c r="A145" t="str">
        <f>TEXT(EuroMillions!B145,"0") &amp; TEXT(EuroMillions!C145,"0") &amp; TEXT(EuroMillions!D145,"0") &amp; TEXT(EuroMillions!E145,"0") &amp; TEXT(EuroMillions!F145,"0") &amp; TEXT(EuroMillions!G145,"0") &amp; TEXT(EuroMillions!H145,"0")</f>
        <v>121627334478</v>
      </c>
      <c r="B145">
        <f t="shared" si="21"/>
        <v>0</v>
      </c>
      <c r="C145">
        <f t="shared" si="22"/>
        <v>2</v>
      </c>
      <c r="D145">
        <f t="shared" si="23"/>
        <v>2</v>
      </c>
      <c r="E145">
        <f t="shared" si="24"/>
        <v>2</v>
      </c>
      <c r="F145">
        <f t="shared" si="25"/>
        <v>2</v>
      </c>
      <c r="G145">
        <f t="shared" si="26"/>
        <v>0</v>
      </c>
      <c r="H145">
        <f t="shared" si="27"/>
        <v>1</v>
      </c>
      <c r="I145">
        <f t="shared" si="28"/>
        <v>2</v>
      </c>
      <c r="J145">
        <f t="shared" si="29"/>
        <v>1</v>
      </c>
      <c r="K145">
        <f t="shared" si="30"/>
        <v>0</v>
      </c>
    </row>
    <row r="146" spans="1:11" x14ac:dyDescent="0.3">
      <c r="A146" t="str">
        <f>TEXT(EuroMillions!B146,"0") &amp; TEXT(EuroMillions!C146,"0") &amp; TEXT(EuroMillions!D146,"0") &amp; TEXT(EuroMillions!E146,"0") &amp; TEXT(EuroMillions!F146,"0") &amp; TEXT(EuroMillions!G146,"0") &amp; TEXT(EuroMillions!H146,"0")</f>
        <v>152029394817</v>
      </c>
      <c r="B146">
        <f t="shared" si="21"/>
        <v>1</v>
      </c>
      <c r="C146">
        <f t="shared" si="22"/>
        <v>2</v>
      </c>
      <c r="D146">
        <f t="shared" si="23"/>
        <v>2</v>
      </c>
      <c r="E146">
        <f t="shared" si="24"/>
        <v>1</v>
      </c>
      <c r="F146">
        <f t="shared" si="25"/>
        <v>1</v>
      </c>
      <c r="G146">
        <f t="shared" si="26"/>
        <v>1</v>
      </c>
      <c r="H146">
        <f t="shared" si="27"/>
        <v>0</v>
      </c>
      <c r="I146">
        <f t="shared" si="28"/>
        <v>1</v>
      </c>
      <c r="J146">
        <f t="shared" si="29"/>
        <v>1</v>
      </c>
      <c r="K146">
        <f t="shared" si="30"/>
        <v>2</v>
      </c>
    </row>
    <row r="147" spans="1:11" x14ac:dyDescent="0.3">
      <c r="A147" t="str">
        <f>TEXT(EuroMillions!B147,"0") &amp; TEXT(EuroMillions!C147,"0") &amp; TEXT(EuroMillions!D147,"0") &amp; TEXT(EuroMillions!E147,"0") &amp; TEXT(EuroMillions!F147,"0") &amp; TEXT(EuroMillions!G147,"0") &amp; TEXT(EuroMillions!H147,"0")</f>
        <v>192934464723</v>
      </c>
      <c r="B147">
        <f t="shared" si="21"/>
        <v>0</v>
      </c>
      <c r="C147">
        <f t="shared" si="22"/>
        <v>1</v>
      </c>
      <c r="D147">
        <f t="shared" si="23"/>
        <v>2</v>
      </c>
      <c r="E147">
        <f t="shared" si="24"/>
        <v>2</v>
      </c>
      <c r="F147">
        <f t="shared" si="25"/>
        <v>3</v>
      </c>
      <c r="G147">
        <f t="shared" si="26"/>
        <v>0</v>
      </c>
      <c r="H147">
        <f t="shared" si="27"/>
        <v>1</v>
      </c>
      <c r="I147">
        <f t="shared" si="28"/>
        <v>1</v>
      </c>
      <c r="J147">
        <f t="shared" si="29"/>
        <v>0</v>
      </c>
      <c r="K147">
        <f t="shared" si="30"/>
        <v>2</v>
      </c>
    </row>
    <row r="148" spans="1:11" x14ac:dyDescent="0.3">
      <c r="A148" t="str">
        <f>TEXT(EuroMillions!B148,"0") &amp; TEXT(EuroMillions!C148,"0") &amp; TEXT(EuroMillions!D148,"0") &amp; TEXT(EuroMillions!E148,"0") &amp; TEXT(EuroMillions!F148,"0") &amp; TEXT(EuroMillions!G148,"0") &amp; TEXT(EuroMillions!H148,"0")</f>
        <v>22426465027</v>
      </c>
      <c r="B148">
        <f t="shared" si="21"/>
        <v>1</v>
      </c>
      <c r="C148">
        <f t="shared" si="22"/>
        <v>0</v>
      </c>
      <c r="D148">
        <f t="shared" si="23"/>
        <v>4</v>
      </c>
      <c r="E148">
        <f t="shared" si="24"/>
        <v>0</v>
      </c>
      <c r="F148">
        <f t="shared" si="25"/>
        <v>2</v>
      </c>
      <c r="G148">
        <f t="shared" si="26"/>
        <v>1</v>
      </c>
      <c r="H148">
        <f t="shared" si="27"/>
        <v>2</v>
      </c>
      <c r="I148">
        <f t="shared" si="28"/>
        <v>1</v>
      </c>
      <c r="J148">
        <f t="shared" si="29"/>
        <v>0</v>
      </c>
      <c r="K148">
        <f t="shared" si="30"/>
        <v>0</v>
      </c>
    </row>
    <row r="149" spans="1:11" x14ac:dyDescent="0.3">
      <c r="A149" t="str">
        <f>TEXT(EuroMillions!B149,"0") &amp; TEXT(EuroMillions!C149,"0") &amp; TEXT(EuroMillions!D149,"0") &amp; TEXT(EuroMillions!E149,"0") &amp; TEXT(EuroMillions!F149,"0") &amp; TEXT(EuroMillions!G149,"0") &amp; TEXT(EuroMillions!H149,"0")</f>
        <v>131636445035</v>
      </c>
      <c r="B149">
        <f t="shared" si="21"/>
        <v>1</v>
      </c>
      <c r="C149">
        <f t="shared" si="22"/>
        <v>2</v>
      </c>
      <c r="D149">
        <f t="shared" si="23"/>
        <v>0</v>
      </c>
      <c r="E149">
        <f t="shared" si="24"/>
        <v>3</v>
      </c>
      <c r="F149">
        <f t="shared" si="25"/>
        <v>2</v>
      </c>
      <c r="G149">
        <f t="shared" si="26"/>
        <v>2</v>
      </c>
      <c r="H149">
        <f t="shared" si="27"/>
        <v>2</v>
      </c>
      <c r="I149">
        <f t="shared" si="28"/>
        <v>0</v>
      </c>
      <c r="J149">
        <f t="shared" si="29"/>
        <v>0</v>
      </c>
      <c r="K149">
        <f t="shared" si="30"/>
        <v>0</v>
      </c>
    </row>
    <row r="150" spans="1:11" x14ac:dyDescent="0.3">
      <c r="A150" t="str">
        <f>TEXT(EuroMillions!B150,"0") &amp; TEXT(EuroMillions!C150,"0") &amp; TEXT(EuroMillions!D150,"0") &amp; TEXT(EuroMillions!E150,"0") &amp; TEXT(EuroMillions!F150,"0") &amp; TEXT(EuroMillions!G150,"0") &amp; TEXT(EuroMillions!H150,"0")</f>
        <v>1021303842212</v>
      </c>
      <c r="B150">
        <f t="shared" si="21"/>
        <v>2</v>
      </c>
      <c r="C150">
        <f t="shared" si="22"/>
        <v>3</v>
      </c>
      <c r="D150">
        <f t="shared" si="23"/>
        <v>4</v>
      </c>
      <c r="E150">
        <f t="shared" si="24"/>
        <v>2</v>
      </c>
      <c r="F150">
        <f t="shared" si="25"/>
        <v>1</v>
      </c>
      <c r="G150">
        <f t="shared" si="26"/>
        <v>0</v>
      </c>
      <c r="H150">
        <f t="shared" si="27"/>
        <v>0</v>
      </c>
      <c r="I150">
        <f t="shared" si="28"/>
        <v>0</v>
      </c>
      <c r="J150">
        <f t="shared" si="29"/>
        <v>1</v>
      </c>
      <c r="K150">
        <f t="shared" si="30"/>
        <v>0</v>
      </c>
    </row>
    <row r="151" spans="1:11" x14ac:dyDescent="0.3">
      <c r="A151" t="str">
        <f>TEXT(EuroMillions!B151,"0") &amp; TEXT(EuroMillions!C151,"0") &amp; TEXT(EuroMillions!D151,"0") &amp; TEXT(EuroMillions!E151,"0") &amp; TEXT(EuroMillions!F151,"0") &amp; TEXT(EuroMillions!G151,"0") &amp; TEXT(EuroMillions!H151,"0")</f>
        <v>810113039410</v>
      </c>
      <c r="B151">
        <f t="shared" si="21"/>
        <v>3</v>
      </c>
      <c r="C151">
        <f t="shared" si="22"/>
        <v>4</v>
      </c>
      <c r="D151">
        <f t="shared" si="23"/>
        <v>0</v>
      </c>
      <c r="E151">
        <f t="shared" si="24"/>
        <v>2</v>
      </c>
      <c r="F151">
        <f t="shared" si="25"/>
        <v>1</v>
      </c>
      <c r="G151">
        <f t="shared" si="26"/>
        <v>0</v>
      </c>
      <c r="H151">
        <f t="shared" si="27"/>
        <v>0</v>
      </c>
      <c r="I151">
        <f t="shared" si="28"/>
        <v>0</v>
      </c>
      <c r="J151">
        <f t="shared" si="29"/>
        <v>1</v>
      </c>
      <c r="K151">
        <f t="shared" si="30"/>
        <v>1</v>
      </c>
    </row>
    <row r="152" spans="1:11" x14ac:dyDescent="0.3">
      <c r="A152" t="str">
        <f>TEXT(EuroMillions!B152,"0") &amp; TEXT(EuroMillions!C152,"0") &amp; TEXT(EuroMillions!D152,"0") &amp; TEXT(EuroMillions!E152,"0") &amp; TEXT(EuroMillions!F152,"0") &amp; TEXT(EuroMillions!G152,"0") &amp; TEXT(EuroMillions!H152,"0")</f>
        <v>82131394759</v>
      </c>
      <c r="B152">
        <f t="shared" si="21"/>
        <v>0</v>
      </c>
      <c r="C152">
        <f t="shared" si="22"/>
        <v>2</v>
      </c>
      <c r="D152">
        <f t="shared" si="23"/>
        <v>1</v>
      </c>
      <c r="E152">
        <f t="shared" si="24"/>
        <v>2</v>
      </c>
      <c r="F152">
        <f t="shared" si="25"/>
        <v>1</v>
      </c>
      <c r="G152">
        <f t="shared" si="26"/>
        <v>1</v>
      </c>
      <c r="H152">
        <f t="shared" si="27"/>
        <v>0</v>
      </c>
      <c r="I152">
        <f t="shared" si="28"/>
        <v>1</v>
      </c>
      <c r="J152">
        <f t="shared" si="29"/>
        <v>1</v>
      </c>
      <c r="K152">
        <f t="shared" si="30"/>
        <v>2</v>
      </c>
    </row>
    <row r="153" spans="1:11" x14ac:dyDescent="0.3">
      <c r="A153" t="str">
        <f>TEXT(EuroMillions!B153,"0") &amp; TEXT(EuroMillions!C153,"0") &amp; TEXT(EuroMillions!D153,"0") &amp; TEXT(EuroMillions!E153,"0") &amp; TEXT(EuroMillions!F153,"0") &amp; TEXT(EuroMillions!G153,"0") &amp; TEXT(EuroMillions!H153,"0")</f>
        <v>57204050210</v>
      </c>
      <c r="B153">
        <f t="shared" si="21"/>
        <v>4</v>
      </c>
      <c r="C153">
        <f t="shared" si="22"/>
        <v>1</v>
      </c>
      <c r="D153">
        <f t="shared" si="23"/>
        <v>2</v>
      </c>
      <c r="E153">
        <f t="shared" si="24"/>
        <v>0</v>
      </c>
      <c r="F153">
        <f t="shared" si="25"/>
        <v>1</v>
      </c>
      <c r="G153">
        <f t="shared" si="26"/>
        <v>2</v>
      </c>
      <c r="H153">
        <f t="shared" si="27"/>
        <v>0</v>
      </c>
      <c r="I153">
        <f t="shared" si="28"/>
        <v>1</v>
      </c>
      <c r="J153">
        <f t="shared" si="29"/>
        <v>0</v>
      </c>
      <c r="K153">
        <f t="shared" si="30"/>
        <v>0</v>
      </c>
    </row>
    <row r="154" spans="1:11" x14ac:dyDescent="0.3">
      <c r="A154" t="str">
        <f>TEXT(EuroMillions!B154,"0") &amp; TEXT(EuroMillions!C154,"0") &amp; TEXT(EuroMillions!D154,"0") &amp; TEXT(EuroMillions!E154,"0") &amp; TEXT(EuroMillions!F154,"0") &amp; TEXT(EuroMillions!G154,"0") &amp; TEXT(EuroMillions!H154,"0")</f>
        <v>293335484938</v>
      </c>
      <c r="B154">
        <f t="shared" si="21"/>
        <v>0</v>
      </c>
      <c r="C154">
        <f t="shared" si="22"/>
        <v>0</v>
      </c>
      <c r="D154">
        <f t="shared" si="23"/>
        <v>1</v>
      </c>
      <c r="E154">
        <f t="shared" si="24"/>
        <v>4</v>
      </c>
      <c r="F154">
        <f t="shared" si="25"/>
        <v>2</v>
      </c>
      <c r="G154">
        <f t="shared" si="26"/>
        <v>1</v>
      </c>
      <c r="H154">
        <f t="shared" si="27"/>
        <v>0</v>
      </c>
      <c r="I154">
        <f t="shared" si="28"/>
        <v>0</v>
      </c>
      <c r="J154">
        <f t="shared" si="29"/>
        <v>2</v>
      </c>
      <c r="K154">
        <f t="shared" si="30"/>
        <v>2</v>
      </c>
    </row>
    <row r="155" spans="1:11" x14ac:dyDescent="0.3">
      <c r="A155" t="str">
        <f>TEXT(EuroMillions!B155,"0") &amp; TEXT(EuroMillions!C155,"0") &amp; TEXT(EuroMillions!D155,"0") &amp; TEXT(EuroMillions!E155,"0") &amp; TEXT(EuroMillions!F155,"0") &amp; TEXT(EuroMillions!G155,"0") &amp; TEXT(EuroMillions!H155,"0")</f>
        <v>81618313469</v>
      </c>
      <c r="B155">
        <f t="shared" si="21"/>
        <v>0</v>
      </c>
      <c r="C155">
        <f t="shared" si="22"/>
        <v>3</v>
      </c>
      <c r="D155">
        <f t="shared" si="23"/>
        <v>0</v>
      </c>
      <c r="E155">
        <f t="shared" si="24"/>
        <v>2</v>
      </c>
      <c r="F155">
        <f t="shared" si="25"/>
        <v>1</v>
      </c>
      <c r="G155">
        <f t="shared" si="26"/>
        <v>0</v>
      </c>
      <c r="H155">
        <f t="shared" si="27"/>
        <v>2</v>
      </c>
      <c r="I155">
        <f t="shared" si="28"/>
        <v>0</v>
      </c>
      <c r="J155">
        <f t="shared" si="29"/>
        <v>2</v>
      </c>
      <c r="K155">
        <f t="shared" si="30"/>
        <v>1</v>
      </c>
    </row>
    <row r="156" spans="1:11" x14ac:dyDescent="0.3">
      <c r="A156" t="str">
        <f>TEXT(EuroMillions!B156,"0") &amp; TEXT(EuroMillions!C156,"0") &amp; TEXT(EuroMillions!D156,"0") &amp; TEXT(EuroMillions!E156,"0") &amp; TEXT(EuroMillions!F156,"0") &amp; TEXT(EuroMillions!G156,"0") &amp; TEXT(EuroMillions!H156,"0")</f>
        <v>22028404515</v>
      </c>
      <c r="B156">
        <f t="shared" si="21"/>
        <v>2</v>
      </c>
      <c r="C156">
        <f t="shared" si="22"/>
        <v>1</v>
      </c>
      <c r="D156">
        <f t="shared" si="23"/>
        <v>3</v>
      </c>
      <c r="E156">
        <f t="shared" si="24"/>
        <v>0</v>
      </c>
      <c r="F156">
        <f t="shared" si="25"/>
        <v>2</v>
      </c>
      <c r="G156">
        <f t="shared" si="26"/>
        <v>2</v>
      </c>
      <c r="H156">
        <f t="shared" si="27"/>
        <v>0</v>
      </c>
      <c r="I156">
        <f t="shared" si="28"/>
        <v>0</v>
      </c>
      <c r="J156">
        <f t="shared" si="29"/>
        <v>1</v>
      </c>
      <c r="K156">
        <f t="shared" si="30"/>
        <v>0</v>
      </c>
    </row>
    <row r="157" spans="1:11" x14ac:dyDescent="0.3">
      <c r="A157" t="str">
        <f>TEXT(EuroMillions!B157,"0") &amp; TEXT(EuroMillions!C157,"0") &amp; TEXT(EuroMillions!D157,"0") &amp; TEXT(EuroMillions!E157,"0") &amp; TEXT(EuroMillions!F157,"0") &amp; TEXT(EuroMillions!G157,"0") &amp; TEXT(EuroMillions!H157,"0")</f>
        <v>101720354034</v>
      </c>
      <c r="B157">
        <f t="shared" si="21"/>
        <v>3</v>
      </c>
      <c r="C157">
        <f t="shared" si="22"/>
        <v>2</v>
      </c>
      <c r="D157">
        <f t="shared" si="23"/>
        <v>1</v>
      </c>
      <c r="E157">
        <f t="shared" si="24"/>
        <v>2</v>
      </c>
      <c r="F157">
        <f t="shared" si="25"/>
        <v>2</v>
      </c>
      <c r="G157">
        <f t="shared" si="26"/>
        <v>1</v>
      </c>
      <c r="H157">
        <f t="shared" si="27"/>
        <v>0</v>
      </c>
      <c r="I157">
        <f t="shared" si="28"/>
        <v>1</v>
      </c>
      <c r="J157">
        <f t="shared" si="29"/>
        <v>0</v>
      </c>
      <c r="K157">
        <f t="shared" si="30"/>
        <v>0</v>
      </c>
    </row>
    <row r="158" spans="1:11" x14ac:dyDescent="0.3">
      <c r="A158" t="str">
        <f>TEXT(EuroMillions!B158,"0") &amp; TEXT(EuroMillions!C158,"0") &amp; TEXT(EuroMillions!D158,"0") &amp; TEXT(EuroMillions!E158,"0") &amp; TEXT(EuroMillions!F158,"0") &amp; TEXT(EuroMillions!G158,"0") &amp; TEXT(EuroMillions!H158,"0")</f>
        <v>212628404124</v>
      </c>
      <c r="B158">
        <f t="shared" si="21"/>
        <v>1</v>
      </c>
      <c r="C158">
        <f t="shared" si="22"/>
        <v>2</v>
      </c>
      <c r="D158">
        <f t="shared" si="23"/>
        <v>4</v>
      </c>
      <c r="E158">
        <f t="shared" si="24"/>
        <v>0</v>
      </c>
      <c r="F158">
        <f t="shared" si="25"/>
        <v>3</v>
      </c>
      <c r="G158">
        <f t="shared" si="26"/>
        <v>0</v>
      </c>
      <c r="H158">
        <f t="shared" si="27"/>
        <v>1</v>
      </c>
      <c r="I158">
        <f t="shared" si="28"/>
        <v>0</v>
      </c>
      <c r="J158">
        <f t="shared" si="29"/>
        <v>1</v>
      </c>
      <c r="K158">
        <f t="shared" si="30"/>
        <v>0</v>
      </c>
    </row>
    <row r="159" spans="1:11" x14ac:dyDescent="0.3">
      <c r="A159" t="str">
        <f>TEXT(EuroMillions!B159,"0") &amp; TEXT(EuroMillions!C159,"0") &amp; TEXT(EuroMillions!D159,"0") &amp; TEXT(EuroMillions!E159,"0") &amp; TEXT(EuroMillions!F159,"0") &amp; TEXT(EuroMillions!G159,"0") &amp; TEXT(EuroMillions!H159,"0")</f>
        <v>182022334339</v>
      </c>
      <c r="B159">
        <f t="shared" si="21"/>
        <v>1</v>
      </c>
      <c r="C159">
        <f t="shared" si="22"/>
        <v>1</v>
      </c>
      <c r="D159">
        <f t="shared" si="23"/>
        <v>3</v>
      </c>
      <c r="E159">
        <f t="shared" si="24"/>
        <v>4</v>
      </c>
      <c r="F159">
        <f t="shared" si="25"/>
        <v>1</v>
      </c>
      <c r="G159">
        <f t="shared" si="26"/>
        <v>0</v>
      </c>
      <c r="H159">
        <f t="shared" si="27"/>
        <v>0</v>
      </c>
      <c r="I159">
        <f t="shared" si="28"/>
        <v>0</v>
      </c>
      <c r="J159">
        <f t="shared" si="29"/>
        <v>1</v>
      </c>
      <c r="K159">
        <f t="shared" si="30"/>
        <v>1</v>
      </c>
    </row>
    <row r="160" spans="1:11" x14ac:dyDescent="0.3">
      <c r="A160" t="str">
        <f>TEXT(EuroMillions!B160,"0") &amp; TEXT(EuroMillions!C160,"0") &amp; TEXT(EuroMillions!D160,"0") &amp; TEXT(EuroMillions!E160,"0") &amp; TEXT(EuroMillions!F160,"0") &amp; TEXT(EuroMillions!G160,"0") &amp; TEXT(EuroMillions!H160,"0")</f>
        <v>212931344329</v>
      </c>
      <c r="B160">
        <f t="shared" si="21"/>
        <v>0</v>
      </c>
      <c r="C160">
        <f t="shared" si="22"/>
        <v>2</v>
      </c>
      <c r="D160">
        <f t="shared" si="23"/>
        <v>3</v>
      </c>
      <c r="E160">
        <f t="shared" si="24"/>
        <v>3</v>
      </c>
      <c r="F160">
        <f t="shared" si="25"/>
        <v>2</v>
      </c>
      <c r="G160">
        <f t="shared" si="26"/>
        <v>0</v>
      </c>
      <c r="H160">
        <f t="shared" si="27"/>
        <v>0</v>
      </c>
      <c r="I160">
        <f t="shared" si="28"/>
        <v>0</v>
      </c>
      <c r="J160">
        <f t="shared" si="29"/>
        <v>0</v>
      </c>
      <c r="K160">
        <f t="shared" si="30"/>
        <v>2</v>
      </c>
    </row>
    <row r="161" spans="1:11" x14ac:dyDescent="0.3">
      <c r="A161" t="str">
        <f>TEXT(EuroMillions!B161,"0") &amp; TEXT(EuroMillions!C161,"0") &amp; TEXT(EuroMillions!D161,"0") &amp; TEXT(EuroMillions!E161,"0") &amp; TEXT(EuroMillions!F161,"0") &amp; TEXT(EuroMillions!G161,"0") &amp; TEXT(EuroMillions!H161,"0")</f>
        <v>62022244545</v>
      </c>
      <c r="B161">
        <f t="shared" si="21"/>
        <v>1</v>
      </c>
      <c r="C161">
        <f t="shared" si="22"/>
        <v>0</v>
      </c>
      <c r="D161">
        <f t="shared" si="23"/>
        <v>4</v>
      </c>
      <c r="E161">
        <f t="shared" si="24"/>
        <v>0</v>
      </c>
      <c r="F161">
        <f t="shared" si="25"/>
        <v>3</v>
      </c>
      <c r="G161">
        <f t="shared" si="26"/>
        <v>2</v>
      </c>
      <c r="H161">
        <f t="shared" si="27"/>
        <v>1</v>
      </c>
      <c r="I161">
        <f t="shared" si="28"/>
        <v>0</v>
      </c>
      <c r="J161">
        <f t="shared" si="29"/>
        <v>0</v>
      </c>
      <c r="K161">
        <f t="shared" si="30"/>
        <v>0</v>
      </c>
    </row>
    <row r="162" spans="1:11" x14ac:dyDescent="0.3">
      <c r="A162" t="str">
        <f>TEXT(EuroMillions!B162,"0") &amp; TEXT(EuroMillions!C162,"0") &amp; TEXT(EuroMillions!D162,"0") &amp; TEXT(EuroMillions!E162,"0") &amp; TEXT(EuroMillions!F162,"0") &amp; TEXT(EuroMillions!G162,"0") &amp; TEXT(EuroMillions!H162,"0")</f>
        <v>91113213227</v>
      </c>
      <c r="B162">
        <f t="shared" si="21"/>
        <v>0</v>
      </c>
      <c r="C162">
        <f t="shared" si="22"/>
        <v>4</v>
      </c>
      <c r="D162">
        <f t="shared" si="23"/>
        <v>3</v>
      </c>
      <c r="E162">
        <f t="shared" si="24"/>
        <v>2</v>
      </c>
      <c r="F162">
        <f t="shared" si="25"/>
        <v>0</v>
      </c>
      <c r="G162">
        <f t="shared" si="26"/>
        <v>0</v>
      </c>
      <c r="H162">
        <f t="shared" si="27"/>
        <v>0</v>
      </c>
      <c r="I162">
        <f t="shared" si="28"/>
        <v>1</v>
      </c>
      <c r="J162">
        <f t="shared" si="29"/>
        <v>0</v>
      </c>
      <c r="K162">
        <f t="shared" si="30"/>
        <v>1</v>
      </c>
    </row>
    <row r="163" spans="1:11" x14ac:dyDescent="0.3">
      <c r="A163" t="str">
        <f>TEXT(EuroMillions!B163,"0") &amp; TEXT(EuroMillions!C163,"0") &amp; TEXT(EuroMillions!D163,"0") &amp; TEXT(EuroMillions!E163,"0") &amp; TEXT(EuroMillions!F163,"0") &amp; TEXT(EuroMillions!G163,"0") &amp; TEXT(EuroMillions!H163,"0")</f>
        <v>2614192357</v>
      </c>
      <c r="B163">
        <f t="shared" si="21"/>
        <v>0</v>
      </c>
      <c r="C163">
        <f t="shared" si="22"/>
        <v>2</v>
      </c>
      <c r="D163">
        <f t="shared" si="23"/>
        <v>2</v>
      </c>
      <c r="E163">
        <f t="shared" si="24"/>
        <v>1</v>
      </c>
      <c r="F163">
        <f t="shared" si="25"/>
        <v>1</v>
      </c>
      <c r="G163">
        <f t="shared" si="26"/>
        <v>1</v>
      </c>
      <c r="H163">
        <f t="shared" si="27"/>
        <v>1</v>
      </c>
      <c r="I163">
        <f t="shared" si="28"/>
        <v>1</v>
      </c>
      <c r="J163">
        <f t="shared" si="29"/>
        <v>0</v>
      </c>
      <c r="K163">
        <f t="shared" si="30"/>
        <v>1</v>
      </c>
    </row>
    <row r="164" spans="1:11" x14ac:dyDescent="0.3">
      <c r="A164" t="str">
        <f>TEXT(EuroMillions!B164,"0") &amp; TEXT(EuroMillions!C164,"0") &amp; TEXT(EuroMillions!D164,"0") &amp; TEXT(EuroMillions!E164,"0") &amp; TEXT(EuroMillions!F164,"0") &amp; TEXT(EuroMillions!G164,"0") &amp; TEXT(EuroMillions!H164,"0")</f>
        <v>32324343558</v>
      </c>
      <c r="B164">
        <f t="shared" si="21"/>
        <v>0</v>
      </c>
      <c r="C164">
        <f t="shared" si="22"/>
        <v>0</v>
      </c>
      <c r="D164">
        <f t="shared" si="23"/>
        <v>2</v>
      </c>
      <c r="E164">
        <f t="shared" si="24"/>
        <v>4</v>
      </c>
      <c r="F164">
        <f t="shared" si="25"/>
        <v>2</v>
      </c>
      <c r="G164">
        <f t="shared" si="26"/>
        <v>2</v>
      </c>
      <c r="H164">
        <f t="shared" si="27"/>
        <v>0</v>
      </c>
      <c r="I164">
        <f t="shared" si="28"/>
        <v>0</v>
      </c>
      <c r="J164">
        <f t="shared" si="29"/>
        <v>1</v>
      </c>
      <c r="K164">
        <f t="shared" si="30"/>
        <v>0</v>
      </c>
    </row>
    <row r="165" spans="1:11" x14ac:dyDescent="0.3">
      <c r="A165" t="str">
        <f>TEXT(EuroMillions!B165,"0") &amp; TEXT(EuroMillions!C165,"0") &amp; TEXT(EuroMillions!D165,"0") &amp; TEXT(EuroMillions!E165,"0") &amp; TEXT(EuroMillions!F165,"0") &amp; TEXT(EuroMillions!G165,"0") &amp; TEXT(EuroMillions!H165,"0")</f>
        <v>101531414225</v>
      </c>
      <c r="B165">
        <f t="shared" si="21"/>
        <v>1</v>
      </c>
      <c r="C165">
        <f t="shared" si="22"/>
        <v>4</v>
      </c>
      <c r="D165">
        <f t="shared" si="23"/>
        <v>2</v>
      </c>
      <c r="E165">
        <f t="shared" si="24"/>
        <v>1</v>
      </c>
      <c r="F165">
        <f t="shared" si="25"/>
        <v>2</v>
      </c>
      <c r="G165">
        <f t="shared" si="26"/>
        <v>2</v>
      </c>
      <c r="H165">
        <f t="shared" si="27"/>
        <v>0</v>
      </c>
      <c r="I165">
        <f t="shared" si="28"/>
        <v>0</v>
      </c>
      <c r="J165">
        <f t="shared" si="29"/>
        <v>0</v>
      </c>
      <c r="K165">
        <f t="shared" si="30"/>
        <v>0</v>
      </c>
    </row>
    <row r="166" spans="1:11" x14ac:dyDescent="0.3">
      <c r="A166" t="str">
        <f>TEXT(EuroMillions!B166,"0") &amp; TEXT(EuroMillions!C166,"0") &amp; TEXT(EuroMillions!D166,"0") &amp; TEXT(EuroMillions!E166,"0") &amp; TEXT(EuroMillions!F166,"0") &amp; TEXT(EuroMillions!G166,"0") &amp; TEXT(EuroMillions!H166,"0")</f>
        <v>1214214548811</v>
      </c>
      <c r="B166">
        <f t="shared" si="21"/>
        <v>0</v>
      </c>
      <c r="C166">
        <f t="shared" si="22"/>
        <v>5</v>
      </c>
      <c r="D166">
        <f t="shared" si="23"/>
        <v>2</v>
      </c>
      <c r="E166">
        <f t="shared" si="24"/>
        <v>0</v>
      </c>
      <c r="F166">
        <f t="shared" si="25"/>
        <v>3</v>
      </c>
      <c r="G166">
        <f t="shared" si="26"/>
        <v>1</v>
      </c>
      <c r="H166">
        <f t="shared" si="27"/>
        <v>0</v>
      </c>
      <c r="I166">
        <f t="shared" si="28"/>
        <v>0</v>
      </c>
      <c r="J166">
        <f t="shared" si="29"/>
        <v>2</v>
      </c>
      <c r="K166">
        <f t="shared" si="30"/>
        <v>0</v>
      </c>
    </row>
    <row r="167" spans="1:11" x14ac:dyDescent="0.3">
      <c r="A167" t="str">
        <f>TEXT(EuroMillions!B167,"0") &amp; TEXT(EuroMillions!C167,"0") &amp; TEXT(EuroMillions!D167,"0") &amp; TEXT(EuroMillions!E167,"0") &amp; TEXT(EuroMillions!F167,"0") &amp; TEXT(EuroMillions!G167,"0") &amp; TEXT(EuroMillions!H167,"0")</f>
        <v>514364042211</v>
      </c>
      <c r="B167">
        <f t="shared" si="21"/>
        <v>1</v>
      </c>
      <c r="C167">
        <f t="shared" si="22"/>
        <v>3</v>
      </c>
      <c r="D167">
        <f t="shared" si="23"/>
        <v>2</v>
      </c>
      <c r="E167">
        <f t="shared" si="24"/>
        <v>1</v>
      </c>
      <c r="F167">
        <f t="shared" si="25"/>
        <v>3</v>
      </c>
      <c r="G167">
        <f t="shared" si="26"/>
        <v>1</v>
      </c>
      <c r="H167">
        <f t="shared" si="27"/>
        <v>1</v>
      </c>
      <c r="I167">
        <f t="shared" si="28"/>
        <v>0</v>
      </c>
      <c r="J167">
        <f t="shared" si="29"/>
        <v>0</v>
      </c>
      <c r="K167">
        <f t="shared" si="30"/>
        <v>0</v>
      </c>
    </row>
    <row r="168" spans="1:11" x14ac:dyDescent="0.3">
      <c r="A168" t="str">
        <f>TEXT(EuroMillions!B168,"0") &amp; TEXT(EuroMillions!C168,"0") &amp; TEXT(EuroMillions!D168,"0") &amp; TEXT(EuroMillions!E168,"0") &amp; TEXT(EuroMillions!F168,"0") &amp; TEXT(EuroMillions!G168,"0") &amp; TEXT(EuroMillions!H168,"0")</f>
        <v>102021263334</v>
      </c>
      <c r="B168">
        <f t="shared" si="21"/>
        <v>2</v>
      </c>
      <c r="C168">
        <f t="shared" si="22"/>
        <v>2</v>
      </c>
      <c r="D168">
        <f t="shared" si="23"/>
        <v>3</v>
      </c>
      <c r="E168">
        <f t="shared" si="24"/>
        <v>3</v>
      </c>
      <c r="F168">
        <f t="shared" si="25"/>
        <v>1</v>
      </c>
      <c r="G168">
        <f t="shared" si="26"/>
        <v>0</v>
      </c>
      <c r="H168">
        <f t="shared" si="27"/>
        <v>1</v>
      </c>
      <c r="I168">
        <f t="shared" si="28"/>
        <v>0</v>
      </c>
      <c r="J168">
        <f t="shared" si="29"/>
        <v>0</v>
      </c>
      <c r="K168">
        <f t="shared" si="30"/>
        <v>0</v>
      </c>
    </row>
    <row r="169" spans="1:11" x14ac:dyDescent="0.3">
      <c r="A169" t="str">
        <f>TEXT(EuroMillions!B169,"0") &amp; TEXT(EuroMillions!C169,"0") &amp; TEXT(EuroMillions!D169,"0") &amp; TEXT(EuroMillions!E169,"0") &amp; TEXT(EuroMillions!F169,"0") &amp; TEXT(EuroMillions!G169,"0") &amp; TEXT(EuroMillions!H169,"0")</f>
        <v>172441481012</v>
      </c>
      <c r="B169">
        <f t="shared" si="21"/>
        <v>1</v>
      </c>
      <c r="C169">
        <f t="shared" si="22"/>
        <v>4</v>
      </c>
      <c r="D169">
        <f t="shared" si="23"/>
        <v>2</v>
      </c>
      <c r="E169">
        <f t="shared" si="24"/>
        <v>0</v>
      </c>
      <c r="F169">
        <f t="shared" si="25"/>
        <v>3</v>
      </c>
      <c r="G169">
        <f t="shared" si="26"/>
        <v>0</v>
      </c>
      <c r="H169">
        <f t="shared" si="27"/>
        <v>0</v>
      </c>
      <c r="I169">
        <f t="shared" si="28"/>
        <v>1</v>
      </c>
      <c r="J169">
        <f t="shared" si="29"/>
        <v>1</v>
      </c>
      <c r="K169">
        <f t="shared" si="30"/>
        <v>0</v>
      </c>
    </row>
    <row r="170" spans="1:11" x14ac:dyDescent="0.3">
      <c r="A170" t="str">
        <f>TEXT(EuroMillions!B170,"0") &amp; TEXT(EuroMillions!C170,"0") &amp; TEXT(EuroMillions!D170,"0") &amp; TEXT(EuroMillions!E170,"0") &amp; TEXT(EuroMillions!F170,"0") &amp; TEXT(EuroMillions!G170,"0") &amp; TEXT(EuroMillions!H170,"0")</f>
        <v>4535374356</v>
      </c>
      <c r="B170">
        <f t="shared" si="21"/>
        <v>0</v>
      </c>
      <c r="C170">
        <f t="shared" si="22"/>
        <v>0</v>
      </c>
      <c r="D170">
        <f t="shared" si="23"/>
        <v>0</v>
      </c>
      <c r="E170">
        <f t="shared" si="24"/>
        <v>3</v>
      </c>
      <c r="F170">
        <f t="shared" si="25"/>
        <v>2</v>
      </c>
      <c r="G170">
        <f t="shared" si="26"/>
        <v>3</v>
      </c>
      <c r="H170">
        <f t="shared" si="27"/>
        <v>1</v>
      </c>
      <c r="I170">
        <f t="shared" si="28"/>
        <v>1</v>
      </c>
      <c r="J170">
        <f t="shared" si="29"/>
        <v>0</v>
      </c>
      <c r="K170">
        <f t="shared" si="30"/>
        <v>0</v>
      </c>
    </row>
    <row r="171" spans="1:11" x14ac:dyDescent="0.3">
      <c r="A171" t="str">
        <f>TEXT(EuroMillions!B171,"0") &amp; TEXT(EuroMillions!C171,"0") &amp; TEXT(EuroMillions!D171,"0") &amp; TEXT(EuroMillions!E171,"0") &amp; TEXT(EuroMillions!F171,"0") &amp; TEXT(EuroMillions!G171,"0") &amp; TEXT(EuroMillions!H171,"0")</f>
        <v>2123324049811</v>
      </c>
      <c r="B171">
        <f t="shared" si="21"/>
        <v>1</v>
      </c>
      <c r="C171">
        <f t="shared" si="22"/>
        <v>3</v>
      </c>
      <c r="D171">
        <f t="shared" si="23"/>
        <v>3</v>
      </c>
      <c r="E171">
        <f t="shared" si="24"/>
        <v>2</v>
      </c>
      <c r="F171">
        <f t="shared" si="25"/>
        <v>2</v>
      </c>
      <c r="G171">
        <f t="shared" si="26"/>
        <v>0</v>
      </c>
      <c r="H171">
        <f t="shared" si="27"/>
        <v>0</v>
      </c>
      <c r="I171">
        <f t="shared" si="28"/>
        <v>0</v>
      </c>
      <c r="J171">
        <f t="shared" si="29"/>
        <v>1</v>
      </c>
      <c r="K171">
        <f t="shared" si="30"/>
        <v>1</v>
      </c>
    </row>
    <row r="172" spans="1:11" x14ac:dyDescent="0.3">
      <c r="A172" t="str">
        <f>TEXT(EuroMillions!B172,"0") &amp; TEXT(EuroMillions!C172,"0") &amp; TEXT(EuroMillions!D172,"0") &amp; TEXT(EuroMillions!E172,"0") &amp; TEXT(EuroMillions!F172,"0") &amp; TEXT(EuroMillions!G172,"0") &amp; TEXT(EuroMillions!H172,"0")</f>
        <v>1617343544510</v>
      </c>
      <c r="B172">
        <f t="shared" si="21"/>
        <v>1</v>
      </c>
      <c r="C172">
        <f t="shared" si="22"/>
        <v>3</v>
      </c>
      <c r="D172">
        <f t="shared" si="23"/>
        <v>0</v>
      </c>
      <c r="E172">
        <f t="shared" si="24"/>
        <v>2</v>
      </c>
      <c r="F172">
        <f t="shared" si="25"/>
        <v>3</v>
      </c>
      <c r="G172">
        <f t="shared" si="26"/>
        <v>2</v>
      </c>
      <c r="H172">
        <f t="shared" si="27"/>
        <v>1</v>
      </c>
      <c r="I172">
        <f t="shared" si="28"/>
        <v>1</v>
      </c>
      <c r="J172">
        <f t="shared" si="29"/>
        <v>0</v>
      </c>
      <c r="K172">
        <f t="shared" si="30"/>
        <v>0</v>
      </c>
    </row>
    <row r="173" spans="1:11" x14ac:dyDescent="0.3">
      <c r="A173" t="str">
        <f>TEXT(EuroMillions!B173,"0") &amp; TEXT(EuroMillions!C173,"0") &amp; TEXT(EuroMillions!D173,"0") &amp; TEXT(EuroMillions!E173,"0") &amp; TEXT(EuroMillions!F173,"0") &amp; TEXT(EuroMillions!G173,"0") &amp; TEXT(EuroMillions!H173,"0")</f>
        <v>2923324067</v>
      </c>
      <c r="B173">
        <f t="shared" si="21"/>
        <v>1</v>
      </c>
      <c r="C173">
        <f t="shared" si="22"/>
        <v>0</v>
      </c>
      <c r="D173">
        <f t="shared" si="23"/>
        <v>3</v>
      </c>
      <c r="E173">
        <f t="shared" si="24"/>
        <v>2</v>
      </c>
      <c r="F173">
        <f t="shared" si="25"/>
        <v>1</v>
      </c>
      <c r="G173">
        <f t="shared" si="26"/>
        <v>0</v>
      </c>
      <c r="H173">
        <f t="shared" si="27"/>
        <v>1</v>
      </c>
      <c r="I173">
        <f t="shared" si="28"/>
        <v>1</v>
      </c>
      <c r="J173">
        <f t="shared" si="29"/>
        <v>0</v>
      </c>
      <c r="K173">
        <f t="shared" si="30"/>
        <v>1</v>
      </c>
    </row>
    <row r="174" spans="1:11" x14ac:dyDescent="0.3">
      <c r="A174" t="str">
        <f>TEXT(EuroMillions!B174,"0") &amp; TEXT(EuroMillions!C174,"0") &amp; TEXT(EuroMillions!D174,"0") &amp; TEXT(EuroMillions!E174,"0") &amp; TEXT(EuroMillions!F174,"0") &amp; TEXT(EuroMillions!G174,"0") &amp; TEXT(EuroMillions!H174,"0")</f>
        <v>2325304447912</v>
      </c>
      <c r="B174">
        <f t="shared" si="21"/>
        <v>1</v>
      </c>
      <c r="C174">
        <f t="shared" si="22"/>
        <v>1</v>
      </c>
      <c r="D174">
        <f t="shared" si="23"/>
        <v>3</v>
      </c>
      <c r="E174">
        <f t="shared" si="24"/>
        <v>2</v>
      </c>
      <c r="F174">
        <f t="shared" si="25"/>
        <v>3</v>
      </c>
      <c r="G174">
        <f t="shared" si="26"/>
        <v>1</v>
      </c>
      <c r="H174">
        <f t="shared" si="27"/>
        <v>0</v>
      </c>
      <c r="I174">
        <f t="shared" si="28"/>
        <v>1</v>
      </c>
      <c r="J174">
        <f t="shared" si="29"/>
        <v>0</v>
      </c>
      <c r="K174">
        <f t="shared" si="30"/>
        <v>1</v>
      </c>
    </row>
    <row r="175" spans="1:11" x14ac:dyDescent="0.3">
      <c r="A175" t="str">
        <f>TEXT(EuroMillions!B175,"0") &amp; TEXT(EuroMillions!C175,"0") &amp; TEXT(EuroMillions!D175,"0") &amp; TEXT(EuroMillions!E175,"0") &amp; TEXT(EuroMillions!F175,"0") &amp; TEXT(EuroMillions!G175,"0") &amp; TEXT(EuroMillions!H175,"0")</f>
        <v>3593243610</v>
      </c>
      <c r="B175">
        <f t="shared" si="21"/>
        <v>1</v>
      </c>
      <c r="C175">
        <f t="shared" si="22"/>
        <v>1</v>
      </c>
      <c r="D175">
        <f t="shared" si="23"/>
        <v>1</v>
      </c>
      <c r="E175">
        <f t="shared" si="24"/>
        <v>3</v>
      </c>
      <c r="F175">
        <f t="shared" si="25"/>
        <v>1</v>
      </c>
      <c r="G175">
        <f t="shared" si="26"/>
        <v>1</v>
      </c>
      <c r="H175">
        <f t="shared" si="27"/>
        <v>1</v>
      </c>
      <c r="I175">
        <f t="shared" si="28"/>
        <v>0</v>
      </c>
      <c r="J175">
        <f t="shared" si="29"/>
        <v>0</v>
      </c>
      <c r="K175">
        <f t="shared" si="30"/>
        <v>1</v>
      </c>
    </row>
    <row r="176" spans="1:11" x14ac:dyDescent="0.3">
      <c r="A176" t="str">
        <f>TEXT(EuroMillions!B176,"0") &amp; TEXT(EuroMillions!C176,"0") &amp; TEXT(EuroMillions!D176,"0") &amp; TEXT(EuroMillions!E176,"0") &amp; TEXT(EuroMillions!F176,"0") &amp; TEXT(EuroMillions!G176,"0") &amp; TEXT(EuroMillions!H176,"0")</f>
        <v>4610133435</v>
      </c>
      <c r="B176">
        <f t="shared" si="21"/>
        <v>1</v>
      </c>
      <c r="C176">
        <f t="shared" si="22"/>
        <v>2</v>
      </c>
      <c r="D176">
        <f t="shared" si="23"/>
        <v>0</v>
      </c>
      <c r="E176">
        <f t="shared" si="24"/>
        <v>3</v>
      </c>
      <c r="F176">
        <f t="shared" si="25"/>
        <v>2</v>
      </c>
      <c r="G176">
        <f t="shared" si="26"/>
        <v>1</v>
      </c>
      <c r="H176">
        <f t="shared" si="27"/>
        <v>1</v>
      </c>
      <c r="I176">
        <f t="shared" si="28"/>
        <v>0</v>
      </c>
      <c r="J176">
        <f t="shared" si="29"/>
        <v>0</v>
      </c>
      <c r="K176">
        <f t="shared" si="30"/>
        <v>0</v>
      </c>
    </row>
    <row r="177" spans="1:11" x14ac:dyDescent="0.3">
      <c r="A177" t="str">
        <f>TEXT(EuroMillions!B177,"0") &amp; TEXT(EuroMillions!C177,"0") &amp; TEXT(EuroMillions!D177,"0") &amp; TEXT(EuroMillions!E177,"0") &amp; TEXT(EuroMillions!F177,"0") &amp; TEXT(EuroMillions!G177,"0") &amp; TEXT(EuroMillions!H177,"0")</f>
        <v>8933354036</v>
      </c>
      <c r="B177">
        <f t="shared" si="21"/>
        <v>1</v>
      </c>
      <c r="C177">
        <f t="shared" si="22"/>
        <v>0</v>
      </c>
      <c r="D177">
        <f t="shared" si="23"/>
        <v>0</v>
      </c>
      <c r="E177">
        <f t="shared" si="24"/>
        <v>4</v>
      </c>
      <c r="F177">
        <f t="shared" si="25"/>
        <v>1</v>
      </c>
      <c r="G177">
        <f t="shared" si="26"/>
        <v>1</v>
      </c>
      <c r="H177">
        <f t="shared" si="27"/>
        <v>1</v>
      </c>
      <c r="I177">
        <f t="shared" si="28"/>
        <v>0</v>
      </c>
      <c r="J177">
        <f t="shared" si="29"/>
        <v>1</v>
      </c>
      <c r="K177">
        <f t="shared" si="30"/>
        <v>1</v>
      </c>
    </row>
    <row r="178" spans="1:11" x14ac:dyDescent="0.3">
      <c r="A178" t="str">
        <f>TEXT(EuroMillions!B178,"0") &amp; TEXT(EuroMillions!C178,"0") &amp; TEXT(EuroMillions!D178,"0") &amp; TEXT(EuroMillions!E178,"0") &amp; TEXT(EuroMillions!F178,"0") &amp; TEXT(EuroMillions!G178,"0") &amp; TEXT(EuroMillions!H178,"0")</f>
        <v>152031444813</v>
      </c>
      <c r="B178">
        <f t="shared" si="21"/>
        <v>1</v>
      </c>
      <c r="C178">
        <f t="shared" si="22"/>
        <v>3</v>
      </c>
      <c r="D178">
        <f t="shared" si="23"/>
        <v>1</v>
      </c>
      <c r="E178">
        <f t="shared" si="24"/>
        <v>2</v>
      </c>
      <c r="F178">
        <f t="shared" si="25"/>
        <v>3</v>
      </c>
      <c r="G178">
        <f t="shared" si="26"/>
        <v>1</v>
      </c>
      <c r="H178">
        <f t="shared" si="27"/>
        <v>0</v>
      </c>
      <c r="I178">
        <f t="shared" si="28"/>
        <v>0</v>
      </c>
      <c r="J178">
        <f t="shared" si="29"/>
        <v>1</v>
      </c>
      <c r="K178">
        <f t="shared" si="30"/>
        <v>0</v>
      </c>
    </row>
    <row r="179" spans="1:11" x14ac:dyDescent="0.3">
      <c r="A179" t="str">
        <f>TEXT(EuroMillions!B179,"0") &amp; TEXT(EuroMillions!C179,"0") &amp; TEXT(EuroMillions!D179,"0") &amp; TEXT(EuroMillions!E179,"0") &amp; TEXT(EuroMillions!F179,"0") &amp; TEXT(EuroMillions!G179,"0") &amp; TEXT(EuroMillions!H179,"0")</f>
        <v>2527354045711</v>
      </c>
      <c r="B179">
        <f t="shared" si="21"/>
        <v>1</v>
      </c>
      <c r="C179">
        <f t="shared" si="22"/>
        <v>2</v>
      </c>
      <c r="D179">
        <f t="shared" si="23"/>
        <v>2</v>
      </c>
      <c r="E179">
        <f t="shared" si="24"/>
        <v>1</v>
      </c>
      <c r="F179">
        <f t="shared" si="25"/>
        <v>2</v>
      </c>
      <c r="G179">
        <f t="shared" si="26"/>
        <v>3</v>
      </c>
      <c r="H179">
        <f t="shared" si="27"/>
        <v>0</v>
      </c>
      <c r="I179">
        <f t="shared" si="28"/>
        <v>2</v>
      </c>
      <c r="J179">
        <f t="shared" si="29"/>
        <v>0</v>
      </c>
      <c r="K179">
        <f t="shared" si="30"/>
        <v>0</v>
      </c>
    </row>
    <row r="180" spans="1:11" x14ac:dyDescent="0.3">
      <c r="A180" t="str">
        <f>TEXT(EuroMillions!B180,"0") &amp; TEXT(EuroMillions!C180,"0") &amp; TEXT(EuroMillions!D180,"0") &amp; TEXT(EuroMillions!E180,"0") &amp; TEXT(EuroMillions!F180,"0") &amp; TEXT(EuroMillions!G180,"0") &amp; TEXT(EuroMillions!H180,"0")</f>
        <v>73233343869</v>
      </c>
      <c r="B180">
        <f t="shared" si="21"/>
        <v>0</v>
      </c>
      <c r="C180">
        <f t="shared" si="22"/>
        <v>0</v>
      </c>
      <c r="D180">
        <f t="shared" si="23"/>
        <v>1</v>
      </c>
      <c r="E180">
        <f t="shared" si="24"/>
        <v>5</v>
      </c>
      <c r="F180">
        <f t="shared" si="25"/>
        <v>1</v>
      </c>
      <c r="G180">
        <f t="shared" si="26"/>
        <v>0</v>
      </c>
      <c r="H180">
        <f t="shared" si="27"/>
        <v>1</v>
      </c>
      <c r="I180">
        <f t="shared" si="28"/>
        <v>1</v>
      </c>
      <c r="J180">
        <f t="shared" si="29"/>
        <v>1</v>
      </c>
      <c r="K180">
        <f t="shared" si="30"/>
        <v>1</v>
      </c>
    </row>
    <row r="181" spans="1:11" x14ac:dyDescent="0.3">
      <c r="A181" t="str">
        <f>TEXT(EuroMillions!B181,"0") &amp; TEXT(EuroMillions!C181,"0") &amp; TEXT(EuroMillions!D181,"0") &amp; TEXT(EuroMillions!E181,"0") &amp; TEXT(EuroMillions!F181,"0") &amp; TEXT(EuroMillions!G181,"0") &amp; TEXT(EuroMillions!H181,"0")</f>
        <v>57112737612</v>
      </c>
      <c r="B181">
        <f t="shared" si="21"/>
        <v>0</v>
      </c>
      <c r="C181">
        <f t="shared" si="22"/>
        <v>3</v>
      </c>
      <c r="D181">
        <f t="shared" si="23"/>
        <v>2</v>
      </c>
      <c r="E181">
        <f t="shared" si="24"/>
        <v>1</v>
      </c>
      <c r="F181">
        <f t="shared" si="25"/>
        <v>0</v>
      </c>
      <c r="G181">
        <f t="shared" si="26"/>
        <v>1</v>
      </c>
      <c r="H181">
        <f t="shared" si="27"/>
        <v>1</v>
      </c>
      <c r="I181">
        <f t="shared" si="28"/>
        <v>3</v>
      </c>
      <c r="J181">
        <f t="shared" si="29"/>
        <v>0</v>
      </c>
      <c r="K181">
        <f t="shared" si="30"/>
        <v>0</v>
      </c>
    </row>
    <row r="182" spans="1:11" x14ac:dyDescent="0.3">
      <c r="A182" t="str">
        <f>TEXT(EuroMillions!B182,"0") &amp; TEXT(EuroMillions!C182,"0") &amp; TEXT(EuroMillions!D182,"0") &amp; TEXT(EuroMillions!E182,"0") &amp; TEXT(EuroMillions!F182,"0") &amp; TEXT(EuroMillions!G182,"0") &amp; TEXT(EuroMillions!H182,"0")</f>
        <v>731333536710</v>
      </c>
      <c r="B182">
        <f t="shared" si="21"/>
        <v>1</v>
      </c>
      <c r="C182">
        <f t="shared" si="22"/>
        <v>2</v>
      </c>
      <c r="D182">
        <f t="shared" si="23"/>
        <v>0</v>
      </c>
      <c r="E182">
        <f t="shared" si="24"/>
        <v>5</v>
      </c>
      <c r="F182">
        <f t="shared" si="25"/>
        <v>0</v>
      </c>
      <c r="G182">
        <f t="shared" si="26"/>
        <v>1</v>
      </c>
      <c r="H182">
        <f t="shared" si="27"/>
        <v>1</v>
      </c>
      <c r="I182">
        <f t="shared" si="28"/>
        <v>2</v>
      </c>
      <c r="J182">
        <f t="shared" si="29"/>
        <v>0</v>
      </c>
      <c r="K182">
        <f t="shared" si="30"/>
        <v>0</v>
      </c>
    </row>
    <row r="183" spans="1:11" x14ac:dyDescent="0.3">
      <c r="A183" t="str">
        <f>TEXT(EuroMillions!B183,"0") &amp; TEXT(EuroMillions!C183,"0") &amp; TEXT(EuroMillions!D183,"0") &amp; TEXT(EuroMillions!E183,"0") &amp; TEXT(EuroMillions!F183,"0") &amp; TEXT(EuroMillions!G183,"0") &amp; TEXT(EuroMillions!H183,"0")</f>
        <v>41234354519</v>
      </c>
      <c r="B183">
        <f t="shared" si="21"/>
        <v>0</v>
      </c>
      <c r="C183">
        <f t="shared" si="22"/>
        <v>2</v>
      </c>
      <c r="D183">
        <f t="shared" si="23"/>
        <v>1</v>
      </c>
      <c r="E183">
        <f t="shared" si="24"/>
        <v>2</v>
      </c>
      <c r="F183">
        <f t="shared" si="25"/>
        <v>3</v>
      </c>
      <c r="G183">
        <f t="shared" si="26"/>
        <v>2</v>
      </c>
      <c r="H183">
        <f t="shared" si="27"/>
        <v>0</v>
      </c>
      <c r="I183">
        <f t="shared" si="28"/>
        <v>0</v>
      </c>
      <c r="J183">
        <f t="shared" si="29"/>
        <v>0</v>
      </c>
      <c r="K183">
        <f t="shared" si="30"/>
        <v>1</v>
      </c>
    </row>
    <row r="184" spans="1:11" x14ac:dyDescent="0.3">
      <c r="A184" t="str">
        <f>TEXT(EuroMillions!B184,"0") &amp; TEXT(EuroMillions!C184,"0") &amp; TEXT(EuroMillions!D184,"0") &amp; TEXT(EuroMillions!E184,"0") &amp; TEXT(EuroMillions!F184,"0") &amp; TEXT(EuroMillions!G184,"0") &amp; TEXT(EuroMillions!H184,"0")</f>
        <v>5829354856</v>
      </c>
      <c r="B184">
        <f t="shared" si="21"/>
        <v>0</v>
      </c>
      <c r="C184">
        <f t="shared" si="22"/>
        <v>0</v>
      </c>
      <c r="D184">
        <f t="shared" si="23"/>
        <v>1</v>
      </c>
      <c r="E184">
        <f t="shared" si="24"/>
        <v>1</v>
      </c>
      <c r="F184">
        <f t="shared" si="25"/>
        <v>1</v>
      </c>
      <c r="G184">
        <f t="shared" si="26"/>
        <v>3</v>
      </c>
      <c r="H184">
        <f t="shared" si="27"/>
        <v>1</v>
      </c>
      <c r="I184">
        <f t="shared" si="28"/>
        <v>0</v>
      </c>
      <c r="J184">
        <f t="shared" si="29"/>
        <v>2</v>
      </c>
      <c r="K184">
        <f t="shared" si="30"/>
        <v>1</v>
      </c>
    </row>
    <row r="185" spans="1:11" x14ac:dyDescent="0.3">
      <c r="A185" t="str">
        <f>TEXT(EuroMillions!B185,"0") &amp; TEXT(EuroMillions!C185,"0") &amp; TEXT(EuroMillions!D185,"0") &amp; TEXT(EuroMillions!E185,"0") &amp; TEXT(EuroMillions!F185,"0") &amp; TEXT(EuroMillions!G185,"0") &amp; TEXT(EuroMillions!H185,"0")</f>
        <v>21128424849</v>
      </c>
      <c r="B185">
        <f t="shared" si="21"/>
        <v>0</v>
      </c>
      <c r="C185">
        <f t="shared" si="22"/>
        <v>2</v>
      </c>
      <c r="D185">
        <f t="shared" si="23"/>
        <v>3</v>
      </c>
      <c r="E185">
        <f t="shared" si="24"/>
        <v>0</v>
      </c>
      <c r="F185">
        <f t="shared" si="25"/>
        <v>3</v>
      </c>
      <c r="G185">
        <f t="shared" si="26"/>
        <v>0</v>
      </c>
      <c r="H185">
        <f t="shared" si="27"/>
        <v>0</v>
      </c>
      <c r="I185">
        <f t="shared" si="28"/>
        <v>0</v>
      </c>
      <c r="J185">
        <f t="shared" si="29"/>
        <v>2</v>
      </c>
      <c r="K185">
        <f t="shared" si="30"/>
        <v>1</v>
      </c>
    </row>
    <row r="186" spans="1:11" x14ac:dyDescent="0.3">
      <c r="A186" t="str">
        <f>TEXT(EuroMillions!B186,"0") &amp; TEXT(EuroMillions!C186,"0") &amp; TEXT(EuroMillions!D186,"0") &amp; TEXT(EuroMillions!E186,"0") &amp; TEXT(EuroMillions!F186,"0") &amp; TEXT(EuroMillions!G186,"0") &amp; TEXT(EuroMillions!H186,"0")</f>
        <v>21112193848</v>
      </c>
      <c r="B186">
        <f t="shared" si="21"/>
        <v>0</v>
      </c>
      <c r="C186">
        <f t="shared" si="22"/>
        <v>4</v>
      </c>
      <c r="D186">
        <f t="shared" si="23"/>
        <v>2</v>
      </c>
      <c r="E186">
        <f t="shared" si="24"/>
        <v>1</v>
      </c>
      <c r="F186">
        <f t="shared" si="25"/>
        <v>1</v>
      </c>
      <c r="G186">
        <f t="shared" si="26"/>
        <v>0</v>
      </c>
      <c r="H186">
        <f t="shared" si="27"/>
        <v>0</v>
      </c>
      <c r="I186">
        <f t="shared" si="28"/>
        <v>0</v>
      </c>
      <c r="J186">
        <f t="shared" si="29"/>
        <v>2</v>
      </c>
      <c r="K186">
        <f t="shared" si="30"/>
        <v>1</v>
      </c>
    </row>
    <row r="187" spans="1:11" x14ac:dyDescent="0.3">
      <c r="A187" t="str">
        <f>TEXT(EuroMillions!B187,"0") &amp; TEXT(EuroMillions!C187,"0") &amp; TEXT(EuroMillions!D187,"0") &amp; TEXT(EuroMillions!E187,"0") &amp; TEXT(EuroMillions!F187,"0") &amp; TEXT(EuroMillions!G187,"0") &amp; TEXT(EuroMillions!H187,"0")</f>
        <v>141723364428</v>
      </c>
      <c r="B187">
        <f t="shared" si="21"/>
        <v>0</v>
      </c>
      <c r="C187">
        <f t="shared" si="22"/>
        <v>2</v>
      </c>
      <c r="D187">
        <f t="shared" si="23"/>
        <v>2</v>
      </c>
      <c r="E187">
        <f t="shared" si="24"/>
        <v>2</v>
      </c>
      <c r="F187">
        <f t="shared" si="25"/>
        <v>3</v>
      </c>
      <c r="G187">
        <f t="shared" si="26"/>
        <v>0</v>
      </c>
      <c r="H187">
        <f t="shared" si="27"/>
        <v>1</v>
      </c>
      <c r="I187">
        <f t="shared" si="28"/>
        <v>1</v>
      </c>
      <c r="J187">
        <f t="shared" si="29"/>
        <v>1</v>
      </c>
      <c r="K187">
        <f t="shared" si="30"/>
        <v>0</v>
      </c>
    </row>
    <row r="188" spans="1:11" x14ac:dyDescent="0.3">
      <c r="A188" t="str">
        <f>TEXT(EuroMillions!B188,"0") &amp; TEXT(EuroMillions!C188,"0") &amp; TEXT(EuroMillions!D188,"0") &amp; TEXT(EuroMillions!E188,"0") &amp; TEXT(EuroMillions!F188,"0") &amp; TEXT(EuroMillions!G188,"0") &amp; TEXT(EuroMillions!H188,"0")</f>
        <v>16252936710</v>
      </c>
      <c r="B188">
        <f t="shared" si="21"/>
        <v>1</v>
      </c>
      <c r="C188">
        <f t="shared" si="22"/>
        <v>2</v>
      </c>
      <c r="D188">
        <f t="shared" si="23"/>
        <v>2</v>
      </c>
      <c r="E188">
        <f t="shared" si="24"/>
        <v>1</v>
      </c>
      <c r="F188">
        <f t="shared" si="25"/>
        <v>0</v>
      </c>
      <c r="G188">
        <f t="shared" si="26"/>
        <v>1</v>
      </c>
      <c r="H188">
        <f t="shared" si="27"/>
        <v>2</v>
      </c>
      <c r="I188">
        <f t="shared" si="28"/>
        <v>1</v>
      </c>
      <c r="J188">
        <f t="shared" si="29"/>
        <v>0</v>
      </c>
      <c r="K188">
        <f t="shared" si="30"/>
        <v>1</v>
      </c>
    </row>
    <row r="189" spans="1:11" x14ac:dyDescent="0.3">
      <c r="A189" t="str">
        <f>TEXT(EuroMillions!B189,"0") &amp; TEXT(EuroMillions!C189,"0") &amp; TEXT(EuroMillions!D189,"0") &amp; TEXT(EuroMillions!E189,"0") &amp; TEXT(EuroMillions!F189,"0") &amp; TEXT(EuroMillions!G189,"0") &amp; TEXT(EuroMillions!H189,"0")</f>
        <v>172223274417</v>
      </c>
      <c r="B189">
        <f t="shared" si="21"/>
        <v>0</v>
      </c>
      <c r="C189">
        <f t="shared" si="22"/>
        <v>2</v>
      </c>
      <c r="D189">
        <f t="shared" si="23"/>
        <v>4</v>
      </c>
      <c r="E189">
        <f t="shared" si="24"/>
        <v>1</v>
      </c>
      <c r="F189">
        <f t="shared" si="25"/>
        <v>2</v>
      </c>
      <c r="G189">
        <f t="shared" si="26"/>
        <v>0</v>
      </c>
      <c r="H189">
        <f t="shared" si="27"/>
        <v>0</v>
      </c>
      <c r="I189">
        <f t="shared" si="28"/>
        <v>3</v>
      </c>
      <c r="J189">
        <f t="shared" si="29"/>
        <v>0</v>
      </c>
      <c r="K189">
        <f t="shared" si="30"/>
        <v>0</v>
      </c>
    </row>
    <row r="190" spans="1:11" x14ac:dyDescent="0.3">
      <c r="A190" t="str">
        <f>TEXT(EuroMillions!B190,"0") &amp; TEXT(EuroMillions!C190,"0") &amp; TEXT(EuroMillions!D190,"0") &amp; TEXT(EuroMillions!E190,"0") &amp; TEXT(EuroMillions!F190,"0") &amp; TEXT(EuroMillions!G190,"0") &amp; TEXT(EuroMillions!H190,"0")</f>
        <v>131133461011</v>
      </c>
      <c r="B190">
        <f t="shared" si="21"/>
        <v>1</v>
      </c>
      <c r="C190">
        <f t="shared" si="22"/>
        <v>6</v>
      </c>
      <c r="D190">
        <f t="shared" si="23"/>
        <v>0</v>
      </c>
      <c r="E190">
        <f t="shared" si="24"/>
        <v>3</v>
      </c>
      <c r="F190">
        <f t="shared" si="25"/>
        <v>1</v>
      </c>
      <c r="G190">
        <f t="shared" si="26"/>
        <v>0</v>
      </c>
      <c r="H190">
        <f t="shared" si="27"/>
        <v>1</v>
      </c>
      <c r="I190">
        <f t="shared" si="28"/>
        <v>0</v>
      </c>
      <c r="J190">
        <f t="shared" si="29"/>
        <v>0</v>
      </c>
      <c r="K190">
        <f t="shared" si="30"/>
        <v>0</v>
      </c>
    </row>
    <row r="191" spans="1:11" x14ac:dyDescent="0.3">
      <c r="A191" t="str">
        <f>TEXT(EuroMillions!B191,"0") &amp; TEXT(EuroMillions!C191,"0") &amp; TEXT(EuroMillions!D191,"0") &amp; TEXT(EuroMillions!E191,"0") &amp; TEXT(EuroMillions!F191,"0") &amp; TEXT(EuroMillions!G191,"0") &amp; TEXT(EuroMillions!H191,"0")</f>
        <v>111728323556</v>
      </c>
      <c r="B191">
        <f t="shared" si="21"/>
        <v>0</v>
      </c>
      <c r="C191">
        <f t="shared" si="22"/>
        <v>3</v>
      </c>
      <c r="D191">
        <f t="shared" si="23"/>
        <v>2</v>
      </c>
      <c r="E191">
        <f t="shared" si="24"/>
        <v>2</v>
      </c>
      <c r="F191">
        <f t="shared" si="25"/>
        <v>0</v>
      </c>
      <c r="G191">
        <f t="shared" si="26"/>
        <v>2</v>
      </c>
      <c r="H191">
        <f t="shared" si="27"/>
        <v>1</v>
      </c>
      <c r="I191">
        <f t="shared" si="28"/>
        <v>1</v>
      </c>
      <c r="J191">
        <f t="shared" si="29"/>
        <v>1</v>
      </c>
      <c r="K191">
        <f t="shared" si="30"/>
        <v>0</v>
      </c>
    </row>
    <row r="192" spans="1:11" x14ac:dyDescent="0.3">
      <c r="A192" t="str">
        <f>TEXT(EuroMillions!B192,"0") &amp; TEXT(EuroMillions!C192,"0") &amp; TEXT(EuroMillions!D192,"0") &amp; TEXT(EuroMillions!E192,"0") &amp; TEXT(EuroMillions!F192,"0") &amp; TEXT(EuroMillions!G192,"0") &amp; TEXT(EuroMillions!H192,"0")</f>
        <v>726344144911</v>
      </c>
      <c r="B192">
        <f t="shared" si="21"/>
        <v>0</v>
      </c>
      <c r="C192">
        <f t="shared" si="22"/>
        <v>3</v>
      </c>
      <c r="D192">
        <f t="shared" si="23"/>
        <v>1</v>
      </c>
      <c r="E192">
        <f t="shared" si="24"/>
        <v>1</v>
      </c>
      <c r="F192">
        <f t="shared" si="25"/>
        <v>4</v>
      </c>
      <c r="G192">
        <f t="shared" si="26"/>
        <v>0</v>
      </c>
      <c r="H192">
        <f t="shared" si="27"/>
        <v>1</v>
      </c>
      <c r="I192">
        <f t="shared" si="28"/>
        <v>1</v>
      </c>
      <c r="J192">
        <f t="shared" si="29"/>
        <v>0</v>
      </c>
      <c r="K192">
        <f t="shared" si="30"/>
        <v>1</v>
      </c>
    </row>
    <row r="193" spans="1:11" x14ac:dyDescent="0.3">
      <c r="A193" t="str">
        <f>TEXT(EuroMillions!B193,"0") &amp; TEXT(EuroMillions!C193,"0") &amp; TEXT(EuroMillions!D193,"0") &amp; TEXT(EuroMillions!E193,"0") &amp; TEXT(EuroMillions!F193,"0") &amp; TEXT(EuroMillions!G193,"0") &amp; TEXT(EuroMillions!H193,"0")</f>
        <v>151621415056</v>
      </c>
      <c r="B193">
        <f t="shared" si="21"/>
        <v>1</v>
      </c>
      <c r="C193">
        <f t="shared" si="22"/>
        <v>4</v>
      </c>
      <c r="D193">
        <f t="shared" si="23"/>
        <v>1</v>
      </c>
      <c r="E193">
        <f t="shared" si="24"/>
        <v>0</v>
      </c>
      <c r="F193">
        <f t="shared" si="25"/>
        <v>1</v>
      </c>
      <c r="G193">
        <f t="shared" si="26"/>
        <v>3</v>
      </c>
      <c r="H193">
        <f t="shared" si="27"/>
        <v>2</v>
      </c>
      <c r="I193">
        <f t="shared" si="28"/>
        <v>0</v>
      </c>
      <c r="J193">
        <f t="shared" si="29"/>
        <v>0</v>
      </c>
      <c r="K193">
        <f t="shared" si="30"/>
        <v>0</v>
      </c>
    </row>
    <row r="194" spans="1:11" x14ac:dyDescent="0.3">
      <c r="A194" t="str">
        <f>TEXT(EuroMillions!B194,"0") &amp; TEXT(EuroMillions!C194,"0") &amp; TEXT(EuroMillions!D194,"0") &amp; TEXT(EuroMillions!E194,"0") &amp; TEXT(EuroMillions!F194,"0") &amp; TEXT(EuroMillions!G194,"0") &amp; TEXT(EuroMillions!H194,"0")</f>
        <v>18263641501112</v>
      </c>
      <c r="B194">
        <f t="shared" ref="B194:B257" si="31">LEN($A194)-LEN(SUBSTITUTE($A194,"0",""))</f>
        <v>1</v>
      </c>
      <c r="C194">
        <f t="shared" ref="C194:C257" si="32">LEN($A194)-LEN(SUBSTITUTE($A194,"1",""))</f>
        <v>5</v>
      </c>
      <c r="D194">
        <f t="shared" ref="D194:D257" si="33">LEN($A194)-LEN(SUBSTITUTE($A194,"2",""))</f>
        <v>2</v>
      </c>
      <c r="E194">
        <f t="shared" ref="E194:E257" si="34">LEN($A194)-LEN(SUBSTITUTE($A194,"3",""))</f>
        <v>1</v>
      </c>
      <c r="F194">
        <f t="shared" ref="F194:F257" si="35">LEN($A194)-LEN(SUBSTITUTE($A194,"4",""))</f>
        <v>1</v>
      </c>
      <c r="G194">
        <f t="shared" ref="G194:G257" si="36">LEN($A194)-LEN(SUBSTITUTE($A194,"5",""))</f>
        <v>1</v>
      </c>
      <c r="H194">
        <f t="shared" ref="H194:H257" si="37">LEN($A194)-LEN(SUBSTITUTE($A194,"6",""))</f>
        <v>2</v>
      </c>
      <c r="I194">
        <f t="shared" ref="I194:I257" si="38">LEN($A194)-LEN(SUBSTITUTE($A194,"7",""))</f>
        <v>0</v>
      </c>
      <c r="J194">
        <f t="shared" ref="J194:J257" si="39">LEN($A194)-LEN(SUBSTITUTE($A194,"8",""))</f>
        <v>1</v>
      </c>
      <c r="K194">
        <f t="shared" ref="K194:K257" si="40">LEN($A194)-LEN(SUBSTITUTE($A194,"9",""))</f>
        <v>0</v>
      </c>
    </row>
    <row r="195" spans="1:11" x14ac:dyDescent="0.3">
      <c r="A195" t="str">
        <f>TEXT(EuroMillions!B195,"0") &amp; TEXT(EuroMillions!C195,"0") &amp; TEXT(EuroMillions!D195,"0") &amp; TEXT(EuroMillions!E195,"0") &amp; TEXT(EuroMillions!F195,"0") &amp; TEXT(EuroMillions!G195,"0") &amp; TEXT(EuroMillions!H195,"0")</f>
        <v>1321323950210</v>
      </c>
      <c r="B195">
        <f t="shared" si="31"/>
        <v>2</v>
      </c>
      <c r="C195">
        <f t="shared" si="32"/>
        <v>3</v>
      </c>
      <c r="D195">
        <f t="shared" si="33"/>
        <v>3</v>
      </c>
      <c r="E195">
        <f t="shared" si="34"/>
        <v>3</v>
      </c>
      <c r="F195">
        <f t="shared" si="35"/>
        <v>0</v>
      </c>
      <c r="G195">
        <f t="shared" si="36"/>
        <v>1</v>
      </c>
      <c r="H195">
        <f t="shared" si="37"/>
        <v>0</v>
      </c>
      <c r="I195">
        <f t="shared" si="38"/>
        <v>0</v>
      </c>
      <c r="J195">
        <f t="shared" si="39"/>
        <v>0</v>
      </c>
      <c r="K195">
        <f t="shared" si="40"/>
        <v>1</v>
      </c>
    </row>
    <row r="196" spans="1:11" x14ac:dyDescent="0.3">
      <c r="A196" t="str">
        <f>TEXT(EuroMillions!B196,"0") &amp; TEXT(EuroMillions!C196,"0") &amp; TEXT(EuroMillions!D196,"0") &amp; TEXT(EuroMillions!E196,"0") &amp; TEXT(EuroMillions!F196,"0") &amp; TEXT(EuroMillions!G196,"0") &amp; TEXT(EuroMillions!H196,"0")</f>
        <v>3121525431011</v>
      </c>
      <c r="B196">
        <f t="shared" si="31"/>
        <v>1</v>
      </c>
      <c r="C196">
        <f t="shared" si="32"/>
        <v>5</v>
      </c>
      <c r="D196">
        <f t="shared" si="33"/>
        <v>2</v>
      </c>
      <c r="E196">
        <f t="shared" si="34"/>
        <v>2</v>
      </c>
      <c r="F196">
        <f t="shared" si="35"/>
        <v>1</v>
      </c>
      <c r="G196">
        <f t="shared" si="36"/>
        <v>2</v>
      </c>
      <c r="H196">
        <f t="shared" si="37"/>
        <v>0</v>
      </c>
      <c r="I196">
        <f t="shared" si="38"/>
        <v>0</v>
      </c>
      <c r="J196">
        <f t="shared" si="39"/>
        <v>0</v>
      </c>
      <c r="K196">
        <f t="shared" si="40"/>
        <v>0</v>
      </c>
    </row>
    <row r="197" spans="1:11" x14ac:dyDescent="0.3">
      <c r="A197" t="str">
        <f>TEXT(EuroMillions!B197,"0") &amp; TEXT(EuroMillions!C197,"0") &amp; TEXT(EuroMillions!D197,"0") &amp; TEXT(EuroMillions!E197,"0") &amp; TEXT(EuroMillions!F197,"0") &amp; TEXT(EuroMillions!G197,"0") &amp; TEXT(EuroMillions!H197,"0")</f>
        <v>272932334728</v>
      </c>
      <c r="B197">
        <f t="shared" si="31"/>
        <v>0</v>
      </c>
      <c r="C197">
        <f t="shared" si="32"/>
        <v>0</v>
      </c>
      <c r="D197">
        <f t="shared" si="33"/>
        <v>4</v>
      </c>
      <c r="E197">
        <f t="shared" si="34"/>
        <v>3</v>
      </c>
      <c r="F197">
        <f t="shared" si="35"/>
        <v>1</v>
      </c>
      <c r="G197">
        <f t="shared" si="36"/>
        <v>0</v>
      </c>
      <c r="H197">
        <f t="shared" si="37"/>
        <v>0</v>
      </c>
      <c r="I197">
        <f t="shared" si="38"/>
        <v>2</v>
      </c>
      <c r="J197">
        <f t="shared" si="39"/>
        <v>1</v>
      </c>
      <c r="K197">
        <f t="shared" si="40"/>
        <v>1</v>
      </c>
    </row>
    <row r="198" spans="1:11" x14ac:dyDescent="0.3">
      <c r="A198" t="str">
        <f>TEXT(EuroMillions!B198,"0") &amp; TEXT(EuroMillions!C198,"0") &amp; TEXT(EuroMillions!D198,"0") &amp; TEXT(EuroMillions!E198,"0") &amp; TEXT(EuroMillions!F198,"0") &amp; TEXT(EuroMillions!G198,"0") &amp; TEXT(EuroMillions!H198,"0")</f>
        <v>152537384117</v>
      </c>
      <c r="B198">
        <f t="shared" si="31"/>
        <v>0</v>
      </c>
      <c r="C198">
        <f t="shared" si="32"/>
        <v>3</v>
      </c>
      <c r="D198">
        <f t="shared" si="33"/>
        <v>1</v>
      </c>
      <c r="E198">
        <f t="shared" si="34"/>
        <v>2</v>
      </c>
      <c r="F198">
        <f t="shared" si="35"/>
        <v>1</v>
      </c>
      <c r="G198">
        <f t="shared" si="36"/>
        <v>2</v>
      </c>
      <c r="H198">
        <f t="shared" si="37"/>
        <v>0</v>
      </c>
      <c r="I198">
        <f t="shared" si="38"/>
        <v>2</v>
      </c>
      <c r="J198">
        <f t="shared" si="39"/>
        <v>1</v>
      </c>
      <c r="K198">
        <f t="shared" si="40"/>
        <v>0</v>
      </c>
    </row>
    <row r="199" spans="1:11" x14ac:dyDescent="0.3">
      <c r="A199" t="str">
        <f>TEXT(EuroMillions!B199,"0") &amp; TEXT(EuroMillions!C199,"0") &amp; TEXT(EuroMillions!D199,"0") &amp; TEXT(EuroMillions!E199,"0") &amp; TEXT(EuroMillions!F199,"0") &amp; TEXT(EuroMillions!G199,"0") &amp; TEXT(EuroMillions!H199,"0")</f>
        <v>56142334211</v>
      </c>
      <c r="B199">
        <f t="shared" si="31"/>
        <v>0</v>
      </c>
      <c r="C199">
        <f t="shared" si="32"/>
        <v>3</v>
      </c>
      <c r="D199">
        <f t="shared" si="33"/>
        <v>2</v>
      </c>
      <c r="E199">
        <f t="shared" si="34"/>
        <v>2</v>
      </c>
      <c r="F199">
        <f t="shared" si="35"/>
        <v>2</v>
      </c>
      <c r="G199">
        <f t="shared" si="36"/>
        <v>1</v>
      </c>
      <c r="H199">
        <f t="shared" si="37"/>
        <v>1</v>
      </c>
      <c r="I199">
        <f t="shared" si="38"/>
        <v>0</v>
      </c>
      <c r="J199">
        <f t="shared" si="39"/>
        <v>0</v>
      </c>
      <c r="K199">
        <f t="shared" si="40"/>
        <v>0</v>
      </c>
    </row>
    <row r="200" spans="1:11" x14ac:dyDescent="0.3">
      <c r="A200" t="str">
        <f>TEXT(EuroMillions!B200,"0") &amp; TEXT(EuroMillions!C200,"0") &amp; TEXT(EuroMillions!D200,"0") &amp; TEXT(EuroMillions!E200,"0") &amp; TEXT(EuroMillions!F200,"0") &amp; TEXT(EuroMillions!G200,"0") &amp; TEXT(EuroMillions!H200,"0")</f>
        <v>182734414939</v>
      </c>
      <c r="B200">
        <f t="shared" si="31"/>
        <v>0</v>
      </c>
      <c r="C200">
        <f t="shared" si="32"/>
        <v>2</v>
      </c>
      <c r="D200">
        <f t="shared" si="33"/>
        <v>1</v>
      </c>
      <c r="E200">
        <f t="shared" si="34"/>
        <v>2</v>
      </c>
      <c r="F200">
        <f t="shared" si="35"/>
        <v>3</v>
      </c>
      <c r="G200">
        <f t="shared" si="36"/>
        <v>0</v>
      </c>
      <c r="H200">
        <f t="shared" si="37"/>
        <v>0</v>
      </c>
      <c r="I200">
        <f t="shared" si="38"/>
        <v>1</v>
      </c>
      <c r="J200">
        <f t="shared" si="39"/>
        <v>1</v>
      </c>
      <c r="K200">
        <f t="shared" si="40"/>
        <v>2</v>
      </c>
    </row>
    <row r="201" spans="1:11" x14ac:dyDescent="0.3">
      <c r="A201" t="str">
        <f>TEXT(EuroMillions!B201,"0") &amp; TEXT(EuroMillions!C201,"0") &amp; TEXT(EuroMillions!D201,"0") &amp; TEXT(EuroMillions!E201,"0") &amp; TEXT(EuroMillions!F201,"0") &amp; TEXT(EuroMillions!G201,"0") &amp; TEXT(EuroMillions!H201,"0")</f>
        <v>4691437411</v>
      </c>
      <c r="B201">
        <f t="shared" si="31"/>
        <v>0</v>
      </c>
      <c r="C201">
        <f t="shared" si="32"/>
        <v>3</v>
      </c>
      <c r="D201">
        <f t="shared" si="33"/>
        <v>0</v>
      </c>
      <c r="E201">
        <f t="shared" si="34"/>
        <v>1</v>
      </c>
      <c r="F201">
        <f t="shared" si="35"/>
        <v>3</v>
      </c>
      <c r="G201">
        <f t="shared" si="36"/>
        <v>0</v>
      </c>
      <c r="H201">
        <f t="shared" si="37"/>
        <v>1</v>
      </c>
      <c r="I201">
        <f t="shared" si="38"/>
        <v>1</v>
      </c>
      <c r="J201">
        <f t="shared" si="39"/>
        <v>0</v>
      </c>
      <c r="K201">
        <f t="shared" si="40"/>
        <v>1</v>
      </c>
    </row>
    <row r="202" spans="1:11" x14ac:dyDescent="0.3">
      <c r="A202" t="str">
        <f>TEXT(EuroMillions!B202,"0") &amp; TEXT(EuroMillions!C202,"0") &amp; TEXT(EuroMillions!D202,"0") &amp; TEXT(EuroMillions!E202,"0") &amp; TEXT(EuroMillions!F202,"0") &amp; TEXT(EuroMillions!G202,"0") &amp; TEXT(EuroMillions!H202,"0")</f>
        <v>91013394446</v>
      </c>
      <c r="B202">
        <f t="shared" si="31"/>
        <v>1</v>
      </c>
      <c r="C202">
        <f t="shared" si="32"/>
        <v>2</v>
      </c>
      <c r="D202">
        <f t="shared" si="33"/>
        <v>0</v>
      </c>
      <c r="E202">
        <f t="shared" si="34"/>
        <v>2</v>
      </c>
      <c r="F202">
        <f t="shared" si="35"/>
        <v>3</v>
      </c>
      <c r="G202">
        <f t="shared" si="36"/>
        <v>0</v>
      </c>
      <c r="H202">
        <f t="shared" si="37"/>
        <v>1</v>
      </c>
      <c r="I202">
        <f t="shared" si="38"/>
        <v>0</v>
      </c>
      <c r="J202">
        <f t="shared" si="39"/>
        <v>0</v>
      </c>
      <c r="K202">
        <f t="shared" si="40"/>
        <v>2</v>
      </c>
    </row>
    <row r="203" spans="1:11" x14ac:dyDescent="0.3">
      <c r="A203" t="str">
        <f>TEXT(EuroMillions!B203,"0") &amp; TEXT(EuroMillions!C203,"0") &amp; TEXT(EuroMillions!D203,"0") &amp; TEXT(EuroMillions!E203,"0") &amp; TEXT(EuroMillions!F203,"0") &amp; TEXT(EuroMillions!G203,"0") &amp; TEXT(EuroMillions!H203,"0")</f>
        <v>131721284679</v>
      </c>
      <c r="B203">
        <f t="shared" si="31"/>
        <v>0</v>
      </c>
      <c r="C203">
        <f t="shared" si="32"/>
        <v>3</v>
      </c>
      <c r="D203">
        <f t="shared" si="33"/>
        <v>2</v>
      </c>
      <c r="E203">
        <f t="shared" si="34"/>
        <v>1</v>
      </c>
      <c r="F203">
        <f t="shared" si="35"/>
        <v>1</v>
      </c>
      <c r="G203">
        <f t="shared" si="36"/>
        <v>0</v>
      </c>
      <c r="H203">
        <f t="shared" si="37"/>
        <v>1</v>
      </c>
      <c r="I203">
        <f t="shared" si="38"/>
        <v>2</v>
      </c>
      <c r="J203">
        <f t="shared" si="39"/>
        <v>1</v>
      </c>
      <c r="K203">
        <f t="shared" si="40"/>
        <v>1</v>
      </c>
    </row>
    <row r="204" spans="1:11" x14ac:dyDescent="0.3">
      <c r="A204" t="str">
        <f>TEXT(EuroMillions!B204,"0") &amp; TEXT(EuroMillions!C204,"0") &amp; TEXT(EuroMillions!D204,"0") &amp; TEXT(EuroMillions!E204,"0") &amp; TEXT(EuroMillions!F204,"0") &amp; TEXT(EuroMillions!G204,"0") &amp; TEXT(EuroMillions!H204,"0")</f>
        <v>3818344937</v>
      </c>
      <c r="B204">
        <f t="shared" si="31"/>
        <v>0</v>
      </c>
      <c r="C204">
        <f t="shared" si="32"/>
        <v>1</v>
      </c>
      <c r="D204">
        <f t="shared" si="33"/>
        <v>0</v>
      </c>
      <c r="E204">
        <f t="shared" si="34"/>
        <v>3</v>
      </c>
      <c r="F204">
        <f t="shared" si="35"/>
        <v>2</v>
      </c>
      <c r="G204">
        <f t="shared" si="36"/>
        <v>0</v>
      </c>
      <c r="H204">
        <f t="shared" si="37"/>
        <v>0</v>
      </c>
      <c r="I204">
        <f t="shared" si="38"/>
        <v>1</v>
      </c>
      <c r="J204">
        <f t="shared" si="39"/>
        <v>2</v>
      </c>
      <c r="K204">
        <f t="shared" si="40"/>
        <v>1</v>
      </c>
    </row>
    <row r="205" spans="1:11" x14ac:dyDescent="0.3">
      <c r="A205" t="str">
        <f>TEXT(EuroMillions!B205,"0") &amp; TEXT(EuroMillions!C205,"0") &amp; TEXT(EuroMillions!D205,"0") &amp; TEXT(EuroMillions!E205,"0") &amp; TEXT(EuroMillions!F205,"0") &amp; TEXT(EuroMillions!G205,"0") &amp; TEXT(EuroMillions!H205,"0")</f>
        <v>73244474878</v>
      </c>
      <c r="B205">
        <f t="shared" si="31"/>
        <v>0</v>
      </c>
      <c r="C205">
        <f t="shared" si="32"/>
        <v>0</v>
      </c>
      <c r="D205">
        <f t="shared" si="33"/>
        <v>1</v>
      </c>
      <c r="E205">
        <f t="shared" si="34"/>
        <v>1</v>
      </c>
      <c r="F205">
        <f t="shared" si="35"/>
        <v>4</v>
      </c>
      <c r="G205">
        <f t="shared" si="36"/>
        <v>0</v>
      </c>
      <c r="H205">
        <f t="shared" si="37"/>
        <v>0</v>
      </c>
      <c r="I205">
        <f t="shared" si="38"/>
        <v>3</v>
      </c>
      <c r="J205">
        <f t="shared" si="39"/>
        <v>2</v>
      </c>
      <c r="K205">
        <f t="shared" si="40"/>
        <v>0</v>
      </c>
    </row>
    <row r="206" spans="1:11" x14ac:dyDescent="0.3">
      <c r="A206" t="str">
        <f>TEXT(EuroMillions!B206,"0") &amp; TEXT(EuroMillions!C206,"0") &amp; TEXT(EuroMillions!D206,"0") &amp; TEXT(EuroMillions!E206,"0") &amp; TEXT(EuroMillions!F206,"0") &amp; TEXT(EuroMillions!G206,"0") &amp; TEXT(EuroMillions!H206,"0")</f>
        <v>1113162334110</v>
      </c>
      <c r="B206">
        <f t="shared" si="31"/>
        <v>1</v>
      </c>
      <c r="C206">
        <f t="shared" si="32"/>
        <v>6</v>
      </c>
      <c r="D206">
        <f t="shared" si="33"/>
        <v>1</v>
      </c>
      <c r="E206">
        <f t="shared" si="34"/>
        <v>3</v>
      </c>
      <c r="F206">
        <f t="shared" si="35"/>
        <v>1</v>
      </c>
      <c r="G206">
        <f t="shared" si="36"/>
        <v>0</v>
      </c>
      <c r="H206">
        <f t="shared" si="37"/>
        <v>1</v>
      </c>
      <c r="I206">
        <f t="shared" si="38"/>
        <v>0</v>
      </c>
      <c r="J206">
        <f t="shared" si="39"/>
        <v>0</v>
      </c>
      <c r="K206">
        <f t="shared" si="40"/>
        <v>0</v>
      </c>
    </row>
    <row r="207" spans="1:11" x14ac:dyDescent="0.3">
      <c r="A207" t="str">
        <f>TEXT(EuroMillions!B207,"0") &amp; TEXT(EuroMillions!C207,"0") &amp; TEXT(EuroMillions!D207,"0") &amp; TEXT(EuroMillions!E207,"0") &amp; TEXT(EuroMillions!F207,"0") &amp; TEXT(EuroMillions!G207,"0") &amp; TEXT(EuroMillions!H207,"0")</f>
        <v>1029304045112</v>
      </c>
      <c r="B207">
        <f t="shared" si="31"/>
        <v>3</v>
      </c>
      <c r="C207">
        <f t="shared" si="32"/>
        <v>3</v>
      </c>
      <c r="D207">
        <f t="shared" si="33"/>
        <v>2</v>
      </c>
      <c r="E207">
        <f t="shared" si="34"/>
        <v>1</v>
      </c>
      <c r="F207">
        <f t="shared" si="35"/>
        <v>2</v>
      </c>
      <c r="G207">
        <f t="shared" si="36"/>
        <v>1</v>
      </c>
      <c r="H207">
        <f t="shared" si="37"/>
        <v>0</v>
      </c>
      <c r="I207">
        <f t="shared" si="38"/>
        <v>0</v>
      </c>
      <c r="J207">
        <f t="shared" si="39"/>
        <v>0</v>
      </c>
      <c r="K207">
        <f t="shared" si="40"/>
        <v>1</v>
      </c>
    </row>
    <row r="208" spans="1:11" x14ac:dyDescent="0.3">
      <c r="A208" t="str">
        <f>TEXT(EuroMillions!B208,"0") &amp; TEXT(EuroMillions!C208,"0") &amp; TEXT(EuroMillions!D208,"0") &amp; TEXT(EuroMillions!E208,"0") &amp; TEXT(EuroMillions!F208,"0") &amp; TEXT(EuroMillions!G208,"0") &amp; TEXT(EuroMillions!H208,"0")</f>
        <v>7818334228</v>
      </c>
      <c r="B208">
        <f t="shared" si="31"/>
        <v>0</v>
      </c>
      <c r="C208">
        <f t="shared" si="32"/>
        <v>1</v>
      </c>
      <c r="D208">
        <f t="shared" si="33"/>
        <v>2</v>
      </c>
      <c r="E208">
        <f t="shared" si="34"/>
        <v>2</v>
      </c>
      <c r="F208">
        <f t="shared" si="35"/>
        <v>1</v>
      </c>
      <c r="G208">
        <f t="shared" si="36"/>
        <v>0</v>
      </c>
      <c r="H208">
        <f t="shared" si="37"/>
        <v>0</v>
      </c>
      <c r="I208">
        <f t="shared" si="38"/>
        <v>1</v>
      </c>
      <c r="J208">
        <f t="shared" si="39"/>
        <v>3</v>
      </c>
      <c r="K208">
        <f t="shared" si="40"/>
        <v>0</v>
      </c>
    </row>
    <row r="209" spans="1:11" x14ac:dyDescent="0.3">
      <c r="A209" t="str">
        <f>TEXT(EuroMillions!B209,"0") &amp; TEXT(EuroMillions!C209,"0") &amp; TEXT(EuroMillions!D209,"0") &amp; TEXT(EuroMillions!E209,"0") &amp; TEXT(EuroMillions!F209,"0") &amp; TEXT(EuroMillions!G209,"0") &amp; TEXT(EuroMillions!H209,"0")</f>
        <v>17212335371011</v>
      </c>
      <c r="B209">
        <f t="shared" si="31"/>
        <v>1</v>
      </c>
      <c r="C209">
        <f t="shared" si="32"/>
        <v>5</v>
      </c>
      <c r="D209">
        <f t="shared" si="33"/>
        <v>2</v>
      </c>
      <c r="E209">
        <f t="shared" si="34"/>
        <v>3</v>
      </c>
      <c r="F209">
        <f t="shared" si="35"/>
        <v>0</v>
      </c>
      <c r="G209">
        <f t="shared" si="36"/>
        <v>1</v>
      </c>
      <c r="H209">
        <f t="shared" si="37"/>
        <v>0</v>
      </c>
      <c r="I209">
        <f t="shared" si="38"/>
        <v>2</v>
      </c>
      <c r="J209">
        <f t="shared" si="39"/>
        <v>0</v>
      </c>
      <c r="K209">
        <f t="shared" si="40"/>
        <v>0</v>
      </c>
    </row>
    <row r="210" spans="1:11" x14ac:dyDescent="0.3">
      <c r="A210" t="str">
        <f>TEXT(EuroMillions!B210,"0") &amp; TEXT(EuroMillions!C210,"0") &amp; TEXT(EuroMillions!D210,"0") &amp; TEXT(EuroMillions!E210,"0") &amp; TEXT(EuroMillions!F210,"0") &amp; TEXT(EuroMillions!G210,"0") &amp; TEXT(EuroMillions!H210,"0")</f>
        <v>41137444967</v>
      </c>
      <c r="B210">
        <f t="shared" si="31"/>
        <v>0</v>
      </c>
      <c r="C210">
        <f t="shared" si="32"/>
        <v>2</v>
      </c>
      <c r="D210">
        <f t="shared" si="33"/>
        <v>0</v>
      </c>
      <c r="E210">
        <f t="shared" si="34"/>
        <v>1</v>
      </c>
      <c r="F210">
        <f t="shared" si="35"/>
        <v>4</v>
      </c>
      <c r="G210">
        <f t="shared" si="36"/>
        <v>0</v>
      </c>
      <c r="H210">
        <f t="shared" si="37"/>
        <v>1</v>
      </c>
      <c r="I210">
        <f t="shared" si="38"/>
        <v>2</v>
      </c>
      <c r="J210">
        <f t="shared" si="39"/>
        <v>0</v>
      </c>
      <c r="K210">
        <f t="shared" si="40"/>
        <v>1</v>
      </c>
    </row>
    <row r="211" spans="1:11" x14ac:dyDescent="0.3">
      <c r="A211" t="str">
        <f>TEXT(EuroMillions!B211,"0") &amp; TEXT(EuroMillions!C211,"0") &amp; TEXT(EuroMillions!D211,"0") &amp; TEXT(EuroMillions!E211,"0") &amp; TEXT(EuroMillions!F211,"0") &amp; TEXT(EuroMillions!G211,"0") &amp; TEXT(EuroMillions!H211,"0")</f>
        <v>1014161929210</v>
      </c>
      <c r="B211">
        <f t="shared" si="31"/>
        <v>2</v>
      </c>
      <c r="C211">
        <f t="shared" si="32"/>
        <v>5</v>
      </c>
      <c r="D211">
        <f t="shared" si="33"/>
        <v>2</v>
      </c>
      <c r="E211">
        <f t="shared" si="34"/>
        <v>0</v>
      </c>
      <c r="F211">
        <f t="shared" si="35"/>
        <v>1</v>
      </c>
      <c r="G211">
        <f t="shared" si="36"/>
        <v>0</v>
      </c>
      <c r="H211">
        <f t="shared" si="37"/>
        <v>1</v>
      </c>
      <c r="I211">
        <f t="shared" si="38"/>
        <v>0</v>
      </c>
      <c r="J211">
        <f t="shared" si="39"/>
        <v>0</v>
      </c>
      <c r="K211">
        <f t="shared" si="40"/>
        <v>2</v>
      </c>
    </row>
    <row r="212" spans="1:11" x14ac:dyDescent="0.3">
      <c r="A212" t="str">
        <f>TEXT(EuroMillions!B212,"0") &amp; TEXT(EuroMillions!C212,"0") &amp; TEXT(EuroMillions!D212,"0") &amp; TEXT(EuroMillions!E212,"0") &amp; TEXT(EuroMillions!F212,"0") &amp; TEXT(EuroMillions!G212,"0") &amp; TEXT(EuroMillions!H212,"0")</f>
        <v>526283646612</v>
      </c>
      <c r="B212">
        <f t="shared" si="31"/>
        <v>0</v>
      </c>
      <c r="C212">
        <f t="shared" si="32"/>
        <v>1</v>
      </c>
      <c r="D212">
        <f t="shared" si="33"/>
        <v>3</v>
      </c>
      <c r="E212">
        <f t="shared" si="34"/>
        <v>1</v>
      </c>
      <c r="F212">
        <f t="shared" si="35"/>
        <v>1</v>
      </c>
      <c r="G212">
        <f t="shared" si="36"/>
        <v>1</v>
      </c>
      <c r="H212">
        <f t="shared" si="37"/>
        <v>4</v>
      </c>
      <c r="I212">
        <f t="shared" si="38"/>
        <v>0</v>
      </c>
      <c r="J212">
        <f t="shared" si="39"/>
        <v>1</v>
      </c>
      <c r="K212">
        <f t="shared" si="40"/>
        <v>0</v>
      </c>
    </row>
    <row r="213" spans="1:11" x14ac:dyDescent="0.3">
      <c r="A213" t="str">
        <f>TEXT(EuroMillions!B213,"0") &amp; TEXT(EuroMillions!C213,"0") &amp; TEXT(EuroMillions!D213,"0") &amp; TEXT(EuroMillions!E213,"0") &amp; TEXT(EuroMillions!F213,"0") &amp; TEXT(EuroMillions!G213,"0") &amp; TEXT(EuroMillions!H213,"0")</f>
        <v>101631335038</v>
      </c>
      <c r="B213">
        <f t="shared" si="31"/>
        <v>2</v>
      </c>
      <c r="C213">
        <f t="shared" si="32"/>
        <v>3</v>
      </c>
      <c r="D213">
        <f t="shared" si="33"/>
        <v>0</v>
      </c>
      <c r="E213">
        <f t="shared" si="34"/>
        <v>4</v>
      </c>
      <c r="F213">
        <f t="shared" si="35"/>
        <v>0</v>
      </c>
      <c r="G213">
        <f t="shared" si="36"/>
        <v>1</v>
      </c>
      <c r="H213">
        <f t="shared" si="37"/>
        <v>1</v>
      </c>
      <c r="I213">
        <f t="shared" si="38"/>
        <v>0</v>
      </c>
      <c r="J213">
        <f t="shared" si="39"/>
        <v>1</v>
      </c>
      <c r="K213">
        <f t="shared" si="40"/>
        <v>0</v>
      </c>
    </row>
    <row r="214" spans="1:11" x14ac:dyDescent="0.3">
      <c r="A214" t="str">
        <f>TEXT(EuroMillions!B214,"0") &amp; TEXT(EuroMillions!C214,"0") &amp; TEXT(EuroMillions!D214,"0") &amp; TEXT(EuroMillions!E214,"0") &amp; TEXT(EuroMillions!F214,"0") &amp; TEXT(EuroMillions!G214,"0") &amp; TEXT(EuroMillions!H214,"0")</f>
        <v>1618283447510</v>
      </c>
      <c r="B214">
        <f t="shared" si="31"/>
        <v>1</v>
      </c>
      <c r="C214">
        <f t="shared" si="32"/>
        <v>3</v>
      </c>
      <c r="D214">
        <f t="shared" si="33"/>
        <v>1</v>
      </c>
      <c r="E214">
        <f t="shared" si="34"/>
        <v>1</v>
      </c>
      <c r="F214">
        <f t="shared" si="35"/>
        <v>2</v>
      </c>
      <c r="G214">
        <f t="shared" si="36"/>
        <v>1</v>
      </c>
      <c r="H214">
        <f t="shared" si="37"/>
        <v>1</v>
      </c>
      <c r="I214">
        <f t="shared" si="38"/>
        <v>1</v>
      </c>
      <c r="J214">
        <f t="shared" si="39"/>
        <v>2</v>
      </c>
      <c r="K214">
        <f t="shared" si="40"/>
        <v>0</v>
      </c>
    </row>
    <row r="215" spans="1:11" x14ac:dyDescent="0.3">
      <c r="A215" t="str">
        <f>TEXT(EuroMillions!B215,"0") &amp; TEXT(EuroMillions!C215,"0") &amp; TEXT(EuroMillions!D215,"0") &amp; TEXT(EuroMillions!E215,"0") &amp; TEXT(EuroMillions!F215,"0") &amp; TEXT(EuroMillions!G215,"0") &amp; TEXT(EuroMillions!H215,"0")</f>
        <v>1621343644910</v>
      </c>
      <c r="B215">
        <f t="shared" si="31"/>
        <v>1</v>
      </c>
      <c r="C215">
        <f t="shared" si="32"/>
        <v>3</v>
      </c>
      <c r="D215">
        <f t="shared" si="33"/>
        <v>1</v>
      </c>
      <c r="E215">
        <f t="shared" si="34"/>
        <v>2</v>
      </c>
      <c r="F215">
        <f t="shared" si="35"/>
        <v>3</v>
      </c>
      <c r="G215">
        <f t="shared" si="36"/>
        <v>0</v>
      </c>
      <c r="H215">
        <f t="shared" si="37"/>
        <v>2</v>
      </c>
      <c r="I215">
        <f t="shared" si="38"/>
        <v>0</v>
      </c>
      <c r="J215">
        <f t="shared" si="39"/>
        <v>0</v>
      </c>
      <c r="K215">
        <f t="shared" si="40"/>
        <v>1</v>
      </c>
    </row>
    <row r="216" spans="1:11" x14ac:dyDescent="0.3">
      <c r="A216" t="str">
        <f>TEXT(EuroMillions!B216,"0") &amp; TEXT(EuroMillions!C216,"0") &amp; TEXT(EuroMillions!D216,"0") &amp; TEXT(EuroMillions!E216,"0") &amp; TEXT(EuroMillions!F216,"0") &amp; TEXT(EuroMillions!G216,"0") &amp; TEXT(EuroMillions!H216,"0")</f>
        <v>512253646610</v>
      </c>
      <c r="B216">
        <f t="shared" si="31"/>
        <v>1</v>
      </c>
      <c r="C216">
        <f t="shared" si="32"/>
        <v>2</v>
      </c>
      <c r="D216">
        <f t="shared" si="33"/>
        <v>2</v>
      </c>
      <c r="E216">
        <f t="shared" si="34"/>
        <v>1</v>
      </c>
      <c r="F216">
        <f t="shared" si="35"/>
        <v>1</v>
      </c>
      <c r="G216">
        <f t="shared" si="36"/>
        <v>2</v>
      </c>
      <c r="H216">
        <f t="shared" si="37"/>
        <v>3</v>
      </c>
      <c r="I216">
        <f t="shared" si="38"/>
        <v>0</v>
      </c>
      <c r="J216">
        <f t="shared" si="39"/>
        <v>0</v>
      </c>
      <c r="K216">
        <f t="shared" si="40"/>
        <v>0</v>
      </c>
    </row>
    <row r="217" spans="1:11" x14ac:dyDescent="0.3">
      <c r="A217" t="str">
        <f>TEXT(EuroMillions!B217,"0") &amp; TEXT(EuroMillions!C217,"0") &amp; TEXT(EuroMillions!D217,"0") &amp; TEXT(EuroMillions!E217,"0") &amp; TEXT(EuroMillions!F217,"0") &amp; TEXT(EuroMillions!G217,"0") &amp; TEXT(EuroMillions!H217,"0")</f>
        <v>1920293223</v>
      </c>
      <c r="B217">
        <f t="shared" si="31"/>
        <v>1</v>
      </c>
      <c r="C217">
        <f t="shared" si="32"/>
        <v>1</v>
      </c>
      <c r="D217">
        <f t="shared" si="33"/>
        <v>4</v>
      </c>
      <c r="E217">
        <f t="shared" si="34"/>
        <v>2</v>
      </c>
      <c r="F217">
        <f t="shared" si="35"/>
        <v>0</v>
      </c>
      <c r="G217">
        <f t="shared" si="36"/>
        <v>0</v>
      </c>
      <c r="H217">
        <f t="shared" si="37"/>
        <v>0</v>
      </c>
      <c r="I217">
        <f t="shared" si="38"/>
        <v>0</v>
      </c>
      <c r="J217">
        <f t="shared" si="39"/>
        <v>0</v>
      </c>
      <c r="K217">
        <f t="shared" si="40"/>
        <v>2</v>
      </c>
    </row>
    <row r="218" spans="1:11" x14ac:dyDescent="0.3">
      <c r="A218" t="str">
        <f>TEXT(EuroMillions!B218,"0") &amp; TEXT(EuroMillions!C218,"0") &amp; TEXT(EuroMillions!D218,"0") &amp; TEXT(EuroMillions!E218,"0") &amp; TEXT(EuroMillions!F218,"0") &amp; TEXT(EuroMillions!G218,"0") &amp; TEXT(EuroMillions!H218,"0")</f>
        <v>515263749811</v>
      </c>
      <c r="B218">
        <f t="shared" si="31"/>
        <v>0</v>
      </c>
      <c r="C218">
        <f t="shared" si="32"/>
        <v>3</v>
      </c>
      <c r="D218">
        <f t="shared" si="33"/>
        <v>1</v>
      </c>
      <c r="E218">
        <f t="shared" si="34"/>
        <v>1</v>
      </c>
      <c r="F218">
        <f t="shared" si="35"/>
        <v>1</v>
      </c>
      <c r="G218">
        <f t="shared" si="36"/>
        <v>2</v>
      </c>
      <c r="H218">
        <f t="shared" si="37"/>
        <v>1</v>
      </c>
      <c r="I218">
        <f t="shared" si="38"/>
        <v>1</v>
      </c>
      <c r="J218">
        <f t="shared" si="39"/>
        <v>1</v>
      </c>
      <c r="K218">
        <f t="shared" si="40"/>
        <v>1</v>
      </c>
    </row>
    <row r="219" spans="1:11" x14ac:dyDescent="0.3">
      <c r="A219" t="str">
        <f>TEXT(EuroMillions!B219,"0") &amp; TEXT(EuroMillions!C219,"0") &amp; TEXT(EuroMillions!D219,"0") &amp; TEXT(EuroMillions!E219,"0") &amp; TEXT(EuroMillions!F219,"0") &amp; TEXT(EuroMillions!G219,"0") &amp; TEXT(EuroMillions!H219,"0")</f>
        <v>16262831461112</v>
      </c>
      <c r="B219">
        <f t="shared" si="31"/>
        <v>0</v>
      </c>
      <c r="C219">
        <f t="shared" si="32"/>
        <v>5</v>
      </c>
      <c r="D219">
        <f t="shared" si="33"/>
        <v>3</v>
      </c>
      <c r="E219">
        <f t="shared" si="34"/>
        <v>1</v>
      </c>
      <c r="F219">
        <f t="shared" si="35"/>
        <v>1</v>
      </c>
      <c r="G219">
        <f t="shared" si="36"/>
        <v>0</v>
      </c>
      <c r="H219">
        <f t="shared" si="37"/>
        <v>3</v>
      </c>
      <c r="I219">
        <f t="shared" si="38"/>
        <v>0</v>
      </c>
      <c r="J219">
        <f t="shared" si="39"/>
        <v>1</v>
      </c>
      <c r="K219">
        <f t="shared" si="40"/>
        <v>0</v>
      </c>
    </row>
    <row r="220" spans="1:11" x14ac:dyDescent="0.3">
      <c r="A220" t="str">
        <f>TEXT(EuroMillions!B220,"0") &amp; TEXT(EuroMillions!C220,"0") &amp; TEXT(EuroMillions!D220,"0") &amp; TEXT(EuroMillions!E220,"0") &amp; TEXT(EuroMillions!F220,"0") &amp; TEXT(EuroMillions!G220,"0") &amp; TEXT(EuroMillions!H220,"0")</f>
        <v>91637384827</v>
      </c>
      <c r="B220">
        <f t="shared" si="31"/>
        <v>0</v>
      </c>
      <c r="C220">
        <f t="shared" si="32"/>
        <v>1</v>
      </c>
      <c r="D220">
        <f t="shared" si="33"/>
        <v>1</v>
      </c>
      <c r="E220">
        <f t="shared" si="34"/>
        <v>2</v>
      </c>
      <c r="F220">
        <f t="shared" si="35"/>
        <v>1</v>
      </c>
      <c r="G220">
        <f t="shared" si="36"/>
        <v>0</v>
      </c>
      <c r="H220">
        <f t="shared" si="37"/>
        <v>1</v>
      </c>
      <c r="I220">
        <f t="shared" si="38"/>
        <v>2</v>
      </c>
      <c r="J220">
        <f t="shared" si="39"/>
        <v>2</v>
      </c>
      <c r="K220">
        <f t="shared" si="40"/>
        <v>1</v>
      </c>
    </row>
    <row r="221" spans="1:11" x14ac:dyDescent="0.3">
      <c r="A221" t="str">
        <f>TEXT(EuroMillions!B221,"0") &amp; TEXT(EuroMillions!C221,"0") &amp; TEXT(EuroMillions!D221,"0") &amp; TEXT(EuroMillions!E221,"0") &amp; TEXT(EuroMillions!F221,"0") &amp; TEXT(EuroMillions!G221,"0") &amp; TEXT(EuroMillions!H221,"0")</f>
        <v>1113243550611</v>
      </c>
      <c r="B221">
        <f t="shared" si="31"/>
        <v>1</v>
      </c>
      <c r="C221">
        <f t="shared" si="32"/>
        <v>5</v>
      </c>
      <c r="D221">
        <f t="shared" si="33"/>
        <v>1</v>
      </c>
      <c r="E221">
        <f t="shared" si="34"/>
        <v>2</v>
      </c>
      <c r="F221">
        <f t="shared" si="35"/>
        <v>1</v>
      </c>
      <c r="G221">
        <f t="shared" si="36"/>
        <v>2</v>
      </c>
      <c r="H221">
        <f t="shared" si="37"/>
        <v>1</v>
      </c>
      <c r="I221">
        <f t="shared" si="38"/>
        <v>0</v>
      </c>
      <c r="J221">
        <f t="shared" si="39"/>
        <v>0</v>
      </c>
      <c r="K221">
        <f t="shared" si="40"/>
        <v>0</v>
      </c>
    </row>
    <row r="222" spans="1:11" x14ac:dyDescent="0.3">
      <c r="A222" t="str">
        <f>TEXT(EuroMillions!B222,"0") &amp; TEXT(EuroMillions!C222,"0") &amp; TEXT(EuroMillions!D222,"0") &amp; TEXT(EuroMillions!E222,"0") &amp; TEXT(EuroMillions!F222,"0") &amp; TEXT(EuroMillions!G222,"0") &amp; TEXT(EuroMillions!H222,"0")</f>
        <v>36824501011</v>
      </c>
      <c r="B222">
        <f t="shared" si="31"/>
        <v>2</v>
      </c>
      <c r="C222">
        <f t="shared" si="32"/>
        <v>3</v>
      </c>
      <c r="D222">
        <f t="shared" si="33"/>
        <v>1</v>
      </c>
      <c r="E222">
        <f t="shared" si="34"/>
        <v>1</v>
      </c>
      <c r="F222">
        <f t="shared" si="35"/>
        <v>1</v>
      </c>
      <c r="G222">
        <f t="shared" si="36"/>
        <v>1</v>
      </c>
      <c r="H222">
        <f t="shared" si="37"/>
        <v>1</v>
      </c>
      <c r="I222">
        <f t="shared" si="38"/>
        <v>0</v>
      </c>
      <c r="J222">
        <f t="shared" si="39"/>
        <v>1</v>
      </c>
      <c r="K222">
        <f t="shared" si="40"/>
        <v>0</v>
      </c>
    </row>
    <row r="223" spans="1:11" x14ac:dyDescent="0.3">
      <c r="A223" t="str">
        <f>TEXT(EuroMillions!B223,"0") &amp; TEXT(EuroMillions!C223,"0") &amp; TEXT(EuroMillions!D223,"0") &amp; TEXT(EuroMillions!E223,"0") &amp; TEXT(EuroMillions!F223,"0") &amp; TEXT(EuroMillions!G223,"0") &amp; TEXT(EuroMillions!H223,"0")</f>
        <v>1229333747510</v>
      </c>
      <c r="B223">
        <f t="shared" si="31"/>
        <v>1</v>
      </c>
      <c r="C223">
        <f t="shared" si="32"/>
        <v>2</v>
      </c>
      <c r="D223">
        <f t="shared" si="33"/>
        <v>2</v>
      </c>
      <c r="E223">
        <f t="shared" si="34"/>
        <v>3</v>
      </c>
      <c r="F223">
        <f t="shared" si="35"/>
        <v>1</v>
      </c>
      <c r="G223">
        <f t="shared" si="36"/>
        <v>1</v>
      </c>
      <c r="H223">
        <f t="shared" si="37"/>
        <v>0</v>
      </c>
      <c r="I223">
        <f t="shared" si="38"/>
        <v>2</v>
      </c>
      <c r="J223">
        <f t="shared" si="39"/>
        <v>0</v>
      </c>
      <c r="K223">
        <f t="shared" si="40"/>
        <v>1</v>
      </c>
    </row>
    <row r="224" spans="1:11" x14ac:dyDescent="0.3">
      <c r="A224" t="str">
        <f>TEXT(EuroMillions!B224,"0") &amp; TEXT(EuroMillions!C224,"0") &amp; TEXT(EuroMillions!D224,"0") &amp; TEXT(EuroMillions!E224,"0") &amp; TEXT(EuroMillions!F224,"0") &amp; TEXT(EuroMillions!G224,"0") &amp; TEXT(EuroMillions!H224,"0")</f>
        <v>72334424813</v>
      </c>
      <c r="B224">
        <f t="shared" si="31"/>
        <v>0</v>
      </c>
      <c r="C224">
        <f t="shared" si="32"/>
        <v>1</v>
      </c>
      <c r="D224">
        <f t="shared" si="33"/>
        <v>2</v>
      </c>
      <c r="E224">
        <f t="shared" si="34"/>
        <v>3</v>
      </c>
      <c r="F224">
        <f t="shared" si="35"/>
        <v>3</v>
      </c>
      <c r="G224">
        <f t="shared" si="36"/>
        <v>0</v>
      </c>
      <c r="H224">
        <f t="shared" si="37"/>
        <v>0</v>
      </c>
      <c r="I224">
        <f t="shared" si="38"/>
        <v>1</v>
      </c>
      <c r="J224">
        <f t="shared" si="39"/>
        <v>1</v>
      </c>
      <c r="K224">
        <f t="shared" si="40"/>
        <v>0</v>
      </c>
    </row>
    <row r="225" spans="1:11" x14ac:dyDescent="0.3">
      <c r="A225" t="str">
        <f>TEXT(EuroMillions!B225,"0") &amp; TEXT(EuroMillions!C225,"0") &amp; TEXT(EuroMillions!D225,"0") &amp; TEXT(EuroMillions!E225,"0") &amp; TEXT(EuroMillions!F225,"0") &amp; TEXT(EuroMillions!G225,"0") &amp; TEXT(EuroMillions!H225,"0")</f>
        <v>212234414927</v>
      </c>
      <c r="B225">
        <f t="shared" si="31"/>
        <v>0</v>
      </c>
      <c r="C225">
        <f t="shared" si="32"/>
        <v>2</v>
      </c>
      <c r="D225">
        <f t="shared" si="33"/>
        <v>4</v>
      </c>
      <c r="E225">
        <f t="shared" si="34"/>
        <v>1</v>
      </c>
      <c r="F225">
        <f t="shared" si="35"/>
        <v>3</v>
      </c>
      <c r="G225">
        <f t="shared" si="36"/>
        <v>0</v>
      </c>
      <c r="H225">
        <f t="shared" si="37"/>
        <v>0</v>
      </c>
      <c r="I225">
        <f t="shared" si="38"/>
        <v>1</v>
      </c>
      <c r="J225">
        <f t="shared" si="39"/>
        <v>0</v>
      </c>
      <c r="K225">
        <f t="shared" si="40"/>
        <v>1</v>
      </c>
    </row>
    <row r="226" spans="1:11" x14ac:dyDescent="0.3">
      <c r="A226" t="str">
        <f>TEXT(EuroMillions!B226,"0") &amp; TEXT(EuroMillions!C226,"0") &amp; TEXT(EuroMillions!D226,"0") &amp; TEXT(EuroMillions!E226,"0") &amp; TEXT(EuroMillions!F226,"0") &amp; TEXT(EuroMillions!G226,"0") &amp; TEXT(EuroMillions!H226,"0")</f>
        <v>82327424519</v>
      </c>
      <c r="B226">
        <f t="shared" si="31"/>
        <v>0</v>
      </c>
      <c r="C226">
        <f t="shared" si="32"/>
        <v>1</v>
      </c>
      <c r="D226">
        <f t="shared" si="33"/>
        <v>3</v>
      </c>
      <c r="E226">
        <f t="shared" si="34"/>
        <v>1</v>
      </c>
      <c r="F226">
        <f t="shared" si="35"/>
        <v>2</v>
      </c>
      <c r="G226">
        <f t="shared" si="36"/>
        <v>1</v>
      </c>
      <c r="H226">
        <f t="shared" si="37"/>
        <v>0</v>
      </c>
      <c r="I226">
        <f t="shared" si="38"/>
        <v>1</v>
      </c>
      <c r="J226">
        <f t="shared" si="39"/>
        <v>1</v>
      </c>
      <c r="K226">
        <f t="shared" si="40"/>
        <v>1</v>
      </c>
    </row>
    <row r="227" spans="1:11" x14ac:dyDescent="0.3">
      <c r="A227" t="str">
        <f>TEXT(EuroMillions!B227,"0") &amp; TEXT(EuroMillions!C227,"0") &amp; TEXT(EuroMillions!D227,"0") &amp; TEXT(EuroMillions!E227,"0") &amp; TEXT(EuroMillions!F227,"0") &amp; TEXT(EuroMillions!G227,"0") &amp; TEXT(EuroMillions!H227,"0")</f>
        <v>242638434623</v>
      </c>
      <c r="B227">
        <f t="shared" si="31"/>
        <v>0</v>
      </c>
      <c r="C227">
        <f t="shared" si="32"/>
        <v>0</v>
      </c>
      <c r="D227">
        <f t="shared" si="33"/>
        <v>3</v>
      </c>
      <c r="E227">
        <f t="shared" si="34"/>
        <v>3</v>
      </c>
      <c r="F227">
        <f t="shared" si="35"/>
        <v>3</v>
      </c>
      <c r="G227">
        <f t="shared" si="36"/>
        <v>0</v>
      </c>
      <c r="H227">
        <f t="shared" si="37"/>
        <v>2</v>
      </c>
      <c r="I227">
        <f t="shared" si="38"/>
        <v>0</v>
      </c>
      <c r="J227">
        <f t="shared" si="39"/>
        <v>1</v>
      </c>
      <c r="K227">
        <f t="shared" si="40"/>
        <v>0</v>
      </c>
    </row>
    <row r="228" spans="1:11" x14ac:dyDescent="0.3">
      <c r="A228" t="str">
        <f>TEXT(EuroMillions!B228,"0") &amp; TEXT(EuroMillions!C228,"0") &amp; TEXT(EuroMillions!D228,"0") &amp; TEXT(EuroMillions!E228,"0") &amp; TEXT(EuroMillions!F228,"0") &amp; TEXT(EuroMillions!G228,"0") &amp; TEXT(EuroMillions!H228,"0")</f>
        <v>31325364738</v>
      </c>
      <c r="B228">
        <f t="shared" si="31"/>
        <v>0</v>
      </c>
      <c r="C228">
        <f t="shared" si="32"/>
        <v>1</v>
      </c>
      <c r="D228">
        <f t="shared" si="33"/>
        <v>1</v>
      </c>
      <c r="E228">
        <f t="shared" si="34"/>
        <v>4</v>
      </c>
      <c r="F228">
        <f t="shared" si="35"/>
        <v>1</v>
      </c>
      <c r="G228">
        <f t="shared" si="36"/>
        <v>1</v>
      </c>
      <c r="H228">
        <f t="shared" si="37"/>
        <v>1</v>
      </c>
      <c r="I228">
        <f t="shared" si="38"/>
        <v>1</v>
      </c>
      <c r="J228">
        <f t="shared" si="39"/>
        <v>1</v>
      </c>
      <c r="K228">
        <f t="shared" si="40"/>
        <v>0</v>
      </c>
    </row>
    <row r="229" spans="1:11" x14ac:dyDescent="0.3">
      <c r="A229" t="str">
        <f>TEXT(EuroMillions!B229,"0") &amp; TEXT(EuroMillions!C229,"0") &amp; TEXT(EuroMillions!D229,"0") &amp; TEXT(EuroMillions!E229,"0") &amp; TEXT(EuroMillions!F229,"0") &amp; TEXT(EuroMillions!G229,"0") &amp; TEXT(EuroMillions!H229,"0")</f>
        <v>2834444739</v>
      </c>
      <c r="B229">
        <f t="shared" si="31"/>
        <v>0</v>
      </c>
      <c r="C229">
        <f t="shared" si="32"/>
        <v>0</v>
      </c>
      <c r="D229">
        <f t="shared" si="33"/>
        <v>1</v>
      </c>
      <c r="E229">
        <f t="shared" si="34"/>
        <v>2</v>
      </c>
      <c r="F229">
        <f t="shared" si="35"/>
        <v>4</v>
      </c>
      <c r="G229">
        <f t="shared" si="36"/>
        <v>0</v>
      </c>
      <c r="H229">
        <f t="shared" si="37"/>
        <v>0</v>
      </c>
      <c r="I229">
        <f t="shared" si="38"/>
        <v>1</v>
      </c>
      <c r="J229">
        <f t="shared" si="39"/>
        <v>1</v>
      </c>
      <c r="K229">
        <f t="shared" si="40"/>
        <v>1</v>
      </c>
    </row>
    <row r="230" spans="1:11" x14ac:dyDescent="0.3">
      <c r="A230" t="str">
        <f>TEXT(EuroMillions!B230,"0") &amp; TEXT(EuroMillions!C230,"0") &amp; TEXT(EuroMillions!D230,"0") &amp; TEXT(EuroMillions!E230,"0") &amp; TEXT(EuroMillions!F230,"0") &amp; TEXT(EuroMillions!G230,"0") &amp; TEXT(EuroMillions!H230,"0")</f>
        <v>214173245310</v>
      </c>
      <c r="B230">
        <f t="shared" si="31"/>
        <v>1</v>
      </c>
      <c r="C230">
        <f t="shared" si="32"/>
        <v>3</v>
      </c>
      <c r="D230">
        <f t="shared" si="33"/>
        <v>2</v>
      </c>
      <c r="E230">
        <f t="shared" si="34"/>
        <v>2</v>
      </c>
      <c r="F230">
        <f t="shared" si="35"/>
        <v>2</v>
      </c>
      <c r="G230">
        <f t="shared" si="36"/>
        <v>1</v>
      </c>
      <c r="H230">
        <f t="shared" si="37"/>
        <v>0</v>
      </c>
      <c r="I230">
        <f t="shared" si="38"/>
        <v>1</v>
      </c>
      <c r="J230">
        <f t="shared" si="39"/>
        <v>0</v>
      </c>
      <c r="K230">
        <f t="shared" si="40"/>
        <v>0</v>
      </c>
    </row>
    <row r="231" spans="1:11" x14ac:dyDescent="0.3">
      <c r="A231" t="str">
        <f>TEXT(EuroMillions!B231,"0") &amp; TEXT(EuroMillions!C231,"0") &amp; TEXT(EuroMillions!D231,"0") &amp; TEXT(EuroMillions!E231,"0") &amp; TEXT(EuroMillions!F231,"0") &amp; TEXT(EuroMillions!G231,"0") &amp; TEXT(EuroMillions!H231,"0")</f>
        <v>71219334337</v>
      </c>
      <c r="B231">
        <f t="shared" si="31"/>
        <v>0</v>
      </c>
      <c r="C231">
        <f t="shared" si="32"/>
        <v>2</v>
      </c>
      <c r="D231">
        <f t="shared" si="33"/>
        <v>1</v>
      </c>
      <c r="E231">
        <f t="shared" si="34"/>
        <v>4</v>
      </c>
      <c r="F231">
        <f t="shared" si="35"/>
        <v>1</v>
      </c>
      <c r="G231">
        <f t="shared" si="36"/>
        <v>0</v>
      </c>
      <c r="H231">
        <f t="shared" si="37"/>
        <v>0</v>
      </c>
      <c r="I231">
        <f t="shared" si="38"/>
        <v>2</v>
      </c>
      <c r="J231">
        <f t="shared" si="39"/>
        <v>0</v>
      </c>
      <c r="K231">
        <f t="shared" si="40"/>
        <v>1</v>
      </c>
    </row>
    <row r="232" spans="1:11" x14ac:dyDescent="0.3">
      <c r="A232" t="str">
        <f>TEXT(EuroMillions!B232,"0") &amp; TEXT(EuroMillions!C232,"0") &amp; TEXT(EuroMillions!D232,"0") &amp; TEXT(EuroMillions!E232,"0") &amp; TEXT(EuroMillions!F232,"0") &amp; TEXT(EuroMillions!G232,"0") &amp; TEXT(EuroMillions!H232,"0")</f>
        <v>891519311012</v>
      </c>
      <c r="B232">
        <f t="shared" si="31"/>
        <v>1</v>
      </c>
      <c r="C232">
        <f t="shared" si="32"/>
        <v>5</v>
      </c>
      <c r="D232">
        <f t="shared" si="33"/>
        <v>1</v>
      </c>
      <c r="E232">
        <f t="shared" si="34"/>
        <v>1</v>
      </c>
      <c r="F232">
        <f t="shared" si="35"/>
        <v>0</v>
      </c>
      <c r="G232">
        <f t="shared" si="36"/>
        <v>1</v>
      </c>
      <c r="H232">
        <f t="shared" si="37"/>
        <v>0</v>
      </c>
      <c r="I232">
        <f t="shared" si="38"/>
        <v>0</v>
      </c>
      <c r="J232">
        <f t="shared" si="39"/>
        <v>1</v>
      </c>
      <c r="K232">
        <f t="shared" si="40"/>
        <v>2</v>
      </c>
    </row>
    <row r="233" spans="1:11" x14ac:dyDescent="0.3">
      <c r="A233" t="str">
        <f>TEXT(EuroMillions!B233,"0") &amp; TEXT(EuroMillions!C233,"0") &amp; TEXT(EuroMillions!D233,"0") &amp; TEXT(EuroMillions!E233,"0") &amp; TEXT(EuroMillions!F233,"0") &amp; TEXT(EuroMillions!G233,"0") &amp; TEXT(EuroMillions!H233,"0")</f>
        <v>1127414347711</v>
      </c>
      <c r="B233">
        <f t="shared" si="31"/>
        <v>0</v>
      </c>
      <c r="C233">
        <f t="shared" si="32"/>
        <v>5</v>
      </c>
      <c r="D233">
        <f t="shared" si="33"/>
        <v>1</v>
      </c>
      <c r="E233">
        <f t="shared" si="34"/>
        <v>1</v>
      </c>
      <c r="F233">
        <f t="shared" si="35"/>
        <v>3</v>
      </c>
      <c r="G233">
        <f t="shared" si="36"/>
        <v>0</v>
      </c>
      <c r="H233">
        <f t="shared" si="37"/>
        <v>0</v>
      </c>
      <c r="I233">
        <f t="shared" si="38"/>
        <v>3</v>
      </c>
      <c r="J233">
        <f t="shared" si="39"/>
        <v>0</v>
      </c>
      <c r="K233">
        <f t="shared" si="40"/>
        <v>0</v>
      </c>
    </row>
    <row r="234" spans="1:11" x14ac:dyDescent="0.3">
      <c r="A234" t="str">
        <f>TEXT(EuroMillions!B234,"0") &amp; TEXT(EuroMillions!C234,"0") &amp; TEXT(EuroMillions!D234,"0") &amp; TEXT(EuroMillions!E234,"0") &amp; TEXT(EuroMillions!F234,"0") &amp; TEXT(EuroMillions!G234,"0") &amp; TEXT(EuroMillions!H234,"0")</f>
        <v>36134042711</v>
      </c>
      <c r="B234">
        <f t="shared" si="31"/>
        <v>1</v>
      </c>
      <c r="C234">
        <f t="shared" si="32"/>
        <v>3</v>
      </c>
      <c r="D234">
        <f t="shared" si="33"/>
        <v>1</v>
      </c>
      <c r="E234">
        <f t="shared" si="34"/>
        <v>2</v>
      </c>
      <c r="F234">
        <f t="shared" si="35"/>
        <v>2</v>
      </c>
      <c r="G234">
        <f t="shared" si="36"/>
        <v>0</v>
      </c>
      <c r="H234">
        <f t="shared" si="37"/>
        <v>1</v>
      </c>
      <c r="I234">
        <f t="shared" si="38"/>
        <v>1</v>
      </c>
      <c r="J234">
        <f t="shared" si="39"/>
        <v>0</v>
      </c>
      <c r="K234">
        <f t="shared" si="40"/>
        <v>0</v>
      </c>
    </row>
    <row r="235" spans="1:11" x14ac:dyDescent="0.3">
      <c r="A235" t="str">
        <f>TEXT(EuroMillions!B235,"0") &amp; TEXT(EuroMillions!C235,"0") &amp; TEXT(EuroMillions!D235,"0") &amp; TEXT(EuroMillions!E235,"0") &amp; TEXT(EuroMillions!F235,"0") &amp; TEXT(EuroMillions!G235,"0") &amp; TEXT(EuroMillions!H235,"0")</f>
        <v>182130465026</v>
      </c>
      <c r="B235">
        <f t="shared" si="31"/>
        <v>2</v>
      </c>
      <c r="C235">
        <f t="shared" si="32"/>
        <v>2</v>
      </c>
      <c r="D235">
        <f t="shared" si="33"/>
        <v>2</v>
      </c>
      <c r="E235">
        <f t="shared" si="34"/>
        <v>1</v>
      </c>
      <c r="F235">
        <f t="shared" si="35"/>
        <v>1</v>
      </c>
      <c r="G235">
        <f t="shared" si="36"/>
        <v>1</v>
      </c>
      <c r="H235">
        <f t="shared" si="37"/>
        <v>2</v>
      </c>
      <c r="I235">
        <f t="shared" si="38"/>
        <v>0</v>
      </c>
      <c r="J235">
        <f t="shared" si="39"/>
        <v>1</v>
      </c>
      <c r="K235">
        <f t="shared" si="40"/>
        <v>0</v>
      </c>
    </row>
    <row r="236" spans="1:11" x14ac:dyDescent="0.3">
      <c r="A236" t="str">
        <f>TEXT(EuroMillions!B236,"0") &amp; TEXT(EuroMillions!C236,"0") &amp; TEXT(EuroMillions!D236,"0") &amp; TEXT(EuroMillions!E236,"0") &amp; TEXT(EuroMillions!F236,"0") &amp; TEXT(EuroMillions!G236,"0") &amp; TEXT(EuroMillions!H236,"0")</f>
        <v>413253337510</v>
      </c>
      <c r="B236">
        <f t="shared" si="31"/>
        <v>1</v>
      </c>
      <c r="C236">
        <f t="shared" si="32"/>
        <v>2</v>
      </c>
      <c r="D236">
        <f t="shared" si="33"/>
        <v>1</v>
      </c>
      <c r="E236">
        <f t="shared" si="34"/>
        <v>4</v>
      </c>
      <c r="F236">
        <f t="shared" si="35"/>
        <v>1</v>
      </c>
      <c r="G236">
        <f t="shared" si="36"/>
        <v>2</v>
      </c>
      <c r="H236">
        <f t="shared" si="37"/>
        <v>0</v>
      </c>
      <c r="I236">
        <f t="shared" si="38"/>
        <v>1</v>
      </c>
      <c r="J236">
        <f t="shared" si="39"/>
        <v>0</v>
      </c>
      <c r="K236">
        <f t="shared" si="40"/>
        <v>0</v>
      </c>
    </row>
    <row r="237" spans="1:11" x14ac:dyDescent="0.3">
      <c r="A237" t="str">
        <f>TEXT(EuroMillions!B237,"0") &amp; TEXT(EuroMillions!C237,"0") &amp; TEXT(EuroMillions!D237,"0") &amp; TEXT(EuroMillions!E237,"0") &amp; TEXT(EuroMillions!F237,"0") &amp; TEXT(EuroMillions!G237,"0") &amp; TEXT(EuroMillions!H237,"0")</f>
        <v>1113344042310</v>
      </c>
      <c r="B237">
        <f t="shared" si="31"/>
        <v>2</v>
      </c>
      <c r="C237">
        <f t="shared" si="32"/>
        <v>4</v>
      </c>
      <c r="D237">
        <f t="shared" si="33"/>
        <v>1</v>
      </c>
      <c r="E237">
        <f t="shared" si="34"/>
        <v>3</v>
      </c>
      <c r="F237">
        <f t="shared" si="35"/>
        <v>3</v>
      </c>
      <c r="G237">
        <f t="shared" si="36"/>
        <v>0</v>
      </c>
      <c r="H237">
        <f t="shared" si="37"/>
        <v>0</v>
      </c>
      <c r="I237">
        <f t="shared" si="38"/>
        <v>0</v>
      </c>
      <c r="J237">
        <f t="shared" si="39"/>
        <v>0</v>
      </c>
      <c r="K237">
        <f t="shared" si="40"/>
        <v>0</v>
      </c>
    </row>
    <row r="238" spans="1:11" x14ac:dyDescent="0.3">
      <c r="A238" t="str">
        <f>TEXT(EuroMillions!B238,"0") &amp; TEXT(EuroMillions!C238,"0") &amp; TEXT(EuroMillions!D238,"0") &amp; TEXT(EuroMillions!E238,"0") &amp; TEXT(EuroMillions!F238,"0") &amp; TEXT(EuroMillions!G238,"0") &amp; TEXT(EuroMillions!H238,"0")</f>
        <v>1631354445412</v>
      </c>
      <c r="B238">
        <f t="shared" si="31"/>
        <v>0</v>
      </c>
      <c r="C238">
        <f t="shared" si="32"/>
        <v>3</v>
      </c>
      <c r="D238">
        <f t="shared" si="33"/>
        <v>1</v>
      </c>
      <c r="E238">
        <f t="shared" si="34"/>
        <v>2</v>
      </c>
      <c r="F238">
        <f t="shared" si="35"/>
        <v>4</v>
      </c>
      <c r="G238">
        <f t="shared" si="36"/>
        <v>2</v>
      </c>
      <c r="H238">
        <f t="shared" si="37"/>
        <v>1</v>
      </c>
      <c r="I238">
        <f t="shared" si="38"/>
        <v>0</v>
      </c>
      <c r="J238">
        <f t="shared" si="39"/>
        <v>0</v>
      </c>
      <c r="K238">
        <f t="shared" si="40"/>
        <v>0</v>
      </c>
    </row>
    <row r="239" spans="1:11" x14ac:dyDescent="0.3">
      <c r="A239" t="str">
        <f>TEXT(EuroMillions!B239,"0") &amp; TEXT(EuroMillions!C239,"0") &amp; TEXT(EuroMillions!D239,"0") &amp; TEXT(EuroMillions!E239,"0") &amp; TEXT(EuroMillions!F239,"0") &amp; TEXT(EuroMillions!G239,"0") &amp; TEXT(EuroMillions!H239,"0")</f>
        <v>2021294546310</v>
      </c>
      <c r="B239">
        <f t="shared" si="31"/>
        <v>2</v>
      </c>
      <c r="C239">
        <f t="shared" si="32"/>
        <v>2</v>
      </c>
      <c r="D239">
        <f t="shared" si="33"/>
        <v>3</v>
      </c>
      <c r="E239">
        <f t="shared" si="34"/>
        <v>1</v>
      </c>
      <c r="F239">
        <f t="shared" si="35"/>
        <v>2</v>
      </c>
      <c r="G239">
        <f t="shared" si="36"/>
        <v>1</v>
      </c>
      <c r="H239">
        <f t="shared" si="37"/>
        <v>1</v>
      </c>
      <c r="I239">
        <f t="shared" si="38"/>
        <v>0</v>
      </c>
      <c r="J239">
        <f t="shared" si="39"/>
        <v>0</v>
      </c>
      <c r="K239">
        <f t="shared" si="40"/>
        <v>1</v>
      </c>
    </row>
    <row r="240" spans="1:11" x14ac:dyDescent="0.3">
      <c r="A240" t="str">
        <f>TEXT(EuroMillions!B240,"0") &amp; TEXT(EuroMillions!C240,"0") &amp; TEXT(EuroMillions!D240,"0") &amp; TEXT(EuroMillions!E240,"0") &amp; TEXT(EuroMillions!F240,"0") &amp; TEXT(EuroMillions!G240,"0") &amp; TEXT(EuroMillions!H240,"0")</f>
        <v>173442474819</v>
      </c>
      <c r="B240">
        <f t="shared" si="31"/>
        <v>0</v>
      </c>
      <c r="C240">
        <f t="shared" si="32"/>
        <v>2</v>
      </c>
      <c r="D240">
        <f t="shared" si="33"/>
        <v>1</v>
      </c>
      <c r="E240">
        <f t="shared" si="34"/>
        <v>1</v>
      </c>
      <c r="F240">
        <f t="shared" si="35"/>
        <v>4</v>
      </c>
      <c r="G240">
        <f t="shared" si="36"/>
        <v>0</v>
      </c>
      <c r="H240">
        <f t="shared" si="37"/>
        <v>0</v>
      </c>
      <c r="I240">
        <f t="shared" si="38"/>
        <v>2</v>
      </c>
      <c r="J240">
        <f t="shared" si="39"/>
        <v>1</v>
      </c>
      <c r="K240">
        <f t="shared" si="40"/>
        <v>1</v>
      </c>
    </row>
    <row r="241" spans="1:11" x14ac:dyDescent="0.3">
      <c r="A241" t="str">
        <f>TEXT(EuroMillions!B241,"0") &amp; TEXT(EuroMillions!C241,"0") &amp; TEXT(EuroMillions!D241,"0") &amp; TEXT(EuroMillions!E241,"0") &amp; TEXT(EuroMillions!F241,"0") &amp; TEXT(EuroMillions!G241,"0") &amp; TEXT(EuroMillions!H241,"0")</f>
        <v>193133344335</v>
      </c>
      <c r="B241">
        <f t="shared" si="31"/>
        <v>0</v>
      </c>
      <c r="C241">
        <f t="shared" si="32"/>
        <v>2</v>
      </c>
      <c r="D241">
        <f t="shared" si="33"/>
        <v>0</v>
      </c>
      <c r="E241">
        <f t="shared" si="34"/>
        <v>6</v>
      </c>
      <c r="F241">
        <f t="shared" si="35"/>
        <v>2</v>
      </c>
      <c r="G241">
        <f t="shared" si="36"/>
        <v>1</v>
      </c>
      <c r="H241">
        <f t="shared" si="37"/>
        <v>0</v>
      </c>
      <c r="I241">
        <f t="shared" si="38"/>
        <v>0</v>
      </c>
      <c r="J241">
        <f t="shared" si="39"/>
        <v>0</v>
      </c>
      <c r="K241">
        <f t="shared" si="40"/>
        <v>1</v>
      </c>
    </row>
    <row r="242" spans="1:11" x14ac:dyDescent="0.3">
      <c r="A242" t="str">
        <f>TEXT(EuroMillions!B242,"0") &amp; TEXT(EuroMillions!C242,"0") &amp; TEXT(EuroMillions!D242,"0") &amp; TEXT(EuroMillions!E242,"0") &amp; TEXT(EuroMillions!F242,"0") &amp; TEXT(EuroMillions!G242,"0") &amp; TEXT(EuroMillions!H242,"0")</f>
        <v>1617232635511</v>
      </c>
      <c r="B242">
        <f t="shared" si="31"/>
        <v>0</v>
      </c>
      <c r="C242">
        <f t="shared" si="32"/>
        <v>4</v>
      </c>
      <c r="D242">
        <f t="shared" si="33"/>
        <v>2</v>
      </c>
      <c r="E242">
        <f t="shared" si="34"/>
        <v>2</v>
      </c>
      <c r="F242">
        <f t="shared" si="35"/>
        <v>0</v>
      </c>
      <c r="G242">
        <f t="shared" si="36"/>
        <v>2</v>
      </c>
      <c r="H242">
        <f t="shared" si="37"/>
        <v>2</v>
      </c>
      <c r="I242">
        <f t="shared" si="38"/>
        <v>1</v>
      </c>
      <c r="J242">
        <f t="shared" si="39"/>
        <v>0</v>
      </c>
      <c r="K242">
        <f t="shared" si="40"/>
        <v>0</v>
      </c>
    </row>
    <row r="243" spans="1:11" x14ac:dyDescent="0.3">
      <c r="A243" t="str">
        <f>TEXT(EuroMillions!B243,"0") &amp; TEXT(EuroMillions!C243,"0") &amp; TEXT(EuroMillions!D243,"0") &amp; TEXT(EuroMillions!E243,"0") &amp; TEXT(EuroMillions!F243,"0") &amp; TEXT(EuroMillions!G243,"0") &amp; TEXT(EuroMillions!H243,"0")</f>
        <v>11117202745</v>
      </c>
      <c r="B243">
        <f t="shared" si="31"/>
        <v>1</v>
      </c>
      <c r="C243">
        <f t="shared" si="32"/>
        <v>4</v>
      </c>
      <c r="D243">
        <f t="shared" si="33"/>
        <v>2</v>
      </c>
      <c r="E243">
        <f t="shared" si="34"/>
        <v>0</v>
      </c>
      <c r="F243">
        <f t="shared" si="35"/>
        <v>1</v>
      </c>
      <c r="G243">
        <f t="shared" si="36"/>
        <v>1</v>
      </c>
      <c r="H243">
        <f t="shared" si="37"/>
        <v>0</v>
      </c>
      <c r="I243">
        <f t="shared" si="38"/>
        <v>2</v>
      </c>
      <c r="J243">
        <f t="shared" si="39"/>
        <v>0</v>
      </c>
      <c r="K243">
        <f t="shared" si="40"/>
        <v>0</v>
      </c>
    </row>
    <row r="244" spans="1:11" x14ac:dyDescent="0.3">
      <c r="A244" t="str">
        <f>TEXT(EuroMillions!B244,"0") &amp; TEXT(EuroMillions!C244,"0") &amp; TEXT(EuroMillions!D244,"0") &amp; TEXT(EuroMillions!E244,"0") &amp; TEXT(EuroMillions!F244,"0") &amp; TEXT(EuroMillions!G244,"0") &amp; TEXT(EuroMillions!H244,"0")</f>
        <v>21519354427</v>
      </c>
      <c r="B244">
        <f t="shared" si="31"/>
        <v>0</v>
      </c>
      <c r="C244">
        <f t="shared" si="32"/>
        <v>2</v>
      </c>
      <c r="D244">
        <f t="shared" si="33"/>
        <v>2</v>
      </c>
      <c r="E244">
        <f t="shared" si="34"/>
        <v>1</v>
      </c>
      <c r="F244">
        <f t="shared" si="35"/>
        <v>2</v>
      </c>
      <c r="G244">
        <f t="shared" si="36"/>
        <v>2</v>
      </c>
      <c r="H244">
        <f t="shared" si="37"/>
        <v>0</v>
      </c>
      <c r="I244">
        <f t="shared" si="38"/>
        <v>1</v>
      </c>
      <c r="J244">
        <f t="shared" si="39"/>
        <v>0</v>
      </c>
      <c r="K244">
        <f t="shared" si="40"/>
        <v>1</v>
      </c>
    </row>
    <row r="245" spans="1:11" x14ac:dyDescent="0.3">
      <c r="A245" t="str">
        <f>TEXT(EuroMillions!B245,"0") &amp; TEXT(EuroMillions!C245,"0") &amp; TEXT(EuroMillions!D245,"0") &amp; TEXT(EuroMillions!E245,"0") &amp; TEXT(EuroMillions!F245,"0") &amp; TEXT(EuroMillions!G245,"0") &amp; TEXT(EuroMillions!H245,"0")</f>
        <v>391226301011</v>
      </c>
      <c r="B245">
        <f t="shared" si="31"/>
        <v>2</v>
      </c>
      <c r="C245">
        <f t="shared" si="32"/>
        <v>4</v>
      </c>
      <c r="D245">
        <f t="shared" si="33"/>
        <v>2</v>
      </c>
      <c r="E245">
        <f t="shared" si="34"/>
        <v>2</v>
      </c>
      <c r="F245">
        <f t="shared" si="35"/>
        <v>0</v>
      </c>
      <c r="G245">
        <f t="shared" si="36"/>
        <v>0</v>
      </c>
      <c r="H245">
        <f t="shared" si="37"/>
        <v>1</v>
      </c>
      <c r="I245">
        <f t="shared" si="38"/>
        <v>0</v>
      </c>
      <c r="J245">
        <f t="shared" si="39"/>
        <v>0</v>
      </c>
      <c r="K245">
        <f t="shared" si="40"/>
        <v>1</v>
      </c>
    </row>
    <row r="246" spans="1:11" x14ac:dyDescent="0.3">
      <c r="A246" t="str">
        <f>TEXT(EuroMillions!B246,"0") &amp; TEXT(EuroMillions!C246,"0") &amp; TEXT(EuroMillions!D246,"0") &amp; TEXT(EuroMillions!E246,"0") &amp; TEXT(EuroMillions!F246,"0") &amp; TEXT(EuroMillions!G246,"0") &amp; TEXT(EuroMillions!H246,"0")</f>
        <v>82731465013</v>
      </c>
      <c r="B246">
        <f t="shared" si="31"/>
        <v>1</v>
      </c>
      <c r="C246">
        <f t="shared" si="32"/>
        <v>2</v>
      </c>
      <c r="D246">
        <f t="shared" si="33"/>
        <v>1</v>
      </c>
      <c r="E246">
        <f t="shared" si="34"/>
        <v>2</v>
      </c>
      <c r="F246">
        <f t="shared" si="35"/>
        <v>1</v>
      </c>
      <c r="G246">
        <f t="shared" si="36"/>
        <v>1</v>
      </c>
      <c r="H246">
        <f t="shared" si="37"/>
        <v>1</v>
      </c>
      <c r="I246">
        <f t="shared" si="38"/>
        <v>1</v>
      </c>
      <c r="J246">
        <f t="shared" si="39"/>
        <v>1</v>
      </c>
      <c r="K246">
        <f t="shared" si="40"/>
        <v>0</v>
      </c>
    </row>
    <row r="247" spans="1:11" x14ac:dyDescent="0.3">
      <c r="A247" t="str">
        <f>TEXT(EuroMillions!B247,"0") &amp; TEXT(EuroMillions!C247,"0") &amp; TEXT(EuroMillions!D247,"0") &amp; TEXT(EuroMillions!E247,"0") &amp; TEXT(EuroMillions!F247,"0") &amp; TEXT(EuroMillions!G247,"0") &amp; TEXT(EuroMillions!H247,"0")</f>
        <v>1220252627812</v>
      </c>
      <c r="B247">
        <f t="shared" si="31"/>
        <v>1</v>
      </c>
      <c r="C247">
        <f t="shared" si="32"/>
        <v>2</v>
      </c>
      <c r="D247">
        <f t="shared" si="33"/>
        <v>6</v>
      </c>
      <c r="E247">
        <f t="shared" si="34"/>
        <v>0</v>
      </c>
      <c r="F247">
        <f t="shared" si="35"/>
        <v>0</v>
      </c>
      <c r="G247">
        <f t="shared" si="36"/>
        <v>1</v>
      </c>
      <c r="H247">
        <f t="shared" si="37"/>
        <v>1</v>
      </c>
      <c r="I247">
        <f t="shared" si="38"/>
        <v>1</v>
      </c>
      <c r="J247">
        <f t="shared" si="39"/>
        <v>1</v>
      </c>
      <c r="K247">
        <f t="shared" si="40"/>
        <v>0</v>
      </c>
    </row>
    <row r="248" spans="1:11" x14ac:dyDescent="0.3">
      <c r="A248" t="str">
        <f>TEXT(EuroMillions!B248,"0") &amp; TEXT(EuroMillions!C248,"0") &amp; TEXT(EuroMillions!D248,"0") &amp; TEXT(EuroMillions!E248,"0") &amp; TEXT(EuroMillions!F248,"0") &amp; TEXT(EuroMillions!G248,"0") &amp; TEXT(EuroMillions!H248,"0")</f>
        <v>1221353945611</v>
      </c>
      <c r="B248">
        <f t="shared" si="31"/>
        <v>0</v>
      </c>
      <c r="C248">
        <f t="shared" si="32"/>
        <v>4</v>
      </c>
      <c r="D248">
        <f t="shared" si="33"/>
        <v>2</v>
      </c>
      <c r="E248">
        <f t="shared" si="34"/>
        <v>2</v>
      </c>
      <c r="F248">
        <f t="shared" si="35"/>
        <v>1</v>
      </c>
      <c r="G248">
        <f t="shared" si="36"/>
        <v>2</v>
      </c>
      <c r="H248">
        <f t="shared" si="37"/>
        <v>1</v>
      </c>
      <c r="I248">
        <f t="shared" si="38"/>
        <v>0</v>
      </c>
      <c r="J248">
        <f t="shared" si="39"/>
        <v>0</v>
      </c>
      <c r="K248">
        <f t="shared" si="40"/>
        <v>1</v>
      </c>
    </row>
    <row r="249" spans="1:11" x14ac:dyDescent="0.3">
      <c r="A249" t="str">
        <f>TEXT(EuroMillions!B249,"0") &amp; TEXT(EuroMillions!C249,"0") &amp; TEXT(EuroMillions!D249,"0") &amp; TEXT(EuroMillions!E249,"0") &amp; TEXT(EuroMillions!F249,"0") &amp; TEXT(EuroMillions!G249,"0") &amp; TEXT(EuroMillions!H249,"0")</f>
        <v>1520243538812</v>
      </c>
      <c r="B249">
        <f t="shared" si="31"/>
        <v>1</v>
      </c>
      <c r="C249">
        <f t="shared" si="32"/>
        <v>2</v>
      </c>
      <c r="D249">
        <f t="shared" si="33"/>
        <v>3</v>
      </c>
      <c r="E249">
        <f t="shared" si="34"/>
        <v>2</v>
      </c>
      <c r="F249">
        <f t="shared" si="35"/>
        <v>1</v>
      </c>
      <c r="G249">
        <f t="shared" si="36"/>
        <v>2</v>
      </c>
      <c r="H249">
        <f t="shared" si="37"/>
        <v>0</v>
      </c>
      <c r="I249">
        <f t="shared" si="38"/>
        <v>0</v>
      </c>
      <c r="J249">
        <f t="shared" si="39"/>
        <v>2</v>
      </c>
      <c r="K249">
        <f t="shared" si="40"/>
        <v>0</v>
      </c>
    </row>
    <row r="250" spans="1:11" x14ac:dyDescent="0.3">
      <c r="A250" t="str">
        <f>TEXT(EuroMillions!B250,"0") &amp; TEXT(EuroMillions!C250,"0") &amp; TEXT(EuroMillions!D250,"0") &amp; TEXT(EuroMillions!E250,"0") &amp; TEXT(EuroMillions!F250,"0") &amp; TEXT(EuroMillions!G250,"0") &amp; TEXT(EuroMillions!H250,"0")</f>
        <v>192135373926</v>
      </c>
      <c r="B250">
        <f t="shared" si="31"/>
        <v>0</v>
      </c>
      <c r="C250">
        <f t="shared" si="32"/>
        <v>2</v>
      </c>
      <c r="D250">
        <f t="shared" si="33"/>
        <v>2</v>
      </c>
      <c r="E250">
        <f t="shared" si="34"/>
        <v>3</v>
      </c>
      <c r="F250">
        <f t="shared" si="35"/>
        <v>0</v>
      </c>
      <c r="G250">
        <f t="shared" si="36"/>
        <v>1</v>
      </c>
      <c r="H250">
        <f t="shared" si="37"/>
        <v>1</v>
      </c>
      <c r="I250">
        <f t="shared" si="38"/>
        <v>1</v>
      </c>
      <c r="J250">
        <f t="shared" si="39"/>
        <v>0</v>
      </c>
      <c r="K250">
        <f t="shared" si="40"/>
        <v>2</v>
      </c>
    </row>
    <row r="251" spans="1:11" x14ac:dyDescent="0.3">
      <c r="A251" t="str">
        <f>TEXT(EuroMillions!B251,"0") &amp; TEXT(EuroMillions!C251,"0") &amp; TEXT(EuroMillions!D251,"0") &amp; TEXT(EuroMillions!E251,"0") &amp; TEXT(EuroMillions!F251,"0") &amp; TEXT(EuroMillions!G251,"0") &amp; TEXT(EuroMillions!H251,"0")</f>
        <v>2122242942311</v>
      </c>
      <c r="B251">
        <f t="shared" si="31"/>
        <v>0</v>
      </c>
      <c r="C251">
        <f t="shared" si="32"/>
        <v>3</v>
      </c>
      <c r="D251">
        <f t="shared" si="33"/>
        <v>6</v>
      </c>
      <c r="E251">
        <f t="shared" si="34"/>
        <v>1</v>
      </c>
      <c r="F251">
        <f t="shared" si="35"/>
        <v>2</v>
      </c>
      <c r="G251">
        <f t="shared" si="36"/>
        <v>0</v>
      </c>
      <c r="H251">
        <f t="shared" si="37"/>
        <v>0</v>
      </c>
      <c r="I251">
        <f t="shared" si="38"/>
        <v>0</v>
      </c>
      <c r="J251">
        <f t="shared" si="39"/>
        <v>0</v>
      </c>
      <c r="K251">
        <f t="shared" si="40"/>
        <v>1</v>
      </c>
    </row>
    <row r="252" spans="1:11" x14ac:dyDescent="0.3">
      <c r="A252" t="str">
        <f>TEXT(EuroMillions!B252,"0") &amp; TEXT(EuroMillions!C252,"0") &amp; TEXT(EuroMillions!D252,"0") &amp; TEXT(EuroMillions!E252,"0") &amp; TEXT(EuroMillions!F252,"0") &amp; TEXT(EuroMillions!G252,"0") &amp; TEXT(EuroMillions!H252,"0")</f>
        <v>1316193541111</v>
      </c>
      <c r="B252">
        <f t="shared" si="31"/>
        <v>0</v>
      </c>
      <c r="C252">
        <f t="shared" si="32"/>
        <v>7</v>
      </c>
      <c r="D252">
        <f t="shared" si="33"/>
        <v>0</v>
      </c>
      <c r="E252">
        <f t="shared" si="34"/>
        <v>2</v>
      </c>
      <c r="F252">
        <f t="shared" si="35"/>
        <v>1</v>
      </c>
      <c r="G252">
        <f t="shared" si="36"/>
        <v>1</v>
      </c>
      <c r="H252">
        <f t="shared" si="37"/>
        <v>1</v>
      </c>
      <c r="I252">
        <f t="shared" si="38"/>
        <v>0</v>
      </c>
      <c r="J252">
        <f t="shared" si="39"/>
        <v>0</v>
      </c>
      <c r="K252">
        <f t="shared" si="40"/>
        <v>1</v>
      </c>
    </row>
    <row r="253" spans="1:11" x14ac:dyDescent="0.3">
      <c r="A253" t="str">
        <f>TEXT(EuroMillions!B253,"0") &amp; TEXT(EuroMillions!C253,"0") &amp; TEXT(EuroMillions!D253,"0") &amp; TEXT(EuroMillions!E253,"0") &amp; TEXT(EuroMillions!F253,"0") &amp; TEXT(EuroMillions!G253,"0") &amp; TEXT(EuroMillions!H253,"0")</f>
        <v>1321243133112</v>
      </c>
      <c r="B253">
        <f t="shared" si="31"/>
        <v>0</v>
      </c>
      <c r="C253">
        <f t="shared" si="32"/>
        <v>5</v>
      </c>
      <c r="D253">
        <f t="shared" si="33"/>
        <v>3</v>
      </c>
      <c r="E253">
        <f t="shared" si="34"/>
        <v>4</v>
      </c>
      <c r="F253">
        <f t="shared" si="35"/>
        <v>1</v>
      </c>
      <c r="G253">
        <f t="shared" si="36"/>
        <v>0</v>
      </c>
      <c r="H253">
        <f t="shared" si="37"/>
        <v>0</v>
      </c>
      <c r="I253">
        <f t="shared" si="38"/>
        <v>0</v>
      </c>
      <c r="J253">
        <f t="shared" si="39"/>
        <v>0</v>
      </c>
      <c r="K253">
        <f t="shared" si="40"/>
        <v>0</v>
      </c>
    </row>
    <row r="254" spans="1:11" x14ac:dyDescent="0.3">
      <c r="A254" t="str">
        <f>TEXT(EuroMillions!B254,"0") &amp; TEXT(EuroMillions!C254,"0") &amp; TEXT(EuroMillions!D254,"0") &amp; TEXT(EuroMillions!E254,"0") &amp; TEXT(EuroMillions!F254,"0") &amp; TEXT(EuroMillions!G254,"0") &amp; TEXT(EuroMillions!H254,"0")</f>
        <v>219242544210</v>
      </c>
      <c r="B254">
        <f t="shared" si="31"/>
        <v>1</v>
      </c>
      <c r="C254">
        <f t="shared" si="32"/>
        <v>2</v>
      </c>
      <c r="D254">
        <f t="shared" si="33"/>
        <v>4</v>
      </c>
      <c r="E254">
        <f t="shared" si="34"/>
        <v>0</v>
      </c>
      <c r="F254">
        <f t="shared" si="35"/>
        <v>3</v>
      </c>
      <c r="G254">
        <f t="shared" si="36"/>
        <v>1</v>
      </c>
      <c r="H254">
        <f t="shared" si="37"/>
        <v>0</v>
      </c>
      <c r="I254">
        <f t="shared" si="38"/>
        <v>0</v>
      </c>
      <c r="J254">
        <f t="shared" si="39"/>
        <v>0</v>
      </c>
      <c r="K254">
        <f t="shared" si="40"/>
        <v>1</v>
      </c>
    </row>
    <row r="255" spans="1:11" x14ac:dyDescent="0.3">
      <c r="A255" t="str">
        <f>TEXT(EuroMillions!B255,"0") &amp; TEXT(EuroMillions!C255,"0") &amp; TEXT(EuroMillions!D255,"0") &amp; TEXT(EuroMillions!E255,"0") &amp; TEXT(EuroMillions!F255,"0") &amp; TEXT(EuroMillions!G255,"0") &amp; TEXT(EuroMillions!H255,"0")</f>
        <v>3532335018</v>
      </c>
      <c r="B255">
        <f t="shared" si="31"/>
        <v>1</v>
      </c>
      <c r="C255">
        <f t="shared" si="32"/>
        <v>1</v>
      </c>
      <c r="D255">
        <f t="shared" si="33"/>
        <v>1</v>
      </c>
      <c r="E255">
        <f t="shared" si="34"/>
        <v>4</v>
      </c>
      <c r="F255">
        <f t="shared" si="35"/>
        <v>0</v>
      </c>
      <c r="G255">
        <f t="shared" si="36"/>
        <v>2</v>
      </c>
      <c r="H255">
        <f t="shared" si="37"/>
        <v>0</v>
      </c>
      <c r="I255">
        <f t="shared" si="38"/>
        <v>0</v>
      </c>
      <c r="J255">
        <f t="shared" si="39"/>
        <v>1</v>
      </c>
      <c r="K255">
        <f t="shared" si="40"/>
        <v>0</v>
      </c>
    </row>
    <row r="256" spans="1:11" x14ac:dyDescent="0.3">
      <c r="A256" t="str">
        <f>TEXT(EuroMillions!B256,"0") &amp; TEXT(EuroMillions!C256,"0") &amp; TEXT(EuroMillions!D256,"0") &amp; TEXT(EuroMillions!E256,"0") &amp; TEXT(EuroMillions!F256,"0") &amp; TEXT(EuroMillions!G256,"0") &amp; TEXT(EuroMillions!H256,"0")</f>
        <v>21137454723</v>
      </c>
      <c r="B256">
        <f t="shared" si="31"/>
        <v>0</v>
      </c>
      <c r="C256">
        <f t="shared" si="32"/>
        <v>2</v>
      </c>
      <c r="D256">
        <f t="shared" si="33"/>
        <v>2</v>
      </c>
      <c r="E256">
        <f t="shared" si="34"/>
        <v>2</v>
      </c>
      <c r="F256">
        <f t="shared" si="35"/>
        <v>2</v>
      </c>
      <c r="G256">
        <f t="shared" si="36"/>
        <v>1</v>
      </c>
      <c r="H256">
        <f t="shared" si="37"/>
        <v>0</v>
      </c>
      <c r="I256">
        <f t="shared" si="38"/>
        <v>2</v>
      </c>
      <c r="J256">
        <f t="shared" si="39"/>
        <v>0</v>
      </c>
      <c r="K256">
        <f t="shared" si="40"/>
        <v>0</v>
      </c>
    </row>
    <row r="257" spans="1:11" x14ac:dyDescent="0.3">
      <c r="A257" t="str">
        <f>TEXT(EuroMillions!B257,"0") &amp; TEXT(EuroMillions!C257,"0") &amp; TEXT(EuroMillions!D257,"0") &amp; TEXT(EuroMillions!E257,"0") &amp; TEXT(EuroMillions!F257,"0") &amp; TEXT(EuroMillions!G257,"0") &amp; TEXT(EuroMillions!H257,"0")</f>
        <v>193742474816</v>
      </c>
      <c r="B257">
        <f t="shared" si="31"/>
        <v>0</v>
      </c>
      <c r="C257">
        <f t="shared" si="32"/>
        <v>2</v>
      </c>
      <c r="D257">
        <f t="shared" si="33"/>
        <v>1</v>
      </c>
      <c r="E257">
        <f t="shared" si="34"/>
        <v>1</v>
      </c>
      <c r="F257">
        <f t="shared" si="35"/>
        <v>3</v>
      </c>
      <c r="G257">
        <f t="shared" si="36"/>
        <v>0</v>
      </c>
      <c r="H257">
        <f t="shared" si="37"/>
        <v>1</v>
      </c>
      <c r="I257">
        <f t="shared" si="38"/>
        <v>2</v>
      </c>
      <c r="J257">
        <f t="shared" si="39"/>
        <v>1</v>
      </c>
      <c r="K257">
        <f t="shared" si="40"/>
        <v>1</v>
      </c>
    </row>
    <row r="258" spans="1:11" x14ac:dyDescent="0.3">
      <c r="A258" t="str">
        <f>TEXT(EuroMillions!B258,"0") &amp; TEXT(EuroMillions!C258,"0") &amp; TEXT(EuroMillions!D258,"0") &amp; TEXT(EuroMillions!E258,"0") &amp; TEXT(EuroMillions!F258,"0") &amp; TEXT(EuroMillions!G258,"0") &amp; TEXT(EuroMillions!H258,"0")</f>
        <v>1416212835111</v>
      </c>
      <c r="B258">
        <f t="shared" ref="B258:B321" si="41">LEN($A258)-LEN(SUBSTITUTE($A258,"0",""))</f>
        <v>0</v>
      </c>
      <c r="C258">
        <f t="shared" ref="C258:C321" si="42">LEN($A258)-LEN(SUBSTITUTE($A258,"1",""))</f>
        <v>6</v>
      </c>
      <c r="D258">
        <f t="shared" ref="D258:D321" si="43">LEN($A258)-LEN(SUBSTITUTE($A258,"2",""))</f>
        <v>2</v>
      </c>
      <c r="E258">
        <f t="shared" ref="E258:E321" si="44">LEN($A258)-LEN(SUBSTITUTE($A258,"3",""))</f>
        <v>1</v>
      </c>
      <c r="F258">
        <f t="shared" ref="F258:F321" si="45">LEN($A258)-LEN(SUBSTITUTE($A258,"4",""))</f>
        <v>1</v>
      </c>
      <c r="G258">
        <f t="shared" ref="G258:G321" si="46">LEN($A258)-LEN(SUBSTITUTE($A258,"5",""))</f>
        <v>1</v>
      </c>
      <c r="H258">
        <f t="shared" ref="H258:H321" si="47">LEN($A258)-LEN(SUBSTITUTE($A258,"6",""))</f>
        <v>1</v>
      </c>
      <c r="I258">
        <f t="shared" ref="I258:I321" si="48">LEN($A258)-LEN(SUBSTITUTE($A258,"7",""))</f>
        <v>0</v>
      </c>
      <c r="J258">
        <f t="shared" ref="J258:J321" si="49">LEN($A258)-LEN(SUBSTITUTE($A258,"8",""))</f>
        <v>1</v>
      </c>
      <c r="K258">
        <f t="shared" ref="K258:K321" si="50">LEN($A258)-LEN(SUBSTITUTE($A258,"9",""))</f>
        <v>0</v>
      </c>
    </row>
    <row r="259" spans="1:11" x14ac:dyDescent="0.3">
      <c r="A259" t="str">
        <f>TEXT(EuroMillions!B259,"0") &amp; TEXT(EuroMillions!C259,"0") &amp; TEXT(EuroMillions!D259,"0") &amp; TEXT(EuroMillions!E259,"0") &amp; TEXT(EuroMillions!F259,"0") &amp; TEXT(EuroMillions!G259,"0") &amp; TEXT(EuroMillions!H259,"0")</f>
        <v>42021344413</v>
      </c>
      <c r="B259">
        <f t="shared" si="41"/>
        <v>1</v>
      </c>
      <c r="C259">
        <f t="shared" si="42"/>
        <v>2</v>
      </c>
      <c r="D259">
        <f t="shared" si="43"/>
        <v>2</v>
      </c>
      <c r="E259">
        <f t="shared" si="44"/>
        <v>2</v>
      </c>
      <c r="F259">
        <f t="shared" si="45"/>
        <v>4</v>
      </c>
      <c r="G259">
        <f t="shared" si="46"/>
        <v>0</v>
      </c>
      <c r="H259">
        <f t="shared" si="47"/>
        <v>0</v>
      </c>
      <c r="I259">
        <f t="shared" si="48"/>
        <v>0</v>
      </c>
      <c r="J259">
        <f t="shared" si="49"/>
        <v>0</v>
      </c>
      <c r="K259">
        <f t="shared" si="50"/>
        <v>0</v>
      </c>
    </row>
    <row r="260" spans="1:11" x14ac:dyDescent="0.3">
      <c r="A260" t="str">
        <f>TEXT(EuroMillions!B260,"0") &amp; TEXT(EuroMillions!C260,"0") &amp; TEXT(EuroMillions!D260,"0") &amp; TEXT(EuroMillions!E260,"0") &amp; TEXT(EuroMillions!F260,"0") &amp; TEXT(EuroMillions!G260,"0") &amp; TEXT(EuroMillions!H260,"0")</f>
        <v>141522354838</v>
      </c>
      <c r="B260">
        <f t="shared" si="41"/>
        <v>0</v>
      </c>
      <c r="C260">
        <f t="shared" si="42"/>
        <v>2</v>
      </c>
      <c r="D260">
        <f t="shared" si="43"/>
        <v>2</v>
      </c>
      <c r="E260">
        <f t="shared" si="44"/>
        <v>2</v>
      </c>
      <c r="F260">
        <f t="shared" si="45"/>
        <v>2</v>
      </c>
      <c r="G260">
        <f t="shared" si="46"/>
        <v>2</v>
      </c>
      <c r="H260">
        <f t="shared" si="47"/>
        <v>0</v>
      </c>
      <c r="I260">
        <f t="shared" si="48"/>
        <v>0</v>
      </c>
      <c r="J260">
        <f t="shared" si="49"/>
        <v>2</v>
      </c>
      <c r="K260">
        <f t="shared" si="50"/>
        <v>0</v>
      </c>
    </row>
    <row r="261" spans="1:11" x14ac:dyDescent="0.3">
      <c r="A261" t="str">
        <f>TEXT(EuroMillions!B261,"0") &amp; TEXT(EuroMillions!C261,"0") &amp; TEXT(EuroMillions!D261,"0") &amp; TEXT(EuroMillions!E261,"0") &amp; TEXT(EuroMillions!F261,"0") &amp; TEXT(EuroMillions!G261,"0") &amp; TEXT(EuroMillions!H261,"0")</f>
        <v>1121233248312</v>
      </c>
      <c r="B261">
        <f t="shared" si="41"/>
        <v>0</v>
      </c>
      <c r="C261">
        <f t="shared" si="42"/>
        <v>4</v>
      </c>
      <c r="D261">
        <f t="shared" si="43"/>
        <v>4</v>
      </c>
      <c r="E261">
        <f t="shared" si="44"/>
        <v>3</v>
      </c>
      <c r="F261">
        <f t="shared" si="45"/>
        <v>1</v>
      </c>
      <c r="G261">
        <f t="shared" si="46"/>
        <v>0</v>
      </c>
      <c r="H261">
        <f t="shared" si="47"/>
        <v>0</v>
      </c>
      <c r="I261">
        <f t="shared" si="48"/>
        <v>0</v>
      </c>
      <c r="J261">
        <f t="shared" si="49"/>
        <v>1</v>
      </c>
      <c r="K261">
        <f t="shared" si="50"/>
        <v>0</v>
      </c>
    </row>
    <row r="262" spans="1:11" x14ac:dyDescent="0.3">
      <c r="A262" t="str">
        <f>TEXT(EuroMillions!B262,"0") &amp; TEXT(EuroMillions!C262,"0") &amp; TEXT(EuroMillions!D262,"0") &amp; TEXT(EuroMillions!E262,"0") &amp; TEXT(EuroMillions!F262,"0") &amp; TEXT(EuroMillions!G262,"0") &amp; TEXT(EuroMillions!H262,"0")</f>
        <v>102736454934</v>
      </c>
      <c r="B262">
        <f t="shared" si="41"/>
        <v>1</v>
      </c>
      <c r="C262">
        <f t="shared" si="42"/>
        <v>1</v>
      </c>
      <c r="D262">
        <f t="shared" si="43"/>
        <v>1</v>
      </c>
      <c r="E262">
        <f t="shared" si="44"/>
        <v>2</v>
      </c>
      <c r="F262">
        <f t="shared" si="45"/>
        <v>3</v>
      </c>
      <c r="G262">
        <f t="shared" si="46"/>
        <v>1</v>
      </c>
      <c r="H262">
        <f t="shared" si="47"/>
        <v>1</v>
      </c>
      <c r="I262">
        <f t="shared" si="48"/>
        <v>1</v>
      </c>
      <c r="J262">
        <f t="shared" si="49"/>
        <v>0</v>
      </c>
      <c r="K262">
        <f t="shared" si="50"/>
        <v>1</v>
      </c>
    </row>
    <row r="263" spans="1:11" x14ac:dyDescent="0.3">
      <c r="A263" t="str">
        <f>TEXT(EuroMillions!B263,"0") &amp; TEXT(EuroMillions!C263,"0") &amp; TEXT(EuroMillions!D263,"0") &amp; TEXT(EuroMillions!E263,"0") &amp; TEXT(EuroMillions!F263,"0") &amp; TEXT(EuroMillions!G263,"0") &amp; TEXT(EuroMillions!H263,"0")</f>
        <v>912154047111</v>
      </c>
      <c r="B263">
        <f t="shared" si="41"/>
        <v>1</v>
      </c>
      <c r="C263">
        <f t="shared" si="42"/>
        <v>5</v>
      </c>
      <c r="D263">
        <f t="shared" si="43"/>
        <v>1</v>
      </c>
      <c r="E263">
        <f t="shared" si="44"/>
        <v>0</v>
      </c>
      <c r="F263">
        <f t="shared" si="45"/>
        <v>2</v>
      </c>
      <c r="G263">
        <f t="shared" si="46"/>
        <v>1</v>
      </c>
      <c r="H263">
        <f t="shared" si="47"/>
        <v>0</v>
      </c>
      <c r="I263">
        <f t="shared" si="48"/>
        <v>1</v>
      </c>
      <c r="J263">
        <f t="shared" si="49"/>
        <v>0</v>
      </c>
      <c r="K263">
        <f t="shared" si="50"/>
        <v>1</v>
      </c>
    </row>
    <row r="264" spans="1:11" x14ac:dyDescent="0.3">
      <c r="A264" t="str">
        <f>TEXT(EuroMillions!B264,"0") &amp; TEXT(EuroMillions!C264,"0") &amp; TEXT(EuroMillions!D264,"0") &amp; TEXT(EuroMillions!E264,"0") &amp; TEXT(EuroMillions!F264,"0") &amp; TEXT(EuroMillions!G264,"0") &amp; TEXT(EuroMillions!H264,"0")</f>
        <v>172324262749</v>
      </c>
      <c r="B264">
        <f t="shared" si="41"/>
        <v>0</v>
      </c>
      <c r="C264">
        <f t="shared" si="42"/>
        <v>1</v>
      </c>
      <c r="D264">
        <f t="shared" si="43"/>
        <v>4</v>
      </c>
      <c r="E264">
        <f t="shared" si="44"/>
        <v>1</v>
      </c>
      <c r="F264">
        <f t="shared" si="45"/>
        <v>2</v>
      </c>
      <c r="G264">
        <f t="shared" si="46"/>
        <v>0</v>
      </c>
      <c r="H264">
        <f t="shared" si="47"/>
        <v>1</v>
      </c>
      <c r="I264">
        <f t="shared" si="48"/>
        <v>2</v>
      </c>
      <c r="J264">
        <f t="shared" si="49"/>
        <v>0</v>
      </c>
      <c r="K264">
        <f t="shared" si="50"/>
        <v>1</v>
      </c>
    </row>
    <row r="265" spans="1:11" x14ac:dyDescent="0.3">
      <c r="A265" t="str">
        <f>TEXT(EuroMillions!B265,"0") &amp; TEXT(EuroMillions!C265,"0") &amp; TEXT(EuroMillions!D265,"0") &amp; TEXT(EuroMillions!E265,"0") &amp; TEXT(EuroMillions!F265,"0") &amp; TEXT(EuroMillions!G265,"0") &amp; TEXT(EuroMillions!H265,"0")</f>
        <v>71022294445</v>
      </c>
      <c r="B265">
        <f t="shared" si="41"/>
        <v>1</v>
      </c>
      <c r="C265">
        <f t="shared" si="42"/>
        <v>1</v>
      </c>
      <c r="D265">
        <f t="shared" si="43"/>
        <v>3</v>
      </c>
      <c r="E265">
        <f t="shared" si="44"/>
        <v>0</v>
      </c>
      <c r="F265">
        <f t="shared" si="45"/>
        <v>3</v>
      </c>
      <c r="G265">
        <f t="shared" si="46"/>
        <v>1</v>
      </c>
      <c r="H265">
        <f t="shared" si="47"/>
        <v>0</v>
      </c>
      <c r="I265">
        <f t="shared" si="48"/>
        <v>1</v>
      </c>
      <c r="J265">
        <f t="shared" si="49"/>
        <v>0</v>
      </c>
      <c r="K265">
        <f t="shared" si="50"/>
        <v>1</v>
      </c>
    </row>
    <row r="266" spans="1:11" x14ac:dyDescent="0.3">
      <c r="A266" t="str">
        <f>TEXT(EuroMillions!B266,"0") &amp; TEXT(EuroMillions!C266,"0") &amp; TEXT(EuroMillions!D266,"0") &amp; TEXT(EuroMillions!E266,"0") &amp; TEXT(EuroMillions!F266,"0") &amp; TEXT(EuroMillions!G266,"0") &amp; TEXT(EuroMillions!H266,"0")</f>
        <v>712132045312</v>
      </c>
      <c r="B266">
        <f t="shared" si="41"/>
        <v>1</v>
      </c>
      <c r="C266">
        <f t="shared" si="42"/>
        <v>3</v>
      </c>
      <c r="D266">
        <f t="shared" si="43"/>
        <v>3</v>
      </c>
      <c r="E266">
        <f t="shared" si="44"/>
        <v>2</v>
      </c>
      <c r="F266">
        <f t="shared" si="45"/>
        <v>1</v>
      </c>
      <c r="G266">
        <f t="shared" si="46"/>
        <v>1</v>
      </c>
      <c r="H266">
        <f t="shared" si="47"/>
        <v>0</v>
      </c>
      <c r="I266">
        <f t="shared" si="48"/>
        <v>1</v>
      </c>
      <c r="J266">
        <f t="shared" si="49"/>
        <v>0</v>
      </c>
      <c r="K266">
        <f t="shared" si="50"/>
        <v>0</v>
      </c>
    </row>
    <row r="267" spans="1:11" x14ac:dyDescent="0.3">
      <c r="A267" t="str">
        <f>TEXT(EuroMillions!B267,"0") &amp; TEXT(EuroMillions!C267,"0") &amp; TEXT(EuroMillions!D267,"0") &amp; TEXT(EuroMillions!E267,"0") &amp; TEXT(EuroMillions!F267,"0") &amp; TEXT(EuroMillions!G267,"0") &amp; TEXT(EuroMillions!H267,"0")</f>
        <v>4610151914</v>
      </c>
      <c r="B267">
        <f t="shared" si="41"/>
        <v>1</v>
      </c>
      <c r="C267">
        <f t="shared" si="42"/>
        <v>4</v>
      </c>
      <c r="D267">
        <f t="shared" si="43"/>
        <v>0</v>
      </c>
      <c r="E267">
        <f t="shared" si="44"/>
        <v>0</v>
      </c>
      <c r="F267">
        <f t="shared" si="45"/>
        <v>2</v>
      </c>
      <c r="G267">
        <f t="shared" si="46"/>
        <v>1</v>
      </c>
      <c r="H267">
        <f t="shared" si="47"/>
        <v>1</v>
      </c>
      <c r="I267">
        <f t="shared" si="48"/>
        <v>0</v>
      </c>
      <c r="J267">
        <f t="shared" si="49"/>
        <v>0</v>
      </c>
      <c r="K267">
        <f t="shared" si="50"/>
        <v>1</v>
      </c>
    </row>
    <row r="268" spans="1:11" x14ac:dyDescent="0.3">
      <c r="A268" t="str">
        <f>TEXT(EuroMillions!B268,"0") &amp; TEXT(EuroMillions!C268,"0") &amp; TEXT(EuroMillions!D268,"0") &amp; TEXT(EuroMillions!E268,"0") &amp; TEXT(EuroMillions!F268,"0") &amp; TEXT(EuroMillions!G268,"0") &amp; TEXT(EuroMillions!H268,"0")</f>
        <v>22232538441112</v>
      </c>
      <c r="B268">
        <f t="shared" si="41"/>
        <v>0</v>
      </c>
      <c r="C268">
        <f t="shared" si="42"/>
        <v>3</v>
      </c>
      <c r="D268">
        <f t="shared" si="43"/>
        <v>5</v>
      </c>
      <c r="E268">
        <f t="shared" si="44"/>
        <v>2</v>
      </c>
      <c r="F268">
        <f t="shared" si="45"/>
        <v>2</v>
      </c>
      <c r="G268">
        <f t="shared" si="46"/>
        <v>1</v>
      </c>
      <c r="H268">
        <f t="shared" si="47"/>
        <v>0</v>
      </c>
      <c r="I268">
        <f t="shared" si="48"/>
        <v>0</v>
      </c>
      <c r="J268">
        <f t="shared" si="49"/>
        <v>1</v>
      </c>
      <c r="K268">
        <f t="shared" si="50"/>
        <v>0</v>
      </c>
    </row>
    <row r="269" spans="1:11" x14ac:dyDescent="0.3">
      <c r="A269" t="str">
        <f>TEXT(EuroMillions!B269,"0") &amp; TEXT(EuroMillions!C269,"0") &amp; TEXT(EuroMillions!D269,"0") &amp; TEXT(EuroMillions!E269,"0") &amp; TEXT(EuroMillions!F269,"0") &amp; TEXT(EuroMillions!G269,"0") &amp; TEXT(EuroMillions!H269,"0")</f>
        <v>192631394823</v>
      </c>
      <c r="B269">
        <f t="shared" si="41"/>
        <v>0</v>
      </c>
      <c r="C269">
        <f t="shared" si="42"/>
        <v>2</v>
      </c>
      <c r="D269">
        <f t="shared" si="43"/>
        <v>2</v>
      </c>
      <c r="E269">
        <f t="shared" si="44"/>
        <v>3</v>
      </c>
      <c r="F269">
        <f t="shared" si="45"/>
        <v>1</v>
      </c>
      <c r="G269">
        <f t="shared" si="46"/>
        <v>0</v>
      </c>
      <c r="H269">
        <f t="shared" si="47"/>
        <v>1</v>
      </c>
      <c r="I269">
        <f t="shared" si="48"/>
        <v>0</v>
      </c>
      <c r="J269">
        <f t="shared" si="49"/>
        <v>1</v>
      </c>
      <c r="K269">
        <f t="shared" si="50"/>
        <v>2</v>
      </c>
    </row>
    <row r="270" spans="1:11" x14ac:dyDescent="0.3">
      <c r="A270" t="str">
        <f>TEXT(EuroMillions!B270,"0") &amp; TEXT(EuroMillions!C270,"0") &amp; TEXT(EuroMillions!D270,"0") &amp; TEXT(EuroMillions!E270,"0") &amp; TEXT(EuroMillions!F270,"0") &amp; TEXT(EuroMillions!G270,"0") &amp; TEXT(EuroMillions!H270,"0")</f>
        <v>2913193826</v>
      </c>
      <c r="B270">
        <f t="shared" si="41"/>
        <v>0</v>
      </c>
      <c r="C270">
        <f t="shared" si="42"/>
        <v>2</v>
      </c>
      <c r="D270">
        <f t="shared" si="43"/>
        <v>2</v>
      </c>
      <c r="E270">
        <f t="shared" si="44"/>
        <v>2</v>
      </c>
      <c r="F270">
        <f t="shared" si="45"/>
        <v>0</v>
      </c>
      <c r="G270">
        <f t="shared" si="46"/>
        <v>0</v>
      </c>
      <c r="H270">
        <f t="shared" si="47"/>
        <v>1</v>
      </c>
      <c r="I270">
        <f t="shared" si="48"/>
        <v>0</v>
      </c>
      <c r="J270">
        <f t="shared" si="49"/>
        <v>1</v>
      </c>
      <c r="K270">
        <f t="shared" si="50"/>
        <v>2</v>
      </c>
    </row>
    <row r="271" spans="1:11" x14ac:dyDescent="0.3">
      <c r="A271" t="str">
        <f>TEXT(EuroMillions!B271,"0") &amp; TEXT(EuroMillions!C271,"0") &amp; TEXT(EuroMillions!D271,"0") &amp; TEXT(EuroMillions!E271,"0") &amp; TEXT(EuroMillions!F271,"0") &amp; TEXT(EuroMillions!G271,"0") &amp; TEXT(EuroMillions!H271,"0")</f>
        <v>101425323978</v>
      </c>
      <c r="B271">
        <f t="shared" si="41"/>
        <v>1</v>
      </c>
      <c r="C271">
        <f t="shared" si="42"/>
        <v>2</v>
      </c>
      <c r="D271">
        <f t="shared" si="43"/>
        <v>2</v>
      </c>
      <c r="E271">
        <f t="shared" si="44"/>
        <v>2</v>
      </c>
      <c r="F271">
        <f t="shared" si="45"/>
        <v>1</v>
      </c>
      <c r="G271">
        <f t="shared" si="46"/>
        <v>1</v>
      </c>
      <c r="H271">
        <f t="shared" si="47"/>
        <v>0</v>
      </c>
      <c r="I271">
        <f t="shared" si="48"/>
        <v>1</v>
      </c>
      <c r="J271">
        <f t="shared" si="49"/>
        <v>1</v>
      </c>
      <c r="K271">
        <f t="shared" si="50"/>
        <v>1</v>
      </c>
    </row>
    <row r="272" spans="1:11" x14ac:dyDescent="0.3">
      <c r="A272" t="str">
        <f>TEXT(EuroMillions!B272,"0") &amp; TEXT(EuroMillions!C272,"0") &amp; TEXT(EuroMillions!D272,"0") &amp; TEXT(EuroMillions!E272,"0") &amp; TEXT(EuroMillions!F272,"0") &amp; TEXT(EuroMillions!G272,"0") &amp; TEXT(EuroMillions!H272,"0")</f>
        <v>1417343542610</v>
      </c>
      <c r="B272">
        <f t="shared" si="41"/>
        <v>1</v>
      </c>
      <c r="C272">
        <f t="shared" si="42"/>
        <v>3</v>
      </c>
      <c r="D272">
        <f t="shared" si="43"/>
        <v>1</v>
      </c>
      <c r="E272">
        <f t="shared" si="44"/>
        <v>2</v>
      </c>
      <c r="F272">
        <f t="shared" si="45"/>
        <v>3</v>
      </c>
      <c r="G272">
        <f t="shared" si="46"/>
        <v>1</v>
      </c>
      <c r="H272">
        <f t="shared" si="47"/>
        <v>1</v>
      </c>
      <c r="I272">
        <f t="shared" si="48"/>
        <v>1</v>
      </c>
      <c r="J272">
        <f t="shared" si="49"/>
        <v>0</v>
      </c>
      <c r="K272">
        <f t="shared" si="50"/>
        <v>0</v>
      </c>
    </row>
    <row r="273" spans="1:11" x14ac:dyDescent="0.3">
      <c r="A273" t="str">
        <f>TEXT(EuroMillions!B273,"0") &amp; TEXT(EuroMillions!C273,"0") &amp; TEXT(EuroMillions!D273,"0") &amp; TEXT(EuroMillions!E273,"0") &amp; TEXT(EuroMillions!F273,"0") &amp; TEXT(EuroMillions!G273,"0") &amp; TEXT(EuroMillions!H273,"0")</f>
        <v>1819212747511</v>
      </c>
      <c r="B273">
        <f t="shared" si="41"/>
        <v>0</v>
      </c>
      <c r="C273">
        <f t="shared" si="42"/>
        <v>5</v>
      </c>
      <c r="D273">
        <f t="shared" si="43"/>
        <v>2</v>
      </c>
      <c r="E273">
        <f t="shared" si="44"/>
        <v>0</v>
      </c>
      <c r="F273">
        <f t="shared" si="45"/>
        <v>1</v>
      </c>
      <c r="G273">
        <f t="shared" si="46"/>
        <v>1</v>
      </c>
      <c r="H273">
        <f t="shared" si="47"/>
        <v>0</v>
      </c>
      <c r="I273">
        <f t="shared" si="48"/>
        <v>2</v>
      </c>
      <c r="J273">
        <f t="shared" si="49"/>
        <v>1</v>
      </c>
      <c r="K273">
        <f t="shared" si="50"/>
        <v>1</v>
      </c>
    </row>
    <row r="274" spans="1:11" x14ac:dyDescent="0.3">
      <c r="A274" t="str">
        <f>TEXT(EuroMillions!B274,"0") &amp; TEXT(EuroMillions!C274,"0") &amp; TEXT(EuroMillions!D274,"0") &amp; TEXT(EuroMillions!E274,"0") &amp; TEXT(EuroMillions!F274,"0") &amp; TEXT(EuroMillions!G274,"0") &amp; TEXT(EuroMillions!H274,"0")</f>
        <v>329333544810</v>
      </c>
      <c r="B274">
        <f t="shared" si="41"/>
        <v>1</v>
      </c>
      <c r="C274">
        <f t="shared" si="42"/>
        <v>1</v>
      </c>
      <c r="D274">
        <f t="shared" si="43"/>
        <v>1</v>
      </c>
      <c r="E274">
        <f t="shared" si="44"/>
        <v>4</v>
      </c>
      <c r="F274">
        <f t="shared" si="45"/>
        <v>2</v>
      </c>
      <c r="G274">
        <f t="shared" si="46"/>
        <v>1</v>
      </c>
      <c r="H274">
        <f t="shared" si="47"/>
        <v>0</v>
      </c>
      <c r="I274">
        <f t="shared" si="48"/>
        <v>0</v>
      </c>
      <c r="J274">
        <f t="shared" si="49"/>
        <v>1</v>
      </c>
      <c r="K274">
        <f t="shared" si="50"/>
        <v>1</v>
      </c>
    </row>
    <row r="275" spans="1:11" x14ac:dyDescent="0.3">
      <c r="A275" t="str">
        <f>TEXT(EuroMillions!B275,"0") &amp; TEXT(EuroMillions!C275,"0") &amp; TEXT(EuroMillions!D275,"0") &amp; TEXT(EuroMillions!E275,"0") &amp; TEXT(EuroMillions!F275,"0") &amp; TEXT(EuroMillions!G275,"0") &amp; TEXT(EuroMillions!H275,"0")</f>
        <v>718284048811</v>
      </c>
      <c r="B275">
        <f t="shared" si="41"/>
        <v>1</v>
      </c>
      <c r="C275">
        <f t="shared" si="42"/>
        <v>3</v>
      </c>
      <c r="D275">
        <f t="shared" si="43"/>
        <v>1</v>
      </c>
      <c r="E275">
        <f t="shared" si="44"/>
        <v>0</v>
      </c>
      <c r="F275">
        <f t="shared" si="45"/>
        <v>2</v>
      </c>
      <c r="G275">
        <f t="shared" si="46"/>
        <v>0</v>
      </c>
      <c r="H275">
        <f t="shared" si="47"/>
        <v>0</v>
      </c>
      <c r="I275">
        <f t="shared" si="48"/>
        <v>1</v>
      </c>
      <c r="J275">
        <f t="shared" si="49"/>
        <v>4</v>
      </c>
      <c r="K275">
        <f t="shared" si="50"/>
        <v>0</v>
      </c>
    </row>
    <row r="276" spans="1:11" x14ac:dyDescent="0.3">
      <c r="A276" t="str">
        <f>TEXT(EuroMillions!B276,"0") &amp; TEXT(EuroMillions!C276,"0") &amp; TEXT(EuroMillions!D276,"0") &amp; TEXT(EuroMillions!E276,"0") &amp; TEXT(EuroMillions!F276,"0") &amp; TEXT(EuroMillions!G276,"0") &amp; TEXT(EuroMillions!H276,"0")</f>
        <v>32338434838</v>
      </c>
      <c r="B276">
        <f t="shared" si="41"/>
        <v>0</v>
      </c>
      <c r="C276">
        <f t="shared" si="42"/>
        <v>0</v>
      </c>
      <c r="D276">
        <f t="shared" si="43"/>
        <v>1</v>
      </c>
      <c r="E276">
        <f t="shared" si="44"/>
        <v>5</v>
      </c>
      <c r="F276">
        <f t="shared" si="45"/>
        <v>2</v>
      </c>
      <c r="G276">
        <f t="shared" si="46"/>
        <v>0</v>
      </c>
      <c r="H276">
        <f t="shared" si="47"/>
        <v>0</v>
      </c>
      <c r="I276">
        <f t="shared" si="48"/>
        <v>0</v>
      </c>
      <c r="J276">
        <f t="shared" si="49"/>
        <v>3</v>
      </c>
      <c r="K276">
        <f t="shared" si="50"/>
        <v>0</v>
      </c>
    </row>
    <row r="277" spans="1:11" x14ac:dyDescent="0.3">
      <c r="A277" t="str">
        <f>TEXT(EuroMillions!B277,"0") &amp; TEXT(EuroMillions!C277,"0") &amp; TEXT(EuroMillions!D277,"0") &amp; TEXT(EuroMillions!E277,"0") &amp; TEXT(EuroMillions!F277,"0") &amp; TEXT(EuroMillions!G277,"0") &amp; TEXT(EuroMillions!H277,"0")</f>
        <v>3517252719</v>
      </c>
      <c r="B277">
        <f t="shared" si="41"/>
        <v>0</v>
      </c>
      <c r="C277">
        <f t="shared" si="42"/>
        <v>2</v>
      </c>
      <c r="D277">
        <f t="shared" si="43"/>
        <v>2</v>
      </c>
      <c r="E277">
        <f t="shared" si="44"/>
        <v>1</v>
      </c>
      <c r="F277">
        <f t="shared" si="45"/>
        <v>0</v>
      </c>
      <c r="G277">
        <f t="shared" si="46"/>
        <v>2</v>
      </c>
      <c r="H277">
        <f t="shared" si="47"/>
        <v>0</v>
      </c>
      <c r="I277">
        <f t="shared" si="48"/>
        <v>2</v>
      </c>
      <c r="J277">
        <f t="shared" si="49"/>
        <v>0</v>
      </c>
      <c r="K277">
        <f t="shared" si="50"/>
        <v>1</v>
      </c>
    </row>
    <row r="278" spans="1:11" x14ac:dyDescent="0.3">
      <c r="A278" t="str">
        <f>TEXT(EuroMillions!B278,"0") &amp; TEXT(EuroMillions!C278,"0") &amp; TEXT(EuroMillions!D278,"0") &amp; TEXT(EuroMillions!E278,"0") &amp; TEXT(EuroMillions!F278,"0") &amp; TEXT(EuroMillions!G278,"0") &amp; TEXT(EuroMillions!H278,"0")</f>
        <v>1618293250411</v>
      </c>
      <c r="B278">
        <f t="shared" si="41"/>
        <v>1</v>
      </c>
      <c r="C278">
        <f t="shared" si="42"/>
        <v>4</v>
      </c>
      <c r="D278">
        <f t="shared" si="43"/>
        <v>2</v>
      </c>
      <c r="E278">
        <f t="shared" si="44"/>
        <v>1</v>
      </c>
      <c r="F278">
        <f t="shared" si="45"/>
        <v>1</v>
      </c>
      <c r="G278">
        <f t="shared" si="46"/>
        <v>1</v>
      </c>
      <c r="H278">
        <f t="shared" si="47"/>
        <v>1</v>
      </c>
      <c r="I278">
        <f t="shared" si="48"/>
        <v>0</v>
      </c>
      <c r="J278">
        <f t="shared" si="49"/>
        <v>1</v>
      </c>
      <c r="K278">
        <f t="shared" si="50"/>
        <v>1</v>
      </c>
    </row>
    <row r="279" spans="1:11" x14ac:dyDescent="0.3">
      <c r="A279" t="str">
        <f>TEXT(EuroMillions!B279,"0") &amp; TEXT(EuroMillions!C279,"0") &amp; TEXT(EuroMillions!D279,"0") &amp; TEXT(EuroMillions!E279,"0") &amp; TEXT(EuroMillions!F279,"0") &amp; TEXT(EuroMillions!G279,"0") &amp; TEXT(EuroMillions!H279,"0")</f>
        <v>623274041212</v>
      </c>
      <c r="B279">
        <f t="shared" si="41"/>
        <v>1</v>
      </c>
      <c r="C279">
        <f t="shared" si="42"/>
        <v>2</v>
      </c>
      <c r="D279">
        <f t="shared" si="43"/>
        <v>4</v>
      </c>
      <c r="E279">
        <f t="shared" si="44"/>
        <v>1</v>
      </c>
      <c r="F279">
        <f t="shared" si="45"/>
        <v>2</v>
      </c>
      <c r="G279">
        <f t="shared" si="46"/>
        <v>0</v>
      </c>
      <c r="H279">
        <f t="shared" si="47"/>
        <v>1</v>
      </c>
      <c r="I279">
        <f t="shared" si="48"/>
        <v>1</v>
      </c>
      <c r="J279">
        <f t="shared" si="49"/>
        <v>0</v>
      </c>
      <c r="K279">
        <f t="shared" si="50"/>
        <v>0</v>
      </c>
    </row>
    <row r="280" spans="1:11" x14ac:dyDescent="0.3">
      <c r="A280" t="str">
        <f>TEXT(EuroMillions!B280,"0") &amp; TEXT(EuroMillions!C280,"0") &amp; TEXT(EuroMillions!D280,"0") &amp; TEXT(EuroMillions!E280,"0") &amp; TEXT(EuroMillions!F280,"0") &amp; TEXT(EuroMillions!G280,"0") &amp; TEXT(EuroMillions!H280,"0")</f>
        <v>917293839710</v>
      </c>
      <c r="B280">
        <f t="shared" si="41"/>
        <v>1</v>
      </c>
      <c r="C280">
        <f t="shared" si="42"/>
        <v>2</v>
      </c>
      <c r="D280">
        <f t="shared" si="43"/>
        <v>1</v>
      </c>
      <c r="E280">
        <f t="shared" si="44"/>
        <v>2</v>
      </c>
      <c r="F280">
        <f t="shared" si="45"/>
        <v>0</v>
      </c>
      <c r="G280">
        <f t="shared" si="46"/>
        <v>0</v>
      </c>
      <c r="H280">
        <f t="shared" si="47"/>
        <v>0</v>
      </c>
      <c r="I280">
        <f t="shared" si="48"/>
        <v>2</v>
      </c>
      <c r="J280">
        <f t="shared" si="49"/>
        <v>1</v>
      </c>
      <c r="K280">
        <f t="shared" si="50"/>
        <v>3</v>
      </c>
    </row>
    <row r="281" spans="1:11" x14ac:dyDescent="0.3">
      <c r="A281" t="str">
        <f>TEXT(EuroMillions!B281,"0") &amp; TEXT(EuroMillions!C281,"0") &amp; TEXT(EuroMillions!D281,"0") &amp; TEXT(EuroMillions!E281,"0") &amp; TEXT(EuroMillions!F281,"0") &amp; TEXT(EuroMillions!G281,"0") &amp; TEXT(EuroMillions!H281,"0")</f>
        <v>1418242550611</v>
      </c>
      <c r="B281">
        <f t="shared" si="41"/>
        <v>1</v>
      </c>
      <c r="C281">
        <f t="shared" si="42"/>
        <v>4</v>
      </c>
      <c r="D281">
        <f t="shared" si="43"/>
        <v>2</v>
      </c>
      <c r="E281">
        <f t="shared" si="44"/>
        <v>0</v>
      </c>
      <c r="F281">
        <f t="shared" si="45"/>
        <v>2</v>
      </c>
      <c r="G281">
        <f t="shared" si="46"/>
        <v>2</v>
      </c>
      <c r="H281">
        <f t="shared" si="47"/>
        <v>1</v>
      </c>
      <c r="I281">
        <f t="shared" si="48"/>
        <v>0</v>
      </c>
      <c r="J281">
        <f t="shared" si="49"/>
        <v>1</v>
      </c>
      <c r="K281">
        <f t="shared" si="50"/>
        <v>0</v>
      </c>
    </row>
    <row r="282" spans="1:11" x14ac:dyDescent="0.3">
      <c r="A282" t="str">
        <f>TEXT(EuroMillions!B282,"0") &amp; TEXT(EuroMillions!C282,"0") &amp; TEXT(EuroMillions!D282,"0") &amp; TEXT(EuroMillions!E282,"0") &amp; TEXT(EuroMillions!F282,"0") &amp; TEXT(EuroMillions!G282,"0") &amp; TEXT(EuroMillions!H282,"0")</f>
        <v>283135434647</v>
      </c>
      <c r="B282">
        <f t="shared" si="41"/>
        <v>0</v>
      </c>
      <c r="C282">
        <f t="shared" si="42"/>
        <v>1</v>
      </c>
      <c r="D282">
        <f t="shared" si="43"/>
        <v>1</v>
      </c>
      <c r="E282">
        <f t="shared" si="44"/>
        <v>3</v>
      </c>
      <c r="F282">
        <f t="shared" si="45"/>
        <v>3</v>
      </c>
      <c r="G282">
        <f t="shared" si="46"/>
        <v>1</v>
      </c>
      <c r="H282">
        <f t="shared" si="47"/>
        <v>1</v>
      </c>
      <c r="I282">
        <f t="shared" si="48"/>
        <v>1</v>
      </c>
      <c r="J282">
        <f t="shared" si="49"/>
        <v>1</v>
      </c>
      <c r="K282">
        <f t="shared" si="50"/>
        <v>0</v>
      </c>
    </row>
    <row r="283" spans="1:11" x14ac:dyDescent="0.3">
      <c r="A283" t="str">
        <f>TEXT(EuroMillions!B283,"0") &amp; TEXT(EuroMillions!C283,"0") &amp; TEXT(EuroMillions!D283,"0") &amp; TEXT(EuroMillions!E283,"0") &amp; TEXT(EuroMillions!F283,"0") &amp; TEXT(EuroMillions!G283,"0") &amp; TEXT(EuroMillions!H283,"0")</f>
        <v>71025454836</v>
      </c>
      <c r="B283">
        <f t="shared" si="41"/>
        <v>1</v>
      </c>
      <c r="C283">
        <f t="shared" si="42"/>
        <v>1</v>
      </c>
      <c r="D283">
        <f t="shared" si="43"/>
        <v>1</v>
      </c>
      <c r="E283">
        <f t="shared" si="44"/>
        <v>1</v>
      </c>
      <c r="F283">
        <f t="shared" si="45"/>
        <v>2</v>
      </c>
      <c r="G283">
        <f t="shared" si="46"/>
        <v>2</v>
      </c>
      <c r="H283">
        <f t="shared" si="47"/>
        <v>1</v>
      </c>
      <c r="I283">
        <f t="shared" si="48"/>
        <v>1</v>
      </c>
      <c r="J283">
        <f t="shared" si="49"/>
        <v>1</v>
      </c>
      <c r="K283">
        <f t="shared" si="50"/>
        <v>0</v>
      </c>
    </row>
    <row r="284" spans="1:11" x14ac:dyDescent="0.3">
      <c r="A284" t="str">
        <f>TEXT(EuroMillions!B284,"0") &amp; TEXT(EuroMillions!C284,"0") &amp; TEXT(EuroMillions!D284,"0") &amp; TEXT(EuroMillions!E284,"0") &amp; TEXT(EuroMillions!F284,"0") &amp; TEXT(EuroMillions!G284,"0") &amp; TEXT(EuroMillions!H284,"0")</f>
        <v>618243446312</v>
      </c>
      <c r="B284">
        <f t="shared" si="41"/>
        <v>0</v>
      </c>
      <c r="C284">
        <f t="shared" si="42"/>
        <v>2</v>
      </c>
      <c r="D284">
        <f t="shared" si="43"/>
        <v>2</v>
      </c>
      <c r="E284">
        <f t="shared" si="44"/>
        <v>2</v>
      </c>
      <c r="F284">
        <f t="shared" si="45"/>
        <v>3</v>
      </c>
      <c r="G284">
        <f t="shared" si="46"/>
        <v>0</v>
      </c>
      <c r="H284">
        <f t="shared" si="47"/>
        <v>2</v>
      </c>
      <c r="I284">
        <f t="shared" si="48"/>
        <v>0</v>
      </c>
      <c r="J284">
        <f t="shared" si="49"/>
        <v>1</v>
      </c>
      <c r="K284">
        <f t="shared" si="50"/>
        <v>0</v>
      </c>
    </row>
    <row r="285" spans="1:11" x14ac:dyDescent="0.3">
      <c r="A285" t="str">
        <f>TEXT(EuroMillions!B285,"0") &amp; TEXT(EuroMillions!C285,"0") &amp; TEXT(EuroMillions!D285,"0") &amp; TEXT(EuroMillions!E285,"0") &amp; TEXT(EuroMillions!F285,"0") &amp; TEXT(EuroMillions!G285,"0") &amp; TEXT(EuroMillions!H285,"0")</f>
        <v>1035424748211</v>
      </c>
      <c r="B285">
        <f t="shared" si="41"/>
        <v>1</v>
      </c>
      <c r="C285">
        <f t="shared" si="42"/>
        <v>3</v>
      </c>
      <c r="D285">
        <f t="shared" si="43"/>
        <v>2</v>
      </c>
      <c r="E285">
        <f t="shared" si="44"/>
        <v>1</v>
      </c>
      <c r="F285">
        <f t="shared" si="45"/>
        <v>3</v>
      </c>
      <c r="G285">
        <f t="shared" si="46"/>
        <v>1</v>
      </c>
      <c r="H285">
        <f t="shared" si="47"/>
        <v>0</v>
      </c>
      <c r="I285">
        <f t="shared" si="48"/>
        <v>1</v>
      </c>
      <c r="J285">
        <f t="shared" si="49"/>
        <v>1</v>
      </c>
      <c r="K285">
        <f t="shared" si="50"/>
        <v>0</v>
      </c>
    </row>
    <row r="286" spans="1:11" x14ac:dyDescent="0.3">
      <c r="A286" t="str">
        <f>TEXT(EuroMillions!B286,"0") &amp; TEXT(EuroMillions!C286,"0") &amp; TEXT(EuroMillions!D286,"0") &amp; TEXT(EuroMillions!E286,"0") &amp; TEXT(EuroMillions!F286,"0") &amp; TEXT(EuroMillions!G286,"0") &amp; TEXT(EuroMillions!H286,"0")</f>
        <v>1017284450812</v>
      </c>
      <c r="B286">
        <f t="shared" si="41"/>
        <v>2</v>
      </c>
      <c r="C286">
        <f t="shared" si="42"/>
        <v>3</v>
      </c>
      <c r="D286">
        <f t="shared" si="43"/>
        <v>2</v>
      </c>
      <c r="E286">
        <f t="shared" si="44"/>
        <v>0</v>
      </c>
      <c r="F286">
        <f t="shared" si="45"/>
        <v>2</v>
      </c>
      <c r="G286">
        <f t="shared" si="46"/>
        <v>1</v>
      </c>
      <c r="H286">
        <f t="shared" si="47"/>
        <v>0</v>
      </c>
      <c r="I286">
        <f t="shared" si="48"/>
        <v>1</v>
      </c>
      <c r="J286">
        <f t="shared" si="49"/>
        <v>2</v>
      </c>
      <c r="K286">
        <f t="shared" si="50"/>
        <v>0</v>
      </c>
    </row>
    <row r="287" spans="1:11" x14ac:dyDescent="0.3">
      <c r="A287" t="str">
        <f>TEXT(EuroMillions!B287,"0") &amp; TEXT(EuroMillions!C287,"0") &amp; TEXT(EuroMillions!D287,"0") &amp; TEXT(EuroMillions!E287,"0") &amp; TEXT(EuroMillions!F287,"0") &amp; TEXT(EuroMillions!G287,"0") &amp; TEXT(EuroMillions!H287,"0")</f>
        <v>623363947810</v>
      </c>
      <c r="B287">
        <f t="shared" si="41"/>
        <v>1</v>
      </c>
      <c r="C287">
        <f t="shared" si="42"/>
        <v>1</v>
      </c>
      <c r="D287">
        <f t="shared" si="43"/>
        <v>1</v>
      </c>
      <c r="E287">
        <f t="shared" si="44"/>
        <v>3</v>
      </c>
      <c r="F287">
        <f t="shared" si="45"/>
        <v>1</v>
      </c>
      <c r="G287">
        <f t="shared" si="46"/>
        <v>0</v>
      </c>
      <c r="H287">
        <f t="shared" si="47"/>
        <v>2</v>
      </c>
      <c r="I287">
        <f t="shared" si="48"/>
        <v>1</v>
      </c>
      <c r="J287">
        <f t="shared" si="49"/>
        <v>1</v>
      </c>
      <c r="K287">
        <f t="shared" si="50"/>
        <v>1</v>
      </c>
    </row>
    <row r="288" spans="1:11" x14ac:dyDescent="0.3">
      <c r="A288" t="str">
        <f>TEXT(EuroMillions!B288,"0") &amp; TEXT(EuroMillions!C288,"0") &amp; TEXT(EuroMillions!D288,"0") &amp; TEXT(EuroMillions!E288,"0") &amp; TEXT(EuroMillions!F288,"0") &amp; TEXT(EuroMillions!G288,"0") &amp; TEXT(EuroMillions!H288,"0")</f>
        <v>1921223138711</v>
      </c>
      <c r="B288">
        <f t="shared" si="41"/>
        <v>0</v>
      </c>
      <c r="C288">
        <f t="shared" si="42"/>
        <v>5</v>
      </c>
      <c r="D288">
        <f t="shared" si="43"/>
        <v>3</v>
      </c>
      <c r="E288">
        <f t="shared" si="44"/>
        <v>2</v>
      </c>
      <c r="F288">
        <f t="shared" si="45"/>
        <v>0</v>
      </c>
      <c r="G288">
        <f t="shared" si="46"/>
        <v>0</v>
      </c>
      <c r="H288">
        <f t="shared" si="47"/>
        <v>0</v>
      </c>
      <c r="I288">
        <f t="shared" si="48"/>
        <v>1</v>
      </c>
      <c r="J288">
        <f t="shared" si="49"/>
        <v>1</v>
      </c>
      <c r="K288">
        <f t="shared" si="50"/>
        <v>1</v>
      </c>
    </row>
    <row r="289" spans="1:11" x14ac:dyDescent="0.3">
      <c r="A289" t="str">
        <f>TEXT(EuroMillions!B289,"0") &amp; TEXT(EuroMillions!C289,"0") &amp; TEXT(EuroMillions!D289,"0") &amp; TEXT(EuroMillions!E289,"0") &amp; TEXT(EuroMillions!F289,"0") &amp; TEXT(EuroMillions!G289,"0") &amp; TEXT(EuroMillions!H289,"0")</f>
        <v>27273440311</v>
      </c>
      <c r="B289">
        <f t="shared" si="41"/>
        <v>1</v>
      </c>
      <c r="C289">
        <f t="shared" si="42"/>
        <v>2</v>
      </c>
      <c r="D289">
        <f t="shared" si="43"/>
        <v>2</v>
      </c>
      <c r="E289">
        <f t="shared" si="44"/>
        <v>2</v>
      </c>
      <c r="F289">
        <f t="shared" si="45"/>
        <v>2</v>
      </c>
      <c r="G289">
        <f t="shared" si="46"/>
        <v>0</v>
      </c>
      <c r="H289">
        <f t="shared" si="47"/>
        <v>0</v>
      </c>
      <c r="I289">
        <f t="shared" si="48"/>
        <v>2</v>
      </c>
      <c r="J289">
        <f t="shared" si="49"/>
        <v>0</v>
      </c>
      <c r="K289">
        <f t="shared" si="50"/>
        <v>0</v>
      </c>
    </row>
    <row r="290" spans="1:11" x14ac:dyDescent="0.3">
      <c r="A290" t="str">
        <f>TEXT(EuroMillions!B290,"0") &amp; TEXT(EuroMillions!C290,"0") &amp; TEXT(EuroMillions!D290,"0") &amp; TEXT(EuroMillions!E290,"0") &amp; TEXT(EuroMillions!F290,"0") &amp; TEXT(EuroMillions!G290,"0") &amp; TEXT(EuroMillions!H290,"0")</f>
        <v>1726363740912</v>
      </c>
      <c r="B290">
        <f t="shared" si="41"/>
        <v>1</v>
      </c>
      <c r="C290">
        <f t="shared" si="42"/>
        <v>2</v>
      </c>
      <c r="D290">
        <f t="shared" si="43"/>
        <v>2</v>
      </c>
      <c r="E290">
        <f t="shared" si="44"/>
        <v>2</v>
      </c>
      <c r="F290">
        <f t="shared" si="45"/>
        <v>1</v>
      </c>
      <c r="G290">
        <f t="shared" si="46"/>
        <v>0</v>
      </c>
      <c r="H290">
        <f t="shared" si="47"/>
        <v>2</v>
      </c>
      <c r="I290">
        <f t="shared" si="48"/>
        <v>2</v>
      </c>
      <c r="J290">
        <f t="shared" si="49"/>
        <v>0</v>
      </c>
      <c r="K290">
        <f t="shared" si="50"/>
        <v>1</v>
      </c>
    </row>
    <row r="291" spans="1:11" x14ac:dyDescent="0.3">
      <c r="A291" t="str">
        <f>TEXT(EuroMillions!B291,"0") &amp; TEXT(EuroMillions!C291,"0") &amp; TEXT(EuroMillions!D291,"0") &amp; TEXT(EuroMillions!E291,"0") &amp; TEXT(EuroMillions!F291,"0") &amp; TEXT(EuroMillions!G291,"0") &amp; TEXT(EuroMillions!H291,"0")</f>
        <v>61617253126</v>
      </c>
      <c r="B291">
        <f t="shared" si="41"/>
        <v>0</v>
      </c>
      <c r="C291">
        <f t="shared" si="42"/>
        <v>3</v>
      </c>
      <c r="D291">
        <f t="shared" si="43"/>
        <v>2</v>
      </c>
      <c r="E291">
        <f t="shared" si="44"/>
        <v>1</v>
      </c>
      <c r="F291">
        <f t="shared" si="45"/>
        <v>0</v>
      </c>
      <c r="G291">
        <f t="shared" si="46"/>
        <v>1</v>
      </c>
      <c r="H291">
        <f t="shared" si="47"/>
        <v>3</v>
      </c>
      <c r="I291">
        <f t="shared" si="48"/>
        <v>1</v>
      </c>
      <c r="J291">
        <f t="shared" si="49"/>
        <v>0</v>
      </c>
      <c r="K291">
        <f t="shared" si="50"/>
        <v>0</v>
      </c>
    </row>
    <row r="292" spans="1:11" x14ac:dyDescent="0.3">
      <c r="A292" t="str">
        <f>TEXT(EuroMillions!B292,"0") &amp; TEXT(EuroMillions!C292,"0") &amp; TEXT(EuroMillions!D292,"0") &amp; TEXT(EuroMillions!E292,"0") &amp; TEXT(EuroMillions!F292,"0") &amp; TEXT(EuroMillions!G292,"0") &amp; TEXT(EuroMillions!H292,"0")</f>
        <v>1228293448911</v>
      </c>
      <c r="B292">
        <f t="shared" si="41"/>
        <v>0</v>
      </c>
      <c r="C292">
        <f t="shared" si="42"/>
        <v>3</v>
      </c>
      <c r="D292">
        <f t="shared" si="43"/>
        <v>3</v>
      </c>
      <c r="E292">
        <f t="shared" si="44"/>
        <v>1</v>
      </c>
      <c r="F292">
        <f t="shared" si="45"/>
        <v>2</v>
      </c>
      <c r="G292">
        <f t="shared" si="46"/>
        <v>0</v>
      </c>
      <c r="H292">
        <f t="shared" si="47"/>
        <v>0</v>
      </c>
      <c r="I292">
        <f t="shared" si="48"/>
        <v>0</v>
      </c>
      <c r="J292">
        <f t="shared" si="49"/>
        <v>2</v>
      </c>
      <c r="K292">
        <f t="shared" si="50"/>
        <v>2</v>
      </c>
    </row>
    <row r="293" spans="1:11" x14ac:dyDescent="0.3">
      <c r="A293" t="str">
        <f>TEXT(EuroMillions!B293,"0") &amp; TEXT(EuroMillions!C293,"0") &amp; TEXT(EuroMillions!D293,"0") &amp; TEXT(EuroMillions!E293,"0") &amp; TEXT(EuroMillions!F293,"0") &amp; TEXT(EuroMillions!G293,"0") &amp; TEXT(EuroMillions!H293,"0")</f>
        <v>31013424939</v>
      </c>
      <c r="B293">
        <f t="shared" si="41"/>
        <v>1</v>
      </c>
      <c r="C293">
        <f t="shared" si="42"/>
        <v>2</v>
      </c>
      <c r="D293">
        <f t="shared" si="43"/>
        <v>1</v>
      </c>
      <c r="E293">
        <f t="shared" si="44"/>
        <v>3</v>
      </c>
      <c r="F293">
        <f t="shared" si="45"/>
        <v>2</v>
      </c>
      <c r="G293">
        <f t="shared" si="46"/>
        <v>0</v>
      </c>
      <c r="H293">
        <f t="shared" si="47"/>
        <v>0</v>
      </c>
      <c r="I293">
        <f t="shared" si="48"/>
        <v>0</v>
      </c>
      <c r="J293">
        <f t="shared" si="49"/>
        <v>0</v>
      </c>
      <c r="K293">
        <f t="shared" si="50"/>
        <v>2</v>
      </c>
    </row>
    <row r="294" spans="1:11" x14ac:dyDescent="0.3">
      <c r="A294" t="str">
        <f>TEXT(EuroMillions!B294,"0") &amp; TEXT(EuroMillions!C294,"0") &amp; TEXT(EuroMillions!D294,"0") &amp; TEXT(EuroMillions!E294,"0") &amp; TEXT(EuroMillions!F294,"0") &amp; TEXT(EuroMillions!G294,"0") &amp; TEXT(EuroMillions!H294,"0")</f>
        <v>152328344835</v>
      </c>
      <c r="B294">
        <f t="shared" si="41"/>
        <v>0</v>
      </c>
      <c r="C294">
        <f t="shared" si="42"/>
        <v>1</v>
      </c>
      <c r="D294">
        <f t="shared" si="43"/>
        <v>2</v>
      </c>
      <c r="E294">
        <f t="shared" si="44"/>
        <v>3</v>
      </c>
      <c r="F294">
        <f t="shared" si="45"/>
        <v>2</v>
      </c>
      <c r="G294">
        <f t="shared" si="46"/>
        <v>2</v>
      </c>
      <c r="H294">
        <f t="shared" si="47"/>
        <v>0</v>
      </c>
      <c r="I294">
        <f t="shared" si="48"/>
        <v>0</v>
      </c>
      <c r="J294">
        <f t="shared" si="49"/>
        <v>2</v>
      </c>
      <c r="K294">
        <f t="shared" si="50"/>
        <v>0</v>
      </c>
    </row>
    <row r="295" spans="1:11" x14ac:dyDescent="0.3">
      <c r="A295" t="str">
        <f>TEXT(EuroMillions!B295,"0") &amp; TEXT(EuroMillions!C295,"0") &amp; TEXT(EuroMillions!D295,"0") &amp; TEXT(EuroMillions!E295,"0") &amp; TEXT(EuroMillions!F295,"0") &amp; TEXT(EuroMillions!G295,"0") &amp; TEXT(EuroMillions!H295,"0")</f>
        <v>1013273637210</v>
      </c>
      <c r="B295">
        <f t="shared" si="41"/>
        <v>2</v>
      </c>
      <c r="C295">
        <f t="shared" si="42"/>
        <v>3</v>
      </c>
      <c r="D295">
        <f t="shared" si="43"/>
        <v>2</v>
      </c>
      <c r="E295">
        <f t="shared" si="44"/>
        <v>3</v>
      </c>
      <c r="F295">
        <f t="shared" si="45"/>
        <v>0</v>
      </c>
      <c r="G295">
        <f t="shared" si="46"/>
        <v>0</v>
      </c>
      <c r="H295">
        <f t="shared" si="47"/>
        <v>1</v>
      </c>
      <c r="I295">
        <f t="shared" si="48"/>
        <v>2</v>
      </c>
      <c r="J295">
        <f t="shared" si="49"/>
        <v>0</v>
      </c>
      <c r="K295">
        <f t="shared" si="50"/>
        <v>0</v>
      </c>
    </row>
    <row r="296" spans="1:11" x14ac:dyDescent="0.3">
      <c r="A296" t="str">
        <f>TEXT(EuroMillions!B296,"0") &amp; TEXT(EuroMillions!C296,"0") &amp; TEXT(EuroMillions!D296,"0") &amp; TEXT(EuroMillions!E296,"0") &amp; TEXT(EuroMillions!F296,"0") &amp; TEXT(EuroMillions!G296,"0") &amp; TEXT(EuroMillions!H296,"0")</f>
        <v>82223325039</v>
      </c>
      <c r="B296">
        <f t="shared" si="41"/>
        <v>1</v>
      </c>
      <c r="C296">
        <f t="shared" si="42"/>
        <v>0</v>
      </c>
      <c r="D296">
        <f t="shared" si="43"/>
        <v>4</v>
      </c>
      <c r="E296">
        <f t="shared" si="44"/>
        <v>3</v>
      </c>
      <c r="F296">
        <f t="shared" si="45"/>
        <v>0</v>
      </c>
      <c r="G296">
        <f t="shared" si="46"/>
        <v>1</v>
      </c>
      <c r="H296">
        <f t="shared" si="47"/>
        <v>0</v>
      </c>
      <c r="I296">
        <f t="shared" si="48"/>
        <v>0</v>
      </c>
      <c r="J296">
        <f t="shared" si="49"/>
        <v>1</v>
      </c>
      <c r="K296">
        <f t="shared" si="50"/>
        <v>1</v>
      </c>
    </row>
    <row r="297" spans="1:11" x14ac:dyDescent="0.3">
      <c r="A297" t="str">
        <f>TEXT(EuroMillions!B297,"0") &amp; TEXT(EuroMillions!C297,"0") &amp; TEXT(EuroMillions!D297,"0") &amp; TEXT(EuroMillions!E297,"0") &amp; TEXT(EuroMillions!F297,"0") &amp; TEXT(EuroMillions!G297,"0") &amp; TEXT(EuroMillions!H297,"0")</f>
        <v>528304849511</v>
      </c>
      <c r="B297">
        <f t="shared" si="41"/>
        <v>1</v>
      </c>
      <c r="C297">
        <f t="shared" si="42"/>
        <v>2</v>
      </c>
      <c r="D297">
        <f t="shared" si="43"/>
        <v>1</v>
      </c>
      <c r="E297">
        <f t="shared" si="44"/>
        <v>1</v>
      </c>
      <c r="F297">
        <f t="shared" si="45"/>
        <v>2</v>
      </c>
      <c r="G297">
        <f t="shared" si="46"/>
        <v>2</v>
      </c>
      <c r="H297">
        <f t="shared" si="47"/>
        <v>0</v>
      </c>
      <c r="I297">
        <f t="shared" si="48"/>
        <v>0</v>
      </c>
      <c r="J297">
        <f t="shared" si="49"/>
        <v>2</v>
      </c>
      <c r="K297">
        <f t="shared" si="50"/>
        <v>1</v>
      </c>
    </row>
    <row r="298" spans="1:11" x14ac:dyDescent="0.3">
      <c r="A298" t="str">
        <f>TEXT(EuroMillions!B298,"0") &amp; TEXT(EuroMillions!C298,"0") &amp; TEXT(EuroMillions!D298,"0") &amp; TEXT(EuroMillions!E298,"0") &amp; TEXT(EuroMillions!F298,"0") &amp; TEXT(EuroMillions!G298,"0") &amp; TEXT(EuroMillions!H298,"0")</f>
        <v>31117454848</v>
      </c>
      <c r="B298">
        <f t="shared" si="41"/>
        <v>0</v>
      </c>
      <c r="C298">
        <f t="shared" si="42"/>
        <v>3</v>
      </c>
      <c r="D298">
        <f t="shared" si="43"/>
        <v>0</v>
      </c>
      <c r="E298">
        <f t="shared" si="44"/>
        <v>1</v>
      </c>
      <c r="F298">
        <f t="shared" si="45"/>
        <v>3</v>
      </c>
      <c r="G298">
        <f t="shared" si="46"/>
        <v>1</v>
      </c>
      <c r="H298">
        <f t="shared" si="47"/>
        <v>0</v>
      </c>
      <c r="I298">
        <f t="shared" si="48"/>
        <v>1</v>
      </c>
      <c r="J298">
        <f t="shared" si="49"/>
        <v>2</v>
      </c>
      <c r="K298">
        <f t="shared" si="50"/>
        <v>0</v>
      </c>
    </row>
    <row r="299" spans="1:11" x14ac:dyDescent="0.3">
      <c r="A299" t="str">
        <f>TEXT(EuroMillions!B299,"0") &amp; TEXT(EuroMillions!C299,"0") &amp; TEXT(EuroMillions!D299,"0") &amp; TEXT(EuroMillions!E299,"0") &amp; TEXT(EuroMillions!F299,"0") &amp; TEXT(EuroMillions!G299,"0") &amp; TEXT(EuroMillions!H299,"0")</f>
        <v>32527282949</v>
      </c>
      <c r="B299">
        <f t="shared" si="41"/>
        <v>0</v>
      </c>
      <c r="C299">
        <f t="shared" si="42"/>
        <v>0</v>
      </c>
      <c r="D299">
        <f t="shared" si="43"/>
        <v>4</v>
      </c>
      <c r="E299">
        <f t="shared" si="44"/>
        <v>1</v>
      </c>
      <c r="F299">
        <f t="shared" si="45"/>
        <v>1</v>
      </c>
      <c r="G299">
        <f t="shared" si="46"/>
        <v>1</v>
      </c>
      <c r="H299">
        <f t="shared" si="47"/>
        <v>0</v>
      </c>
      <c r="I299">
        <f t="shared" si="48"/>
        <v>1</v>
      </c>
      <c r="J299">
        <f t="shared" si="49"/>
        <v>1</v>
      </c>
      <c r="K299">
        <f t="shared" si="50"/>
        <v>2</v>
      </c>
    </row>
    <row r="300" spans="1:11" x14ac:dyDescent="0.3">
      <c r="A300" t="str">
        <f>TEXT(EuroMillions!B300,"0") &amp; TEXT(EuroMillions!C300,"0") &amp; TEXT(EuroMillions!D300,"0") &amp; TEXT(EuroMillions!E300,"0") &amp; TEXT(EuroMillions!F300,"0") &amp; TEXT(EuroMillions!G300,"0") &amp; TEXT(EuroMillions!H300,"0")</f>
        <v>38182440311</v>
      </c>
      <c r="B300">
        <f t="shared" si="41"/>
        <v>1</v>
      </c>
      <c r="C300">
        <f t="shared" si="42"/>
        <v>3</v>
      </c>
      <c r="D300">
        <f t="shared" si="43"/>
        <v>1</v>
      </c>
      <c r="E300">
        <f t="shared" si="44"/>
        <v>2</v>
      </c>
      <c r="F300">
        <f t="shared" si="45"/>
        <v>2</v>
      </c>
      <c r="G300">
        <f t="shared" si="46"/>
        <v>0</v>
      </c>
      <c r="H300">
        <f t="shared" si="47"/>
        <v>0</v>
      </c>
      <c r="I300">
        <f t="shared" si="48"/>
        <v>0</v>
      </c>
      <c r="J300">
        <f t="shared" si="49"/>
        <v>2</v>
      </c>
      <c r="K300">
        <f t="shared" si="50"/>
        <v>0</v>
      </c>
    </row>
    <row r="301" spans="1:11" x14ac:dyDescent="0.3">
      <c r="A301" t="str">
        <f>TEXT(EuroMillions!B301,"0") &amp; TEXT(EuroMillions!C301,"0") &amp; TEXT(EuroMillions!D301,"0") &amp; TEXT(EuroMillions!E301,"0") &amp; TEXT(EuroMillions!F301,"0") &amp; TEXT(EuroMillions!G301,"0") &amp; TEXT(EuroMillions!H301,"0")</f>
        <v>82026474838</v>
      </c>
      <c r="B301">
        <f t="shared" si="41"/>
        <v>1</v>
      </c>
      <c r="C301">
        <f t="shared" si="42"/>
        <v>0</v>
      </c>
      <c r="D301">
        <f t="shared" si="43"/>
        <v>2</v>
      </c>
      <c r="E301">
        <f t="shared" si="44"/>
        <v>1</v>
      </c>
      <c r="F301">
        <f t="shared" si="45"/>
        <v>2</v>
      </c>
      <c r="G301">
        <f t="shared" si="46"/>
        <v>0</v>
      </c>
      <c r="H301">
        <f t="shared" si="47"/>
        <v>1</v>
      </c>
      <c r="I301">
        <f t="shared" si="48"/>
        <v>1</v>
      </c>
      <c r="J301">
        <f t="shared" si="49"/>
        <v>3</v>
      </c>
      <c r="K301">
        <f t="shared" si="50"/>
        <v>0</v>
      </c>
    </row>
    <row r="302" spans="1:11" x14ac:dyDescent="0.3">
      <c r="A302" t="str">
        <f>TEXT(EuroMillions!B302,"0") &amp; TEXT(EuroMillions!C302,"0") &amp; TEXT(EuroMillions!D302,"0") &amp; TEXT(EuroMillions!E302,"0") &amp; TEXT(EuroMillions!F302,"0") &amp; TEXT(EuroMillions!G302,"0") &amp; TEXT(EuroMillions!H302,"0")</f>
        <v>101120363737</v>
      </c>
      <c r="B302">
        <f t="shared" si="41"/>
        <v>2</v>
      </c>
      <c r="C302">
        <f t="shared" si="42"/>
        <v>3</v>
      </c>
      <c r="D302">
        <f t="shared" si="43"/>
        <v>1</v>
      </c>
      <c r="E302">
        <f t="shared" si="44"/>
        <v>3</v>
      </c>
      <c r="F302">
        <f t="shared" si="45"/>
        <v>0</v>
      </c>
      <c r="G302">
        <f t="shared" si="46"/>
        <v>0</v>
      </c>
      <c r="H302">
        <f t="shared" si="47"/>
        <v>1</v>
      </c>
      <c r="I302">
        <f t="shared" si="48"/>
        <v>2</v>
      </c>
      <c r="J302">
        <f t="shared" si="49"/>
        <v>0</v>
      </c>
      <c r="K302">
        <f t="shared" si="50"/>
        <v>0</v>
      </c>
    </row>
    <row r="303" spans="1:11" x14ac:dyDescent="0.3">
      <c r="A303" t="str">
        <f>TEXT(EuroMillions!B303,"0") &amp; TEXT(EuroMillions!C303,"0") &amp; TEXT(EuroMillions!D303,"0") &amp; TEXT(EuroMillions!E303,"0") &amp; TEXT(EuroMillions!F303,"0") &amp; TEXT(EuroMillions!G303,"0") &amp; TEXT(EuroMillions!H303,"0")</f>
        <v>425283445811</v>
      </c>
      <c r="B303">
        <f t="shared" si="41"/>
        <v>0</v>
      </c>
      <c r="C303">
        <f t="shared" si="42"/>
        <v>2</v>
      </c>
      <c r="D303">
        <f t="shared" si="43"/>
        <v>2</v>
      </c>
      <c r="E303">
        <f t="shared" si="44"/>
        <v>1</v>
      </c>
      <c r="F303">
        <f t="shared" si="45"/>
        <v>3</v>
      </c>
      <c r="G303">
        <f t="shared" si="46"/>
        <v>2</v>
      </c>
      <c r="H303">
        <f t="shared" si="47"/>
        <v>0</v>
      </c>
      <c r="I303">
        <f t="shared" si="48"/>
        <v>0</v>
      </c>
      <c r="J303">
        <f t="shared" si="49"/>
        <v>2</v>
      </c>
      <c r="K303">
        <f t="shared" si="50"/>
        <v>0</v>
      </c>
    </row>
    <row r="304" spans="1:11" x14ac:dyDescent="0.3">
      <c r="A304" t="str">
        <f>TEXT(EuroMillions!B304,"0") &amp; TEXT(EuroMillions!C304,"0") &amp; TEXT(EuroMillions!D304,"0") &amp; TEXT(EuroMillions!E304,"0") &amp; TEXT(EuroMillions!F304,"0") &amp; TEXT(EuroMillions!G304,"0") &amp; TEXT(EuroMillions!H304,"0")</f>
        <v>61121353619</v>
      </c>
      <c r="B304">
        <f t="shared" si="41"/>
        <v>0</v>
      </c>
      <c r="C304">
        <f t="shared" si="42"/>
        <v>4</v>
      </c>
      <c r="D304">
        <f t="shared" si="43"/>
        <v>1</v>
      </c>
      <c r="E304">
        <f t="shared" si="44"/>
        <v>2</v>
      </c>
      <c r="F304">
        <f t="shared" si="45"/>
        <v>0</v>
      </c>
      <c r="G304">
        <f t="shared" si="46"/>
        <v>1</v>
      </c>
      <c r="H304">
        <f t="shared" si="47"/>
        <v>2</v>
      </c>
      <c r="I304">
        <f t="shared" si="48"/>
        <v>0</v>
      </c>
      <c r="J304">
        <f t="shared" si="49"/>
        <v>0</v>
      </c>
      <c r="K304">
        <f t="shared" si="50"/>
        <v>1</v>
      </c>
    </row>
    <row r="305" spans="1:11" x14ac:dyDescent="0.3">
      <c r="A305" t="str">
        <f>TEXT(EuroMillions!B305,"0") &amp; TEXT(EuroMillions!C305,"0") &amp; TEXT(EuroMillions!D305,"0") &amp; TEXT(EuroMillions!E305,"0") &amp; TEXT(EuroMillions!F305,"0") &amp; TEXT(EuroMillions!G305,"0") &amp; TEXT(EuroMillions!H305,"0")</f>
        <v>212172846610</v>
      </c>
      <c r="B305">
        <f t="shared" si="41"/>
        <v>1</v>
      </c>
      <c r="C305">
        <f t="shared" si="42"/>
        <v>3</v>
      </c>
      <c r="D305">
        <f t="shared" si="43"/>
        <v>3</v>
      </c>
      <c r="E305">
        <f t="shared" si="44"/>
        <v>0</v>
      </c>
      <c r="F305">
        <f t="shared" si="45"/>
        <v>1</v>
      </c>
      <c r="G305">
        <f t="shared" si="46"/>
        <v>0</v>
      </c>
      <c r="H305">
        <f t="shared" si="47"/>
        <v>2</v>
      </c>
      <c r="I305">
        <f t="shared" si="48"/>
        <v>1</v>
      </c>
      <c r="J305">
        <f t="shared" si="49"/>
        <v>1</v>
      </c>
      <c r="K305">
        <f t="shared" si="50"/>
        <v>0</v>
      </c>
    </row>
    <row r="306" spans="1:11" x14ac:dyDescent="0.3">
      <c r="A306" t="str">
        <f>TEXT(EuroMillions!B306,"0") &amp; TEXT(EuroMillions!C306,"0") &amp; TEXT(EuroMillions!D306,"0") &amp; TEXT(EuroMillions!E306,"0") &amp; TEXT(EuroMillions!F306,"0") &amp; TEXT(EuroMillions!G306,"0") &amp; TEXT(EuroMillions!H306,"0")</f>
        <v>62430324856</v>
      </c>
      <c r="B306">
        <f t="shared" si="41"/>
        <v>1</v>
      </c>
      <c r="C306">
        <f t="shared" si="42"/>
        <v>0</v>
      </c>
      <c r="D306">
        <f t="shared" si="43"/>
        <v>2</v>
      </c>
      <c r="E306">
        <f t="shared" si="44"/>
        <v>2</v>
      </c>
      <c r="F306">
        <f t="shared" si="45"/>
        <v>2</v>
      </c>
      <c r="G306">
        <f t="shared" si="46"/>
        <v>1</v>
      </c>
      <c r="H306">
        <f t="shared" si="47"/>
        <v>2</v>
      </c>
      <c r="I306">
        <f t="shared" si="48"/>
        <v>0</v>
      </c>
      <c r="J306">
        <f t="shared" si="49"/>
        <v>1</v>
      </c>
      <c r="K306">
        <f t="shared" si="50"/>
        <v>0</v>
      </c>
    </row>
    <row r="307" spans="1:11" x14ac:dyDescent="0.3">
      <c r="A307" t="str">
        <f>TEXT(EuroMillions!B307,"0") &amp; TEXT(EuroMillions!C307,"0") &amp; TEXT(EuroMillions!D307,"0") &amp; TEXT(EuroMillions!E307,"0") &amp; TEXT(EuroMillions!F307,"0") &amp; TEXT(EuroMillions!G307,"0") &amp; TEXT(EuroMillions!H307,"0")</f>
        <v>2130313547210</v>
      </c>
      <c r="B307">
        <f t="shared" si="41"/>
        <v>2</v>
      </c>
      <c r="C307">
        <f t="shared" si="42"/>
        <v>3</v>
      </c>
      <c r="D307">
        <f t="shared" si="43"/>
        <v>2</v>
      </c>
      <c r="E307">
        <f t="shared" si="44"/>
        <v>3</v>
      </c>
      <c r="F307">
        <f t="shared" si="45"/>
        <v>1</v>
      </c>
      <c r="G307">
        <f t="shared" si="46"/>
        <v>1</v>
      </c>
      <c r="H307">
        <f t="shared" si="47"/>
        <v>0</v>
      </c>
      <c r="I307">
        <f t="shared" si="48"/>
        <v>1</v>
      </c>
      <c r="J307">
        <f t="shared" si="49"/>
        <v>0</v>
      </c>
      <c r="K307">
        <f t="shared" si="50"/>
        <v>0</v>
      </c>
    </row>
    <row r="308" spans="1:11" x14ac:dyDescent="0.3">
      <c r="A308" t="str">
        <f>TEXT(EuroMillions!B308,"0") &amp; TEXT(EuroMillions!C308,"0") &amp; TEXT(EuroMillions!D308,"0") &amp; TEXT(EuroMillions!E308,"0") &amp; TEXT(EuroMillions!F308,"0") &amp; TEXT(EuroMillions!G308,"0") &amp; TEXT(EuroMillions!H308,"0")</f>
        <v>115163845411</v>
      </c>
      <c r="B308">
        <f t="shared" si="41"/>
        <v>0</v>
      </c>
      <c r="C308">
        <f t="shared" si="42"/>
        <v>5</v>
      </c>
      <c r="D308">
        <f t="shared" si="43"/>
        <v>0</v>
      </c>
      <c r="E308">
        <f t="shared" si="44"/>
        <v>1</v>
      </c>
      <c r="F308">
        <f t="shared" si="45"/>
        <v>2</v>
      </c>
      <c r="G308">
        <f t="shared" si="46"/>
        <v>2</v>
      </c>
      <c r="H308">
        <f t="shared" si="47"/>
        <v>1</v>
      </c>
      <c r="I308">
        <f t="shared" si="48"/>
        <v>0</v>
      </c>
      <c r="J308">
        <f t="shared" si="49"/>
        <v>1</v>
      </c>
      <c r="K308">
        <f t="shared" si="50"/>
        <v>0</v>
      </c>
    </row>
    <row r="309" spans="1:11" x14ac:dyDescent="0.3">
      <c r="A309" t="str">
        <f>TEXT(EuroMillions!B309,"0") &amp; TEXT(EuroMillions!C309,"0") &amp; TEXT(EuroMillions!D309,"0") &amp; TEXT(EuroMillions!E309,"0") &amp; TEXT(EuroMillions!F309,"0") &amp; TEXT(EuroMillions!G309,"0") &amp; TEXT(EuroMillions!H309,"0")</f>
        <v>11113244956</v>
      </c>
      <c r="B309">
        <f t="shared" si="41"/>
        <v>0</v>
      </c>
      <c r="C309">
        <f t="shared" si="42"/>
        <v>4</v>
      </c>
      <c r="D309">
        <f t="shared" si="43"/>
        <v>1</v>
      </c>
      <c r="E309">
        <f t="shared" si="44"/>
        <v>1</v>
      </c>
      <c r="F309">
        <f t="shared" si="45"/>
        <v>2</v>
      </c>
      <c r="G309">
        <f t="shared" si="46"/>
        <v>1</v>
      </c>
      <c r="H309">
        <f t="shared" si="47"/>
        <v>1</v>
      </c>
      <c r="I309">
        <f t="shared" si="48"/>
        <v>0</v>
      </c>
      <c r="J309">
        <f t="shared" si="49"/>
        <v>0</v>
      </c>
      <c r="K309">
        <f t="shared" si="50"/>
        <v>1</v>
      </c>
    </row>
    <row r="310" spans="1:11" x14ac:dyDescent="0.3">
      <c r="A310" t="str">
        <f>TEXT(EuroMillions!B310,"0") &amp; TEXT(EuroMillions!C310,"0") &amp; TEXT(EuroMillions!D310,"0") &amp; TEXT(EuroMillions!E310,"0") &amp; TEXT(EuroMillions!F310,"0") &amp; TEXT(EuroMillions!G310,"0") &amp; TEXT(EuroMillions!H310,"0")</f>
        <v>27213145410</v>
      </c>
      <c r="B310">
        <f t="shared" si="41"/>
        <v>1</v>
      </c>
      <c r="C310">
        <f t="shared" si="42"/>
        <v>3</v>
      </c>
      <c r="D310">
        <f t="shared" si="43"/>
        <v>2</v>
      </c>
      <c r="E310">
        <f t="shared" si="44"/>
        <v>1</v>
      </c>
      <c r="F310">
        <f t="shared" si="45"/>
        <v>2</v>
      </c>
      <c r="G310">
        <f t="shared" si="46"/>
        <v>1</v>
      </c>
      <c r="H310">
        <f t="shared" si="47"/>
        <v>0</v>
      </c>
      <c r="I310">
        <f t="shared" si="48"/>
        <v>1</v>
      </c>
      <c r="J310">
        <f t="shared" si="49"/>
        <v>0</v>
      </c>
      <c r="K310">
        <f t="shared" si="50"/>
        <v>0</v>
      </c>
    </row>
    <row r="311" spans="1:11" x14ac:dyDescent="0.3">
      <c r="A311" t="str">
        <f>TEXT(EuroMillions!B311,"0") &amp; TEXT(EuroMillions!C311,"0") &amp; TEXT(EuroMillions!D311,"0") &amp; TEXT(EuroMillions!E311,"0") &amp; TEXT(EuroMillions!F311,"0") &amp; TEXT(EuroMillions!G311,"0") &amp; TEXT(EuroMillions!H311,"0")</f>
        <v>811334243611</v>
      </c>
      <c r="B311">
        <f t="shared" si="41"/>
        <v>0</v>
      </c>
      <c r="C311">
        <f t="shared" si="42"/>
        <v>4</v>
      </c>
      <c r="D311">
        <f t="shared" si="43"/>
        <v>1</v>
      </c>
      <c r="E311">
        <f t="shared" si="44"/>
        <v>3</v>
      </c>
      <c r="F311">
        <f t="shared" si="45"/>
        <v>2</v>
      </c>
      <c r="G311">
        <f t="shared" si="46"/>
        <v>0</v>
      </c>
      <c r="H311">
        <f t="shared" si="47"/>
        <v>1</v>
      </c>
      <c r="I311">
        <f t="shared" si="48"/>
        <v>0</v>
      </c>
      <c r="J311">
        <f t="shared" si="49"/>
        <v>1</v>
      </c>
      <c r="K311">
        <f t="shared" si="50"/>
        <v>0</v>
      </c>
    </row>
    <row r="312" spans="1:11" x14ac:dyDescent="0.3">
      <c r="A312" t="str">
        <f>TEXT(EuroMillions!B312,"0") &amp; TEXT(EuroMillions!C312,"0") &amp; TEXT(EuroMillions!D312,"0") &amp; TEXT(EuroMillions!E312,"0") &amp; TEXT(EuroMillions!F312,"0") &amp; TEXT(EuroMillions!G312,"0") &amp; TEXT(EuroMillions!H312,"0")</f>
        <v>610242729512</v>
      </c>
      <c r="B312">
        <f t="shared" si="41"/>
        <v>1</v>
      </c>
      <c r="C312">
        <f t="shared" si="42"/>
        <v>2</v>
      </c>
      <c r="D312">
        <f t="shared" si="43"/>
        <v>4</v>
      </c>
      <c r="E312">
        <f t="shared" si="44"/>
        <v>0</v>
      </c>
      <c r="F312">
        <f t="shared" si="45"/>
        <v>1</v>
      </c>
      <c r="G312">
        <f t="shared" si="46"/>
        <v>1</v>
      </c>
      <c r="H312">
        <f t="shared" si="47"/>
        <v>1</v>
      </c>
      <c r="I312">
        <f t="shared" si="48"/>
        <v>1</v>
      </c>
      <c r="J312">
        <f t="shared" si="49"/>
        <v>0</v>
      </c>
      <c r="K312">
        <f t="shared" si="50"/>
        <v>1</v>
      </c>
    </row>
    <row r="313" spans="1:11" x14ac:dyDescent="0.3">
      <c r="A313" t="str">
        <f>TEXT(EuroMillions!B313,"0") &amp; TEXT(EuroMillions!C313,"0") &amp; TEXT(EuroMillions!D313,"0") &amp; TEXT(EuroMillions!E313,"0") &amp; TEXT(EuroMillions!F313,"0") &amp; TEXT(EuroMillions!G313,"0") &amp; TEXT(EuroMillions!H313,"0")</f>
        <v>717212940811</v>
      </c>
      <c r="B313">
        <f t="shared" si="41"/>
        <v>1</v>
      </c>
      <c r="C313">
        <f t="shared" si="42"/>
        <v>4</v>
      </c>
      <c r="D313">
        <f t="shared" si="43"/>
        <v>2</v>
      </c>
      <c r="E313">
        <f t="shared" si="44"/>
        <v>0</v>
      </c>
      <c r="F313">
        <f t="shared" si="45"/>
        <v>1</v>
      </c>
      <c r="G313">
        <f t="shared" si="46"/>
        <v>0</v>
      </c>
      <c r="H313">
        <f t="shared" si="47"/>
        <v>0</v>
      </c>
      <c r="I313">
        <f t="shared" si="48"/>
        <v>2</v>
      </c>
      <c r="J313">
        <f t="shared" si="49"/>
        <v>1</v>
      </c>
      <c r="K313">
        <f t="shared" si="50"/>
        <v>1</v>
      </c>
    </row>
    <row r="314" spans="1:11" x14ac:dyDescent="0.3">
      <c r="A314" t="str">
        <f>TEXT(EuroMillions!B314,"0") &amp; TEXT(EuroMillions!C314,"0") &amp; TEXT(EuroMillions!D314,"0") &amp; TEXT(EuroMillions!E314,"0") &amp; TEXT(EuroMillions!F314,"0") &amp; TEXT(EuroMillions!G314,"0") &amp; TEXT(EuroMillions!H314,"0")</f>
        <v>19141743612</v>
      </c>
      <c r="B314">
        <f t="shared" si="41"/>
        <v>0</v>
      </c>
      <c r="C314">
        <f t="shared" si="42"/>
        <v>4</v>
      </c>
      <c r="D314">
        <f t="shared" si="43"/>
        <v>1</v>
      </c>
      <c r="E314">
        <f t="shared" si="44"/>
        <v>1</v>
      </c>
      <c r="F314">
        <f t="shared" si="45"/>
        <v>2</v>
      </c>
      <c r="G314">
        <f t="shared" si="46"/>
        <v>0</v>
      </c>
      <c r="H314">
        <f t="shared" si="47"/>
        <v>1</v>
      </c>
      <c r="I314">
        <f t="shared" si="48"/>
        <v>1</v>
      </c>
      <c r="J314">
        <f t="shared" si="49"/>
        <v>0</v>
      </c>
      <c r="K314">
        <f t="shared" si="50"/>
        <v>1</v>
      </c>
    </row>
    <row r="315" spans="1:11" x14ac:dyDescent="0.3">
      <c r="A315" t="str">
        <f>TEXT(EuroMillions!B315,"0") &amp; TEXT(EuroMillions!C315,"0") &amp; TEXT(EuroMillions!D315,"0") &amp; TEXT(EuroMillions!E315,"0") &amp; TEXT(EuroMillions!F315,"0") &amp; TEXT(EuroMillions!G315,"0") &amp; TEXT(EuroMillions!H315,"0")</f>
        <v>1212192628</v>
      </c>
      <c r="B315">
        <f t="shared" si="41"/>
        <v>0</v>
      </c>
      <c r="C315">
        <f t="shared" si="42"/>
        <v>3</v>
      </c>
      <c r="D315">
        <f t="shared" si="43"/>
        <v>4</v>
      </c>
      <c r="E315">
        <f t="shared" si="44"/>
        <v>0</v>
      </c>
      <c r="F315">
        <f t="shared" si="45"/>
        <v>0</v>
      </c>
      <c r="G315">
        <f t="shared" si="46"/>
        <v>0</v>
      </c>
      <c r="H315">
        <f t="shared" si="47"/>
        <v>1</v>
      </c>
      <c r="I315">
        <f t="shared" si="48"/>
        <v>0</v>
      </c>
      <c r="J315">
        <f t="shared" si="49"/>
        <v>1</v>
      </c>
      <c r="K315">
        <f t="shared" si="50"/>
        <v>1</v>
      </c>
    </row>
    <row r="316" spans="1:11" x14ac:dyDescent="0.3">
      <c r="A316" t="str">
        <f>TEXT(EuroMillions!B316,"0") &amp; TEXT(EuroMillions!C316,"0") &amp; TEXT(EuroMillions!D316,"0") &amp; TEXT(EuroMillions!E316,"0") &amp; TEXT(EuroMillions!F316,"0") &amp; TEXT(EuroMillions!G316,"0") &amp; TEXT(EuroMillions!H316,"0")</f>
        <v>121922234826</v>
      </c>
      <c r="B316">
        <f t="shared" si="41"/>
        <v>0</v>
      </c>
      <c r="C316">
        <f t="shared" si="42"/>
        <v>2</v>
      </c>
      <c r="D316">
        <f t="shared" si="43"/>
        <v>5</v>
      </c>
      <c r="E316">
        <f t="shared" si="44"/>
        <v>1</v>
      </c>
      <c r="F316">
        <f t="shared" si="45"/>
        <v>1</v>
      </c>
      <c r="G316">
        <f t="shared" si="46"/>
        <v>0</v>
      </c>
      <c r="H316">
        <f t="shared" si="47"/>
        <v>1</v>
      </c>
      <c r="I316">
        <f t="shared" si="48"/>
        <v>0</v>
      </c>
      <c r="J316">
        <f t="shared" si="49"/>
        <v>1</v>
      </c>
      <c r="K316">
        <f t="shared" si="50"/>
        <v>1</v>
      </c>
    </row>
    <row r="317" spans="1:11" x14ac:dyDescent="0.3">
      <c r="A317" t="str">
        <f>TEXT(EuroMillions!B317,"0") &amp; TEXT(EuroMillions!C317,"0") &amp; TEXT(EuroMillions!D317,"0") &amp; TEXT(EuroMillions!E317,"0") &amp; TEXT(EuroMillions!F317,"0") &amp; TEXT(EuroMillions!G317,"0") &amp; TEXT(EuroMillions!H317,"0")</f>
        <v>121821253129</v>
      </c>
      <c r="B317">
        <f t="shared" si="41"/>
        <v>0</v>
      </c>
      <c r="C317">
        <f t="shared" si="42"/>
        <v>4</v>
      </c>
      <c r="D317">
        <f t="shared" si="43"/>
        <v>4</v>
      </c>
      <c r="E317">
        <f t="shared" si="44"/>
        <v>1</v>
      </c>
      <c r="F317">
        <f t="shared" si="45"/>
        <v>0</v>
      </c>
      <c r="G317">
        <f t="shared" si="46"/>
        <v>1</v>
      </c>
      <c r="H317">
        <f t="shared" si="47"/>
        <v>0</v>
      </c>
      <c r="I317">
        <f t="shared" si="48"/>
        <v>0</v>
      </c>
      <c r="J317">
        <f t="shared" si="49"/>
        <v>1</v>
      </c>
      <c r="K317">
        <f t="shared" si="50"/>
        <v>1</v>
      </c>
    </row>
    <row r="318" spans="1:11" x14ac:dyDescent="0.3">
      <c r="A318" t="str">
        <f>TEXT(EuroMillions!B318,"0") &amp; TEXT(EuroMillions!C318,"0") &amp; TEXT(EuroMillions!D318,"0") &amp; TEXT(EuroMillions!E318,"0") &amp; TEXT(EuroMillions!F318,"0") &amp; TEXT(EuroMillions!G318,"0") &amp; TEXT(EuroMillions!H318,"0")</f>
        <v>6204042431012</v>
      </c>
      <c r="B318">
        <f t="shared" si="41"/>
        <v>3</v>
      </c>
      <c r="C318">
        <f t="shared" si="42"/>
        <v>2</v>
      </c>
      <c r="D318">
        <f t="shared" si="43"/>
        <v>3</v>
      </c>
      <c r="E318">
        <f t="shared" si="44"/>
        <v>1</v>
      </c>
      <c r="F318">
        <f t="shared" si="45"/>
        <v>3</v>
      </c>
      <c r="G318">
        <f t="shared" si="46"/>
        <v>0</v>
      </c>
      <c r="H318">
        <f t="shared" si="47"/>
        <v>1</v>
      </c>
      <c r="I318">
        <f t="shared" si="48"/>
        <v>0</v>
      </c>
      <c r="J318">
        <f t="shared" si="49"/>
        <v>0</v>
      </c>
      <c r="K318">
        <f t="shared" si="50"/>
        <v>0</v>
      </c>
    </row>
    <row r="319" spans="1:11" x14ac:dyDescent="0.3">
      <c r="A319" t="str">
        <f>TEXT(EuroMillions!B319,"0") &amp; TEXT(EuroMillions!C319,"0") &amp; TEXT(EuroMillions!D319,"0") &amp; TEXT(EuroMillions!E319,"0") &amp; TEXT(EuroMillions!F319,"0") &amp; TEXT(EuroMillions!G319,"0") &amp; TEXT(EuroMillions!H319,"0")</f>
        <v>82426394235</v>
      </c>
      <c r="B319">
        <f t="shared" si="41"/>
        <v>0</v>
      </c>
      <c r="C319">
        <f t="shared" si="42"/>
        <v>0</v>
      </c>
      <c r="D319">
        <f t="shared" si="43"/>
        <v>3</v>
      </c>
      <c r="E319">
        <f t="shared" si="44"/>
        <v>2</v>
      </c>
      <c r="F319">
        <f t="shared" si="45"/>
        <v>2</v>
      </c>
      <c r="G319">
        <f t="shared" si="46"/>
        <v>1</v>
      </c>
      <c r="H319">
        <f t="shared" si="47"/>
        <v>1</v>
      </c>
      <c r="I319">
        <f t="shared" si="48"/>
        <v>0</v>
      </c>
      <c r="J319">
        <f t="shared" si="49"/>
        <v>1</v>
      </c>
      <c r="K319">
        <f t="shared" si="50"/>
        <v>1</v>
      </c>
    </row>
    <row r="320" spans="1:11" x14ac:dyDescent="0.3">
      <c r="A320" t="str">
        <f>TEXT(EuroMillions!B320,"0") &amp; TEXT(EuroMillions!C320,"0") &amp; TEXT(EuroMillions!D320,"0") &amp; TEXT(EuroMillions!E320,"0") &amp; TEXT(EuroMillions!F320,"0") &amp; TEXT(EuroMillions!G320,"0") &amp; TEXT(EuroMillions!H320,"0")</f>
        <v>101324304215</v>
      </c>
      <c r="B320">
        <f t="shared" si="41"/>
        <v>2</v>
      </c>
      <c r="C320">
        <f t="shared" si="42"/>
        <v>3</v>
      </c>
      <c r="D320">
        <f t="shared" si="43"/>
        <v>2</v>
      </c>
      <c r="E320">
        <f t="shared" si="44"/>
        <v>2</v>
      </c>
      <c r="F320">
        <f t="shared" si="45"/>
        <v>2</v>
      </c>
      <c r="G320">
        <f t="shared" si="46"/>
        <v>1</v>
      </c>
      <c r="H320">
        <f t="shared" si="47"/>
        <v>0</v>
      </c>
      <c r="I320">
        <f t="shared" si="48"/>
        <v>0</v>
      </c>
      <c r="J320">
        <f t="shared" si="49"/>
        <v>0</v>
      </c>
      <c r="K320">
        <f t="shared" si="50"/>
        <v>0</v>
      </c>
    </row>
    <row r="321" spans="1:11" x14ac:dyDescent="0.3">
      <c r="A321" t="str">
        <f>TEXT(EuroMillions!B321,"0") &amp; TEXT(EuroMillions!C321,"0") &amp; TEXT(EuroMillions!D321,"0") &amp; TEXT(EuroMillions!E321,"0") &amp; TEXT(EuroMillions!F321,"0") &amp; TEXT(EuroMillions!G321,"0") &amp; TEXT(EuroMillions!H321,"0")</f>
        <v>5914263237</v>
      </c>
      <c r="B321">
        <f t="shared" si="41"/>
        <v>0</v>
      </c>
      <c r="C321">
        <f t="shared" si="42"/>
        <v>1</v>
      </c>
      <c r="D321">
        <f t="shared" si="43"/>
        <v>2</v>
      </c>
      <c r="E321">
        <f t="shared" si="44"/>
        <v>2</v>
      </c>
      <c r="F321">
        <f t="shared" si="45"/>
        <v>1</v>
      </c>
      <c r="G321">
        <f t="shared" si="46"/>
        <v>1</v>
      </c>
      <c r="H321">
        <f t="shared" si="47"/>
        <v>1</v>
      </c>
      <c r="I321">
        <f t="shared" si="48"/>
        <v>1</v>
      </c>
      <c r="J321">
        <f t="shared" si="49"/>
        <v>0</v>
      </c>
      <c r="K321">
        <f t="shared" si="50"/>
        <v>1</v>
      </c>
    </row>
    <row r="322" spans="1:11" x14ac:dyDescent="0.3">
      <c r="A322" t="str">
        <f>TEXT(EuroMillions!B322,"0") &amp; TEXT(EuroMillions!C322,"0") &amp; TEXT(EuroMillions!D322,"0") &amp; TEXT(EuroMillions!E322,"0") &amp; TEXT(EuroMillions!F322,"0") &amp; TEXT(EuroMillions!G322,"0") &amp; TEXT(EuroMillions!H322,"0")</f>
        <v>2538414350610</v>
      </c>
      <c r="B322">
        <f t="shared" ref="B322:B331" si="51">LEN($A322)-LEN(SUBSTITUTE($A322,"0",""))</f>
        <v>2</v>
      </c>
      <c r="C322">
        <f t="shared" ref="C322:C331" si="52">LEN($A322)-LEN(SUBSTITUTE($A322,"1",""))</f>
        <v>2</v>
      </c>
      <c r="D322">
        <f t="shared" ref="D322:D331" si="53">LEN($A322)-LEN(SUBSTITUTE($A322,"2",""))</f>
        <v>1</v>
      </c>
      <c r="E322">
        <f t="shared" ref="E322:E331" si="54">LEN($A322)-LEN(SUBSTITUTE($A322,"3",""))</f>
        <v>2</v>
      </c>
      <c r="F322">
        <f t="shared" ref="F322:F331" si="55">LEN($A322)-LEN(SUBSTITUTE($A322,"4",""))</f>
        <v>2</v>
      </c>
      <c r="G322">
        <f t="shared" ref="G322:G331" si="56">LEN($A322)-LEN(SUBSTITUTE($A322,"5",""))</f>
        <v>2</v>
      </c>
      <c r="H322">
        <f t="shared" ref="H322:H331" si="57">LEN($A322)-LEN(SUBSTITUTE($A322,"6",""))</f>
        <v>1</v>
      </c>
      <c r="I322">
        <f t="shared" ref="I322:I331" si="58">LEN($A322)-LEN(SUBSTITUTE($A322,"7",""))</f>
        <v>0</v>
      </c>
      <c r="J322">
        <f t="shared" ref="J322:J331" si="59">LEN($A322)-LEN(SUBSTITUTE($A322,"8",""))</f>
        <v>1</v>
      </c>
      <c r="K322">
        <f t="shared" ref="K322:K331" si="60">LEN($A322)-LEN(SUBSTITUTE($A322,"9",""))</f>
        <v>0</v>
      </c>
    </row>
    <row r="323" spans="1:11" x14ac:dyDescent="0.3">
      <c r="A323" t="str">
        <f>TEXT(EuroMillions!B323,"0") &amp; TEXT(EuroMillions!C323,"0") &amp; TEXT(EuroMillions!D323,"0") &amp; TEXT(EuroMillions!E323,"0") &amp; TEXT(EuroMillions!F323,"0") &amp; TEXT(EuroMillions!G323,"0") &amp; TEXT(EuroMillions!H323,"0")</f>
        <v>920313344212</v>
      </c>
      <c r="B323">
        <f t="shared" si="51"/>
        <v>1</v>
      </c>
      <c r="C323">
        <f t="shared" si="52"/>
        <v>2</v>
      </c>
      <c r="D323">
        <f t="shared" si="53"/>
        <v>3</v>
      </c>
      <c r="E323">
        <f t="shared" si="54"/>
        <v>3</v>
      </c>
      <c r="F323">
        <f t="shared" si="55"/>
        <v>2</v>
      </c>
      <c r="G323">
        <f t="shared" si="56"/>
        <v>0</v>
      </c>
      <c r="H323">
        <f t="shared" si="57"/>
        <v>0</v>
      </c>
      <c r="I323">
        <f t="shared" si="58"/>
        <v>0</v>
      </c>
      <c r="J323">
        <f t="shared" si="59"/>
        <v>0</v>
      </c>
      <c r="K323">
        <f t="shared" si="60"/>
        <v>1</v>
      </c>
    </row>
    <row r="324" spans="1:11" x14ac:dyDescent="0.3">
      <c r="A324" t="str">
        <f>TEXT(EuroMillions!B324,"0") &amp; TEXT(EuroMillions!C324,"0") &amp; TEXT(EuroMillions!D324,"0") &amp; TEXT(EuroMillions!E324,"0") &amp; TEXT(EuroMillions!F324,"0") &amp; TEXT(EuroMillions!G324,"0") &amp; TEXT(EuroMillions!H324,"0")</f>
        <v>1318384245711</v>
      </c>
      <c r="B324">
        <f t="shared" si="51"/>
        <v>0</v>
      </c>
      <c r="C324">
        <f t="shared" si="52"/>
        <v>4</v>
      </c>
      <c r="D324">
        <f t="shared" si="53"/>
        <v>1</v>
      </c>
      <c r="E324">
        <f t="shared" si="54"/>
        <v>2</v>
      </c>
      <c r="F324">
        <f t="shared" si="55"/>
        <v>2</v>
      </c>
      <c r="G324">
        <f t="shared" si="56"/>
        <v>1</v>
      </c>
      <c r="H324">
        <f t="shared" si="57"/>
        <v>0</v>
      </c>
      <c r="I324">
        <f t="shared" si="58"/>
        <v>1</v>
      </c>
      <c r="J324">
        <f t="shared" si="59"/>
        <v>2</v>
      </c>
      <c r="K324">
        <f t="shared" si="60"/>
        <v>0</v>
      </c>
    </row>
    <row r="325" spans="1:11" x14ac:dyDescent="0.3">
      <c r="A325" t="str">
        <f>TEXT(EuroMillions!B325,"0") &amp; TEXT(EuroMillions!C325,"0") &amp; TEXT(EuroMillions!D325,"0") &amp; TEXT(EuroMillions!E325,"0") &amp; TEXT(EuroMillions!F325,"0") &amp; TEXT(EuroMillions!G325,"0") &amp; TEXT(EuroMillions!H325,"0")</f>
        <v>620343743710</v>
      </c>
      <c r="B325">
        <f t="shared" si="51"/>
        <v>2</v>
      </c>
      <c r="C325">
        <f t="shared" si="52"/>
        <v>1</v>
      </c>
      <c r="D325">
        <f t="shared" si="53"/>
        <v>1</v>
      </c>
      <c r="E325">
        <f t="shared" si="54"/>
        <v>3</v>
      </c>
      <c r="F325">
        <f t="shared" si="55"/>
        <v>2</v>
      </c>
      <c r="G325">
        <f t="shared" si="56"/>
        <v>0</v>
      </c>
      <c r="H325">
        <f t="shared" si="57"/>
        <v>1</v>
      </c>
      <c r="I325">
        <f t="shared" si="58"/>
        <v>2</v>
      </c>
      <c r="J325">
        <f t="shared" si="59"/>
        <v>0</v>
      </c>
      <c r="K325">
        <f t="shared" si="60"/>
        <v>0</v>
      </c>
    </row>
    <row r="326" spans="1:11" x14ac:dyDescent="0.3">
      <c r="A326" t="str">
        <f>TEXT(EuroMillions!B326,"0") &amp; TEXT(EuroMillions!C326,"0") &amp; TEXT(EuroMillions!D326,"0") &amp; TEXT(EuroMillions!E326,"0") &amp; TEXT(EuroMillions!F326,"0") &amp; TEXT(EuroMillions!G326,"0") &amp; TEXT(EuroMillions!H326,"0")</f>
        <v>32538434937</v>
      </c>
      <c r="B326">
        <f t="shared" si="51"/>
        <v>0</v>
      </c>
      <c r="C326">
        <f t="shared" si="52"/>
        <v>0</v>
      </c>
      <c r="D326">
        <f t="shared" si="53"/>
        <v>1</v>
      </c>
      <c r="E326">
        <f t="shared" si="54"/>
        <v>4</v>
      </c>
      <c r="F326">
        <f t="shared" si="55"/>
        <v>2</v>
      </c>
      <c r="G326">
        <f t="shared" si="56"/>
        <v>1</v>
      </c>
      <c r="H326">
        <f t="shared" si="57"/>
        <v>0</v>
      </c>
      <c r="I326">
        <f t="shared" si="58"/>
        <v>1</v>
      </c>
      <c r="J326">
        <f t="shared" si="59"/>
        <v>1</v>
      </c>
      <c r="K326">
        <f t="shared" si="60"/>
        <v>1</v>
      </c>
    </row>
    <row r="327" spans="1:11" x14ac:dyDescent="0.3">
      <c r="A327" t="str">
        <f>TEXT(EuroMillions!B327,"0") &amp; TEXT(EuroMillions!C327,"0") &amp; TEXT(EuroMillions!D327,"0") &amp; TEXT(EuroMillions!E327,"0") &amp; TEXT(EuroMillions!F327,"0") &amp; TEXT(EuroMillions!G327,"0") &amp; TEXT(EuroMillions!H327,"0")</f>
        <v>11936384969</v>
      </c>
      <c r="B327">
        <f t="shared" si="51"/>
        <v>0</v>
      </c>
      <c r="C327">
        <f t="shared" si="52"/>
        <v>2</v>
      </c>
      <c r="D327">
        <f t="shared" si="53"/>
        <v>0</v>
      </c>
      <c r="E327">
        <f t="shared" si="54"/>
        <v>2</v>
      </c>
      <c r="F327">
        <f t="shared" si="55"/>
        <v>1</v>
      </c>
      <c r="G327">
        <f t="shared" si="56"/>
        <v>0</v>
      </c>
      <c r="H327">
        <f t="shared" si="57"/>
        <v>2</v>
      </c>
      <c r="I327">
        <f t="shared" si="58"/>
        <v>0</v>
      </c>
      <c r="J327">
        <f t="shared" si="59"/>
        <v>1</v>
      </c>
      <c r="K327">
        <f t="shared" si="60"/>
        <v>3</v>
      </c>
    </row>
    <row r="328" spans="1:11" x14ac:dyDescent="0.3">
      <c r="A328" t="str">
        <f>TEXT(EuroMillions!B328,"0") &amp; TEXT(EuroMillions!C328,"0") &amp; TEXT(EuroMillions!D328,"0") &amp; TEXT(EuroMillions!E328,"0") &amp; TEXT(EuroMillions!F328,"0") &amp; TEXT(EuroMillions!G328,"0") &amp; TEXT(EuroMillions!H328,"0")</f>
        <v>1025293445910</v>
      </c>
      <c r="B328">
        <f t="shared" si="51"/>
        <v>2</v>
      </c>
      <c r="C328">
        <f t="shared" si="52"/>
        <v>2</v>
      </c>
      <c r="D328">
        <f t="shared" si="53"/>
        <v>2</v>
      </c>
      <c r="E328">
        <f t="shared" si="54"/>
        <v>1</v>
      </c>
      <c r="F328">
        <f t="shared" si="55"/>
        <v>2</v>
      </c>
      <c r="G328">
        <f t="shared" si="56"/>
        <v>2</v>
      </c>
      <c r="H328">
        <f t="shared" si="57"/>
        <v>0</v>
      </c>
      <c r="I328">
        <f t="shared" si="58"/>
        <v>0</v>
      </c>
      <c r="J328">
        <f t="shared" si="59"/>
        <v>0</v>
      </c>
      <c r="K328">
        <f t="shared" si="60"/>
        <v>2</v>
      </c>
    </row>
    <row r="329" spans="1:11" x14ac:dyDescent="0.3">
      <c r="A329" t="str">
        <f>TEXT(EuroMillions!B329,"0") &amp; TEXT(EuroMillions!C329,"0") &amp; TEXT(EuroMillions!D329,"0") &amp; TEXT(EuroMillions!E329,"0") &amp; TEXT(EuroMillions!F329,"0") &amp; TEXT(EuroMillions!G329,"0") &amp; TEXT(EuroMillions!H329,"0")</f>
        <v>61618394724</v>
      </c>
      <c r="B329">
        <f t="shared" si="51"/>
        <v>0</v>
      </c>
      <c r="C329">
        <f t="shared" si="52"/>
        <v>2</v>
      </c>
      <c r="D329">
        <f t="shared" si="53"/>
        <v>1</v>
      </c>
      <c r="E329">
        <f t="shared" si="54"/>
        <v>1</v>
      </c>
      <c r="F329">
        <f t="shared" si="55"/>
        <v>2</v>
      </c>
      <c r="G329">
        <f t="shared" si="56"/>
        <v>0</v>
      </c>
      <c r="H329">
        <f t="shared" si="57"/>
        <v>2</v>
      </c>
      <c r="I329">
        <f t="shared" si="58"/>
        <v>1</v>
      </c>
      <c r="J329">
        <f t="shared" si="59"/>
        <v>1</v>
      </c>
      <c r="K329">
        <f t="shared" si="60"/>
        <v>1</v>
      </c>
    </row>
    <row r="330" spans="1:11" x14ac:dyDescent="0.3">
      <c r="A330" t="str">
        <f>TEXT(EuroMillions!B330,"0") &amp; TEXT(EuroMillions!C330,"0") &amp; TEXT(EuroMillions!D330,"0") &amp; TEXT(EuroMillions!E330,"0") &amp; TEXT(EuroMillions!F330,"0") &amp; TEXT(EuroMillions!G330,"0") &amp; TEXT(EuroMillions!H330,"0")</f>
        <v>514353639712</v>
      </c>
      <c r="B330">
        <f t="shared" si="51"/>
        <v>0</v>
      </c>
      <c r="C330">
        <f t="shared" si="52"/>
        <v>2</v>
      </c>
      <c r="D330">
        <f t="shared" si="53"/>
        <v>1</v>
      </c>
      <c r="E330">
        <f t="shared" si="54"/>
        <v>3</v>
      </c>
      <c r="F330">
        <f t="shared" si="55"/>
        <v>1</v>
      </c>
      <c r="G330">
        <f t="shared" si="56"/>
        <v>2</v>
      </c>
      <c r="H330">
        <f t="shared" si="57"/>
        <v>1</v>
      </c>
      <c r="I330">
        <f t="shared" si="58"/>
        <v>1</v>
      </c>
      <c r="J330">
        <f t="shared" si="59"/>
        <v>0</v>
      </c>
      <c r="K330">
        <f t="shared" si="60"/>
        <v>1</v>
      </c>
    </row>
    <row r="331" spans="1:11" x14ac:dyDescent="0.3">
      <c r="A331" t="str">
        <f>TEXT(EuroMillions!B331,"0") &amp; TEXT(EuroMillions!C331,"0") &amp; TEXT(EuroMillions!D331,"0") &amp; TEXT(EuroMillions!E331,"0") &amp; TEXT(EuroMillions!F331,"0") &amp; TEXT(EuroMillions!G331,"0") &amp; TEXT(EuroMillions!H331,"0")</f>
        <v>31219243025</v>
      </c>
      <c r="B331">
        <f t="shared" si="51"/>
        <v>1</v>
      </c>
      <c r="C331">
        <f t="shared" si="52"/>
        <v>2</v>
      </c>
      <c r="D331">
        <f t="shared" si="53"/>
        <v>3</v>
      </c>
      <c r="E331">
        <f t="shared" si="54"/>
        <v>2</v>
      </c>
      <c r="F331">
        <f t="shared" si="55"/>
        <v>1</v>
      </c>
      <c r="G331">
        <f t="shared" si="56"/>
        <v>1</v>
      </c>
      <c r="H331">
        <f t="shared" si="57"/>
        <v>0</v>
      </c>
      <c r="I331">
        <f t="shared" si="58"/>
        <v>0</v>
      </c>
      <c r="J331">
        <f t="shared" si="59"/>
        <v>0</v>
      </c>
      <c r="K331">
        <f t="shared" si="60"/>
        <v>1</v>
      </c>
    </row>
  </sheetData>
  <conditionalFormatting sqref="B2:K3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EB99-4190-4779-8843-4515111522D4}">
  <dimension ref="A1:L13"/>
  <sheetViews>
    <sheetView zoomScaleNormal="100" workbookViewId="0">
      <selection activeCell="I42" sqref="I42"/>
    </sheetView>
  </sheetViews>
  <sheetFormatPr defaultRowHeight="14.4" x14ac:dyDescent="0.3"/>
  <cols>
    <col min="1" max="1" width="10.109375" bestFit="1" customWidth="1"/>
    <col min="2" max="2" width="4.21875" bestFit="1" customWidth="1"/>
    <col min="3" max="7" width="5.21875" bestFit="1" customWidth="1"/>
    <col min="8" max="8" width="6.21875" bestFit="1" customWidth="1"/>
  </cols>
  <sheetData>
    <row r="1" spans="1:12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33</v>
      </c>
      <c r="J1" t="s">
        <v>32</v>
      </c>
      <c r="K1">
        <v>3</v>
      </c>
      <c r="L1" t="str">
        <f>CONCATENATE("EuroMillions!G", K$1, ":", "H", K$1+4)</f>
        <v>EuroMillions!G3:H7</v>
      </c>
    </row>
    <row r="2" spans="1:12" x14ac:dyDescent="0.3">
      <c r="A2">
        <v>1</v>
      </c>
      <c r="B2">
        <f ca="1">COUNTIF(INDIRECT(CONCATENATE("EuroMillions!G", K$1, ":", "H", K$1+4)),Table256[[#This Row],[Number]])</f>
        <v>2</v>
      </c>
      <c r="C2">
        <f ca="1">COUNTIF(INDIRECT(CONCATENATE("EuroMillions!G", K$1, ":", "H", K$1+9)),Table256[[#This Row],[Number]])</f>
        <v>2</v>
      </c>
      <c r="D2">
        <f ca="1">COUNTIF(INDIRECT(CONCATENATE("EuroMillions!G", K$1, ":", "H", K$1+14)),Table256[[#This Row],[Number]])</f>
        <v>2</v>
      </c>
      <c r="E2">
        <f ca="1">COUNTIF(INDIRECT(CONCATENATE("EuroMillions!G", K$1, ":", "H", K$1+19)),Table256[[#This Row],[Number]])</f>
        <v>3</v>
      </c>
      <c r="F2">
        <f ca="1">COUNTIF(INDIRECT(CONCATENATE("EuroMillions!G", K$1, ":", "H", K$1+29)),Table256[[#This Row],[Number]])</f>
        <v>5</v>
      </c>
      <c r="G2">
        <f ca="1">COUNTIF(INDIRECT(CONCATENATE("EuroMillions!G", K$1, ":", "H", K$1+49)),Table256[[#This Row],[Number]])</f>
        <v>9</v>
      </c>
      <c r="H2">
        <f ca="1">COUNTIF(INDIRECT(CONCATENATE("EuroMillions!G", K$1, ":", "H", K$1+199)),Table256[[#This Row],[Number]])</f>
        <v>32</v>
      </c>
    </row>
    <row r="3" spans="1:12" x14ac:dyDescent="0.3">
      <c r="A3">
        <v>2</v>
      </c>
      <c r="B3">
        <f ca="1">COUNTIF(INDIRECT(CONCATENATE("EuroMillions!G", K$1, ":", "H", K$1+4)),Table256[[#This Row],[Number]])</f>
        <v>1</v>
      </c>
      <c r="C3">
        <f ca="1">COUNTIF(INDIRECT(CONCATENATE("EuroMillions!G", K$1, ":", "H", K$1+9)),Table256[[#This Row],[Number]])</f>
        <v>2</v>
      </c>
      <c r="D3">
        <f ca="1">COUNTIF(INDIRECT(CONCATENATE("EuroMillions!G", K$1, ":", "H", K$1+14)),Table256[[#This Row],[Number]])</f>
        <v>4</v>
      </c>
      <c r="E3">
        <f ca="1">COUNTIF(INDIRECT(CONCATENATE("EuroMillions!G", K$1, ":", "H", K$1+19)),Table256[[#This Row],[Number]])</f>
        <v>5</v>
      </c>
      <c r="F3">
        <f ca="1">COUNTIF(INDIRECT(CONCATENATE("EuroMillions!G", K$1, ":", "H", K$1+29)),Table256[[#This Row],[Number]])</f>
        <v>5</v>
      </c>
      <c r="G3">
        <f ca="1">COUNTIF(INDIRECT(CONCATENATE("EuroMillions!G", K$1, ":", "H", K$1+49)),Table256[[#This Row],[Number]])</f>
        <v>9</v>
      </c>
      <c r="H3">
        <f ca="1">COUNTIF(INDIRECT(CONCATENATE("EuroMillions!G", K$1, ":", "H", K$1+199)),Table256[[#This Row],[Number]])</f>
        <v>32</v>
      </c>
    </row>
    <row r="4" spans="1:12" x14ac:dyDescent="0.3">
      <c r="A4">
        <v>3</v>
      </c>
      <c r="B4">
        <f ca="1">COUNTIF(INDIRECT(CONCATENATE("EuroMillions!G", K$1, ":", "H", K$1+4)),Table256[[#This Row],[Number]])</f>
        <v>0</v>
      </c>
      <c r="C4">
        <f ca="1">COUNTIF(INDIRECT(CONCATENATE("EuroMillions!G", K$1, ":", "H", K$1+9)),Table256[[#This Row],[Number]])</f>
        <v>1</v>
      </c>
      <c r="D4">
        <f ca="1">COUNTIF(INDIRECT(CONCATENATE("EuroMillions!G", K$1, ":", "H", K$1+14)),Table256[[#This Row],[Number]])</f>
        <v>1</v>
      </c>
      <c r="E4">
        <f ca="1">COUNTIF(INDIRECT(CONCATENATE("EuroMillions!G", K$1, ":", "H", K$1+19)),Table256[[#This Row],[Number]])</f>
        <v>2</v>
      </c>
      <c r="F4">
        <f ca="1">COUNTIF(INDIRECT(CONCATENATE("EuroMillions!G", K$1, ":", "H", K$1+29)),Table256[[#This Row],[Number]])</f>
        <v>3</v>
      </c>
      <c r="G4">
        <f ca="1">COUNTIF(INDIRECT(CONCATENATE("EuroMillions!G", K$1, ":", "H", K$1+49)),Table256[[#This Row],[Number]])</f>
        <v>4</v>
      </c>
      <c r="H4">
        <f ca="1">COUNTIF(INDIRECT(CONCATENATE("EuroMillions!G", K$1, ":", "H", K$1+199)),Table256[[#This Row],[Number]])</f>
        <v>32</v>
      </c>
    </row>
    <row r="5" spans="1:12" x14ac:dyDescent="0.3">
      <c r="A5">
        <v>4</v>
      </c>
      <c r="B5">
        <f ca="1">COUNTIF(INDIRECT(CONCATENATE("EuroMillions!G", K$1, ":", "H", K$1+4)),Table256[[#This Row],[Number]])</f>
        <v>1</v>
      </c>
      <c r="C5">
        <f ca="1">COUNTIF(INDIRECT(CONCATENATE("EuroMillions!G", K$1, ":", "H", K$1+9)),Table256[[#This Row],[Number]])</f>
        <v>1</v>
      </c>
      <c r="D5">
        <f ca="1">COUNTIF(INDIRECT(CONCATENATE("EuroMillions!G", K$1, ":", "H", K$1+14)),Table256[[#This Row],[Number]])</f>
        <v>1</v>
      </c>
      <c r="E5">
        <f ca="1">COUNTIF(INDIRECT(CONCATENATE("EuroMillions!G", K$1, ":", "H", K$1+19)),Table256[[#This Row],[Number]])</f>
        <v>1</v>
      </c>
      <c r="F5">
        <f ca="1">COUNTIF(INDIRECT(CONCATENATE("EuroMillions!G", K$1, ":", "H", K$1+29)),Table256[[#This Row],[Number]])</f>
        <v>4</v>
      </c>
      <c r="G5">
        <f ca="1">COUNTIF(INDIRECT(CONCATENATE("EuroMillions!G", K$1, ":", "H", K$1+49)),Table256[[#This Row],[Number]])</f>
        <v>5</v>
      </c>
      <c r="H5">
        <f ca="1">COUNTIF(INDIRECT(CONCATENATE("EuroMillions!G", K$1, ":", "H", K$1+199)),Table256[[#This Row],[Number]])</f>
        <v>33</v>
      </c>
    </row>
    <row r="6" spans="1:12" x14ac:dyDescent="0.3">
      <c r="A6">
        <v>5</v>
      </c>
      <c r="B6">
        <f ca="1">COUNTIF(INDIRECT(CONCATENATE("EuroMillions!G", K$1, ":", "H", K$1+4)),Table256[[#This Row],[Number]])</f>
        <v>1</v>
      </c>
      <c r="C6">
        <f ca="1">COUNTIF(INDIRECT(CONCATENATE("EuroMillions!G", K$1, ":", "H", K$1+9)),Table256[[#This Row],[Number]])</f>
        <v>2</v>
      </c>
      <c r="D6">
        <f ca="1">COUNTIF(INDIRECT(CONCATENATE("EuroMillions!G", K$1, ":", "H", K$1+14)),Table256[[#This Row],[Number]])</f>
        <v>4</v>
      </c>
      <c r="E6">
        <f ca="1">COUNTIF(INDIRECT(CONCATENATE("EuroMillions!G", K$1, ":", "H", K$1+19)),Table256[[#This Row],[Number]])</f>
        <v>5</v>
      </c>
      <c r="F6">
        <f ca="1">COUNTIF(INDIRECT(CONCATENATE("EuroMillions!G", K$1, ":", "H", K$1+29)),Table256[[#This Row],[Number]])</f>
        <v>7</v>
      </c>
      <c r="G6">
        <f ca="1">COUNTIF(INDIRECT(CONCATENATE("EuroMillions!G", K$1, ":", "H", K$1+49)),Table256[[#This Row],[Number]])</f>
        <v>9</v>
      </c>
      <c r="H6">
        <f ca="1">COUNTIF(INDIRECT(CONCATENATE("EuroMillions!G", K$1, ":", "H", K$1+199)),Table256[[#This Row],[Number]])</f>
        <v>38</v>
      </c>
    </row>
    <row r="7" spans="1:12" x14ac:dyDescent="0.3">
      <c r="A7">
        <v>6</v>
      </c>
      <c r="B7">
        <f ca="1">COUNTIF(INDIRECT(CONCATENATE("EuroMillions!G", K$1, ":", "H", K$1+4)),Table256[[#This Row],[Number]])</f>
        <v>1</v>
      </c>
      <c r="C7">
        <f ca="1">COUNTIF(INDIRECT(CONCATENATE("EuroMillions!G", K$1, ":", "H", K$1+9)),Table256[[#This Row],[Number]])</f>
        <v>1</v>
      </c>
      <c r="D7">
        <f ca="1">COUNTIF(INDIRECT(CONCATENATE("EuroMillions!G", K$1, ":", "H", K$1+14)),Table256[[#This Row],[Number]])</f>
        <v>2</v>
      </c>
      <c r="E7">
        <f ca="1">COUNTIF(INDIRECT(CONCATENATE("EuroMillions!G", K$1, ":", "H", K$1+19)),Table256[[#This Row],[Number]])</f>
        <v>3</v>
      </c>
      <c r="F7">
        <f ca="1">COUNTIF(INDIRECT(CONCATENATE("EuroMillions!G", K$1, ":", "H", K$1+29)),Table256[[#This Row],[Number]])</f>
        <v>5</v>
      </c>
      <c r="G7">
        <f ca="1">COUNTIF(INDIRECT(CONCATENATE("EuroMillions!G", K$1, ":", "H", K$1+49)),Table256[[#This Row],[Number]])</f>
        <v>10</v>
      </c>
      <c r="H7">
        <f ca="1">COUNTIF(INDIRECT(CONCATENATE("EuroMillions!G", K$1, ":", "H", K$1+199)),Table256[[#This Row],[Number]])</f>
        <v>33</v>
      </c>
    </row>
    <row r="8" spans="1:12" x14ac:dyDescent="0.3">
      <c r="A8">
        <v>7</v>
      </c>
      <c r="B8">
        <f ca="1">COUNTIF(INDIRECT(CONCATENATE("EuroMillions!G", K$1, ":", "H", K$1+4)),Table256[[#This Row],[Number]])</f>
        <v>2</v>
      </c>
      <c r="C8">
        <f ca="1">COUNTIF(INDIRECT(CONCATENATE("EuroMillions!G", K$1, ":", "H", K$1+9)),Table256[[#This Row],[Number]])</f>
        <v>3</v>
      </c>
      <c r="D8">
        <f ca="1">COUNTIF(INDIRECT(CONCATENATE("EuroMillions!G", K$1, ":", "H", K$1+14)),Table256[[#This Row],[Number]])</f>
        <v>4</v>
      </c>
      <c r="E8">
        <f ca="1">COUNTIF(INDIRECT(CONCATENATE("EuroMillions!G", K$1, ":", "H", K$1+19)),Table256[[#This Row],[Number]])</f>
        <v>5</v>
      </c>
      <c r="F8">
        <f ca="1">COUNTIF(INDIRECT(CONCATENATE("EuroMillions!G", K$1, ":", "H", K$1+29)),Table256[[#This Row],[Number]])</f>
        <v>6</v>
      </c>
      <c r="G8">
        <f ca="1">COUNTIF(INDIRECT(CONCATENATE("EuroMillions!G", K$1, ":", "H", K$1+49)),Table256[[#This Row],[Number]])</f>
        <v>9</v>
      </c>
      <c r="H8">
        <f ca="1">COUNTIF(INDIRECT(CONCATENATE("EuroMillions!G", K$1, ":", "H", K$1+199)),Table256[[#This Row],[Number]])</f>
        <v>35</v>
      </c>
    </row>
    <row r="9" spans="1:12" x14ac:dyDescent="0.3">
      <c r="A9">
        <v>8</v>
      </c>
      <c r="B9">
        <f ca="1">COUNTIF(INDIRECT(CONCATENATE("EuroMillions!G", K$1, ":", "H", K$1+4)),Table256[[#This Row],[Number]])</f>
        <v>0</v>
      </c>
      <c r="C9">
        <f ca="1">COUNTIF(INDIRECT(CONCATENATE("EuroMillions!G", K$1, ":", "H", K$1+9)),Table256[[#This Row],[Number]])</f>
        <v>2</v>
      </c>
      <c r="D9">
        <f ca="1">COUNTIF(INDIRECT(CONCATENATE("EuroMillions!G", K$1, ":", "H", K$1+14)),Table256[[#This Row],[Number]])</f>
        <v>2</v>
      </c>
      <c r="E9">
        <f ca="1">COUNTIF(INDIRECT(CONCATENATE("EuroMillions!G", K$1, ":", "H", K$1+19)),Table256[[#This Row],[Number]])</f>
        <v>3</v>
      </c>
      <c r="F9">
        <f ca="1">COUNTIF(INDIRECT(CONCATENATE("EuroMillions!G", K$1, ":", "H", K$1+29)),Table256[[#This Row],[Number]])</f>
        <v>7</v>
      </c>
      <c r="G9">
        <f ca="1">COUNTIF(INDIRECT(CONCATENATE("EuroMillions!G", K$1, ":", "H", K$1+49)),Table256[[#This Row],[Number]])</f>
        <v>10</v>
      </c>
      <c r="H9">
        <f ca="1">COUNTIF(INDIRECT(CONCATENATE("EuroMillions!G", K$1, ":", "H", K$1+199)),Table256[[#This Row],[Number]])</f>
        <v>35</v>
      </c>
    </row>
    <row r="10" spans="1:12" x14ac:dyDescent="0.3">
      <c r="A10">
        <v>9</v>
      </c>
      <c r="B10">
        <f ca="1">COUNTIF(INDIRECT(CONCATENATE("EuroMillions!G", K$1, ":", "H", K$1+4)),Table256[[#This Row],[Number]])</f>
        <v>1</v>
      </c>
      <c r="C10">
        <f ca="1">COUNTIF(INDIRECT(CONCATENATE("EuroMillions!G", K$1, ":", "H", K$1+9)),Table256[[#This Row],[Number]])</f>
        <v>2</v>
      </c>
      <c r="D10">
        <f ca="1">COUNTIF(INDIRECT(CONCATENATE("EuroMillions!G", K$1, ":", "H", K$1+14)),Table256[[#This Row],[Number]])</f>
        <v>4</v>
      </c>
      <c r="E10">
        <f ca="1">COUNTIF(INDIRECT(CONCATENATE("EuroMillions!G", K$1, ":", "H", K$1+19)),Table256[[#This Row],[Number]])</f>
        <v>4</v>
      </c>
      <c r="F10">
        <f ca="1">COUNTIF(INDIRECT(CONCATENATE("EuroMillions!G", K$1, ":", "H", K$1+29)),Table256[[#This Row],[Number]])</f>
        <v>7</v>
      </c>
      <c r="G10">
        <f ca="1">COUNTIF(INDIRECT(CONCATENATE("EuroMillions!G", K$1, ":", "H", K$1+49)),Table256[[#This Row],[Number]])</f>
        <v>13</v>
      </c>
      <c r="H10">
        <f ca="1">COUNTIF(INDIRECT(CONCATENATE("EuroMillions!G", K$1, ":", "H", K$1+199)),Table256[[#This Row],[Number]])</f>
        <v>42</v>
      </c>
    </row>
    <row r="11" spans="1:12" x14ac:dyDescent="0.3">
      <c r="A11">
        <v>10</v>
      </c>
      <c r="B11">
        <f ca="1">COUNTIF(INDIRECT(CONCATENATE("EuroMillions!G", K$1, ":", "H", K$1+4)),Table256[[#This Row],[Number]])</f>
        <v>0</v>
      </c>
      <c r="C11">
        <f ca="1">COUNTIF(INDIRECT(CONCATENATE("EuroMillions!G", K$1, ":", "H", K$1+9)),Table256[[#This Row],[Number]])</f>
        <v>0</v>
      </c>
      <c r="D11">
        <f ca="1">COUNTIF(INDIRECT(CONCATENATE("EuroMillions!G", K$1, ":", "H", K$1+14)),Table256[[#This Row],[Number]])</f>
        <v>0</v>
      </c>
      <c r="E11">
        <f ca="1">COUNTIF(INDIRECT(CONCATENATE("EuroMillions!G", K$1, ":", "H", K$1+19)),Table256[[#This Row],[Number]])</f>
        <v>3</v>
      </c>
      <c r="F11">
        <f ca="1">COUNTIF(INDIRECT(CONCATENATE("EuroMillions!G", K$1, ":", "H", K$1+29)),Table256[[#This Row],[Number]])</f>
        <v>3</v>
      </c>
      <c r="G11">
        <f ca="1">COUNTIF(INDIRECT(CONCATENATE("EuroMillions!G", K$1, ":", "H", K$1+49)),Table256[[#This Row],[Number]])</f>
        <v>7</v>
      </c>
      <c r="H11">
        <f ca="1">COUNTIF(INDIRECT(CONCATENATE("EuroMillions!G", K$1, ":", "H", K$1+199)),Table256[[#This Row],[Number]])</f>
        <v>29</v>
      </c>
    </row>
    <row r="12" spans="1:12" x14ac:dyDescent="0.3">
      <c r="A12">
        <v>11</v>
      </c>
      <c r="B12">
        <f ca="1">COUNTIF(INDIRECT(CONCATENATE("EuroMillions!G", K$1, ":", "H", K$1+4)),Table256[[#This Row],[Number]])</f>
        <v>0</v>
      </c>
      <c r="C12">
        <f ca="1">COUNTIF(INDIRECT(CONCATENATE("EuroMillions!G", K$1, ":", "H", K$1+9)),Table256[[#This Row],[Number]])</f>
        <v>2</v>
      </c>
      <c r="D12">
        <f ca="1">COUNTIF(INDIRECT(CONCATENATE("EuroMillions!G", K$1, ":", "H", K$1+14)),Table256[[#This Row],[Number]])</f>
        <v>4</v>
      </c>
      <c r="E12">
        <f ca="1">COUNTIF(INDIRECT(CONCATENATE("EuroMillions!G", K$1, ":", "H", K$1+19)),Table256[[#This Row],[Number]])</f>
        <v>4</v>
      </c>
      <c r="F12">
        <f ca="1">COUNTIF(INDIRECT(CONCATENATE("EuroMillions!G", K$1, ":", "H", K$1+29)),Table256[[#This Row],[Number]])</f>
        <v>4</v>
      </c>
      <c r="G12">
        <f ca="1">COUNTIF(INDIRECT(CONCATENATE("EuroMillions!G", K$1, ":", "H", K$1+49)),Table256[[#This Row],[Number]])</f>
        <v>6</v>
      </c>
      <c r="H12">
        <f ca="1">COUNTIF(INDIRECT(CONCATENATE("EuroMillions!G", K$1, ":", "H", K$1+199)),Table256[[#This Row],[Number]])</f>
        <v>24</v>
      </c>
    </row>
    <row r="13" spans="1:12" x14ac:dyDescent="0.3">
      <c r="A13">
        <v>12</v>
      </c>
      <c r="B13">
        <f ca="1">COUNTIF(INDIRECT(CONCATENATE("EuroMillions!G", K$1, ":", "H", K$1+4)),Table256[[#This Row],[Number]])</f>
        <v>1</v>
      </c>
      <c r="C13">
        <f ca="1">COUNTIF(INDIRECT(CONCATENATE("EuroMillions!G", K$1, ":", "H", K$1+9)),Table256[[#This Row],[Number]])</f>
        <v>2</v>
      </c>
      <c r="D13">
        <f ca="1">COUNTIF(INDIRECT(CONCATENATE("EuroMillions!G", K$1, ":", "H", K$1+14)),Table256[[#This Row],[Number]])</f>
        <v>2</v>
      </c>
      <c r="E13">
        <f ca="1">COUNTIF(INDIRECT(CONCATENATE("EuroMillions!G", K$1, ":", "H", K$1+19)),Table256[[#This Row],[Number]])</f>
        <v>2</v>
      </c>
      <c r="F13">
        <f ca="1">COUNTIF(INDIRECT(CONCATENATE("EuroMillions!G", K$1, ":", "H", K$1+29)),Table256[[#This Row],[Number]])</f>
        <v>4</v>
      </c>
      <c r="G13">
        <f ca="1">COUNTIF(INDIRECT(CONCATENATE("EuroMillions!G", K$1, ":", "H", K$1+49)),Table256[[#This Row],[Number]])</f>
        <v>9</v>
      </c>
      <c r="H13">
        <f ca="1">COUNTIF(INDIRECT(CONCATENATE("EuroMillions!G", K$1, ":", "H", K$1+199)),Table256[[#This Row],[Number]])</f>
        <v>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BB2D-644B-44B4-B2E2-A66DEBE38E06}">
  <dimension ref="A1:O54"/>
  <sheetViews>
    <sheetView workbookViewId="0">
      <selection activeCell="M20" sqref="M20"/>
    </sheetView>
  </sheetViews>
  <sheetFormatPr defaultRowHeight="14.4" x14ac:dyDescent="0.3"/>
  <cols>
    <col min="1" max="1" width="10.6640625" customWidth="1"/>
    <col min="7" max="8" width="12.109375" customWidth="1"/>
  </cols>
  <sheetData>
    <row r="1" spans="1:1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5" x14ac:dyDescent="0.3">
      <c r="A2" s="4">
        <v>44783</v>
      </c>
      <c r="B2">
        <v>24</v>
      </c>
      <c r="C2">
        <v>52</v>
      </c>
      <c r="D2">
        <v>6</v>
      </c>
      <c r="E2">
        <v>40</v>
      </c>
      <c r="F2">
        <v>47</v>
      </c>
      <c r="G2">
        <v>21</v>
      </c>
      <c r="H2">
        <v>30</v>
      </c>
      <c r="I2">
        <v>8</v>
      </c>
      <c r="J2" t="s">
        <v>22</v>
      </c>
      <c r="K2">
        <v>2779</v>
      </c>
    </row>
    <row r="3" spans="1:15" x14ac:dyDescent="0.3">
      <c r="A3" s="4">
        <v>44779</v>
      </c>
      <c r="B3">
        <v>45</v>
      </c>
      <c r="C3">
        <v>41</v>
      </c>
      <c r="D3">
        <v>44</v>
      </c>
      <c r="E3">
        <v>31</v>
      </c>
      <c r="F3">
        <v>15</v>
      </c>
      <c r="G3">
        <v>14</v>
      </c>
      <c r="H3">
        <v>20</v>
      </c>
      <c r="I3">
        <v>7</v>
      </c>
      <c r="J3" t="s">
        <v>23</v>
      </c>
      <c r="K3">
        <v>2778</v>
      </c>
      <c r="O3" s="4"/>
    </row>
    <row r="4" spans="1:15" x14ac:dyDescent="0.3">
      <c r="A4" s="4">
        <v>44776</v>
      </c>
      <c r="B4">
        <v>25</v>
      </c>
      <c r="C4">
        <v>53</v>
      </c>
      <c r="D4">
        <v>29</v>
      </c>
      <c r="E4">
        <v>5</v>
      </c>
      <c r="F4">
        <v>28</v>
      </c>
      <c r="G4">
        <v>58</v>
      </c>
      <c r="H4">
        <v>15</v>
      </c>
      <c r="I4">
        <v>7</v>
      </c>
      <c r="J4" t="s">
        <v>23</v>
      </c>
      <c r="K4">
        <v>2777</v>
      </c>
      <c r="O4" s="4"/>
    </row>
    <row r="5" spans="1:15" x14ac:dyDescent="0.3">
      <c r="A5" s="4">
        <v>44772</v>
      </c>
      <c r="B5">
        <v>33</v>
      </c>
      <c r="C5">
        <v>7</v>
      </c>
      <c r="D5">
        <v>17</v>
      </c>
      <c r="E5">
        <v>16</v>
      </c>
      <c r="F5">
        <v>19</v>
      </c>
      <c r="G5">
        <v>57</v>
      </c>
      <c r="H5">
        <v>12</v>
      </c>
      <c r="I5">
        <v>6</v>
      </c>
      <c r="J5" t="s">
        <v>23</v>
      </c>
      <c r="K5">
        <v>2776</v>
      </c>
      <c r="O5" s="4"/>
    </row>
    <row r="6" spans="1:15" x14ac:dyDescent="0.3">
      <c r="A6" s="4">
        <v>44769</v>
      </c>
      <c r="B6">
        <v>14</v>
      </c>
      <c r="C6">
        <v>37</v>
      </c>
      <c r="D6">
        <v>39</v>
      </c>
      <c r="E6">
        <v>38</v>
      </c>
      <c r="F6">
        <v>1</v>
      </c>
      <c r="G6">
        <v>11</v>
      </c>
      <c r="H6">
        <v>54</v>
      </c>
      <c r="I6">
        <v>6</v>
      </c>
      <c r="J6" t="s">
        <v>23</v>
      </c>
      <c r="K6">
        <v>2775</v>
      </c>
      <c r="O6" s="4"/>
    </row>
    <row r="7" spans="1:15" x14ac:dyDescent="0.3">
      <c r="A7" s="4">
        <v>44765</v>
      </c>
      <c r="B7">
        <v>34</v>
      </c>
      <c r="C7">
        <v>10</v>
      </c>
      <c r="D7">
        <v>41</v>
      </c>
      <c r="E7">
        <v>2</v>
      </c>
      <c r="F7">
        <v>54</v>
      </c>
      <c r="G7">
        <v>13</v>
      </c>
      <c r="H7">
        <v>26</v>
      </c>
      <c r="I7">
        <v>5</v>
      </c>
      <c r="J7" t="s">
        <v>22</v>
      </c>
      <c r="K7">
        <v>2774</v>
      </c>
      <c r="O7" s="4"/>
    </row>
    <row r="8" spans="1:15" x14ac:dyDescent="0.3">
      <c r="A8" s="4">
        <v>44762</v>
      </c>
      <c r="B8">
        <v>36</v>
      </c>
      <c r="C8">
        <v>33</v>
      </c>
      <c r="D8">
        <v>12</v>
      </c>
      <c r="E8">
        <v>32</v>
      </c>
      <c r="F8">
        <v>14</v>
      </c>
      <c r="G8">
        <v>17</v>
      </c>
      <c r="H8">
        <v>9</v>
      </c>
      <c r="I8">
        <v>5</v>
      </c>
      <c r="J8" t="s">
        <v>22</v>
      </c>
      <c r="K8">
        <v>2773</v>
      </c>
      <c r="O8" s="4"/>
    </row>
    <row r="9" spans="1:15" x14ac:dyDescent="0.3">
      <c r="A9" s="4">
        <v>44758</v>
      </c>
      <c r="B9">
        <v>58</v>
      </c>
      <c r="C9">
        <v>32</v>
      </c>
      <c r="D9">
        <v>2</v>
      </c>
      <c r="E9">
        <v>19</v>
      </c>
      <c r="F9">
        <v>12</v>
      </c>
      <c r="G9">
        <v>54</v>
      </c>
      <c r="H9">
        <v>23</v>
      </c>
      <c r="I9">
        <v>4</v>
      </c>
      <c r="J9" t="s">
        <v>22</v>
      </c>
      <c r="K9">
        <v>2772</v>
      </c>
      <c r="O9" s="4"/>
    </row>
    <row r="10" spans="1:15" x14ac:dyDescent="0.3">
      <c r="A10" s="4">
        <v>44755</v>
      </c>
      <c r="B10">
        <v>12</v>
      </c>
      <c r="C10">
        <v>59</v>
      </c>
      <c r="D10">
        <v>39</v>
      </c>
      <c r="E10">
        <v>13</v>
      </c>
      <c r="F10">
        <v>42</v>
      </c>
      <c r="G10">
        <v>19</v>
      </c>
      <c r="H10">
        <v>10</v>
      </c>
      <c r="I10">
        <v>4</v>
      </c>
      <c r="J10" t="s">
        <v>22</v>
      </c>
      <c r="K10">
        <v>2771</v>
      </c>
      <c r="O10" s="4"/>
    </row>
    <row r="11" spans="1:15" x14ac:dyDescent="0.3">
      <c r="A11" s="4">
        <v>44751</v>
      </c>
      <c r="B11">
        <v>40</v>
      </c>
      <c r="C11">
        <v>12</v>
      </c>
      <c r="D11">
        <v>15</v>
      </c>
      <c r="E11">
        <v>6</v>
      </c>
      <c r="F11">
        <v>48</v>
      </c>
      <c r="G11">
        <v>24</v>
      </c>
      <c r="H11">
        <v>45</v>
      </c>
      <c r="I11">
        <v>3</v>
      </c>
      <c r="J11" t="s">
        <v>23</v>
      </c>
      <c r="K11">
        <v>2770</v>
      </c>
      <c r="O11" s="4"/>
    </row>
    <row r="12" spans="1:15" x14ac:dyDescent="0.3">
      <c r="A12" s="4">
        <v>44748</v>
      </c>
      <c r="B12">
        <v>44</v>
      </c>
      <c r="C12">
        <v>25</v>
      </c>
      <c r="D12">
        <v>9</v>
      </c>
      <c r="E12">
        <v>54</v>
      </c>
      <c r="F12">
        <v>36</v>
      </c>
      <c r="G12">
        <v>41</v>
      </c>
      <c r="H12">
        <v>48</v>
      </c>
      <c r="I12">
        <v>3</v>
      </c>
      <c r="J12" t="s">
        <v>23</v>
      </c>
      <c r="K12">
        <v>2769</v>
      </c>
      <c r="O12" s="4"/>
    </row>
    <row r="13" spans="1:15" x14ac:dyDescent="0.3">
      <c r="A13" s="4">
        <v>44744</v>
      </c>
      <c r="B13">
        <v>53</v>
      </c>
      <c r="C13">
        <v>48</v>
      </c>
      <c r="D13">
        <v>33</v>
      </c>
      <c r="E13">
        <v>9</v>
      </c>
      <c r="F13">
        <v>43</v>
      </c>
      <c r="G13">
        <v>23</v>
      </c>
      <c r="H13">
        <v>1</v>
      </c>
      <c r="I13">
        <v>2</v>
      </c>
      <c r="J13" t="s">
        <v>23</v>
      </c>
      <c r="K13">
        <v>2768</v>
      </c>
      <c r="O13" s="4"/>
    </row>
    <row r="14" spans="1:15" x14ac:dyDescent="0.3">
      <c r="A14" s="4">
        <v>44741</v>
      </c>
      <c r="B14">
        <v>26</v>
      </c>
      <c r="C14">
        <v>3</v>
      </c>
      <c r="D14">
        <v>17</v>
      </c>
      <c r="E14">
        <v>21</v>
      </c>
      <c r="F14">
        <v>46</v>
      </c>
      <c r="G14">
        <v>59</v>
      </c>
      <c r="H14">
        <v>39</v>
      </c>
      <c r="I14">
        <v>2</v>
      </c>
      <c r="J14" t="s">
        <v>23</v>
      </c>
      <c r="K14">
        <v>2767</v>
      </c>
      <c r="O14" s="4"/>
    </row>
    <row r="15" spans="1:15" x14ac:dyDescent="0.3">
      <c r="A15" s="4">
        <v>44737</v>
      </c>
      <c r="B15">
        <v>43</v>
      </c>
      <c r="C15">
        <v>13</v>
      </c>
      <c r="D15">
        <v>31</v>
      </c>
      <c r="E15">
        <v>52</v>
      </c>
      <c r="F15">
        <v>23</v>
      </c>
      <c r="G15">
        <v>25</v>
      </c>
      <c r="H15">
        <v>6</v>
      </c>
      <c r="I15">
        <v>1</v>
      </c>
      <c r="J15" t="s">
        <v>22</v>
      </c>
      <c r="K15">
        <v>2766</v>
      </c>
      <c r="O15" s="4"/>
    </row>
    <row r="16" spans="1:15" x14ac:dyDescent="0.3">
      <c r="A16" s="4">
        <v>44734</v>
      </c>
      <c r="B16">
        <v>54</v>
      </c>
      <c r="C16">
        <v>21</v>
      </c>
      <c r="D16">
        <v>40</v>
      </c>
      <c r="E16">
        <v>48</v>
      </c>
      <c r="F16">
        <v>36</v>
      </c>
      <c r="G16">
        <v>46</v>
      </c>
      <c r="H16">
        <v>38</v>
      </c>
      <c r="I16">
        <v>1</v>
      </c>
      <c r="J16" t="s">
        <v>22</v>
      </c>
      <c r="K16">
        <v>2765</v>
      </c>
      <c r="O16" s="4"/>
    </row>
    <row r="17" spans="1:15" x14ac:dyDescent="0.3">
      <c r="A17" s="4">
        <v>44730</v>
      </c>
      <c r="B17">
        <v>14</v>
      </c>
      <c r="C17">
        <v>39</v>
      </c>
      <c r="D17">
        <v>11</v>
      </c>
      <c r="E17">
        <v>59</v>
      </c>
      <c r="F17">
        <v>42</v>
      </c>
      <c r="G17">
        <v>36</v>
      </c>
      <c r="H17">
        <v>21</v>
      </c>
      <c r="I17">
        <v>4</v>
      </c>
      <c r="J17" t="s">
        <v>22</v>
      </c>
      <c r="K17">
        <v>2764</v>
      </c>
      <c r="O17" s="4"/>
    </row>
    <row r="18" spans="1:15" x14ac:dyDescent="0.3">
      <c r="A18" s="4">
        <v>44727</v>
      </c>
      <c r="B18">
        <v>53</v>
      </c>
      <c r="C18">
        <v>3</v>
      </c>
      <c r="D18">
        <v>41</v>
      </c>
      <c r="E18">
        <v>37</v>
      </c>
      <c r="F18">
        <v>38</v>
      </c>
      <c r="G18">
        <v>26</v>
      </c>
      <c r="H18">
        <v>36</v>
      </c>
      <c r="I18">
        <v>4</v>
      </c>
      <c r="J18" t="s">
        <v>22</v>
      </c>
      <c r="K18">
        <v>2763</v>
      </c>
      <c r="O18" s="4"/>
    </row>
    <row r="19" spans="1:15" x14ac:dyDescent="0.3">
      <c r="A19" s="4">
        <v>44723</v>
      </c>
      <c r="B19">
        <v>32</v>
      </c>
      <c r="C19">
        <v>21</v>
      </c>
      <c r="D19">
        <v>59</v>
      </c>
      <c r="E19">
        <v>52</v>
      </c>
      <c r="F19">
        <v>34</v>
      </c>
      <c r="G19">
        <v>20</v>
      </c>
      <c r="H19">
        <v>1</v>
      </c>
      <c r="I19">
        <v>3</v>
      </c>
      <c r="J19" t="s">
        <v>23</v>
      </c>
      <c r="K19">
        <v>2762</v>
      </c>
      <c r="O19" s="4"/>
    </row>
    <row r="20" spans="1:15" x14ac:dyDescent="0.3">
      <c r="A20" s="4">
        <v>44720</v>
      </c>
      <c r="B20">
        <v>25</v>
      </c>
      <c r="C20">
        <v>53</v>
      </c>
      <c r="D20">
        <v>58</v>
      </c>
      <c r="E20">
        <v>11</v>
      </c>
      <c r="F20">
        <v>23</v>
      </c>
      <c r="G20">
        <v>38</v>
      </c>
      <c r="H20">
        <v>52</v>
      </c>
      <c r="I20">
        <v>3</v>
      </c>
      <c r="J20" t="s">
        <v>23</v>
      </c>
      <c r="K20">
        <v>2761</v>
      </c>
      <c r="O20" s="4"/>
    </row>
    <row r="21" spans="1:15" x14ac:dyDescent="0.3">
      <c r="A21" s="4">
        <v>44716</v>
      </c>
      <c r="B21">
        <v>46</v>
      </c>
      <c r="C21">
        <v>59</v>
      </c>
      <c r="D21">
        <v>41</v>
      </c>
      <c r="E21">
        <v>52</v>
      </c>
      <c r="F21">
        <v>19</v>
      </c>
      <c r="G21">
        <v>9</v>
      </c>
      <c r="H21">
        <v>24</v>
      </c>
      <c r="I21">
        <v>2</v>
      </c>
      <c r="J21" t="s">
        <v>23</v>
      </c>
      <c r="K21">
        <v>2760</v>
      </c>
      <c r="O21" s="4"/>
    </row>
    <row r="22" spans="1:15" x14ac:dyDescent="0.3">
      <c r="A22" s="4">
        <v>44713</v>
      </c>
      <c r="B22">
        <v>32</v>
      </c>
      <c r="C22">
        <v>4</v>
      </c>
      <c r="D22">
        <v>30</v>
      </c>
      <c r="E22">
        <v>38</v>
      </c>
      <c r="F22">
        <v>1</v>
      </c>
      <c r="G22">
        <v>6</v>
      </c>
      <c r="H22">
        <v>18</v>
      </c>
      <c r="I22">
        <v>2</v>
      </c>
      <c r="J22" t="s">
        <v>23</v>
      </c>
      <c r="K22">
        <v>2759</v>
      </c>
      <c r="O22" s="4"/>
    </row>
    <row r="23" spans="1:15" x14ac:dyDescent="0.3">
      <c r="A23" s="4">
        <v>44709</v>
      </c>
      <c r="B23">
        <v>24</v>
      </c>
      <c r="C23">
        <v>57</v>
      </c>
      <c r="D23">
        <v>16</v>
      </c>
      <c r="E23">
        <v>34</v>
      </c>
      <c r="F23">
        <v>44</v>
      </c>
      <c r="G23">
        <v>5</v>
      </c>
      <c r="H23">
        <v>20</v>
      </c>
      <c r="I23">
        <v>1</v>
      </c>
      <c r="J23" t="s">
        <v>24</v>
      </c>
      <c r="K23">
        <v>2758</v>
      </c>
      <c r="O23" s="4"/>
    </row>
    <row r="24" spans="1:15" x14ac:dyDescent="0.3">
      <c r="A24" s="4">
        <v>44706</v>
      </c>
      <c r="B24">
        <v>45</v>
      </c>
      <c r="C24">
        <v>31</v>
      </c>
      <c r="D24">
        <v>49</v>
      </c>
      <c r="E24">
        <v>30</v>
      </c>
      <c r="F24">
        <v>37</v>
      </c>
      <c r="G24">
        <v>56</v>
      </c>
      <c r="H24">
        <v>51</v>
      </c>
      <c r="I24">
        <v>1</v>
      </c>
      <c r="J24" t="s">
        <v>24</v>
      </c>
      <c r="K24">
        <v>2757</v>
      </c>
      <c r="O24" s="4"/>
    </row>
    <row r="25" spans="1:15" x14ac:dyDescent="0.3">
      <c r="A25" s="4">
        <v>44702</v>
      </c>
      <c r="B25">
        <v>51</v>
      </c>
      <c r="C25">
        <v>48</v>
      </c>
      <c r="D25">
        <v>57</v>
      </c>
      <c r="E25">
        <v>12</v>
      </c>
      <c r="F25">
        <v>37</v>
      </c>
      <c r="G25">
        <v>25</v>
      </c>
      <c r="H25">
        <v>8</v>
      </c>
      <c r="I25">
        <v>4</v>
      </c>
      <c r="J25" t="s">
        <v>25</v>
      </c>
      <c r="K25">
        <v>2756</v>
      </c>
      <c r="O25" s="4"/>
    </row>
    <row r="26" spans="1:15" x14ac:dyDescent="0.3">
      <c r="A26" s="4">
        <v>44699</v>
      </c>
      <c r="B26">
        <v>18</v>
      </c>
      <c r="C26">
        <v>20</v>
      </c>
      <c r="D26">
        <v>38</v>
      </c>
      <c r="E26">
        <v>40</v>
      </c>
      <c r="F26">
        <v>51</v>
      </c>
      <c r="G26">
        <v>42</v>
      </c>
      <c r="H26">
        <v>45</v>
      </c>
      <c r="I26">
        <v>4</v>
      </c>
      <c r="J26" t="s">
        <v>25</v>
      </c>
      <c r="K26">
        <v>2755</v>
      </c>
      <c r="O26" s="4"/>
    </row>
    <row r="27" spans="1:15" x14ac:dyDescent="0.3">
      <c r="A27" s="4">
        <v>44695</v>
      </c>
      <c r="B27">
        <v>15</v>
      </c>
      <c r="C27">
        <v>21</v>
      </c>
      <c r="D27">
        <v>12</v>
      </c>
      <c r="E27">
        <v>50</v>
      </c>
      <c r="F27">
        <v>39</v>
      </c>
      <c r="G27">
        <v>24</v>
      </c>
      <c r="H27">
        <v>35</v>
      </c>
      <c r="I27">
        <v>3</v>
      </c>
      <c r="J27" t="s">
        <v>25</v>
      </c>
      <c r="K27">
        <v>2754</v>
      </c>
      <c r="O27" s="4"/>
    </row>
    <row r="28" spans="1:15" x14ac:dyDescent="0.3">
      <c r="A28" s="4">
        <v>44692</v>
      </c>
      <c r="B28">
        <v>39</v>
      </c>
      <c r="C28">
        <v>51</v>
      </c>
      <c r="D28">
        <v>21</v>
      </c>
      <c r="E28">
        <v>44</v>
      </c>
      <c r="F28">
        <v>37</v>
      </c>
      <c r="G28">
        <v>34</v>
      </c>
      <c r="H28">
        <v>26</v>
      </c>
      <c r="I28">
        <v>3</v>
      </c>
      <c r="J28" t="s">
        <v>25</v>
      </c>
      <c r="K28">
        <v>2753</v>
      </c>
      <c r="O28" s="4"/>
    </row>
    <row r="29" spans="1:15" x14ac:dyDescent="0.3">
      <c r="A29" s="4">
        <v>44688</v>
      </c>
      <c r="B29">
        <v>5</v>
      </c>
      <c r="C29">
        <v>3</v>
      </c>
      <c r="D29">
        <v>15</v>
      </c>
      <c r="E29">
        <v>6</v>
      </c>
      <c r="F29">
        <v>41</v>
      </c>
      <c r="G29">
        <v>45</v>
      </c>
      <c r="H29">
        <v>39</v>
      </c>
      <c r="I29">
        <v>2</v>
      </c>
      <c r="J29" t="s">
        <v>24</v>
      </c>
      <c r="K29">
        <v>2752</v>
      </c>
      <c r="O29" s="4"/>
    </row>
    <row r="30" spans="1:15" x14ac:dyDescent="0.3">
      <c r="A30" s="4">
        <v>44685</v>
      </c>
      <c r="B30">
        <v>57</v>
      </c>
      <c r="C30">
        <v>10</v>
      </c>
      <c r="D30">
        <v>55</v>
      </c>
      <c r="E30">
        <v>50</v>
      </c>
      <c r="F30">
        <v>29</v>
      </c>
      <c r="G30">
        <v>6</v>
      </c>
      <c r="H30">
        <v>5</v>
      </c>
      <c r="I30">
        <v>2</v>
      </c>
      <c r="J30" t="s">
        <v>24</v>
      </c>
      <c r="K30">
        <v>2751</v>
      </c>
      <c r="O30" s="4"/>
    </row>
    <row r="31" spans="1:15" x14ac:dyDescent="0.3">
      <c r="A31" s="4">
        <v>44681</v>
      </c>
      <c r="B31">
        <v>15</v>
      </c>
      <c r="C31">
        <v>19</v>
      </c>
      <c r="D31">
        <v>41</v>
      </c>
      <c r="E31">
        <v>26</v>
      </c>
      <c r="F31">
        <v>51</v>
      </c>
      <c r="G31">
        <v>57</v>
      </c>
      <c r="H31">
        <v>52</v>
      </c>
      <c r="I31">
        <v>1</v>
      </c>
      <c r="J31" t="s">
        <v>24</v>
      </c>
      <c r="K31">
        <v>2750</v>
      </c>
      <c r="O31" s="4"/>
    </row>
    <row r="32" spans="1:15" x14ac:dyDescent="0.3">
      <c r="A32" s="4">
        <v>44678</v>
      </c>
      <c r="B32">
        <v>57</v>
      </c>
      <c r="C32">
        <v>38</v>
      </c>
      <c r="D32">
        <v>22</v>
      </c>
      <c r="E32">
        <v>10</v>
      </c>
      <c r="F32">
        <v>56</v>
      </c>
      <c r="G32">
        <v>35</v>
      </c>
      <c r="H32">
        <v>46</v>
      </c>
      <c r="I32">
        <v>1</v>
      </c>
      <c r="J32" t="s">
        <v>24</v>
      </c>
      <c r="K32">
        <v>2749</v>
      </c>
      <c r="O32" s="4"/>
    </row>
    <row r="33" spans="1:15" x14ac:dyDescent="0.3">
      <c r="A33" s="4">
        <v>44674</v>
      </c>
      <c r="B33">
        <v>7</v>
      </c>
      <c r="C33">
        <v>10</v>
      </c>
      <c r="D33">
        <v>56</v>
      </c>
      <c r="E33">
        <v>31</v>
      </c>
      <c r="F33">
        <v>48</v>
      </c>
      <c r="G33">
        <v>24</v>
      </c>
      <c r="H33">
        <v>15</v>
      </c>
      <c r="I33">
        <v>11</v>
      </c>
      <c r="J33" t="s">
        <v>25</v>
      </c>
      <c r="K33">
        <v>2748</v>
      </c>
      <c r="O33" s="4"/>
    </row>
    <row r="34" spans="1:15" x14ac:dyDescent="0.3">
      <c r="A34" s="4">
        <v>44671</v>
      </c>
      <c r="B34">
        <v>5</v>
      </c>
      <c r="C34">
        <v>53</v>
      </c>
      <c r="D34">
        <v>24</v>
      </c>
      <c r="E34">
        <v>47</v>
      </c>
      <c r="F34">
        <v>8</v>
      </c>
      <c r="G34">
        <v>50</v>
      </c>
      <c r="H34">
        <v>31</v>
      </c>
      <c r="I34">
        <v>11</v>
      </c>
      <c r="J34" t="s">
        <v>25</v>
      </c>
      <c r="K34">
        <v>2747</v>
      </c>
      <c r="O34" s="4"/>
    </row>
    <row r="35" spans="1:15" x14ac:dyDescent="0.3">
      <c r="A35" s="4">
        <v>44667</v>
      </c>
      <c r="B35">
        <v>6</v>
      </c>
      <c r="C35">
        <v>4</v>
      </c>
      <c r="D35">
        <v>55</v>
      </c>
      <c r="E35">
        <v>58</v>
      </c>
      <c r="F35">
        <v>2</v>
      </c>
      <c r="G35">
        <v>35</v>
      </c>
      <c r="H35">
        <v>44</v>
      </c>
      <c r="I35">
        <v>10</v>
      </c>
      <c r="J35" t="s">
        <v>25</v>
      </c>
      <c r="K35">
        <v>2746</v>
      </c>
      <c r="O35" s="4"/>
    </row>
    <row r="36" spans="1:15" x14ac:dyDescent="0.3">
      <c r="A36" s="4">
        <v>44664</v>
      </c>
      <c r="B36">
        <v>53</v>
      </c>
      <c r="C36">
        <v>40</v>
      </c>
      <c r="D36">
        <v>1</v>
      </c>
      <c r="E36">
        <v>10</v>
      </c>
      <c r="F36">
        <v>7</v>
      </c>
      <c r="G36">
        <v>30</v>
      </c>
      <c r="H36">
        <v>2</v>
      </c>
      <c r="I36">
        <v>10</v>
      </c>
      <c r="J36" t="s">
        <v>25</v>
      </c>
      <c r="K36">
        <v>2745</v>
      </c>
      <c r="O36" s="4"/>
    </row>
    <row r="37" spans="1:15" x14ac:dyDescent="0.3">
      <c r="A37" s="4">
        <v>44660</v>
      </c>
      <c r="B37">
        <v>18</v>
      </c>
      <c r="C37">
        <v>59</v>
      </c>
      <c r="D37">
        <v>44</v>
      </c>
      <c r="E37">
        <v>11</v>
      </c>
      <c r="F37">
        <v>10</v>
      </c>
      <c r="G37">
        <v>29</v>
      </c>
      <c r="H37">
        <v>17</v>
      </c>
      <c r="I37">
        <v>9</v>
      </c>
      <c r="J37" t="s">
        <v>24</v>
      </c>
      <c r="K37">
        <v>2744</v>
      </c>
      <c r="O37" s="4"/>
    </row>
    <row r="38" spans="1:15" x14ac:dyDescent="0.3">
      <c r="A38" s="4">
        <v>44657</v>
      </c>
      <c r="B38">
        <v>23</v>
      </c>
      <c r="C38">
        <v>3</v>
      </c>
      <c r="D38">
        <v>49</v>
      </c>
      <c r="E38">
        <v>30</v>
      </c>
      <c r="F38">
        <v>17</v>
      </c>
      <c r="G38">
        <v>24</v>
      </c>
      <c r="H38">
        <v>59</v>
      </c>
      <c r="I38">
        <v>9</v>
      </c>
      <c r="J38" t="s">
        <v>24</v>
      </c>
      <c r="K38">
        <v>2743</v>
      </c>
      <c r="O38" s="4"/>
    </row>
    <row r="39" spans="1:15" x14ac:dyDescent="0.3">
      <c r="A39" s="4">
        <v>44653</v>
      </c>
      <c r="B39">
        <v>22</v>
      </c>
      <c r="C39">
        <v>57</v>
      </c>
      <c r="D39">
        <v>27</v>
      </c>
      <c r="E39">
        <v>52</v>
      </c>
      <c r="F39">
        <v>30</v>
      </c>
      <c r="G39">
        <v>24</v>
      </c>
      <c r="H39">
        <v>20</v>
      </c>
      <c r="I39">
        <v>11</v>
      </c>
      <c r="J39" t="s">
        <v>24</v>
      </c>
      <c r="K39">
        <v>2742</v>
      </c>
      <c r="O39" s="4"/>
    </row>
    <row r="40" spans="1:15" x14ac:dyDescent="0.3">
      <c r="A40" s="4">
        <v>44650</v>
      </c>
      <c r="B40">
        <v>17</v>
      </c>
      <c r="C40">
        <v>44</v>
      </c>
      <c r="D40">
        <v>58</v>
      </c>
      <c r="E40">
        <v>12</v>
      </c>
      <c r="F40">
        <v>11</v>
      </c>
      <c r="G40">
        <v>14</v>
      </c>
      <c r="H40">
        <v>29</v>
      </c>
      <c r="I40">
        <v>11</v>
      </c>
      <c r="J40" t="s">
        <v>24</v>
      </c>
      <c r="K40">
        <v>2741</v>
      </c>
      <c r="O40" s="4"/>
    </row>
    <row r="41" spans="1:15" x14ac:dyDescent="0.3">
      <c r="A41" s="4">
        <v>44646</v>
      </c>
      <c r="B41">
        <v>13</v>
      </c>
      <c r="C41">
        <v>27</v>
      </c>
      <c r="D41">
        <v>53</v>
      </c>
      <c r="E41">
        <v>35</v>
      </c>
      <c r="F41">
        <v>46</v>
      </c>
      <c r="G41">
        <v>18</v>
      </c>
      <c r="H41">
        <v>40</v>
      </c>
      <c r="I41">
        <v>10</v>
      </c>
      <c r="J41" t="s">
        <v>25</v>
      </c>
      <c r="K41">
        <v>2740</v>
      </c>
      <c r="O41" s="4"/>
    </row>
    <row r="42" spans="1:15" x14ac:dyDescent="0.3">
      <c r="A42" s="4">
        <v>44643</v>
      </c>
      <c r="B42">
        <v>52</v>
      </c>
      <c r="C42">
        <v>15</v>
      </c>
      <c r="D42">
        <v>53</v>
      </c>
      <c r="E42">
        <v>46</v>
      </c>
      <c r="F42">
        <v>3</v>
      </c>
      <c r="G42">
        <v>14</v>
      </c>
      <c r="H42">
        <v>50</v>
      </c>
      <c r="I42">
        <v>10</v>
      </c>
      <c r="J42" t="s">
        <v>25</v>
      </c>
      <c r="K42">
        <v>2739</v>
      </c>
      <c r="O42" s="4"/>
    </row>
    <row r="43" spans="1:15" x14ac:dyDescent="0.3">
      <c r="A43" s="4">
        <v>44639</v>
      </c>
      <c r="B43">
        <v>51</v>
      </c>
      <c r="C43">
        <v>20</v>
      </c>
      <c r="D43">
        <v>50</v>
      </c>
      <c r="E43">
        <v>34</v>
      </c>
      <c r="F43">
        <v>33</v>
      </c>
      <c r="G43">
        <v>24</v>
      </c>
      <c r="H43">
        <v>7</v>
      </c>
      <c r="I43">
        <v>9</v>
      </c>
      <c r="J43" t="s">
        <v>25</v>
      </c>
      <c r="K43">
        <v>2738</v>
      </c>
      <c r="O43" s="4"/>
    </row>
    <row r="44" spans="1:15" x14ac:dyDescent="0.3">
      <c r="A44" s="4">
        <v>44636</v>
      </c>
      <c r="B44">
        <v>28</v>
      </c>
      <c r="C44">
        <v>33</v>
      </c>
      <c r="D44">
        <v>14</v>
      </c>
      <c r="E44">
        <v>23</v>
      </c>
      <c r="F44">
        <v>20</v>
      </c>
      <c r="G44">
        <v>54</v>
      </c>
      <c r="H44">
        <v>12</v>
      </c>
      <c r="I44">
        <v>9</v>
      </c>
      <c r="J44" t="s">
        <v>25</v>
      </c>
      <c r="K44">
        <v>2737</v>
      </c>
      <c r="O44" s="4"/>
    </row>
    <row r="45" spans="1:15" x14ac:dyDescent="0.3">
      <c r="A45" s="4">
        <v>44632</v>
      </c>
      <c r="B45">
        <v>39</v>
      </c>
      <c r="C45">
        <v>23</v>
      </c>
      <c r="D45">
        <v>44</v>
      </c>
      <c r="E45">
        <v>13</v>
      </c>
      <c r="F45">
        <v>7</v>
      </c>
      <c r="G45">
        <v>21</v>
      </c>
      <c r="H45">
        <v>16</v>
      </c>
      <c r="I45">
        <v>11</v>
      </c>
      <c r="J45" t="s">
        <v>24</v>
      </c>
      <c r="K45">
        <v>2736</v>
      </c>
      <c r="O45" s="4"/>
    </row>
    <row r="46" spans="1:15" x14ac:dyDescent="0.3">
      <c r="A46" s="4">
        <v>44629</v>
      </c>
      <c r="B46">
        <v>10</v>
      </c>
      <c r="C46">
        <v>3</v>
      </c>
      <c r="D46">
        <v>38</v>
      </c>
      <c r="E46">
        <v>26</v>
      </c>
      <c r="F46">
        <v>47</v>
      </c>
      <c r="G46">
        <v>41</v>
      </c>
      <c r="H46">
        <v>45</v>
      </c>
      <c r="I46">
        <v>11</v>
      </c>
      <c r="J46" t="s">
        <v>24</v>
      </c>
      <c r="K46">
        <v>2735</v>
      </c>
      <c r="O46" s="4"/>
    </row>
    <row r="47" spans="1:15" x14ac:dyDescent="0.3">
      <c r="A47" s="4">
        <v>44625</v>
      </c>
      <c r="B47">
        <v>51</v>
      </c>
      <c r="C47">
        <v>33</v>
      </c>
      <c r="D47">
        <v>10</v>
      </c>
      <c r="E47">
        <v>29</v>
      </c>
      <c r="F47">
        <v>42</v>
      </c>
      <c r="G47">
        <v>21</v>
      </c>
      <c r="H47">
        <v>48</v>
      </c>
      <c r="I47">
        <v>10</v>
      </c>
      <c r="J47" t="s">
        <v>24</v>
      </c>
      <c r="K47">
        <v>2734</v>
      </c>
      <c r="O47" s="4"/>
    </row>
    <row r="48" spans="1:15" x14ac:dyDescent="0.3">
      <c r="A48" s="4">
        <v>44622</v>
      </c>
      <c r="B48">
        <v>58</v>
      </c>
      <c r="C48">
        <v>55</v>
      </c>
      <c r="D48">
        <v>43</v>
      </c>
      <c r="E48">
        <v>48</v>
      </c>
      <c r="F48">
        <v>49</v>
      </c>
      <c r="G48">
        <v>52</v>
      </c>
      <c r="H48">
        <v>32</v>
      </c>
      <c r="I48">
        <v>10</v>
      </c>
      <c r="J48" t="s">
        <v>24</v>
      </c>
      <c r="K48">
        <v>2733</v>
      </c>
      <c r="O48" s="4"/>
    </row>
    <row r="49" spans="1:15" x14ac:dyDescent="0.3">
      <c r="A49" s="4">
        <v>44618</v>
      </c>
      <c r="B49">
        <v>52</v>
      </c>
      <c r="C49">
        <v>8</v>
      </c>
      <c r="D49">
        <v>5</v>
      </c>
      <c r="E49">
        <v>33</v>
      </c>
      <c r="F49">
        <v>47</v>
      </c>
      <c r="G49">
        <v>37</v>
      </c>
      <c r="H49">
        <v>20</v>
      </c>
      <c r="I49">
        <v>9</v>
      </c>
      <c r="J49" t="s">
        <v>25</v>
      </c>
      <c r="K49">
        <v>2732</v>
      </c>
      <c r="O49" s="4"/>
    </row>
    <row r="50" spans="1:15" x14ac:dyDescent="0.3">
      <c r="A50" s="4">
        <v>44615</v>
      </c>
      <c r="B50">
        <v>22</v>
      </c>
      <c r="C50">
        <v>26</v>
      </c>
      <c r="D50">
        <v>37</v>
      </c>
      <c r="E50">
        <v>33</v>
      </c>
      <c r="F50">
        <v>27</v>
      </c>
      <c r="G50">
        <v>4</v>
      </c>
      <c r="H50">
        <v>20</v>
      </c>
      <c r="I50">
        <v>9</v>
      </c>
      <c r="J50" t="s">
        <v>25</v>
      </c>
      <c r="K50">
        <v>2731</v>
      </c>
      <c r="O50" s="4"/>
    </row>
    <row r="51" spans="1:15" x14ac:dyDescent="0.3">
      <c r="A51" s="4">
        <v>44611</v>
      </c>
      <c r="B51">
        <v>56</v>
      </c>
      <c r="C51">
        <v>44</v>
      </c>
      <c r="D51">
        <v>33</v>
      </c>
      <c r="E51">
        <v>50</v>
      </c>
      <c r="F51">
        <v>34</v>
      </c>
      <c r="G51">
        <v>57</v>
      </c>
      <c r="H51">
        <v>26</v>
      </c>
      <c r="I51">
        <v>7</v>
      </c>
      <c r="J51" t="s">
        <v>25</v>
      </c>
      <c r="K51">
        <v>2730</v>
      </c>
      <c r="O51" s="4"/>
    </row>
    <row r="52" spans="1:15" x14ac:dyDescent="0.3">
      <c r="A52" s="4">
        <v>44608</v>
      </c>
      <c r="B52">
        <v>31</v>
      </c>
      <c r="C52">
        <v>27</v>
      </c>
      <c r="D52">
        <v>21</v>
      </c>
      <c r="E52">
        <v>53</v>
      </c>
      <c r="F52">
        <v>59</v>
      </c>
      <c r="G52">
        <v>50</v>
      </c>
      <c r="H52">
        <v>24</v>
      </c>
      <c r="I52">
        <v>7</v>
      </c>
      <c r="J52" t="s">
        <v>25</v>
      </c>
      <c r="K52">
        <v>2729</v>
      </c>
      <c r="O52" s="4"/>
    </row>
    <row r="53" spans="1:15" x14ac:dyDescent="0.3">
      <c r="A53" s="4">
        <v>44604</v>
      </c>
      <c r="B53">
        <v>28</v>
      </c>
      <c r="C53">
        <v>16</v>
      </c>
      <c r="D53">
        <v>58</v>
      </c>
      <c r="E53">
        <v>26</v>
      </c>
      <c r="F53">
        <v>9</v>
      </c>
      <c r="G53">
        <v>47</v>
      </c>
      <c r="H53">
        <v>49</v>
      </c>
      <c r="I53">
        <v>6</v>
      </c>
      <c r="J53" t="s">
        <v>24</v>
      </c>
      <c r="K53">
        <v>2728</v>
      </c>
      <c r="O53" s="4"/>
    </row>
    <row r="54" spans="1:15" x14ac:dyDescent="0.3">
      <c r="O54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527B-3B02-4170-B17B-B7DE2D541EB3}">
  <dimension ref="A1:H51"/>
  <sheetViews>
    <sheetView topLeftCell="A7" workbookViewId="0">
      <selection activeCell="H3" sqref="H3"/>
    </sheetView>
  </sheetViews>
  <sheetFormatPr defaultRowHeight="14.4" x14ac:dyDescent="0.3"/>
  <cols>
    <col min="1" max="1" width="10.109375" bestFit="1" customWidth="1"/>
    <col min="2" max="2" width="4.21875" bestFit="1" customWidth="1"/>
    <col min="3" max="7" width="5.21875" bestFit="1" customWidth="1"/>
    <col min="8" max="8" width="6.21875" bestFit="1" customWidth="1"/>
  </cols>
  <sheetData>
    <row r="1" spans="1:8" x14ac:dyDescent="0.3">
      <c r="A1" t="s">
        <v>12</v>
      </c>
      <c r="B1" t="s">
        <v>31</v>
      </c>
      <c r="C1" t="s">
        <v>9</v>
      </c>
      <c r="D1" t="s">
        <v>8</v>
      </c>
      <c r="E1" t="s">
        <v>10</v>
      </c>
      <c r="F1" t="s">
        <v>11</v>
      </c>
      <c r="G1" t="s">
        <v>7</v>
      </c>
      <c r="H1" t="s">
        <v>13</v>
      </c>
    </row>
    <row r="2" spans="1:8" x14ac:dyDescent="0.3">
      <c r="A2">
        <v>1</v>
      </c>
      <c r="B2">
        <f>COUNTIF(Lottery!$B$2:$H$6,Table2512[[#This Row],[Number]])</f>
        <v>1</v>
      </c>
      <c r="C2">
        <f>COUNTIF(Lottery!$B$2:$H$11,Table2512[[#This Row],[Number]])</f>
        <v>1</v>
      </c>
      <c r="D2">
        <f>COUNTIF(Lottery!$B$2:$H$16,Table2512[[#This Row],[Number]])</f>
        <v>2</v>
      </c>
      <c r="E2">
        <f>COUNTIF(Lottery!$B$2:$H$21,Table2512[[#This Row],[Number]])</f>
        <v>3</v>
      </c>
      <c r="F2">
        <f>COUNTIF(Lottery!$B$2:$H$31,Table2512[[#This Row],[Number]])</f>
        <v>4</v>
      </c>
      <c r="G2">
        <f>COUNTIF(Lottery!$B$2:$H$51,Table2512[[#This Row],[Number]])</f>
        <v>5</v>
      </c>
      <c r="H2">
        <f>COUNTIF(Lottery!$B$2:$H$101,Table2512[[#This Row],[Number]])</f>
        <v>5</v>
      </c>
    </row>
    <row r="3" spans="1:8" x14ac:dyDescent="0.3">
      <c r="A3">
        <v>2</v>
      </c>
      <c r="B3">
        <f>COUNTIF(Lottery!$B$2:$H$6,Table2512[[#This Row],[Number]])</f>
        <v>0</v>
      </c>
      <c r="C3">
        <f>COUNTIF(Lottery!$B$2:$H$11,Table2512[[#This Row],[Number]])</f>
        <v>2</v>
      </c>
      <c r="D3">
        <f>COUNTIF(Lottery!$B$2:$H$16,Table2512[[#This Row],[Number]])</f>
        <v>2</v>
      </c>
      <c r="E3">
        <f>COUNTIF(Lottery!$B$2:$H$21,Table2512[[#This Row],[Number]])</f>
        <v>2</v>
      </c>
      <c r="F3">
        <f>COUNTIF(Lottery!$B$2:$H$31,Table2512[[#This Row],[Number]])</f>
        <v>2</v>
      </c>
      <c r="G3">
        <f>COUNTIF(Lottery!$B$2:$H$51,Table2512[[#This Row],[Number]])</f>
        <v>4</v>
      </c>
      <c r="H3">
        <f>COUNTIF(Lottery!$B$2:$H$101,Table2512[[#This Row],[Number]])</f>
        <v>4</v>
      </c>
    </row>
    <row r="4" spans="1:8" x14ac:dyDescent="0.3">
      <c r="A4">
        <v>3</v>
      </c>
      <c r="B4">
        <f>COUNTIF(Lottery!$B$2:$H$6,Table2512[[#This Row],[Number]])</f>
        <v>0</v>
      </c>
      <c r="C4">
        <f>COUNTIF(Lottery!$B$2:$H$11,Table2512[[#This Row],[Number]])</f>
        <v>0</v>
      </c>
      <c r="D4">
        <f>COUNTIF(Lottery!$B$2:$H$16,Table2512[[#This Row],[Number]])</f>
        <v>1</v>
      </c>
      <c r="E4">
        <f>COUNTIF(Lottery!$B$2:$H$21,Table2512[[#This Row],[Number]])</f>
        <v>2</v>
      </c>
      <c r="F4">
        <f>COUNTIF(Lottery!$B$2:$H$31,Table2512[[#This Row],[Number]])</f>
        <v>3</v>
      </c>
      <c r="G4">
        <f>COUNTIF(Lottery!$B$2:$H$51,Table2512[[#This Row],[Number]])</f>
        <v>6</v>
      </c>
      <c r="H4">
        <f>COUNTIF(Lottery!$B$2:$H$101,Table2512[[#This Row],[Number]])</f>
        <v>6</v>
      </c>
    </row>
    <row r="5" spans="1:8" x14ac:dyDescent="0.3">
      <c r="A5">
        <v>4</v>
      </c>
      <c r="B5">
        <f>COUNTIF(Lottery!$B$2:$H$6,Table2512[[#This Row],[Number]])</f>
        <v>0</v>
      </c>
      <c r="C5">
        <f>COUNTIF(Lottery!$B$2:$H$11,Table2512[[#This Row],[Number]])</f>
        <v>0</v>
      </c>
      <c r="D5">
        <f>COUNTIF(Lottery!$B$2:$H$16,Table2512[[#This Row],[Number]])</f>
        <v>0</v>
      </c>
      <c r="E5">
        <f>COUNTIF(Lottery!$B$2:$H$21,Table2512[[#This Row],[Number]])</f>
        <v>0</v>
      </c>
      <c r="F5">
        <f>COUNTIF(Lottery!$B$2:$H$31,Table2512[[#This Row],[Number]])</f>
        <v>1</v>
      </c>
      <c r="G5">
        <f>COUNTIF(Lottery!$B$2:$H$51,Table2512[[#This Row],[Number]])</f>
        <v>3</v>
      </c>
      <c r="H5">
        <f>COUNTIF(Lottery!$B$2:$H$101,Table2512[[#This Row],[Number]])</f>
        <v>3</v>
      </c>
    </row>
    <row r="6" spans="1:8" x14ac:dyDescent="0.3">
      <c r="A6">
        <v>5</v>
      </c>
      <c r="B6">
        <f>COUNTIF(Lottery!$B$2:$H$6,Table2512[[#This Row],[Number]])</f>
        <v>1</v>
      </c>
      <c r="C6">
        <f>COUNTIF(Lottery!$B$2:$H$11,Table2512[[#This Row],[Number]])</f>
        <v>1</v>
      </c>
      <c r="D6">
        <f>COUNTIF(Lottery!$B$2:$H$16,Table2512[[#This Row],[Number]])</f>
        <v>1</v>
      </c>
      <c r="E6">
        <f>COUNTIF(Lottery!$B$2:$H$21,Table2512[[#This Row],[Number]])</f>
        <v>1</v>
      </c>
      <c r="F6">
        <f>COUNTIF(Lottery!$B$2:$H$31,Table2512[[#This Row],[Number]])</f>
        <v>4</v>
      </c>
      <c r="G6">
        <f>COUNTIF(Lottery!$B$2:$H$51,Table2512[[#This Row],[Number]])</f>
        <v>6</v>
      </c>
      <c r="H6">
        <f>COUNTIF(Lottery!$B$2:$H$101,Table2512[[#This Row],[Number]])</f>
        <v>6</v>
      </c>
    </row>
    <row r="7" spans="1:8" x14ac:dyDescent="0.3">
      <c r="A7">
        <v>6</v>
      </c>
      <c r="B7">
        <f>COUNTIF(Lottery!$B$2:$H$6,Table2512[[#This Row],[Number]])</f>
        <v>1</v>
      </c>
      <c r="C7">
        <f>COUNTIF(Lottery!$B$2:$H$11,Table2512[[#This Row],[Number]])</f>
        <v>2</v>
      </c>
      <c r="D7">
        <f>COUNTIF(Lottery!$B$2:$H$16,Table2512[[#This Row],[Number]])</f>
        <v>3</v>
      </c>
      <c r="E7">
        <f>COUNTIF(Lottery!$B$2:$H$21,Table2512[[#This Row],[Number]])</f>
        <v>3</v>
      </c>
      <c r="F7">
        <f>COUNTIF(Lottery!$B$2:$H$31,Table2512[[#This Row],[Number]])</f>
        <v>6</v>
      </c>
      <c r="G7">
        <f>COUNTIF(Lottery!$B$2:$H$51,Table2512[[#This Row],[Number]])</f>
        <v>7</v>
      </c>
      <c r="H7">
        <f>COUNTIF(Lottery!$B$2:$H$101,Table2512[[#This Row],[Number]])</f>
        <v>7</v>
      </c>
    </row>
    <row r="8" spans="1:8" x14ac:dyDescent="0.3">
      <c r="A8">
        <v>7</v>
      </c>
      <c r="B8">
        <f>COUNTIF(Lottery!$B$2:$H$6,Table2512[[#This Row],[Number]])</f>
        <v>1</v>
      </c>
      <c r="C8">
        <f>COUNTIF(Lottery!$B$2:$H$11,Table2512[[#This Row],[Number]])</f>
        <v>1</v>
      </c>
      <c r="D8">
        <f>COUNTIF(Lottery!$B$2:$H$16,Table2512[[#This Row],[Number]])</f>
        <v>1</v>
      </c>
      <c r="E8">
        <f>COUNTIF(Lottery!$B$2:$H$21,Table2512[[#This Row],[Number]])</f>
        <v>1</v>
      </c>
      <c r="F8">
        <f>COUNTIF(Lottery!$B$2:$H$31,Table2512[[#This Row],[Number]])</f>
        <v>1</v>
      </c>
      <c r="G8">
        <f>COUNTIF(Lottery!$B$2:$H$51,Table2512[[#This Row],[Number]])</f>
        <v>5</v>
      </c>
      <c r="H8">
        <f>COUNTIF(Lottery!$B$2:$H$101,Table2512[[#This Row],[Number]])</f>
        <v>5</v>
      </c>
    </row>
    <row r="9" spans="1:8" x14ac:dyDescent="0.3">
      <c r="A9">
        <v>8</v>
      </c>
      <c r="B9">
        <f>COUNTIF(Lottery!$B$2:$H$6,Table2512[[#This Row],[Number]])</f>
        <v>0</v>
      </c>
      <c r="C9">
        <f>COUNTIF(Lottery!$B$2:$H$11,Table2512[[#This Row],[Number]])</f>
        <v>0</v>
      </c>
      <c r="D9">
        <f>COUNTIF(Lottery!$B$2:$H$16,Table2512[[#This Row],[Number]])</f>
        <v>0</v>
      </c>
      <c r="E9">
        <f>COUNTIF(Lottery!$B$2:$H$21,Table2512[[#This Row],[Number]])</f>
        <v>0</v>
      </c>
      <c r="F9">
        <f>COUNTIF(Lottery!$B$2:$H$31,Table2512[[#This Row],[Number]])</f>
        <v>1</v>
      </c>
      <c r="G9">
        <f>COUNTIF(Lottery!$B$2:$H$51,Table2512[[#This Row],[Number]])</f>
        <v>3</v>
      </c>
      <c r="H9">
        <f>COUNTIF(Lottery!$B$2:$H$101,Table2512[[#This Row],[Number]])</f>
        <v>3</v>
      </c>
    </row>
    <row r="10" spans="1:8" x14ac:dyDescent="0.3">
      <c r="A10">
        <v>9</v>
      </c>
      <c r="B10">
        <f>COUNTIF(Lottery!$B$2:$H$6,Table2512[[#This Row],[Number]])</f>
        <v>0</v>
      </c>
      <c r="C10">
        <f>COUNTIF(Lottery!$B$2:$H$11,Table2512[[#This Row],[Number]])</f>
        <v>1</v>
      </c>
      <c r="D10">
        <f>COUNTIF(Lottery!$B$2:$H$16,Table2512[[#This Row],[Number]])</f>
        <v>3</v>
      </c>
      <c r="E10">
        <f>COUNTIF(Lottery!$B$2:$H$21,Table2512[[#This Row],[Number]])</f>
        <v>4</v>
      </c>
      <c r="F10">
        <f>COUNTIF(Lottery!$B$2:$H$31,Table2512[[#This Row],[Number]])</f>
        <v>4</v>
      </c>
      <c r="G10">
        <f>COUNTIF(Lottery!$B$2:$H$51,Table2512[[#This Row],[Number]])</f>
        <v>4</v>
      </c>
      <c r="H10">
        <f>COUNTIF(Lottery!$B$2:$H$101,Table2512[[#This Row],[Number]])</f>
        <v>5</v>
      </c>
    </row>
    <row r="11" spans="1:8" x14ac:dyDescent="0.3">
      <c r="A11">
        <v>10</v>
      </c>
      <c r="B11">
        <f>COUNTIF(Lottery!$B$2:$H$6,Table2512[[#This Row],[Number]])</f>
        <v>0</v>
      </c>
      <c r="C11">
        <f>COUNTIF(Lottery!$B$2:$H$11,Table2512[[#This Row],[Number]])</f>
        <v>2</v>
      </c>
      <c r="D11">
        <f>COUNTIF(Lottery!$B$2:$H$16,Table2512[[#This Row],[Number]])</f>
        <v>2</v>
      </c>
      <c r="E11">
        <f>COUNTIF(Lottery!$B$2:$H$21,Table2512[[#This Row],[Number]])</f>
        <v>2</v>
      </c>
      <c r="F11">
        <f>COUNTIF(Lottery!$B$2:$H$31,Table2512[[#This Row],[Number]])</f>
        <v>3</v>
      </c>
      <c r="G11">
        <f>COUNTIF(Lottery!$B$2:$H$51,Table2512[[#This Row],[Number]])</f>
        <v>9</v>
      </c>
      <c r="H11">
        <f>COUNTIF(Lottery!$B$2:$H$101,Table2512[[#This Row],[Number]])</f>
        <v>9</v>
      </c>
    </row>
    <row r="12" spans="1:8" x14ac:dyDescent="0.3">
      <c r="A12">
        <v>11</v>
      </c>
      <c r="B12">
        <f>COUNTIF(Lottery!$B$2:$H$6,Table2512[[#This Row],[Number]])</f>
        <v>1</v>
      </c>
      <c r="C12">
        <f>COUNTIF(Lottery!$B$2:$H$11,Table2512[[#This Row],[Number]])</f>
        <v>1</v>
      </c>
      <c r="D12">
        <f>COUNTIF(Lottery!$B$2:$H$16,Table2512[[#This Row],[Number]])</f>
        <v>1</v>
      </c>
      <c r="E12">
        <f>COUNTIF(Lottery!$B$2:$H$21,Table2512[[#This Row],[Number]])</f>
        <v>3</v>
      </c>
      <c r="F12">
        <f>COUNTIF(Lottery!$B$2:$H$31,Table2512[[#This Row],[Number]])</f>
        <v>3</v>
      </c>
      <c r="G12">
        <f>COUNTIF(Lottery!$B$2:$H$51,Table2512[[#This Row],[Number]])</f>
        <v>5</v>
      </c>
      <c r="H12">
        <f>COUNTIF(Lottery!$B$2:$H$101,Table2512[[#This Row],[Number]])</f>
        <v>5</v>
      </c>
    </row>
    <row r="13" spans="1:8" x14ac:dyDescent="0.3">
      <c r="A13">
        <v>12</v>
      </c>
      <c r="B13">
        <f>COUNTIF(Lottery!$B$2:$H$6,Table2512[[#This Row],[Number]])</f>
        <v>1</v>
      </c>
      <c r="C13">
        <f>COUNTIF(Lottery!$B$2:$H$11,Table2512[[#This Row],[Number]])</f>
        <v>5</v>
      </c>
      <c r="D13">
        <f>COUNTIF(Lottery!$B$2:$H$16,Table2512[[#This Row],[Number]])</f>
        <v>5</v>
      </c>
      <c r="E13">
        <f>COUNTIF(Lottery!$B$2:$H$21,Table2512[[#This Row],[Number]])</f>
        <v>5</v>
      </c>
      <c r="F13">
        <f>COUNTIF(Lottery!$B$2:$H$31,Table2512[[#This Row],[Number]])</f>
        <v>7</v>
      </c>
      <c r="G13">
        <f>COUNTIF(Lottery!$B$2:$H$51,Table2512[[#This Row],[Number]])</f>
        <v>9</v>
      </c>
      <c r="H13">
        <f>COUNTIF(Lottery!$B$2:$H$101,Table2512[[#This Row],[Number]])</f>
        <v>9</v>
      </c>
    </row>
    <row r="14" spans="1:8" x14ac:dyDescent="0.3">
      <c r="A14">
        <v>13</v>
      </c>
      <c r="B14">
        <f>COUNTIF(Lottery!$B$2:$H$6,Table2512[[#This Row],[Number]])</f>
        <v>0</v>
      </c>
      <c r="C14">
        <f>COUNTIF(Lottery!$B$2:$H$11,Table2512[[#This Row],[Number]])</f>
        <v>2</v>
      </c>
      <c r="D14">
        <f>COUNTIF(Lottery!$B$2:$H$16,Table2512[[#This Row],[Number]])</f>
        <v>3</v>
      </c>
      <c r="E14">
        <f>COUNTIF(Lottery!$B$2:$H$21,Table2512[[#This Row],[Number]])</f>
        <v>3</v>
      </c>
      <c r="F14">
        <f>COUNTIF(Lottery!$B$2:$H$31,Table2512[[#This Row],[Number]])</f>
        <v>3</v>
      </c>
      <c r="G14">
        <f>COUNTIF(Lottery!$B$2:$H$51,Table2512[[#This Row],[Number]])</f>
        <v>5</v>
      </c>
      <c r="H14">
        <f>COUNTIF(Lottery!$B$2:$H$101,Table2512[[#This Row],[Number]])</f>
        <v>5</v>
      </c>
    </row>
    <row r="15" spans="1:8" x14ac:dyDescent="0.3">
      <c r="A15">
        <v>14</v>
      </c>
      <c r="B15">
        <f>COUNTIF(Lottery!$B$2:$H$6,Table2512[[#This Row],[Number]])</f>
        <v>2</v>
      </c>
      <c r="C15">
        <f>COUNTIF(Lottery!$B$2:$H$11,Table2512[[#This Row],[Number]])</f>
        <v>3</v>
      </c>
      <c r="D15">
        <f>COUNTIF(Lottery!$B$2:$H$16,Table2512[[#This Row],[Number]])</f>
        <v>3</v>
      </c>
      <c r="E15">
        <f>COUNTIF(Lottery!$B$2:$H$21,Table2512[[#This Row],[Number]])</f>
        <v>4</v>
      </c>
      <c r="F15">
        <f>COUNTIF(Lottery!$B$2:$H$31,Table2512[[#This Row],[Number]])</f>
        <v>4</v>
      </c>
      <c r="G15">
        <f>COUNTIF(Lottery!$B$2:$H$51,Table2512[[#This Row],[Number]])</f>
        <v>7</v>
      </c>
      <c r="H15">
        <f>COUNTIF(Lottery!$B$2:$H$101,Table2512[[#This Row],[Number]])</f>
        <v>7</v>
      </c>
    </row>
    <row r="16" spans="1:8" x14ac:dyDescent="0.3">
      <c r="A16">
        <v>15</v>
      </c>
      <c r="B16">
        <f>COUNTIF(Lottery!$B$2:$H$6,Table2512[[#This Row],[Number]])</f>
        <v>2</v>
      </c>
      <c r="C16">
        <f>COUNTIF(Lottery!$B$2:$H$11,Table2512[[#This Row],[Number]])</f>
        <v>3</v>
      </c>
      <c r="D16">
        <f>COUNTIF(Lottery!$B$2:$H$16,Table2512[[#This Row],[Number]])</f>
        <v>3</v>
      </c>
      <c r="E16">
        <f>COUNTIF(Lottery!$B$2:$H$21,Table2512[[#This Row],[Number]])</f>
        <v>3</v>
      </c>
      <c r="F16">
        <f>COUNTIF(Lottery!$B$2:$H$31,Table2512[[#This Row],[Number]])</f>
        <v>6</v>
      </c>
      <c r="G16">
        <f>COUNTIF(Lottery!$B$2:$H$51,Table2512[[#This Row],[Number]])</f>
        <v>8</v>
      </c>
      <c r="H16">
        <f>COUNTIF(Lottery!$B$2:$H$101,Table2512[[#This Row],[Number]])</f>
        <v>8</v>
      </c>
    </row>
    <row r="17" spans="1:8" x14ac:dyDescent="0.3">
      <c r="A17">
        <v>16</v>
      </c>
      <c r="B17">
        <f>COUNTIF(Lottery!$B$2:$H$6,Table2512[[#This Row],[Number]])</f>
        <v>1</v>
      </c>
      <c r="C17">
        <f>COUNTIF(Lottery!$B$2:$H$11,Table2512[[#This Row],[Number]])</f>
        <v>1</v>
      </c>
      <c r="D17">
        <f>COUNTIF(Lottery!$B$2:$H$16,Table2512[[#This Row],[Number]])</f>
        <v>1</v>
      </c>
      <c r="E17">
        <f>COUNTIF(Lottery!$B$2:$H$21,Table2512[[#This Row],[Number]])</f>
        <v>1</v>
      </c>
      <c r="F17">
        <f>COUNTIF(Lottery!$B$2:$H$31,Table2512[[#This Row],[Number]])</f>
        <v>2</v>
      </c>
      <c r="G17">
        <f>COUNTIF(Lottery!$B$2:$H$51,Table2512[[#This Row],[Number]])</f>
        <v>3</v>
      </c>
      <c r="H17">
        <f>COUNTIF(Lottery!$B$2:$H$101,Table2512[[#This Row],[Number]])</f>
        <v>4</v>
      </c>
    </row>
    <row r="18" spans="1:8" x14ac:dyDescent="0.3">
      <c r="A18">
        <v>17</v>
      </c>
      <c r="B18">
        <f>COUNTIF(Lottery!$B$2:$H$6,Table2512[[#This Row],[Number]])</f>
        <v>1</v>
      </c>
      <c r="C18">
        <f>COUNTIF(Lottery!$B$2:$H$11,Table2512[[#This Row],[Number]])</f>
        <v>2</v>
      </c>
      <c r="D18">
        <f>COUNTIF(Lottery!$B$2:$H$16,Table2512[[#This Row],[Number]])</f>
        <v>3</v>
      </c>
      <c r="E18">
        <f>COUNTIF(Lottery!$B$2:$H$21,Table2512[[#This Row],[Number]])</f>
        <v>3</v>
      </c>
      <c r="F18">
        <f>COUNTIF(Lottery!$B$2:$H$31,Table2512[[#This Row],[Number]])</f>
        <v>3</v>
      </c>
      <c r="G18">
        <f>COUNTIF(Lottery!$B$2:$H$51,Table2512[[#This Row],[Number]])</f>
        <v>6</v>
      </c>
      <c r="H18">
        <f>COUNTIF(Lottery!$B$2:$H$101,Table2512[[#This Row],[Number]])</f>
        <v>6</v>
      </c>
    </row>
    <row r="19" spans="1:8" x14ac:dyDescent="0.3">
      <c r="A19">
        <v>18</v>
      </c>
      <c r="B19">
        <f>COUNTIF(Lottery!$B$2:$H$6,Table2512[[#This Row],[Number]])</f>
        <v>0</v>
      </c>
      <c r="C19">
        <f>COUNTIF(Lottery!$B$2:$H$11,Table2512[[#This Row],[Number]])</f>
        <v>0</v>
      </c>
      <c r="D19">
        <f>COUNTIF(Lottery!$B$2:$H$16,Table2512[[#This Row],[Number]])</f>
        <v>0</v>
      </c>
      <c r="E19">
        <f>COUNTIF(Lottery!$B$2:$H$21,Table2512[[#This Row],[Number]])</f>
        <v>0</v>
      </c>
      <c r="F19">
        <f>COUNTIF(Lottery!$B$2:$H$31,Table2512[[#This Row],[Number]])</f>
        <v>2</v>
      </c>
      <c r="G19">
        <f>COUNTIF(Lottery!$B$2:$H$51,Table2512[[#This Row],[Number]])</f>
        <v>4</v>
      </c>
      <c r="H19">
        <f>COUNTIF(Lottery!$B$2:$H$101,Table2512[[#This Row],[Number]])</f>
        <v>4</v>
      </c>
    </row>
    <row r="20" spans="1:8" x14ac:dyDescent="0.3">
      <c r="A20">
        <v>19</v>
      </c>
      <c r="B20">
        <f>COUNTIF(Lottery!$B$2:$H$6,Table2512[[#This Row],[Number]])</f>
        <v>1</v>
      </c>
      <c r="C20">
        <f>COUNTIF(Lottery!$B$2:$H$11,Table2512[[#This Row],[Number]])</f>
        <v>3</v>
      </c>
      <c r="D20">
        <f>COUNTIF(Lottery!$B$2:$H$16,Table2512[[#This Row],[Number]])</f>
        <v>3</v>
      </c>
      <c r="E20">
        <f>COUNTIF(Lottery!$B$2:$H$21,Table2512[[#This Row],[Number]])</f>
        <v>4</v>
      </c>
      <c r="F20">
        <f>COUNTIF(Lottery!$B$2:$H$31,Table2512[[#This Row],[Number]])</f>
        <v>5</v>
      </c>
      <c r="G20">
        <f>COUNTIF(Lottery!$B$2:$H$51,Table2512[[#This Row],[Number]])</f>
        <v>5</v>
      </c>
      <c r="H20">
        <f>COUNTIF(Lottery!$B$2:$H$101,Table2512[[#This Row],[Number]])</f>
        <v>5</v>
      </c>
    </row>
    <row r="21" spans="1:8" x14ac:dyDescent="0.3">
      <c r="A21">
        <v>20</v>
      </c>
      <c r="B21">
        <f>COUNTIF(Lottery!$B$2:$H$6,Table2512[[#This Row],[Number]])</f>
        <v>1</v>
      </c>
      <c r="C21">
        <f>COUNTIF(Lottery!$B$2:$H$11,Table2512[[#This Row],[Number]])</f>
        <v>1</v>
      </c>
      <c r="D21">
        <f>COUNTIF(Lottery!$B$2:$H$16,Table2512[[#This Row],[Number]])</f>
        <v>1</v>
      </c>
      <c r="E21">
        <f>COUNTIF(Lottery!$B$2:$H$21,Table2512[[#This Row],[Number]])</f>
        <v>2</v>
      </c>
      <c r="F21">
        <f>COUNTIF(Lottery!$B$2:$H$31,Table2512[[#This Row],[Number]])</f>
        <v>4</v>
      </c>
      <c r="G21">
        <f>COUNTIF(Lottery!$B$2:$H$51,Table2512[[#This Row],[Number]])</f>
        <v>9</v>
      </c>
      <c r="H21">
        <f>COUNTIF(Lottery!$B$2:$H$101,Table2512[[#This Row],[Number]])</f>
        <v>9</v>
      </c>
    </row>
    <row r="22" spans="1:8" x14ac:dyDescent="0.3">
      <c r="A22">
        <v>21</v>
      </c>
      <c r="B22">
        <f>COUNTIF(Lottery!$B$2:$H$6,Table2512[[#This Row],[Number]])</f>
        <v>1</v>
      </c>
      <c r="C22">
        <f>COUNTIF(Lottery!$B$2:$H$11,Table2512[[#This Row],[Number]])</f>
        <v>1</v>
      </c>
      <c r="D22">
        <f>COUNTIF(Lottery!$B$2:$H$16,Table2512[[#This Row],[Number]])</f>
        <v>3</v>
      </c>
      <c r="E22">
        <f>COUNTIF(Lottery!$B$2:$H$21,Table2512[[#This Row],[Number]])</f>
        <v>5</v>
      </c>
      <c r="F22">
        <f>COUNTIF(Lottery!$B$2:$H$31,Table2512[[#This Row],[Number]])</f>
        <v>7</v>
      </c>
      <c r="G22">
        <f>COUNTIF(Lottery!$B$2:$H$51,Table2512[[#This Row],[Number]])</f>
        <v>9</v>
      </c>
      <c r="H22">
        <f>COUNTIF(Lottery!$B$2:$H$101,Table2512[[#This Row],[Number]])</f>
        <v>10</v>
      </c>
    </row>
    <row r="23" spans="1:8" x14ac:dyDescent="0.3">
      <c r="A23">
        <v>22</v>
      </c>
      <c r="B23">
        <f>COUNTIF(Lottery!$B$2:$H$6,Table2512[[#This Row],[Number]])</f>
        <v>0</v>
      </c>
      <c r="C23">
        <f>COUNTIF(Lottery!$B$2:$H$11,Table2512[[#This Row],[Number]])</f>
        <v>0</v>
      </c>
      <c r="D23">
        <f>COUNTIF(Lottery!$B$2:$H$16,Table2512[[#This Row],[Number]])</f>
        <v>0</v>
      </c>
      <c r="E23">
        <f>COUNTIF(Lottery!$B$2:$H$21,Table2512[[#This Row],[Number]])</f>
        <v>0</v>
      </c>
      <c r="F23">
        <f>COUNTIF(Lottery!$B$2:$H$31,Table2512[[#This Row],[Number]])</f>
        <v>0</v>
      </c>
      <c r="G23">
        <f>COUNTIF(Lottery!$B$2:$H$51,Table2512[[#This Row],[Number]])</f>
        <v>3</v>
      </c>
      <c r="H23">
        <f>COUNTIF(Lottery!$B$2:$H$101,Table2512[[#This Row],[Number]])</f>
        <v>3</v>
      </c>
    </row>
    <row r="24" spans="1:8" x14ac:dyDescent="0.3">
      <c r="A24">
        <v>23</v>
      </c>
      <c r="B24">
        <f>COUNTIF(Lottery!$B$2:$H$6,Table2512[[#This Row],[Number]])</f>
        <v>0</v>
      </c>
      <c r="C24">
        <f>COUNTIF(Lottery!$B$2:$H$11,Table2512[[#This Row],[Number]])</f>
        <v>1</v>
      </c>
      <c r="D24">
        <f>COUNTIF(Lottery!$B$2:$H$16,Table2512[[#This Row],[Number]])</f>
        <v>3</v>
      </c>
      <c r="E24">
        <f>COUNTIF(Lottery!$B$2:$H$21,Table2512[[#This Row],[Number]])</f>
        <v>4</v>
      </c>
      <c r="F24">
        <f>COUNTIF(Lottery!$B$2:$H$31,Table2512[[#This Row],[Number]])</f>
        <v>4</v>
      </c>
      <c r="G24">
        <f>COUNTIF(Lottery!$B$2:$H$51,Table2512[[#This Row],[Number]])</f>
        <v>7</v>
      </c>
      <c r="H24">
        <f>COUNTIF(Lottery!$B$2:$H$101,Table2512[[#This Row],[Number]])</f>
        <v>7</v>
      </c>
    </row>
    <row r="25" spans="1:8" x14ac:dyDescent="0.3">
      <c r="A25">
        <v>24</v>
      </c>
      <c r="B25">
        <f>COUNTIF(Lottery!$B$2:$H$6,Table2512[[#This Row],[Number]])</f>
        <v>1</v>
      </c>
      <c r="C25">
        <f>COUNTIF(Lottery!$B$2:$H$11,Table2512[[#This Row],[Number]])</f>
        <v>2</v>
      </c>
      <c r="D25">
        <f>COUNTIF(Lottery!$B$2:$H$16,Table2512[[#This Row],[Number]])</f>
        <v>2</v>
      </c>
      <c r="E25">
        <f>COUNTIF(Lottery!$B$2:$H$21,Table2512[[#This Row],[Number]])</f>
        <v>3</v>
      </c>
      <c r="F25">
        <f>COUNTIF(Lottery!$B$2:$H$31,Table2512[[#This Row],[Number]])</f>
        <v>5</v>
      </c>
      <c r="G25">
        <f>COUNTIF(Lottery!$B$2:$H$51,Table2512[[#This Row],[Number]])</f>
        <v>10</v>
      </c>
      <c r="H25">
        <f>COUNTIF(Lottery!$B$2:$H$101,Table2512[[#This Row],[Number]])</f>
        <v>11</v>
      </c>
    </row>
    <row r="26" spans="1:8" x14ac:dyDescent="0.3">
      <c r="A26">
        <v>25</v>
      </c>
      <c r="B26">
        <f>COUNTIF(Lottery!$B$2:$H$6,Table2512[[#This Row],[Number]])</f>
        <v>1</v>
      </c>
      <c r="C26">
        <f>COUNTIF(Lottery!$B$2:$H$11,Table2512[[#This Row],[Number]])</f>
        <v>1</v>
      </c>
      <c r="D26">
        <f>COUNTIF(Lottery!$B$2:$H$16,Table2512[[#This Row],[Number]])</f>
        <v>3</v>
      </c>
      <c r="E26">
        <f>COUNTIF(Lottery!$B$2:$H$21,Table2512[[#This Row],[Number]])</f>
        <v>4</v>
      </c>
      <c r="F26">
        <f>COUNTIF(Lottery!$B$2:$H$31,Table2512[[#This Row],[Number]])</f>
        <v>5</v>
      </c>
      <c r="G26">
        <f>COUNTIF(Lottery!$B$2:$H$51,Table2512[[#This Row],[Number]])</f>
        <v>5</v>
      </c>
      <c r="H26">
        <f>COUNTIF(Lottery!$B$2:$H$101,Table2512[[#This Row],[Number]])</f>
        <v>5</v>
      </c>
    </row>
    <row r="27" spans="1:8" x14ac:dyDescent="0.3">
      <c r="A27">
        <v>26</v>
      </c>
      <c r="B27">
        <f>COUNTIF(Lottery!$B$2:$H$6,Table2512[[#This Row],[Number]])</f>
        <v>0</v>
      </c>
      <c r="C27">
        <f>COUNTIF(Lottery!$B$2:$H$11,Table2512[[#This Row],[Number]])</f>
        <v>1</v>
      </c>
      <c r="D27">
        <f>COUNTIF(Lottery!$B$2:$H$16,Table2512[[#This Row],[Number]])</f>
        <v>2</v>
      </c>
      <c r="E27">
        <f>COUNTIF(Lottery!$B$2:$H$21,Table2512[[#This Row],[Number]])</f>
        <v>3</v>
      </c>
      <c r="F27">
        <f>COUNTIF(Lottery!$B$2:$H$31,Table2512[[#This Row],[Number]])</f>
        <v>5</v>
      </c>
      <c r="G27">
        <f>COUNTIF(Lottery!$B$2:$H$51,Table2512[[#This Row],[Number]])</f>
        <v>8</v>
      </c>
      <c r="H27">
        <f>COUNTIF(Lottery!$B$2:$H$101,Table2512[[#This Row],[Number]])</f>
        <v>9</v>
      </c>
    </row>
    <row r="28" spans="1:8" x14ac:dyDescent="0.3">
      <c r="A28">
        <v>27</v>
      </c>
      <c r="B28">
        <f>COUNTIF(Lottery!$B$2:$H$6,Table2512[[#This Row],[Number]])</f>
        <v>0</v>
      </c>
      <c r="C28">
        <f>COUNTIF(Lottery!$B$2:$H$11,Table2512[[#This Row],[Number]])</f>
        <v>0</v>
      </c>
      <c r="D28">
        <f>COUNTIF(Lottery!$B$2:$H$16,Table2512[[#This Row],[Number]])</f>
        <v>0</v>
      </c>
      <c r="E28">
        <f>COUNTIF(Lottery!$B$2:$H$21,Table2512[[#This Row],[Number]])</f>
        <v>0</v>
      </c>
      <c r="F28">
        <f>COUNTIF(Lottery!$B$2:$H$31,Table2512[[#This Row],[Number]])</f>
        <v>0</v>
      </c>
      <c r="G28">
        <f>COUNTIF(Lottery!$B$2:$H$51,Table2512[[#This Row],[Number]])</f>
        <v>3</v>
      </c>
      <c r="H28">
        <f>COUNTIF(Lottery!$B$2:$H$101,Table2512[[#This Row],[Number]])</f>
        <v>4</v>
      </c>
    </row>
    <row r="29" spans="1:8" x14ac:dyDescent="0.3">
      <c r="A29">
        <v>28</v>
      </c>
      <c r="B29">
        <f>COUNTIF(Lottery!$B$2:$H$6,Table2512[[#This Row],[Number]])</f>
        <v>1</v>
      </c>
      <c r="C29">
        <f>COUNTIF(Lottery!$B$2:$H$11,Table2512[[#This Row],[Number]])</f>
        <v>1</v>
      </c>
      <c r="D29">
        <f>COUNTIF(Lottery!$B$2:$H$16,Table2512[[#This Row],[Number]])</f>
        <v>1</v>
      </c>
      <c r="E29">
        <f>COUNTIF(Lottery!$B$2:$H$21,Table2512[[#This Row],[Number]])</f>
        <v>1</v>
      </c>
      <c r="F29">
        <f>COUNTIF(Lottery!$B$2:$H$31,Table2512[[#This Row],[Number]])</f>
        <v>1</v>
      </c>
      <c r="G29">
        <f>COUNTIF(Lottery!$B$2:$H$51,Table2512[[#This Row],[Number]])</f>
        <v>2</v>
      </c>
      <c r="H29">
        <f>COUNTIF(Lottery!$B$2:$H$101,Table2512[[#This Row],[Number]])</f>
        <v>3</v>
      </c>
    </row>
    <row r="30" spans="1:8" x14ac:dyDescent="0.3">
      <c r="A30">
        <v>29</v>
      </c>
      <c r="B30">
        <f>COUNTIF(Lottery!$B$2:$H$6,Table2512[[#This Row],[Number]])</f>
        <v>1</v>
      </c>
      <c r="C30">
        <f>COUNTIF(Lottery!$B$2:$H$11,Table2512[[#This Row],[Number]])</f>
        <v>1</v>
      </c>
      <c r="D30">
        <f>COUNTIF(Lottery!$B$2:$H$16,Table2512[[#This Row],[Number]])</f>
        <v>1</v>
      </c>
      <c r="E30">
        <f>COUNTIF(Lottery!$B$2:$H$21,Table2512[[#This Row],[Number]])</f>
        <v>1</v>
      </c>
      <c r="F30">
        <f>COUNTIF(Lottery!$B$2:$H$31,Table2512[[#This Row],[Number]])</f>
        <v>2</v>
      </c>
      <c r="G30">
        <f>COUNTIF(Lottery!$B$2:$H$51,Table2512[[#This Row],[Number]])</f>
        <v>5</v>
      </c>
      <c r="H30">
        <f>COUNTIF(Lottery!$B$2:$H$101,Table2512[[#This Row],[Number]])</f>
        <v>5</v>
      </c>
    </row>
    <row r="31" spans="1:8" x14ac:dyDescent="0.3">
      <c r="A31">
        <v>30</v>
      </c>
      <c r="B31">
        <f>COUNTIF(Lottery!$B$2:$H$6,Table2512[[#This Row],[Number]])</f>
        <v>1</v>
      </c>
      <c r="C31">
        <f>COUNTIF(Lottery!$B$2:$H$11,Table2512[[#This Row],[Number]])</f>
        <v>1</v>
      </c>
      <c r="D31">
        <f>COUNTIF(Lottery!$B$2:$H$16,Table2512[[#This Row],[Number]])</f>
        <v>1</v>
      </c>
      <c r="E31">
        <f>COUNTIF(Lottery!$B$2:$H$21,Table2512[[#This Row],[Number]])</f>
        <v>1</v>
      </c>
      <c r="F31">
        <f>COUNTIF(Lottery!$B$2:$H$31,Table2512[[#This Row],[Number]])</f>
        <v>3</v>
      </c>
      <c r="G31">
        <f>COUNTIF(Lottery!$B$2:$H$51,Table2512[[#This Row],[Number]])</f>
        <v>6</v>
      </c>
      <c r="H31">
        <f>COUNTIF(Lottery!$B$2:$H$101,Table2512[[#This Row],[Number]])</f>
        <v>6</v>
      </c>
    </row>
    <row r="32" spans="1:8" x14ac:dyDescent="0.3">
      <c r="A32">
        <v>31</v>
      </c>
      <c r="B32">
        <f>COUNTIF(Lottery!$B$2:$H$6,Table2512[[#This Row],[Number]])</f>
        <v>1</v>
      </c>
      <c r="C32">
        <f>COUNTIF(Lottery!$B$2:$H$11,Table2512[[#This Row],[Number]])</f>
        <v>1</v>
      </c>
      <c r="D32">
        <f>COUNTIF(Lottery!$B$2:$H$16,Table2512[[#This Row],[Number]])</f>
        <v>2</v>
      </c>
      <c r="E32">
        <f>COUNTIF(Lottery!$B$2:$H$21,Table2512[[#This Row],[Number]])</f>
        <v>2</v>
      </c>
      <c r="F32">
        <f>COUNTIF(Lottery!$B$2:$H$31,Table2512[[#This Row],[Number]])</f>
        <v>3</v>
      </c>
      <c r="G32">
        <f>COUNTIF(Lottery!$B$2:$H$51,Table2512[[#This Row],[Number]])</f>
        <v>5</v>
      </c>
      <c r="H32">
        <f>COUNTIF(Lottery!$B$2:$H$101,Table2512[[#This Row],[Number]])</f>
        <v>6</v>
      </c>
    </row>
    <row r="33" spans="1:8" x14ac:dyDescent="0.3">
      <c r="A33">
        <v>32</v>
      </c>
      <c r="B33">
        <f>COUNTIF(Lottery!$B$2:$H$6,Table2512[[#This Row],[Number]])</f>
        <v>0</v>
      </c>
      <c r="C33">
        <f>COUNTIF(Lottery!$B$2:$H$11,Table2512[[#This Row],[Number]])</f>
        <v>2</v>
      </c>
      <c r="D33">
        <f>COUNTIF(Lottery!$B$2:$H$16,Table2512[[#This Row],[Number]])</f>
        <v>2</v>
      </c>
      <c r="E33">
        <f>COUNTIF(Lottery!$B$2:$H$21,Table2512[[#This Row],[Number]])</f>
        <v>3</v>
      </c>
      <c r="F33">
        <f>COUNTIF(Lottery!$B$2:$H$31,Table2512[[#This Row],[Number]])</f>
        <v>4</v>
      </c>
      <c r="G33">
        <f>COUNTIF(Lottery!$B$2:$H$51,Table2512[[#This Row],[Number]])</f>
        <v>5</v>
      </c>
      <c r="H33">
        <f>COUNTIF(Lottery!$B$2:$H$101,Table2512[[#This Row],[Number]])</f>
        <v>5</v>
      </c>
    </row>
    <row r="34" spans="1:8" x14ac:dyDescent="0.3">
      <c r="A34">
        <v>33</v>
      </c>
      <c r="B34">
        <f>COUNTIF(Lottery!$B$2:$H$6,Table2512[[#This Row],[Number]])</f>
        <v>1</v>
      </c>
      <c r="C34">
        <f>COUNTIF(Lottery!$B$2:$H$11,Table2512[[#This Row],[Number]])</f>
        <v>2</v>
      </c>
      <c r="D34">
        <f>COUNTIF(Lottery!$B$2:$H$16,Table2512[[#This Row],[Number]])</f>
        <v>3</v>
      </c>
      <c r="E34">
        <f>COUNTIF(Lottery!$B$2:$H$21,Table2512[[#This Row],[Number]])</f>
        <v>3</v>
      </c>
      <c r="F34">
        <f>COUNTIF(Lottery!$B$2:$H$31,Table2512[[#This Row],[Number]])</f>
        <v>3</v>
      </c>
      <c r="G34">
        <f>COUNTIF(Lottery!$B$2:$H$51,Table2512[[#This Row],[Number]])</f>
        <v>9</v>
      </c>
      <c r="H34">
        <f>COUNTIF(Lottery!$B$2:$H$101,Table2512[[#This Row],[Number]])</f>
        <v>9</v>
      </c>
    </row>
    <row r="35" spans="1:8" x14ac:dyDescent="0.3">
      <c r="A35">
        <v>34</v>
      </c>
      <c r="B35">
        <f>COUNTIF(Lottery!$B$2:$H$6,Table2512[[#This Row],[Number]])</f>
        <v>0</v>
      </c>
      <c r="C35">
        <f>COUNTIF(Lottery!$B$2:$H$11,Table2512[[#This Row],[Number]])</f>
        <v>1</v>
      </c>
      <c r="D35">
        <f>COUNTIF(Lottery!$B$2:$H$16,Table2512[[#This Row],[Number]])</f>
        <v>1</v>
      </c>
      <c r="E35">
        <f>COUNTIF(Lottery!$B$2:$H$21,Table2512[[#This Row],[Number]])</f>
        <v>2</v>
      </c>
      <c r="F35">
        <f>COUNTIF(Lottery!$B$2:$H$31,Table2512[[#This Row],[Number]])</f>
        <v>4</v>
      </c>
      <c r="G35">
        <f>COUNTIF(Lottery!$B$2:$H$51,Table2512[[#This Row],[Number]])</f>
        <v>6</v>
      </c>
      <c r="H35">
        <f>COUNTIF(Lottery!$B$2:$H$101,Table2512[[#This Row],[Number]])</f>
        <v>6</v>
      </c>
    </row>
    <row r="36" spans="1:8" x14ac:dyDescent="0.3">
      <c r="A36">
        <v>35</v>
      </c>
      <c r="B36">
        <f>COUNTIF(Lottery!$B$2:$H$6,Table2512[[#This Row],[Number]])</f>
        <v>0</v>
      </c>
      <c r="C36">
        <f>COUNTIF(Lottery!$B$2:$H$11,Table2512[[#This Row],[Number]])</f>
        <v>0</v>
      </c>
      <c r="D36">
        <f>COUNTIF(Lottery!$B$2:$H$16,Table2512[[#This Row],[Number]])</f>
        <v>0</v>
      </c>
      <c r="E36">
        <f>COUNTIF(Lottery!$B$2:$H$21,Table2512[[#This Row],[Number]])</f>
        <v>0</v>
      </c>
      <c r="F36">
        <f>COUNTIF(Lottery!$B$2:$H$31,Table2512[[#This Row],[Number]])</f>
        <v>1</v>
      </c>
      <c r="G36">
        <f>COUNTIF(Lottery!$B$2:$H$51,Table2512[[#This Row],[Number]])</f>
        <v>4</v>
      </c>
      <c r="H36">
        <f>COUNTIF(Lottery!$B$2:$H$101,Table2512[[#This Row],[Number]])</f>
        <v>4</v>
      </c>
    </row>
    <row r="37" spans="1:8" x14ac:dyDescent="0.3">
      <c r="A37">
        <v>36</v>
      </c>
      <c r="B37">
        <f>COUNTIF(Lottery!$B$2:$H$6,Table2512[[#This Row],[Number]])</f>
        <v>0</v>
      </c>
      <c r="C37">
        <f>COUNTIF(Lottery!$B$2:$H$11,Table2512[[#This Row],[Number]])</f>
        <v>1</v>
      </c>
      <c r="D37">
        <f>COUNTIF(Lottery!$B$2:$H$16,Table2512[[#This Row],[Number]])</f>
        <v>3</v>
      </c>
      <c r="E37">
        <f>COUNTIF(Lottery!$B$2:$H$21,Table2512[[#This Row],[Number]])</f>
        <v>5</v>
      </c>
      <c r="F37">
        <f>COUNTIF(Lottery!$B$2:$H$31,Table2512[[#This Row],[Number]])</f>
        <v>5</v>
      </c>
      <c r="G37">
        <f>COUNTIF(Lottery!$B$2:$H$51,Table2512[[#This Row],[Number]])</f>
        <v>5</v>
      </c>
      <c r="H37">
        <f>COUNTIF(Lottery!$B$2:$H$101,Table2512[[#This Row],[Number]])</f>
        <v>5</v>
      </c>
    </row>
    <row r="38" spans="1:8" x14ac:dyDescent="0.3">
      <c r="A38">
        <v>37</v>
      </c>
      <c r="B38">
        <f>COUNTIF(Lottery!$B$2:$H$6,Table2512[[#This Row],[Number]])</f>
        <v>1</v>
      </c>
      <c r="C38">
        <f>COUNTIF(Lottery!$B$2:$H$11,Table2512[[#This Row],[Number]])</f>
        <v>1</v>
      </c>
      <c r="D38">
        <f>COUNTIF(Lottery!$B$2:$H$16,Table2512[[#This Row],[Number]])</f>
        <v>1</v>
      </c>
      <c r="E38">
        <f>COUNTIF(Lottery!$B$2:$H$21,Table2512[[#This Row],[Number]])</f>
        <v>2</v>
      </c>
      <c r="F38">
        <f>COUNTIF(Lottery!$B$2:$H$31,Table2512[[#This Row],[Number]])</f>
        <v>5</v>
      </c>
      <c r="G38">
        <f>COUNTIF(Lottery!$B$2:$H$51,Table2512[[#This Row],[Number]])</f>
        <v>7</v>
      </c>
      <c r="H38">
        <f>COUNTIF(Lottery!$B$2:$H$101,Table2512[[#This Row],[Number]])</f>
        <v>7</v>
      </c>
    </row>
    <row r="39" spans="1:8" x14ac:dyDescent="0.3">
      <c r="A39">
        <v>38</v>
      </c>
      <c r="B39">
        <f>COUNTIF(Lottery!$B$2:$H$6,Table2512[[#This Row],[Number]])</f>
        <v>1</v>
      </c>
      <c r="C39">
        <f>COUNTIF(Lottery!$B$2:$H$11,Table2512[[#This Row],[Number]])</f>
        <v>1</v>
      </c>
      <c r="D39">
        <f>COUNTIF(Lottery!$B$2:$H$16,Table2512[[#This Row],[Number]])</f>
        <v>2</v>
      </c>
      <c r="E39">
        <f>COUNTIF(Lottery!$B$2:$H$21,Table2512[[#This Row],[Number]])</f>
        <v>4</v>
      </c>
      <c r="F39">
        <f>COUNTIF(Lottery!$B$2:$H$31,Table2512[[#This Row],[Number]])</f>
        <v>6</v>
      </c>
      <c r="G39">
        <f>COUNTIF(Lottery!$B$2:$H$51,Table2512[[#This Row],[Number]])</f>
        <v>8</v>
      </c>
      <c r="H39">
        <f>COUNTIF(Lottery!$B$2:$H$101,Table2512[[#This Row],[Number]])</f>
        <v>8</v>
      </c>
    </row>
    <row r="40" spans="1:8" x14ac:dyDescent="0.3">
      <c r="A40">
        <v>39</v>
      </c>
      <c r="B40">
        <f>COUNTIF(Lottery!$B$2:$H$6,Table2512[[#This Row],[Number]])</f>
        <v>1</v>
      </c>
      <c r="C40">
        <f>COUNTIF(Lottery!$B$2:$H$11,Table2512[[#This Row],[Number]])</f>
        <v>2</v>
      </c>
      <c r="D40">
        <f>COUNTIF(Lottery!$B$2:$H$16,Table2512[[#This Row],[Number]])</f>
        <v>3</v>
      </c>
      <c r="E40">
        <f>COUNTIF(Lottery!$B$2:$H$21,Table2512[[#This Row],[Number]])</f>
        <v>4</v>
      </c>
      <c r="F40">
        <f>COUNTIF(Lottery!$B$2:$H$31,Table2512[[#This Row],[Number]])</f>
        <v>7</v>
      </c>
      <c r="G40">
        <f>COUNTIF(Lottery!$B$2:$H$51,Table2512[[#This Row],[Number]])</f>
        <v>8</v>
      </c>
      <c r="H40">
        <f>COUNTIF(Lottery!$B$2:$H$101,Table2512[[#This Row],[Number]])</f>
        <v>8</v>
      </c>
    </row>
    <row r="41" spans="1:8" x14ac:dyDescent="0.3">
      <c r="A41">
        <v>40</v>
      </c>
      <c r="B41">
        <f>COUNTIF(Lottery!$B$2:$H$6,Table2512[[#This Row],[Number]])</f>
        <v>1</v>
      </c>
      <c r="C41">
        <f>COUNTIF(Lottery!$B$2:$H$11,Table2512[[#This Row],[Number]])</f>
        <v>2</v>
      </c>
      <c r="D41">
        <f>COUNTIF(Lottery!$B$2:$H$16,Table2512[[#This Row],[Number]])</f>
        <v>3</v>
      </c>
      <c r="E41">
        <f>COUNTIF(Lottery!$B$2:$H$21,Table2512[[#This Row],[Number]])</f>
        <v>3</v>
      </c>
      <c r="F41">
        <f>COUNTIF(Lottery!$B$2:$H$31,Table2512[[#This Row],[Number]])</f>
        <v>4</v>
      </c>
      <c r="G41">
        <f>COUNTIF(Lottery!$B$2:$H$51,Table2512[[#This Row],[Number]])</f>
        <v>6</v>
      </c>
      <c r="H41">
        <f>COUNTIF(Lottery!$B$2:$H$101,Table2512[[#This Row],[Number]])</f>
        <v>6</v>
      </c>
    </row>
    <row r="42" spans="1:8" x14ac:dyDescent="0.3">
      <c r="A42">
        <v>41</v>
      </c>
      <c r="B42">
        <f>COUNTIF(Lottery!$B$2:$H$6,Table2512[[#This Row],[Number]])</f>
        <v>1</v>
      </c>
      <c r="C42">
        <f>COUNTIF(Lottery!$B$2:$H$11,Table2512[[#This Row],[Number]])</f>
        <v>2</v>
      </c>
      <c r="D42">
        <f>COUNTIF(Lottery!$B$2:$H$16,Table2512[[#This Row],[Number]])</f>
        <v>3</v>
      </c>
      <c r="E42">
        <f>COUNTIF(Lottery!$B$2:$H$21,Table2512[[#This Row],[Number]])</f>
        <v>5</v>
      </c>
      <c r="F42">
        <f>COUNTIF(Lottery!$B$2:$H$31,Table2512[[#This Row],[Number]])</f>
        <v>7</v>
      </c>
      <c r="G42">
        <f>COUNTIF(Lottery!$B$2:$H$51,Table2512[[#This Row],[Number]])</f>
        <v>8</v>
      </c>
      <c r="H42">
        <f>COUNTIF(Lottery!$B$2:$H$101,Table2512[[#This Row],[Number]])</f>
        <v>8</v>
      </c>
    </row>
    <row r="43" spans="1:8" x14ac:dyDescent="0.3">
      <c r="A43">
        <v>42</v>
      </c>
      <c r="B43">
        <f>COUNTIF(Lottery!$B$2:$H$6,Table2512[[#This Row],[Number]])</f>
        <v>0</v>
      </c>
      <c r="C43">
        <f>COUNTIF(Lottery!$B$2:$H$11,Table2512[[#This Row],[Number]])</f>
        <v>1</v>
      </c>
      <c r="D43">
        <f>COUNTIF(Lottery!$B$2:$H$16,Table2512[[#This Row],[Number]])</f>
        <v>1</v>
      </c>
      <c r="E43">
        <f>COUNTIF(Lottery!$B$2:$H$21,Table2512[[#This Row],[Number]])</f>
        <v>2</v>
      </c>
      <c r="F43">
        <f>COUNTIF(Lottery!$B$2:$H$31,Table2512[[#This Row],[Number]])</f>
        <v>3</v>
      </c>
      <c r="G43">
        <f>COUNTIF(Lottery!$B$2:$H$51,Table2512[[#This Row],[Number]])</f>
        <v>4</v>
      </c>
      <c r="H43">
        <f>COUNTIF(Lottery!$B$2:$H$101,Table2512[[#This Row],[Number]])</f>
        <v>4</v>
      </c>
    </row>
    <row r="44" spans="1:8" x14ac:dyDescent="0.3">
      <c r="A44">
        <v>43</v>
      </c>
      <c r="B44">
        <f>COUNTIF(Lottery!$B$2:$H$6,Table2512[[#This Row],[Number]])</f>
        <v>0</v>
      </c>
      <c r="C44">
        <f>COUNTIF(Lottery!$B$2:$H$11,Table2512[[#This Row],[Number]])</f>
        <v>0</v>
      </c>
      <c r="D44">
        <f>COUNTIF(Lottery!$B$2:$H$16,Table2512[[#This Row],[Number]])</f>
        <v>2</v>
      </c>
      <c r="E44">
        <f>COUNTIF(Lottery!$B$2:$H$21,Table2512[[#This Row],[Number]])</f>
        <v>2</v>
      </c>
      <c r="F44">
        <f>COUNTIF(Lottery!$B$2:$H$31,Table2512[[#This Row],[Number]])</f>
        <v>2</v>
      </c>
      <c r="G44">
        <f>COUNTIF(Lottery!$B$2:$H$51,Table2512[[#This Row],[Number]])</f>
        <v>3</v>
      </c>
      <c r="H44">
        <f>COUNTIF(Lottery!$B$2:$H$101,Table2512[[#This Row],[Number]])</f>
        <v>3</v>
      </c>
    </row>
    <row r="45" spans="1:8" x14ac:dyDescent="0.3">
      <c r="A45">
        <v>44</v>
      </c>
      <c r="B45">
        <f>COUNTIF(Lottery!$B$2:$H$6,Table2512[[#This Row],[Number]])</f>
        <v>1</v>
      </c>
      <c r="C45">
        <f>COUNTIF(Lottery!$B$2:$H$11,Table2512[[#This Row],[Number]])</f>
        <v>1</v>
      </c>
      <c r="D45">
        <f>COUNTIF(Lottery!$B$2:$H$16,Table2512[[#This Row],[Number]])</f>
        <v>2</v>
      </c>
      <c r="E45">
        <f>COUNTIF(Lottery!$B$2:$H$21,Table2512[[#This Row],[Number]])</f>
        <v>2</v>
      </c>
      <c r="F45">
        <f>COUNTIF(Lottery!$B$2:$H$31,Table2512[[#This Row],[Number]])</f>
        <v>4</v>
      </c>
      <c r="G45">
        <f>COUNTIF(Lottery!$B$2:$H$51,Table2512[[#This Row],[Number]])</f>
        <v>9</v>
      </c>
      <c r="H45">
        <f>COUNTIF(Lottery!$B$2:$H$101,Table2512[[#This Row],[Number]])</f>
        <v>9</v>
      </c>
    </row>
    <row r="46" spans="1:8" x14ac:dyDescent="0.3">
      <c r="A46">
        <v>45</v>
      </c>
      <c r="B46">
        <f>COUNTIF(Lottery!$B$2:$H$6,Table2512[[#This Row],[Number]])</f>
        <v>1</v>
      </c>
      <c r="C46">
        <f>COUNTIF(Lottery!$B$2:$H$11,Table2512[[#This Row],[Number]])</f>
        <v>2</v>
      </c>
      <c r="D46">
        <f>COUNTIF(Lottery!$B$2:$H$16,Table2512[[#This Row],[Number]])</f>
        <v>2</v>
      </c>
      <c r="E46">
        <f>COUNTIF(Lottery!$B$2:$H$21,Table2512[[#This Row],[Number]])</f>
        <v>2</v>
      </c>
      <c r="F46">
        <f>COUNTIF(Lottery!$B$2:$H$31,Table2512[[#This Row],[Number]])</f>
        <v>5</v>
      </c>
      <c r="G46">
        <f>COUNTIF(Lottery!$B$2:$H$51,Table2512[[#This Row],[Number]])</f>
        <v>6</v>
      </c>
      <c r="H46">
        <f>COUNTIF(Lottery!$B$2:$H$101,Table2512[[#This Row],[Number]])</f>
        <v>6</v>
      </c>
    </row>
    <row r="47" spans="1:8" x14ac:dyDescent="0.3">
      <c r="A47">
        <v>46</v>
      </c>
      <c r="B47">
        <f>COUNTIF(Lottery!$B$2:$H$6,Table2512[[#This Row],[Number]])</f>
        <v>0</v>
      </c>
      <c r="C47">
        <f>COUNTIF(Lottery!$B$2:$H$11,Table2512[[#This Row],[Number]])</f>
        <v>0</v>
      </c>
      <c r="D47">
        <f>COUNTIF(Lottery!$B$2:$H$16,Table2512[[#This Row],[Number]])</f>
        <v>2</v>
      </c>
      <c r="E47">
        <f>COUNTIF(Lottery!$B$2:$H$21,Table2512[[#This Row],[Number]])</f>
        <v>3</v>
      </c>
      <c r="F47">
        <f>COUNTIF(Lottery!$B$2:$H$31,Table2512[[#This Row],[Number]])</f>
        <v>3</v>
      </c>
      <c r="G47">
        <f>COUNTIF(Lottery!$B$2:$H$51,Table2512[[#This Row],[Number]])</f>
        <v>6</v>
      </c>
      <c r="H47">
        <f>COUNTIF(Lottery!$B$2:$H$101,Table2512[[#This Row],[Number]])</f>
        <v>6</v>
      </c>
    </row>
    <row r="48" spans="1:8" x14ac:dyDescent="0.3">
      <c r="A48">
        <v>47</v>
      </c>
      <c r="B48">
        <f>COUNTIF(Lottery!$B$2:$H$6,Table2512[[#This Row],[Number]])</f>
        <v>1</v>
      </c>
      <c r="C48">
        <f>COUNTIF(Lottery!$B$2:$H$11,Table2512[[#This Row],[Number]])</f>
        <v>1</v>
      </c>
      <c r="D48">
        <f>COUNTIF(Lottery!$B$2:$H$16,Table2512[[#This Row],[Number]])</f>
        <v>1</v>
      </c>
      <c r="E48">
        <f>COUNTIF(Lottery!$B$2:$H$21,Table2512[[#This Row],[Number]])</f>
        <v>1</v>
      </c>
      <c r="F48">
        <f>COUNTIF(Lottery!$B$2:$H$31,Table2512[[#This Row],[Number]])</f>
        <v>1</v>
      </c>
      <c r="G48">
        <f>COUNTIF(Lottery!$B$2:$H$51,Table2512[[#This Row],[Number]])</f>
        <v>4</v>
      </c>
      <c r="H48">
        <f>COUNTIF(Lottery!$B$2:$H$101,Table2512[[#This Row],[Number]])</f>
        <v>5</v>
      </c>
    </row>
    <row r="49" spans="1:8" x14ac:dyDescent="0.3">
      <c r="A49">
        <v>48</v>
      </c>
      <c r="B49">
        <f>COUNTIF(Lottery!$B$2:$H$6,Table2512[[#This Row],[Number]])</f>
        <v>0</v>
      </c>
      <c r="C49">
        <f>COUNTIF(Lottery!$B$2:$H$11,Table2512[[#This Row],[Number]])</f>
        <v>1</v>
      </c>
      <c r="D49">
        <f>COUNTIF(Lottery!$B$2:$H$16,Table2512[[#This Row],[Number]])</f>
        <v>4</v>
      </c>
      <c r="E49">
        <f>COUNTIF(Lottery!$B$2:$H$21,Table2512[[#This Row],[Number]])</f>
        <v>4</v>
      </c>
      <c r="F49">
        <f>COUNTIF(Lottery!$B$2:$H$31,Table2512[[#This Row],[Number]])</f>
        <v>5</v>
      </c>
      <c r="G49">
        <f>COUNTIF(Lottery!$B$2:$H$51,Table2512[[#This Row],[Number]])</f>
        <v>8</v>
      </c>
      <c r="H49">
        <f>COUNTIF(Lottery!$B$2:$H$101,Table2512[[#This Row],[Number]])</f>
        <v>8</v>
      </c>
    </row>
    <row r="50" spans="1:8" x14ac:dyDescent="0.3">
      <c r="A50">
        <v>49</v>
      </c>
      <c r="B50">
        <f>COUNTIF(Lottery!$B$2:$H$6,Table2512[[#This Row],[Number]])</f>
        <v>0</v>
      </c>
      <c r="C50">
        <f>COUNTIF(Lottery!$B$2:$H$11,Table2512[[#This Row],[Number]])</f>
        <v>0</v>
      </c>
      <c r="D50">
        <f>COUNTIF(Lottery!$B$2:$H$16,Table2512[[#This Row],[Number]])</f>
        <v>0</v>
      </c>
      <c r="E50">
        <f>COUNTIF(Lottery!$B$2:$H$21,Table2512[[#This Row],[Number]])</f>
        <v>0</v>
      </c>
      <c r="F50">
        <f>COUNTIF(Lottery!$B$2:$H$31,Table2512[[#This Row],[Number]])</f>
        <v>1</v>
      </c>
      <c r="G50">
        <f>COUNTIF(Lottery!$B$2:$H$51,Table2512[[#This Row],[Number]])</f>
        <v>3</v>
      </c>
      <c r="H50">
        <f>COUNTIF(Lottery!$B$2:$H$101,Table2512[[#This Row],[Number]])</f>
        <v>4</v>
      </c>
    </row>
    <row r="51" spans="1:8" x14ac:dyDescent="0.3">
      <c r="A51">
        <v>50</v>
      </c>
      <c r="B51">
        <f>COUNTIF(Lottery!$B$2:$H$6,Table2512[[#This Row],[Number]])</f>
        <v>0</v>
      </c>
      <c r="C51">
        <f>COUNTIF(Lottery!$B$2:$H$11,Table2512[[#This Row],[Number]])</f>
        <v>0</v>
      </c>
      <c r="D51">
        <f>COUNTIF(Lottery!$B$2:$H$16,Table2512[[#This Row],[Number]])</f>
        <v>0</v>
      </c>
      <c r="E51">
        <f>COUNTIF(Lottery!$B$2:$H$21,Table2512[[#This Row],[Number]])</f>
        <v>0</v>
      </c>
      <c r="F51">
        <f>COUNTIF(Lottery!$B$2:$H$31,Table2512[[#This Row],[Number]])</f>
        <v>2</v>
      </c>
      <c r="G51">
        <f>COUNTIF(Lottery!$B$2:$H$51,Table2512[[#This Row],[Number]])</f>
        <v>6</v>
      </c>
      <c r="H51">
        <f>COUNTIF(Lottery!$B$2:$H$101,Table2512[[#This Row],[Number]])</f>
        <v>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HotPicks</vt:lpstr>
      <vt:lpstr>HotPicks analysis</vt:lpstr>
      <vt:lpstr>EuroMillions</vt:lpstr>
      <vt:lpstr>EuroMillions analysis</vt:lpstr>
      <vt:lpstr>EuroMillions digit analysis</vt:lpstr>
      <vt:lpstr>EuroMillions LuckDraw analysis</vt:lpstr>
      <vt:lpstr>Lottery</vt:lpstr>
      <vt:lpstr>Lottery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Ardavan Shafiee</dc:creator>
  <cp:lastModifiedBy>Ardavan Shafiee</cp:lastModifiedBy>
  <dcterms:created xsi:type="dcterms:W3CDTF">2021-11-20T17:43:46Z</dcterms:created>
  <dcterms:modified xsi:type="dcterms:W3CDTF">2025-04-12T23:22:29Z</dcterms:modified>
</cp:coreProperties>
</file>