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Bridget/Downloads/"/>
    </mc:Choice>
  </mc:AlternateContent>
  <bookViews>
    <workbookView xWindow="5880" yWindow="1000" windowWidth="28560" windowHeight="17380" tabRatio="500" firstSheet="7" activeTab="14"/>
  </bookViews>
  <sheets>
    <sheet name="TOTALS" sheetId="1" r:id="rId1"/>
    <sheet name="HISTORIC" sheetId="2" r:id="rId2"/>
    <sheet name="CANCERS" sheetId="3" r:id="rId3"/>
    <sheet name="MENTAL AND BEHAVIOURAL DISORDER" sheetId="4" r:id="rId4"/>
    <sheet name="GLANDS AND METABOLIC" sheetId="5" r:id="rId5"/>
    <sheet name="CIRCULATORY SYSTEM" sheetId="6" r:id="rId6"/>
    <sheet name="RESPIRATORY DISEASES" sheetId="7" r:id="rId7"/>
    <sheet name="DIGESTIVE SYSTEM" sheetId="8" r:id="rId8"/>
    <sheet name="NERVOUS SYSTEM" sheetId="9" r:id="rId9"/>
    <sheet name="MUSCULOSKELETAL" sheetId="10" r:id="rId10"/>
    <sheet name="GENITORURINARY" sheetId="11" r:id="rId11"/>
    <sheet name="PREGNANCY AND CHILDBIRTH" sheetId="12" r:id="rId12"/>
    <sheet name="BABIES AROUND CHILDBIRTH" sheetId="13" r:id="rId13"/>
    <sheet name="OTHER CAUSES" sheetId="14" r:id="rId14"/>
    <sheet name="ACCIDENTS AND OTHERS" sheetId="15" r:id="rId15"/>
    <sheet name="INFECTIOUS DISEASES" sheetId="16" r:id="rId1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60" i="16" l="1"/>
  <c r="R60" i="16"/>
  <c r="N60" i="16"/>
  <c r="V59" i="16"/>
  <c r="R59" i="16"/>
  <c r="N59" i="16"/>
  <c r="V58" i="16"/>
  <c r="R58" i="16"/>
  <c r="N58" i="16"/>
  <c r="V57" i="16"/>
  <c r="R57" i="16"/>
  <c r="N57" i="16"/>
  <c r="V56" i="16"/>
  <c r="R56" i="16"/>
  <c r="N56" i="16"/>
  <c r="V55" i="16"/>
  <c r="R55" i="16"/>
  <c r="N55" i="16"/>
  <c r="V54" i="16"/>
  <c r="R54" i="16"/>
  <c r="N54" i="16"/>
  <c r="V53" i="16"/>
  <c r="R53" i="16"/>
  <c r="N53" i="16"/>
  <c r="V52" i="16"/>
  <c r="R52" i="16"/>
  <c r="N52" i="16"/>
  <c r="V51" i="16"/>
  <c r="R51" i="16"/>
  <c r="N51" i="16"/>
  <c r="V50" i="16"/>
  <c r="R50" i="16"/>
  <c r="N50" i="16"/>
  <c r="V49" i="16"/>
  <c r="R49" i="16"/>
  <c r="N49" i="16"/>
  <c r="V48" i="16"/>
  <c r="R48" i="16"/>
  <c r="N48" i="16"/>
  <c r="V47" i="16"/>
  <c r="R47" i="16"/>
  <c r="N47" i="16"/>
  <c r="V46" i="16"/>
  <c r="R46" i="16"/>
  <c r="N46" i="16"/>
  <c r="V45" i="16"/>
  <c r="R45" i="16"/>
  <c r="N45" i="16"/>
  <c r="V44" i="16"/>
  <c r="R44" i="16"/>
  <c r="N44" i="16"/>
  <c r="V43" i="16"/>
  <c r="R43" i="16"/>
  <c r="N43" i="16"/>
  <c r="V42" i="16"/>
  <c r="R42" i="16"/>
  <c r="N42" i="16"/>
  <c r="V41" i="16"/>
  <c r="R41" i="16"/>
  <c r="N41" i="16"/>
  <c r="V40" i="16"/>
  <c r="R40" i="16"/>
  <c r="N40" i="16"/>
  <c r="V39" i="16"/>
  <c r="R39" i="16"/>
  <c r="N39" i="16"/>
  <c r="V38" i="16"/>
  <c r="R38" i="16"/>
  <c r="N38" i="16"/>
  <c r="V37" i="16"/>
  <c r="R37" i="16"/>
  <c r="N37" i="16"/>
  <c r="V36" i="16"/>
  <c r="R36" i="16"/>
  <c r="N36" i="16"/>
  <c r="V35" i="16"/>
  <c r="R35" i="16"/>
  <c r="N35" i="16"/>
  <c r="V34" i="16"/>
  <c r="R34" i="16"/>
  <c r="N34" i="16"/>
  <c r="V33" i="16"/>
  <c r="R33" i="16"/>
  <c r="N33" i="16"/>
  <c r="V32" i="16"/>
  <c r="R32" i="16"/>
  <c r="N32" i="16"/>
  <c r="V31" i="16"/>
  <c r="R31" i="16"/>
  <c r="N31" i="16"/>
  <c r="V30" i="16"/>
  <c r="R30" i="16"/>
  <c r="N30" i="16"/>
  <c r="V29" i="16"/>
  <c r="R29" i="16"/>
  <c r="N29" i="16"/>
  <c r="V28" i="16"/>
  <c r="R28" i="16"/>
  <c r="N28" i="16"/>
  <c r="V27" i="16"/>
  <c r="R27" i="16"/>
  <c r="N27" i="16"/>
  <c r="V26" i="16"/>
  <c r="R26" i="16"/>
  <c r="N26" i="16"/>
  <c r="V25" i="16"/>
  <c r="R25" i="16"/>
  <c r="N25" i="16"/>
  <c r="V24" i="16"/>
  <c r="R24" i="16"/>
  <c r="N24" i="16"/>
  <c r="V23" i="16"/>
  <c r="R23" i="16"/>
  <c r="N23" i="16"/>
  <c r="V22" i="16"/>
  <c r="R22" i="16"/>
  <c r="N22" i="16"/>
  <c r="V21" i="16"/>
  <c r="R21" i="16"/>
  <c r="N21" i="16"/>
  <c r="V20" i="16"/>
  <c r="R20" i="16"/>
  <c r="N20" i="16"/>
  <c r="V19" i="16"/>
  <c r="R19" i="16"/>
  <c r="N19" i="16"/>
  <c r="V18" i="16"/>
  <c r="R18" i="16"/>
  <c r="N18" i="16"/>
  <c r="V17" i="16"/>
  <c r="R17" i="16"/>
  <c r="N17" i="16"/>
  <c r="V16" i="16"/>
  <c r="R16" i="16"/>
  <c r="N16" i="16"/>
  <c r="V15" i="16"/>
  <c r="R15" i="16"/>
  <c r="N15" i="16"/>
  <c r="V14" i="16"/>
  <c r="R14" i="16"/>
  <c r="N14" i="16"/>
  <c r="V13" i="16"/>
  <c r="R13" i="16"/>
  <c r="N13" i="16"/>
  <c r="V12" i="16"/>
  <c r="R12" i="16"/>
  <c r="N12" i="16"/>
  <c r="V11" i="16"/>
  <c r="R11" i="16"/>
  <c r="N11" i="16"/>
  <c r="V10" i="16"/>
  <c r="R10" i="16"/>
  <c r="N10" i="16"/>
  <c r="V9" i="16"/>
  <c r="R9" i="16"/>
  <c r="N9" i="16"/>
  <c r="V8" i="16"/>
  <c r="R8" i="16"/>
  <c r="N8" i="16"/>
  <c r="E6" i="15"/>
  <c r="Q15" i="14"/>
  <c r="V7" i="14"/>
  <c r="Q7" i="14"/>
  <c r="M7" i="14"/>
  <c r="V6" i="14"/>
  <c r="Q6" i="14"/>
  <c r="M6" i="14"/>
  <c r="V5" i="14"/>
  <c r="Q5" i="14"/>
  <c r="M5" i="14"/>
  <c r="V4" i="14"/>
  <c r="Q4" i="14"/>
  <c r="M4" i="14"/>
  <c r="V3" i="14"/>
  <c r="Q3" i="14"/>
  <c r="M3" i="14"/>
  <c r="U12" i="13"/>
  <c r="Q12" i="13"/>
  <c r="M12" i="13"/>
  <c r="U11" i="13"/>
  <c r="Q11" i="13"/>
  <c r="M11" i="13"/>
  <c r="U10" i="13"/>
  <c r="Q10" i="13"/>
  <c r="M10" i="13"/>
  <c r="U9" i="13"/>
  <c r="Q9" i="13"/>
  <c r="M9" i="13"/>
  <c r="U8" i="13"/>
  <c r="Q8" i="13"/>
  <c r="M8" i="13"/>
  <c r="U7" i="13"/>
  <c r="Q7" i="13"/>
  <c r="M7" i="13"/>
  <c r="U6" i="13"/>
  <c r="Q6" i="13"/>
  <c r="M6" i="13"/>
  <c r="U5" i="13"/>
  <c r="Q5" i="13"/>
  <c r="M5" i="13"/>
  <c r="U4" i="13"/>
  <c r="Q4" i="13"/>
  <c r="M4" i="13"/>
  <c r="U3" i="13"/>
  <c r="Q3" i="13"/>
  <c r="M3" i="13"/>
  <c r="U12" i="11"/>
  <c r="Q12" i="11"/>
  <c r="M12" i="11"/>
  <c r="U11" i="11"/>
  <c r="Q11" i="11"/>
  <c r="M11" i="11"/>
  <c r="U10" i="11"/>
  <c r="Q10" i="11"/>
  <c r="M10" i="11"/>
  <c r="U9" i="11"/>
  <c r="Q9" i="11"/>
  <c r="M9" i="11"/>
  <c r="U8" i="11"/>
  <c r="Q8" i="11"/>
  <c r="M8" i="11"/>
  <c r="U7" i="11"/>
  <c r="Q7" i="11"/>
  <c r="M7" i="11"/>
  <c r="U6" i="11"/>
  <c r="Q6" i="11"/>
  <c r="M6" i="11"/>
  <c r="U5" i="11"/>
  <c r="Q5" i="11"/>
  <c r="M5" i="11"/>
  <c r="U4" i="11"/>
  <c r="Q4" i="11"/>
  <c r="M4" i="11"/>
  <c r="U3" i="11"/>
  <c r="Q3" i="11"/>
  <c r="M3" i="11"/>
  <c r="U14" i="10"/>
  <c r="Q14" i="10"/>
  <c r="M14" i="10"/>
  <c r="U13" i="10"/>
  <c r="Q13" i="10"/>
  <c r="M13" i="10"/>
  <c r="U12" i="10"/>
  <c r="Q12" i="10"/>
  <c r="M12" i="10"/>
  <c r="U11" i="10"/>
  <c r="Q11" i="10"/>
  <c r="M11" i="10"/>
  <c r="U10" i="10"/>
  <c r="Q10" i="10"/>
  <c r="M10" i="10"/>
  <c r="U9" i="10"/>
  <c r="Q9" i="10"/>
  <c r="M9" i="10"/>
  <c r="U8" i="10"/>
  <c r="Q8" i="10"/>
  <c r="M8" i="10"/>
  <c r="U7" i="10"/>
  <c r="Q7" i="10"/>
  <c r="M7" i="10"/>
  <c r="U6" i="10"/>
  <c r="Q6" i="10"/>
  <c r="M6" i="10"/>
  <c r="U5" i="10"/>
  <c r="Q5" i="10"/>
  <c r="M5" i="10"/>
  <c r="U4" i="10"/>
  <c r="Q4" i="10"/>
  <c r="M4" i="10"/>
  <c r="U3" i="10"/>
  <c r="Q3" i="10"/>
  <c r="M3" i="10"/>
  <c r="U2" i="10"/>
  <c r="Q2" i="10"/>
  <c r="M2" i="10"/>
  <c r="U13" i="9"/>
  <c r="Q13" i="9"/>
  <c r="M13" i="9"/>
  <c r="U12" i="9"/>
  <c r="Q12" i="9"/>
  <c r="M12" i="9"/>
  <c r="U11" i="9"/>
  <c r="Q11" i="9"/>
  <c r="M11" i="9"/>
  <c r="U10" i="9"/>
  <c r="Q10" i="9"/>
  <c r="M10" i="9"/>
  <c r="U9" i="9"/>
  <c r="Q9" i="9"/>
  <c r="M9" i="9"/>
  <c r="U8" i="9"/>
  <c r="Q8" i="9"/>
  <c r="M8" i="9"/>
  <c r="U7" i="9"/>
  <c r="Q7" i="9"/>
  <c r="M7" i="9"/>
  <c r="U6" i="9"/>
  <c r="Q6" i="9"/>
  <c r="M6" i="9"/>
  <c r="U5" i="9"/>
  <c r="Q5" i="9"/>
  <c r="M5" i="9"/>
  <c r="U4" i="9"/>
  <c r="Q4" i="9"/>
  <c r="M4" i="9"/>
  <c r="U3" i="9"/>
  <c r="Q3" i="9"/>
  <c r="M3" i="9"/>
  <c r="U2" i="9"/>
  <c r="Q2" i="9"/>
  <c r="M2" i="9"/>
  <c r="U26" i="8"/>
  <c r="Q26" i="8"/>
  <c r="M26" i="8"/>
  <c r="U25" i="8"/>
  <c r="Q25" i="8"/>
  <c r="M25" i="8"/>
  <c r="U24" i="8"/>
  <c r="Q24" i="8"/>
  <c r="M24" i="8"/>
  <c r="U23" i="8"/>
  <c r="Q23" i="8"/>
  <c r="M23" i="8"/>
  <c r="U22" i="8"/>
  <c r="Q22" i="8"/>
  <c r="M22" i="8"/>
  <c r="U21" i="8"/>
  <c r="Q21" i="8"/>
  <c r="M21" i="8"/>
  <c r="U20" i="8"/>
  <c r="Q20" i="8"/>
  <c r="M20" i="8"/>
  <c r="U19" i="8"/>
  <c r="Q19" i="8"/>
  <c r="M19" i="8"/>
  <c r="U18" i="8"/>
  <c r="Q18" i="8"/>
  <c r="M18" i="8"/>
  <c r="U17" i="8"/>
  <c r="Q17" i="8"/>
  <c r="M17" i="8"/>
  <c r="U16" i="8"/>
  <c r="Q16" i="8"/>
  <c r="M16" i="8"/>
  <c r="U15" i="8"/>
  <c r="Q15" i="8"/>
  <c r="M15" i="8"/>
  <c r="U14" i="8"/>
  <c r="Q14" i="8"/>
  <c r="M14" i="8"/>
  <c r="U13" i="8"/>
  <c r="Q13" i="8"/>
  <c r="M13" i="8"/>
  <c r="U12" i="8"/>
  <c r="Q12" i="8"/>
  <c r="M12" i="8"/>
  <c r="U11" i="8"/>
  <c r="Q11" i="8"/>
  <c r="M11" i="8"/>
  <c r="U10" i="8"/>
  <c r="Q10" i="8"/>
  <c r="M10" i="8"/>
  <c r="U9" i="8"/>
  <c r="Q9" i="8"/>
  <c r="M9" i="8"/>
  <c r="U8" i="8"/>
  <c r="Q8" i="8"/>
  <c r="M8" i="8"/>
  <c r="U7" i="8"/>
  <c r="Q7" i="8"/>
  <c r="M7" i="8"/>
  <c r="U6" i="8"/>
  <c r="Q6" i="8"/>
  <c r="M6" i="8"/>
  <c r="U5" i="8"/>
  <c r="Q5" i="8"/>
  <c r="M5" i="8"/>
  <c r="U4" i="8"/>
  <c r="Q4" i="8"/>
  <c r="M4" i="8"/>
  <c r="U3" i="8"/>
  <c r="Q3" i="8"/>
  <c r="M3" i="8"/>
  <c r="U20" i="7"/>
  <c r="Q20" i="7"/>
  <c r="M20" i="7"/>
  <c r="U19" i="7"/>
  <c r="Q19" i="7"/>
  <c r="M19" i="7"/>
  <c r="U18" i="7"/>
  <c r="Q18" i="7"/>
  <c r="M18" i="7"/>
  <c r="U17" i="7"/>
  <c r="Q17" i="7"/>
  <c r="M17" i="7"/>
  <c r="U16" i="7"/>
  <c r="Q16" i="7"/>
  <c r="M16" i="7"/>
  <c r="U15" i="7"/>
  <c r="Q15" i="7"/>
  <c r="M15" i="7"/>
  <c r="U14" i="7"/>
  <c r="Q14" i="7"/>
  <c r="M14" i="7"/>
  <c r="U13" i="7"/>
  <c r="Q13" i="7"/>
  <c r="M13" i="7"/>
  <c r="U12" i="7"/>
  <c r="Q12" i="7"/>
  <c r="M12" i="7"/>
  <c r="U11" i="7"/>
  <c r="Q11" i="7"/>
  <c r="M11" i="7"/>
  <c r="U10" i="7"/>
  <c r="Q10" i="7"/>
  <c r="M10" i="7"/>
  <c r="U9" i="7"/>
  <c r="Q9" i="7"/>
  <c r="M9" i="7"/>
  <c r="U8" i="7"/>
  <c r="Q8" i="7"/>
  <c r="M8" i="7"/>
  <c r="U7" i="7"/>
  <c r="Q7" i="7"/>
  <c r="M7" i="7"/>
  <c r="U6" i="7"/>
  <c r="Q6" i="7"/>
  <c r="M6" i="7"/>
  <c r="U5" i="7"/>
  <c r="Q5" i="7"/>
  <c r="M5" i="7"/>
  <c r="U4" i="7"/>
  <c r="Q4" i="7"/>
  <c r="M4" i="7"/>
  <c r="U3" i="7"/>
  <c r="Q3" i="7"/>
  <c r="M3" i="7"/>
  <c r="U11" i="6"/>
  <c r="Q11" i="6"/>
  <c r="V11" i="6"/>
  <c r="M11" i="6"/>
  <c r="U10" i="6"/>
  <c r="Q10" i="6"/>
  <c r="V10" i="6"/>
  <c r="M10" i="6"/>
  <c r="U9" i="6"/>
  <c r="Q9" i="6"/>
  <c r="V9" i="6"/>
  <c r="M9" i="6"/>
  <c r="U8" i="6"/>
  <c r="Q8" i="6"/>
  <c r="V8" i="6"/>
  <c r="M8" i="6"/>
  <c r="U7" i="6"/>
  <c r="Q7" i="6"/>
  <c r="V7" i="6"/>
  <c r="M7" i="6"/>
  <c r="U6" i="6"/>
  <c r="Q6" i="6"/>
  <c r="V6" i="6"/>
  <c r="M6" i="6"/>
  <c r="U5" i="6"/>
  <c r="Q5" i="6"/>
  <c r="V5" i="6"/>
  <c r="M5" i="6"/>
  <c r="U4" i="6"/>
  <c r="Q4" i="6"/>
  <c r="V4" i="6"/>
  <c r="M4" i="6"/>
  <c r="U3" i="6"/>
  <c r="Q3" i="6"/>
  <c r="V3" i="6"/>
  <c r="M3" i="6"/>
  <c r="U5" i="5"/>
  <c r="Q5" i="5"/>
  <c r="M5" i="5"/>
  <c r="U4" i="5"/>
  <c r="Q4" i="5"/>
  <c r="M4" i="5"/>
  <c r="U3" i="5"/>
  <c r="Q3" i="5"/>
  <c r="M3" i="5"/>
  <c r="E3" i="5"/>
  <c r="U2" i="5"/>
  <c r="Q2" i="5"/>
  <c r="M2" i="5"/>
  <c r="E2" i="5"/>
  <c r="Q11" i="4"/>
  <c r="Q20" i="4"/>
  <c r="V17" i="4"/>
  <c r="Q17" i="4"/>
  <c r="W17" i="4"/>
  <c r="M17" i="4"/>
  <c r="R17" i="4"/>
  <c r="V16" i="4"/>
  <c r="Q16" i="4"/>
  <c r="W16" i="4"/>
  <c r="M16" i="4"/>
  <c r="R16" i="4"/>
  <c r="V15" i="4"/>
  <c r="Q15" i="4"/>
  <c r="W15" i="4"/>
  <c r="M15" i="4"/>
  <c r="R15" i="4"/>
  <c r="V14" i="4"/>
  <c r="Q14" i="4"/>
  <c r="W14" i="4"/>
  <c r="M14" i="4"/>
  <c r="R14" i="4"/>
  <c r="V13" i="4"/>
  <c r="Q13" i="4"/>
  <c r="W13" i="4"/>
  <c r="M13" i="4"/>
  <c r="V12" i="4"/>
  <c r="Q12" i="4"/>
  <c r="W12" i="4"/>
  <c r="M12" i="4"/>
  <c r="R12" i="4"/>
  <c r="V11" i="4"/>
  <c r="W11" i="4"/>
  <c r="M11" i="4"/>
  <c r="R11" i="4"/>
  <c r="V10" i="4"/>
  <c r="Q10" i="4"/>
  <c r="W10" i="4"/>
  <c r="M10" i="4"/>
  <c r="R10" i="4"/>
  <c r="V9" i="4"/>
  <c r="Q9" i="4"/>
  <c r="W9" i="4"/>
  <c r="M9" i="4"/>
  <c r="R9" i="4"/>
  <c r="V8" i="4"/>
  <c r="Q8" i="4"/>
  <c r="W8" i="4"/>
  <c r="M8" i="4"/>
  <c r="R8" i="4"/>
  <c r="U34" i="3"/>
  <c r="Q34" i="3"/>
  <c r="M34" i="3"/>
  <c r="I34" i="3"/>
  <c r="U33" i="3"/>
  <c r="Q33" i="3"/>
  <c r="M33" i="3"/>
  <c r="I33" i="3"/>
  <c r="U32" i="3"/>
  <c r="Q32" i="3"/>
  <c r="M32" i="3"/>
  <c r="I32" i="3"/>
  <c r="U31" i="3"/>
  <c r="Q31" i="3"/>
  <c r="M31" i="3"/>
  <c r="I31" i="3"/>
  <c r="U30" i="3"/>
  <c r="Q30" i="3"/>
  <c r="M30" i="3"/>
  <c r="I30" i="3"/>
  <c r="U29" i="3"/>
  <c r="Q29" i="3"/>
  <c r="M29" i="3"/>
  <c r="I29" i="3"/>
  <c r="U28" i="3"/>
  <c r="Q28" i="3"/>
  <c r="M28" i="3"/>
  <c r="I28" i="3"/>
  <c r="U27" i="3"/>
  <c r="Q27" i="3"/>
  <c r="M27" i="3"/>
  <c r="I27" i="3"/>
  <c r="U26" i="3"/>
  <c r="Q26" i="3"/>
  <c r="M26" i="3"/>
  <c r="I26" i="3"/>
  <c r="U25" i="3"/>
  <c r="Q25" i="3"/>
  <c r="M25" i="3"/>
  <c r="I25" i="3"/>
  <c r="U24" i="3"/>
  <c r="Q24" i="3"/>
  <c r="M24" i="3"/>
  <c r="I24" i="3"/>
  <c r="U23" i="3"/>
  <c r="Q23" i="3"/>
  <c r="M23" i="3"/>
  <c r="I23" i="3"/>
  <c r="U22" i="3"/>
  <c r="Q22" i="3"/>
  <c r="M22" i="3"/>
  <c r="I22" i="3"/>
  <c r="U21" i="3"/>
  <c r="Q21" i="3"/>
  <c r="M21" i="3"/>
  <c r="I21" i="3"/>
  <c r="U20" i="3"/>
  <c r="Q20" i="3"/>
  <c r="M20" i="3"/>
  <c r="I20" i="3"/>
  <c r="U19" i="3"/>
  <c r="Q19" i="3"/>
  <c r="M19" i="3"/>
  <c r="I19" i="3"/>
  <c r="U18" i="3"/>
  <c r="Q18" i="3"/>
  <c r="M18" i="3"/>
  <c r="I18" i="3"/>
  <c r="U17" i="3"/>
  <c r="Q17" i="3"/>
  <c r="M17" i="3"/>
  <c r="I17" i="3"/>
  <c r="U16" i="3"/>
  <c r="Q16" i="3"/>
  <c r="M16" i="3"/>
  <c r="I16" i="3"/>
  <c r="U15" i="3"/>
  <c r="Q15" i="3"/>
  <c r="M15" i="3"/>
  <c r="I15" i="3"/>
  <c r="U14" i="3"/>
  <c r="Q14" i="3"/>
  <c r="M14" i="3"/>
  <c r="I14" i="3"/>
  <c r="U13" i="3"/>
  <c r="Q13" i="3"/>
  <c r="M13" i="3"/>
  <c r="I13" i="3"/>
  <c r="U12" i="3"/>
  <c r="Q12" i="3"/>
  <c r="M12" i="3"/>
  <c r="I12" i="3"/>
  <c r="U11" i="3"/>
  <c r="Q11" i="3"/>
  <c r="M11" i="3"/>
  <c r="I11" i="3"/>
  <c r="U10" i="3"/>
  <c r="Q10" i="3"/>
  <c r="M10" i="3"/>
  <c r="I10" i="3"/>
  <c r="U9" i="3"/>
  <c r="Q9" i="3"/>
  <c r="M9" i="3"/>
  <c r="I9" i="3"/>
  <c r="U8" i="3"/>
  <c r="M8" i="3"/>
  <c r="I8" i="3"/>
  <c r="U7" i="3"/>
  <c r="Q7" i="3"/>
  <c r="M7" i="3"/>
  <c r="I7" i="3"/>
  <c r="U6" i="3"/>
  <c r="Q6" i="3"/>
  <c r="M6" i="3"/>
  <c r="I6" i="3"/>
  <c r="U5" i="3"/>
  <c r="Q5" i="3"/>
  <c r="M5" i="3"/>
  <c r="Z24" i="1"/>
  <c r="I24" i="1"/>
  <c r="N24" i="1"/>
  <c r="M24" i="1"/>
  <c r="L24" i="1"/>
  <c r="C24" i="1"/>
  <c r="H24" i="1"/>
  <c r="G24" i="1"/>
  <c r="F24" i="1"/>
  <c r="Z23" i="1"/>
  <c r="I23" i="1"/>
  <c r="N23" i="1"/>
  <c r="M23" i="1"/>
  <c r="L23" i="1"/>
  <c r="C23" i="1"/>
  <c r="H23" i="1"/>
  <c r="G23" i="1"/>
  <c r="F23" i="1"/>
  <c r="Z22" i="1"/>
  <c r="I22" i="1"/>
  <c r="N22" i="1"/>
  <c r="M22" i="1"/>
  <c r="L22" i="1"/>
  <c r="C22" i="1"/>
  <c r="H22" i="1"/>
  <c r="G22" i="1"/>
  <c r="F22" i="1"/>
  <c r="Z21" i="1"/>
  <c r="I21" i="1"/>
  <c r="N21" i="1"/>
  <c r="M21" i="1"/>
  <c r="L21" i="1"/>
  <c r="C21" i="1"/>
  <c r="H21" i="1"/>
  <c r="G21" i="1"/>
  <c r="F21" i="1"/>
  <c r="Z20" i="1"/>
  <c r="I20" i="1"/>
  <c r="N20" i="1"/>
  <c r="M20" i="1"/>
  <c r="L20" i="1"/>
  <c r="C20" i="1"/>
  <c r="H20" i="1"/>
  <c r="G20" i="1"/>
  <c r="F20" i="1"/>
  <c r="Z19" i="1"/>
  <c r="I19" i="1"/>
  <c r="N19" i="1"/>
  <c r="M19" i="1"/>
  <c r="L19" i="1"/>
  <c r="C19" i="1"/>
  <c r="H19" i="1"/>
  <c r="G19" i="1"/>
  <c r="F19" i="1"/>
  <c r="Z18" i="1"/>
  <c r="I18" i="1"/>
  <c r="N18" i="1"/>
  <c r="M18" i="1"/>
  <c r="L18" i="1"/>
  <c r="C18" i="1"/>
  <c r="H18" i="1"/>
  <c r="G18" i="1"/>
  <c r="F18" i="1"/>
  <c r="Z17" i="1"/>
  <c r="I17" i="1"/>
  <c r="N17" i="1"/>
  <c r="M17" i="1"/>
  <c r="L17" i="1"/>
  <c r="C17" i="1"/>
  <c r="H17" i="1"/>
  <c r="G17" i="1"/>
  <c r="F17" i="1"/>
  <c r="Z16" i="1"/>
  <c r="U16" i="1"/>
  <c r="I16" i="1"/>
  <c r="N16" i="1"/>
  <c r="M16" i="1"/>
  <c r="L16" i="1"/>
  <c r="C16" i="1"/>
  <c r="H16" i="1"/>
  <c r="G16" i="1"/>
  <c r="F16" i="1"/>
  <c r="Z15" i="1"/>
  <c r="I15" i="1"/>
  <c r="N15" i="1"/>
  <c r="M15" i="1"/>
  <c r="L15" i="1"/>
  <c r="C15" i="1"/>
  <c r="H15" i="1"/>
  <c r="G15" i="1"/>
  <c r="F15" i="1"/>
  <c r="Z14" i="1"/>
  <c r="I14" i="1"/>
  <c r="N14" i="1"/>
  <c r="M14" i="1"/>
  <c r="L14" i="1"/>
  <c r="C14" i="1"/>
  <c r="H14" i="1"/>
  <c r="G14" i="1"/>
  <c r="F14" i="1"/>
  <c r="Z13" i="1"/>
  <c r="I13" i="1"/>
  <c r="N13" i="1"/>
  <c r="M13" i="1"/>
  <c r="L13" i="1"/>
  <c r="H13" i="1"/>
  <c r="G13" i="1"/>
  <c r="F13" i="1"/>
  <c r="Z12" i="1"/>
  <c r="I12" i="1"/>
  <c r="N12" i="1"/>
  <c r="M12" i="1"/>
  <c r="L12" i="1"/>
  <c r="C12" i="1"/>
  <c r="H12" i="1"/>
  <c r="G12" i="1"/>
  <c r="F12" i="1"/>
  <c r="Z11" i="1"/>
  <c r="I11" i="1"/>
  <c r="N11" i="1"/>
  <c r="M11" i="1"/>
  <c r="L11" i="1"/>
  <c r="C11" i="1"/>
  <c r="H11" i="1"/>
  <c r="G11" i="1"/>
  <c r="F11" i="1"/>
  <c r="Z10" i="1"/>
  <c r="I10" i="1"/>
  <c r="N10" i="1"/>
  <c r="M10" i="1"/>
  <c r="L10" i="1"/>
  <c r="C10" i="1"/>
  <c r="H10" i="1"/>
  <c r="G10" i="1"/>
  <c r="F10" i="1"/>
  <c r="Z9" i="1"/>
  <c r="I9" i="1"/>
  <c r="N9" i="1"/>
  <c r="M9" i="1"/>
  <c r="L9" i="1"/>
  <c r="C9" i="1"/>
  <c r="H9" i="1"/>
  <c r="G9" i="1"/>
  <c r="F9" i="1"/>
  <c r="Z8" i="1"/>
  <c r="I8" i="1"/>
  <c r="N8" i="1"/>
  <c r="M8" i="1"/>
  <c r="L8" i="1"/>
  <c r="C8" i="1"/>
  <c r="H8" i="1"/>
  <c r="G8" i="1"/>
  <c r="F8" i="1"/>
  <c r="Z7" i="1"/>
  <c r="I7" i="1"/>
  <c r="N7" i="1"/>
  <c r="M7" i="1"/>
  <c r="L7" i="1"/>
  <c r="C7" i="1"/>
  <c r="H7" i="1"/>
  <c r="G7" i="1"/>
  <c r="F7" i="1"/>
  <c r="Z6" i="1"/>
  <c r="I6" i="1"/>
  <c r="N6" i="1"/>
  <c r="M6" i="1"/>
  <c r="L6" i="1"/>
  <c r="C6" i="1"/>
  <c r="H6" i="1"/>
  <c r="G6" i="1"/>
  <c r="F6" i="1"/>
  <c r="Z5" i="1"/>
  <c r="O5" i="1"/>
  <c r="I5" i="1"/>
  <c r="N5" i="1"/>
  <c r="M5" i="1"/>
  <c r="C5" i="1"/>
  <c r="H5" i="1"/>
  <c r="G5" i="1"/>
  <c r="F5" i="1"/>
  <c r="Z4" i="1"/>
  <c r="O4" i="1"/>
  <c r="I4" i="1"/>
  <c r="N4" i="1"/>
  <c r="M4" i="1"/>
  <c r="C4" i="1"/>
  <c r="H4" i="1"/>
  <c r="G4" i="1"/>
  <c r="F4" i="1"/>
  <c r="Z3" i="1"/>
  <c r="O3" i="1"/>
  <c r="R3" i="1"/>
  <c r="I3" i="1"/>
  <c r="N3" i="1"/>
  <c r="M3" i="1"/>
  <c r="L3" i="1"/>
  <c r="C3" i="1"/>
  <c r="H3" i="1"/>
  <c r="G3" i="1"/>
  <c r="F3" i="1"/>
</calcChain>
</file>

<file path=xl/sharedStrings.xml><?xml version="1.0" encoding="utf-8"?>
<sst xmlns="http://schemas.openxmlformats.org/spreadsheetml/2006/main" count="908" uniqueCount="624">
  <si>
    <t>ICD-10</t>
  </si>
  <si>
    <t>Underlying cause</t>
  </si>
  <si>
    <t>Age-group</t>
  </si>
  <si>
    <t>ICD code</t>
  </si>
  <si>
    <t>Underlying cause
 (excludes deaths under 28 days for individual causes). In blue see tabs for more details</t>
  </si>
  <si>
    <t>http://www.ons.gov.uk/ons/rel/vsob1/mortality-statistics--deaths-registered-in-england-and-wales--series-dr-/2011/stb-deaths-registered-in-england-and-wales-in-2011-by-cause.html</t>
  </si>
  <si>
    <t>code</t>
  </si>
  <si>
    <t>(excludes deaths under 28 days</t>
  </si>
  <si>
    <t>for individual causes)</t>
  </si>
  <si>
    <t>All</t>
  </si>
  <si>
    <t>MALE</t>
  </si>
  <si>
    <t>FEMALE</t>
  </si>
  <si>
    <t>2007 TOTAL</t>
  </si>
  <si>
    <t>2008 TOTAL</t>
  </si>
  <si>
    <t>2009 TOTAL</t>
  </si>
  <si>
    <t>2010 TOTAL</t>
  </si>
  <si>
    <t>2011 TOTAL</t>
  </si>
  <si>
    <t>C00-D48</t>
  </si>
  <si>
    <t>Cancers and Neoplasms</t>
  </si>
  <si>
    <t>http://www.statistics.gov.uk/statbase/Product.asp?vlnk=15096</t>
  </si>
  <si>
    <t xml:space="preserve">All ages
</t>
  </si>
  <si>
    <t>SOURCE: ONS</t>
  </si>
  <si>
    <t>2010 pop: 55,240,500</t>
  </si>
  <si>
    <t>2009 pop: 54,809,000</t>
  </si>
  <si>
    <t>2008 pop: 54439700</t>
  </si>
  <si>
    <t>C00-C14</t>
  </si>
  <si>
    <t>Cancers of lip, mouth and throat (pharynx)</t>
  </si>
  <si>
    <t>2007 pop</t>
  </si>
  <si>
    <t>C15-C26</t>
  </si>
  <si>
    <t>Cancers of stomach and digestive organs</t>
  </si>
  <si>
    <t>Cause of death</t>
  </si>
  <si>
    <t>C16</t>
  </si>
  <si>
    <t xml:space="preserve">&gt;Stomach cancer </t>
  </si>
  <si>
    <t>Rate per 100,000 pop</t>
  </si>
  <si>
    <t>C18</t>
  </si>
  <si>
    <t>&gt;Colon cancer</t>
  </si>
  <si>
    <t>% change, 2010-11</t>
  </si>
  <si>
    <t>% change, 2007-11</t>
  </si>
  <si>
    <t>% change, 2009-10</t>
  </si>
  <si>
    <t>% change, 2007-10</t>
  </si>
  <si>
    <t>C19-C21</t>
  </si>
  <si>
    <t>&gt;Rectal cancer ( rectosigmoid)</t>
  </si>
  <si>
    <t>All causes, all ages</t>
  </si>
  <si>
    <t>C22</t>
  </si>
  <si>
    <t>&gt;Liver cancer</t>
  </si>
  <si>
    <t>C25</t>
  </si>
  <si>
    <t>&gt;Cancer of pancreas</t>
  </si>
  <si>
    <t xml:space="preserve">C26 	</t>
  </si>
  <si>
    <t>&gt;Cancer of other digestive organs</t>
  </si>
  <si>
    <t>C30-C39</t>
  </si>
  <si>
    <t>Cancers of respiratory and intrathoracic organs</t>
  </si>
  <si>
    <t>C33-C34</t>
  </si>
  <si>
    <t>&gt;Lung cancers</t>
  </si>
  <si>
    <t>C43-C44</t>
  </si>
  <si>
    <t>Skin cancers, melanomas</t>
  </si>
  <si>
    <t>C45-C49</t>
  </si>
  <si>
    <t>Cancers of mesothelial and soft tissue</t>
  </si>
  <si>
    <t>C45</t>
  </si>
  <si>
    <t>&gt;Mesothelioma</t>
  </si>
  <si>
    <t>C50</t>
  </si>
  <si>
    <t>Breast cancer</t>
  </si>
  <si>
    <t>C51-C58</t>
  </si>
  <si>
    <t>Cancers of female genital organs</t>
  </si>
  <si>
    <t>C56</t>
  </si>
  <si>
    <t>&gt;Ovarian cancer</t>
  </si>
  <si>
    <t>C60-C63</t>
  </si>
  <si>
    <t>Cancers of male genital organs</t>
  </si>
  <si>
    <t xml:space="preserve"> </t>
  </si>
  <si>
    <t>C61</t>
  </si>
  <si>
    <t>&gt;Prostate cancer</t>
  </si>
  <si>
    <t>C64-C68</t>
  </si>
  <si>
    <t>Cancers of urinary tract</t>
  </si>
  <si>
    <t>All causes, ages under 28 days</t>
  </si>
  <si>
    <t>C69-C72</t>
  </si>
  <si>
    <t>Cancers of eye, brain</t>
  </si>
  <si>
    <t>C70-C72</t>
  </si>
  <si>
    <t>Cancer of meninges, brain</t>
  </si>
  <si>
    <t>C71</t>
  </si>
  <si>
    <t>&gt;Brain cancer</t>
  </si>
  <si>
    <t>All causes, ages 28 days and over</t>
  </si>
  <si>
    <t>C73-C75</t>
  </si>
  <si>
    <t xml:space="preserve">Cancers of thyroid </t>
  </si>
  <si>
    <t xml:space="preserve">C76-C80 	 	</t>
  </si>
  <si>
    <t>Other cancers, including secondary cancers</t>
  </si>
  <si>
    <t xml:space="preserve">I00-I99 </t>
  </si>
  <si>
    <t>Circulatory diseases</t>
  </si>
  <si>
    <t>C81-C96</t>
  </si>
  <si>
    <t>Cancers of lymphoid, haematopoietic and related tissue</t>
  </si>
  <si>
    <t>C82-C85</t>
  </si>
  <si>
    <t>&gt;Non-Hodgkin's lymphoma</t>
  </si>
  <si>
    <t>C90</t>
  </si>
  <si>
    <t>Multiple myeloma and malignant plasma cell cancers</t>
  </si>
  <si>
    <t>C91-C95</t>
  </si>
  <si>
    <t>Leukaemia</t>
  </si>
  <si>
    <t xml:space="preserve">C00-D48 </t>
  </si>
  <si>
    <t>Cancers and neoplasms</t>
  </si>
  <si>
    <t>D00-D48</t>
  </si>
  <si>
    <t>Non malignant/unknown growth</t>
  </si>
  <si>
    <t xml:space="preserve">J00-J99 </t>
  </si>
  <si>
    <t>Respiratory diseases</t>
  </si>
  <si>
    <t xml:space="preserve">K00-K93 </t>
  </si>
  <si>
    <t>Digestive diseases</t>
  </si>
  <si>
    <t xml:space="preserve">F00-F99 </t>
  </si>
  <si>
    <t>Mental and behavioural disorders</t>
  </si>
  <si>
    <t xml:space="preserve">U509, V01-Y89 </t>
  </si>
  <si>
    <t>Death not caused by disease</t>
  </si>
  <si>
    <t xml:space="preserve">G00-G99 </t>
  </si>
  <si>
    <t>Diseases of the nervous system</t>
  </si>
  <si>
    <t xml:space="preserve">N00-N99 </t>
  </si>
  <si>
    <t>Genitourinary diseases</t>
  </si>
  <si>
    <t xml:space="preserve">R00-R99  	 </t>
  </si>
  <si>
    <t>Other causes</t>
  </si>
  <si>
    <t xml:space="preserve">E00-E90 </t>
  </si>
  <si>
    <t>Endocrine, nutritional and metabolic diseases</t>
  </si>
  <si>
    <t xml:space="preserve">A00-B99 </t>
  </si>
  <si>
    <t>Infectious and parasitic diseases</t>
  </si>
  <si>
    <t>ages</t>
  </si>
  <si>
    <t>% change since 2009</t>
  </si>
  <si>
    <t>% change since 2010</t>
  </si>
  <si>
    <t>F00-F99</t>
  </si>
  <si>
    <t xml:space="preserve">M00-M99 </t>
  </si>
  <si>
    <t>Musculoskeletal system</t>
  </si>
  <si>
    <t xml:space="preserve">L00-L99 </t>
  </si>
  <si>
    <t>Skin diseases</t>
  </si>
  <si>
    <t xml:space="preserve">Q00-Q99 </t>
  </si>
  <si>
    <t>Congenital diseases and chromasomal abnormalities</t>
  </si>
  <si>
    <t xml:space="preserve">D50-D89 </t>
  </si>
  <si>
    <t>Blood diseases and immune systems</t>
  </si>
  <si>
    <t>F01, F03</t>
  </si>
  <si>
    <t>Dementias</t>
  </si>
  <si>
    <t xml:space="preserve">P00-P96 </t>
  </si>
  <si>
    <t>Babies dying before, during or after birth</t>
  </si>
  <si>
    <t xml:space="preserve">O00-O99 </t>
  </si>
  <si>
    <t>Pregnancy and childbirth</t>
  </si>
  <si>
    <t>F10-F19</t>
  </si>
  <si>
    <t>Due to drug use</t>
  </si>
  <si>
    <t>F10</t>
  </si>
  <si>
    <t>&gt;Alcohol misuse</t>
  </si>
  <si>
    <t xml:space="preserve">H60-H95 </t>
  </si>
  <si>
    <t>Diseases of the ear and mastoid process</t>
  </si>
  <si>
    <t>F11</t>
  </si>
  <si>
    <t>&gt;Opiates, ie Heroin</t>
  </si>
  <si>
    <t>F12</t>
  </si>
  <si>
    <t>&gt;Cannabis</t>
  </si>
  <si>
    <t>-</t>
  </si>
  <si>
    <t xml:space="preserve">H00-H59 </t>
  </si>
  <si>
    <t>Diseases of the eye and adnexa</t>
  </si>
  <si>
    <t>F17</t>
  </si>
  <si>
    <t>&gt;Mental and behavioural disorders due to use of tobacco</t>
  </si>
  <si>
    <t>F18</t>
  </si>
  <si>
    <t>&gt;Mental and behavioural disorders due to solvent abuse</t>
  </si>
  <si>
    <t>F20-F29</t>
  </si>
  <si>
    <t>Schizophrenia</t>
  </si>
  <si>
    <t>F30-F39</t>
  </si>
  <si>
    <t>Mood [affective] disorders</t>
  </si>
  <si>
    <t>Male</t>
  </si>
  <si>
    <t>Female</t>
  </si>
  <si>
    <t>2007 Total</t>
  </si>
  <si>
    <t>2008 Total</t>
  </si>
  <si>
    <t>2009 Total</t>
  </si>
  <si>
    <t>2010 Total</t>
  </si>
  <si>
    <t>2011 Total</t>
  </si>
  <si>
    <t>E00-E90</t>
  </si>
  <si>
    <t>E10-E14</t>
  </si>
  <si>
    <t>Diseases of the circulatory system</t>
  </si>
  <si>
    <t>&gt;Diabetes</t>
  </si>
  <si>
    <t>E84</t>
  </si>
  <si>
    <t>Cystic fibrosis</t>
  </si>
  <si>
    <t>% change, 2010-2011</t>
  </si>
  <si>
    <t>E85</t>
  </si>
  <si>
    <t>Amyloidosis</t>
  </si>
  <si>
    <t>I00-I99</t>
  </si>
  <si>
    <t>I05-I09</t>
  </si>
  <si>
    <t>Chronic rheumatic heart diseases</t>
  </si>
  <si>
    <t>Diseases of the respiratory system</t>
  </si>
  <si>
    <t>TOTALS</t>
  </si>
  <si>
    <t>2008 TOTALS</t>
  </si>
  <si>
    <t>2009 TOTALS</t>
  </si>
  <si>
    <t>2010 TOTALS</t>
  </si>
  <si>
    <t>2011 TOTALS</t>
  </si>
  <si>
    <t>I10-I15</t>
  </si>
  <si>
    <t>J00-J99</t>
  </si>
  <si>
    <t>High blood pressure - hypertensive</t>
  </si>
  <si>
    <t>I21</t>
  </si>
  <si>
    <t>Acute myocardial infarction - heart attack</t>
  </si>
  <si>
    <t>J09-J18</t>
  </si>
  <si>
    <t>Influenza and pneumonia</t>
  </si>
  <si>
    <t>I25</t>
  </si>
  <si>
    <t>Chronic ischaemic heart disease</t>
  </si>
  <si>
    <t>J09-J11</t>
  </si>
  <si>
    <t>&gt;Influenza</t>
  </si>
  <si>
    <t>J09</t>
  </si>
  <si>
    <t>&gt;Swine flu</t>
  </si>
  <si>
    <t>I26-I52</t>
  </si>
  <si>
    <t>Other heart diseases</t>
  </si>
  <si>
    <t>J12-J18</t>
  </si>
  <si>
    <t>&gt;Pneumonia</t>
  </si>
  <si>
    <t>J20-J22</t>
  </si>
  <si>
    <t>Other acute lower respiratory infections</t>
  </si>
  <si>
    <t>I60-I69</t>
  </si>
  <si>
    <t>Cerebrovascular diseases - brain haemorrhage</t>
  </si>
  <si>
    <t>J20</t>
  </si>
  <si>
    <t>&gt; Acute bronchitis</t>
  </si>
  <si>
    <t>J22</t>
  </si>
  <si>
    <t>&gt;Unspecified acute lower respiratory infection</t>
  </si>
  <si>
    <t>I70-I79</t>
  </si>
  <si>
    <t>Diseases of arteries, arterioles and capillaries</t>
  </si>
  <si>
    <t>J40-J47</t>
  </si>
  <si>
    <t>Chronic lower respiratory diseases</t>
  </si>
  <si>
    <t>J40-J44</t>
  </si>
  <si>
    <t>&gt;Bronchitis, emphysema and other chronic obstructive pulmonary disease</t>
  </si>
  <si>
    <t>I80-I89</t>
  </si>
  <si>
    <t>Diseases of veins, lymphatic vessels and lymph nodes</t>
  </si>
  <si>
    <t>J43</t>
  </si>
  <si>
    <t>Emphysema</t>
  </si>
  <si>
    <t>Period</t>
  </si>
  <si>
    <t>J45</t>
  </si>
  <si>
    <t>Asthma</t>
  </si>
  <si>
    <t>Deaths</t>
  </si>
  <si>
    <t>Crude rates per 1,000 living</t>
  </si>
  <si>
    <t>J60-J70</t>
  </si>
  <si>
    <t>Persons</t>
  </si>
  <si>
    <t>Lung diseases due to external agents</t>
  </si>
  <si>
    <t>Males</t>
  </si>
  <si>
    <t>Females</t>
  </si>
  <si>
    <t>Years</t>
  </si>
  <si>
    <t>ALL</t>
  </si>
  <si>
    <t>1841-1845</t>
  </si>
  <si>
    <t>1846-1850</t>
  </si>
  <si>
    <t>J60</t>
  </si>
  <si>
    <t>&gt;Coalworker's pneumoconiosis</t>
  </si>
  <si>
    <t>1851-1855</t>
  </si>
  <si>
    <t>1856-1860</t>
  </si>
  <si>
    <t>1861-1865</t>
  </si>
  <si>
    <t>1866-1870</t>
  </si>
  <si>
    <t>1871-1875</t>
  </si>
  <si>
    <t>1876-1880</t>
  </si>
  <si>
    <t>J61</t>
  </si>
  <si>
    <t>1881-1885</t>
  </si>
  <si>
    <t>&gt;Pneumoconiosis due to asbestos</t>
  </si>
  <si>
    <t>1886-1890</t>
  </si>
  <si>
    <t>1891-1895</t>
  </si>
  <si>
    <t>J69.0</t>
  </si>
  <si>
    <t>Pneumonitis due to food and vomit</t>
  </si>
  <si>
    <t>1896-1900</t>
  </si>
  <si>
    <t>1901-1905</t>
  </si>
  <si>
    <t>1906-1910</t>
  </si>
  <si>
    <t>1911-1915</t>
  </si>
  <si>
    <t>J80-J84</t>
  </si>
  <si>
    <t>Other respiratory diseases</t>
  </si>
  <si>
    <t>1916-1920</t>
  </si>
  <si>
    <t>WW1</t>
  </si>
  <si>
    <t>1921-1925</t>
  </si>
  <si>
    <t>1926-1930</t>
  </si>
  <si>
    <t>J84</t>
  </si>
  <si>
    <t>Other interstitial pulmonary diseases</t>
  </si>
  <si>
    <t>1931-1935</t>
  </si>
  <si>
    <t>Diseases of the digestive system</t>
  </si>
  <si>
    <t>1936-1940</t>
  </si>
  <si>
    <t>1941-1945</t>
  </si>
  <si>
    <t>WW2</t>
  </si>
  <si>
    <t>1946-1950</t>
  </si>
  <si>
    <t>1951-1955</t>
  </si>
  <si>
    <t>1956-1960</t>
  </si>
  <si>
    <t>1961-1965</t>
  </si>
  <si>
    <t>1966-1970</t>
  </si>
  <si>
    <t>1971-1975</t>
  </si>
  <si>
    <t>1976-1980</t>
  </si>
  <si>
    <t>1981-1985</t>
  </si>
  <si>
    <t>K00-K93</t>
  </si>
  <si>
    <t>1986-1990</t>
  </si>
  <si>
    <t>1991-1995</t>
  </si>
  <si>
    <t>1996-2000</t>
  </si>
  <si>
    <t>2001-2005</t>
  </si>
  <si>
    <t>2006-2010</t>
  </si>
  <si>
    <t>G00-G99</t>
  </si>
  <si>
    <t>K20-K31</t>
  </si>
  <si>
    <t>Diseases of oesophagus, stomach and duodenum</t>
  </si>
  <si>
    <t>K25-K27</t>
  </si>
  <si>
    <t>&gt;Gastric and duodenal ulcer</t>
  </si>
  <si>
    <t>G10-G13</t>
  </si>
  <si>
    <t>Wasting diseases</t>
  </si>
  <si>
    <t>K29</t>
  </si>
  <si>
    <t>Gastritis and duodenitis</t>
  </si>
  <si>
    <t>G10</t>
  </si>
  <si>
    <t>&gt;Huntington's disease</t>
  </si>
  <si>
    <t>K40-K46</t>
  </si>
  <si>
    <t>Hernia</t>
  </si>
  <si>
    <t>G12.2</t>
  </si>
  <si>
    <t>&gt;Motor neuron disease</t>
  </si>
  <si>
    <t>K50-K52</t>
  </si>
  <si>
    <t>Noninfective enteritis and colitis</t>
  </si>
  <si>
    <t>G20</t>
  </si>
  <si>
    <t>Parkinson's disease</t>
  </si>
  <si>
    <t>G30-G32</t>
  </si>
  <si>
    <t>Other degenerative diseases</t>
  </si>
  <si>
    <t>K50</t>
  </si>
  <si>
    <t>&gt;Crohn's disease [regional enteritis]</t>
  </si>
  <si>
    <t>G30</t>
  </si>
  <si>
    <t>&gt;Alzheimer's disease</t>
  </si>
  <si>
    <t>M00-M99</t>
  </si>
  <si>
    <t>Diseases of the musculoskeletal system</t>
  </si>
  <si>
    <t>K55</t>
  </si>
  <si>
    <t>Vascular disorders of intestine</t>
  </si>
  <si>
    <t>K56</t>
  </si>
  <si>
    <t>Paralytic ileus and intestinal obstruction without hernia</t>
  </si>
  <si>
    <t>G35</t>
  </si>
  <si>
    <t>Multiple sclerosis</t>
  </si>
  <si>
    <t>M00-M25</t>
  </si>
  <si>
    <t>Arthropathies</t>
  </si>
  <si>
    <t>G40</t>
  </si>
  <si>
    <t>Epilepsy</t>
  </si>
  <si>
    <t>K56.2</t>
  </si>
  <si>
    <t>&gt;Volvulus</t>
  </si>
  <si>
    <t>K56.3</t>
  </si>
  <si>
    <t>&gt;Gallstone ileus</t>
  </si>
  <si>
    <t>M05-M14</t>
  </si>
  <si>
    <t>&gt;Inflammatory polyarthropathies (Arthritis)</t>
  </si>
  <si>
    <t>G47</t>
  </si>
  <si>
    <t>Sleep disorders</t>
  </si>
  <si>
    <t>K57</t>
  </si>
  <si>
    <t>M06</t>
  </si>
  <si>
    <t>Diverticular disease of intestine</t>
  </si>
  <si>
    <t>&gt;Other rheumatoid arthritis</t>
  </si>
  <si>
    <t>G71.0</t>
  </si>
  <si>
    <t>Muscular dystrophy</t>
  </si>
  <si>
    <t>M06.9</t>
  </si>
  <si>
    <t>&gt;Rheumatoid arthritis, unspecified</t>
  </si>
  <si>
    <t>K58</t>
  </si>
  <si>
    <t>Irritable bowel syndrome</t>
  </si>
  <si>
    <t>G80-G83</t>
  </si>
  <si>
    <t xml:space="preserve">Cerebral palsy </t>
  </si>
  <si>
    <t>M10</t>
  </si>
  <si>
    <t>Gout</t>
  </si>
  <si>
    <t>K59.0</t>
  </si>
  <si>
    <t>M20-M25</t>
  </si>
  <si>
    <t>Constipation</t>
  </si>
  <si>
    <t>Other joint disorders</t>
  </si>
  <si>
    <t>M40-M54</t>
  </si>
  <si>
    <t>Spinal disorders</t>
  </si>
  <si>
    <t>K63</t>
  </si>
  <si>
    <t>Other diseases of intestine</t>
  </si>
  <si>
    <t>M60-M79</t>
  </si>
  <si>
    <t>Soft tissue disorders</t>
  </si>
  <si>
    <t>K63.1</t>
  </si>
  <si>
    <t>&gt;Perforation of intestine (nontraumatic)</t>
  </si>
  <si>
    <t>M60-M63</t>
  </si>
  <si>
    <t>&gt;Muscle disorders</t>
  </si>
  <si>
    <t>K65-K67</t>
  </si>
  <si>
    <t>Diseases of peritoneum</t>
  </si>
  <si>
    <t>M80-M94</t>
  </si>
  <si>
    <t>Osteopathies and chondropathies</t>
  </si>
  <si>
    <t>M80-M85</t>
  </si>
  <si>
    <t>&gt;Bone density disorders</t>
  </si>
  <si>
    <t>K65</t>
  </si>
  <si>
    <t>&gt;Peritonitis</t>
  </si>
  <si>
    <t>Diseases of the genitourinary system</t>
  </si>
  <si>
    <t>M80</t>
  </si>
  <si>
    <t>&gt;Osteoporosis with pathological fracture</t>
  </si>
  <si>
    <t>K70-K77</t>
  </si>
  <si>
    <t>N00-N99</t>
  </si>
  <si>
    <t>Liver diseases</t>
  </si>
  <si>
    <t>N00-N15</t>
  </si>
  <si>
    <t>Kidney and renal tubulo-interstitial diseases</t>
  </si>
  <si>
    <t>N17-N19</t>
  </si>
  <si>
    <t>Renal failure</t>
  </si>
  <si>
    <t>N20-N23</t>
  </si>
  <si>
    <t>Urolithiasis</t>
  </si>
  <si>
    <t>N25-N29</t>
  </si>
  <si>
    <t>Other disorders of kidney and ureter</t>
  </si>
  <si>
    <t>N30</t>
  </si>
  <si>
    <t>Cystitis</t>
  </si>
  <si>
    <t>K70</t>
  </si>
  <si>
    <t>N39</t>
  </si>
  <si>
    <t>Other disorders of urinary system</t>
  </si>
  <si>
    <t>&gt;Alcoholic liver disease</t>
  </si>
  <si>
    <t>N40-N51</t>
  </si>
  <si>
    <t>Diseases of male genital organs</t>
  </si>
  <si>
    <t>Pregnancy, childbirth and the puerperium</t>
  </si>
  <si>
    <t>N40</t>
  </si>
  <si>
    <t>&gt;Hyperplasia of prostate</t>
  </si>
  <si>
    <t>N70-N77</t>
  </si>
  <si>
    <t>Inflammatory diseases of female pelvic organs</t>
  </si>
  <si>
    <t>FEMALES ONLY</t>
  </si>
  <si>
    <t>O00-O99</t>
  </si>
  <si>
    <t>Pregnancy, childbirth</t>
  </si>
  <si>
    <t>Dying around pregnancy, before/after birth (babies) or adults dying of conditions originating then</t>
  </si>
  <si>
    <t>K74</t>
  </si>
  <si>
    <t>&gt;Fibrosis and cirrhosis of liver</t>
  </si>
  <si>
    <t>P00-P96</t>
  </si>
  <si>
    <t>Babies dying around pregnancy, before/after birth</t>
  </si>
  <si>
    <t>O00-O08</t>
  </si>
  <si>
    <t>Pregnancy with abortive outcome</t>
  </si>
  <si>
    <t>P05-P08</t>
  </si>
  <si>
    <t>Disorders related to length of gestation and fetal growth</t>
  </si>
  <si>
    <t>K80-K87</t>
  </si>
  <si>
    <t>Disorders of gallbladder, biliary tract and pancreas</t>
  </si>
  <si>
    <t>P05</t>
  </si>
  <si>
    <t>&gt;Slow fetal growth and fetal malnutrition</t>
  </si>
  <si>
    <t>O00</t>
  </si>
  <si>
    <t>&gt;Ectopic pregnancy</t>
  </si>
  <si>
    <t>O14.1</t>
  </si>
  <si>
    <t>Severe pre-eclampsia</t>
  </si>
  <si>
    <t>O15</t>
  </si>
  <si>
    <t>Eclampsia</t>
  </si>
  <si>
    <t>O22</t>
  </si>
  <si>
    <t>Venous complications in pregnancy</t>
  </si>
  <si>
    <t>K85</t>
  </si>
  <si>
    <t>P07</t>
  </si>
  <si>
    <t>&gt;Acute pancreatitis</t>
  </si>
  <si>
    <t>&gt;Disorders related to short gestation and low birth weight</t>
  </si>
  <si>
    <t>O60-O75</t>
  </si>
  <si>
    <t>Complications of labour and delivery</t>
  </si>
  <si>
    <t>O85-O92</t>
  </si>
  <si>
    <t>Complications predominantly related to the puerperium</t>
  </si>
  <si>
    <t>O99</t>
  </si>
  <si>
    <t xml:space="preserve">Pregnancy/childbirth complicated by other maternal diseases </t>
  </si>
  <si>
    <t>K92.2</t>
  </si>
  <si>
    <t>Gastrointestinal haemorrhage</t>
  </si>
  <si>
    <t>P20-P29</t>
  </si>
  <si>
    <t>Respiratory and cardiovascular</t>
  </si>
  <si>
    <t>P21</t>
  </si>
  <si>
    <t>&gt;Birth asphyxia</t>
  </si>
  <si>
    <t>P22</t>
  </si>
  <si>
    <t>&gt;Respiratory distress of newborn</t>
  </si>
  <si>
    <t>P27</t>
  </si>
  <si>
    <t>&gt;Chronic respiratory disease</t>
  </si>
  <si>
    <t>P35-P39</t>
  </si>
  <si>
    <t>Infections specific to the perinatal period</t>
  </si>
  <si>
    <t>OTHER CAUSES</t>
  </si>
  <si>
    <t>P75-P78</t>
  </si>
  <si>
    <t>Digestive system disorders</t>
  </si>
  <si>
    <t>R00-R99</t>
  </si>
  <si>
    <t>Symptoms, signs and abnormal clinical and laboratory findings, not elsewhere classified</t>
  </si>
  <si>
    <t>R53</t>
  </si>
  <si>
    <t>Malaise and fatigue</t>
  </si>
  <si>
    <t xml:space="preserve">U50.9, V01-Y89 </t>
  </si>
  <si>
    <t>External causes of morbidity</t>
  </si>
  <si>
    <t>R54</t>
  </si>
  <si>
    <t>Senility without mention of psychosis</t>
  </si>
  <si>
    <t>R95</t>
  </si>
  <si>
    <t>&gt;Sudden infant death syndrome</t>
  </si>
  <si>
    <t>ID</t>
  </si>
  <si>
    <t>R96-R99</t>
  </si>
  <si>
    <t>CAUSE</t>
  </si>
  <si>
    <t>Unknown causes</t>
  </si>
  <si>
    <t>A00-B99</t>
  </si>
  <si>
    <t>U50.9</t>
  </si>
  <si>
    <t>Inquest adjourned</t>
  </si>
  <si>
    <t>A00-A09</t>
  </si>
  <si>
    <t>Intestinal infectious diseases</t>
  </si>
  <si>
    <t>A02</t>
  </si>
  <si>
    <t>&gt; Salmonella</t>
  </si>
  <si>
    <t>V01-X59</t>
  </si>
  <si>
    <t>Accidents</t>
  </si>
  <si>
    <t>A04</t>
  </si>
  <si>
    <t>&gt; Other bacterial intestinal infections</t>
  </si>
  <si>
    <t>A04.7</t>
  </si>
  <si>
    <t>&gt;&gt;C-difficile</t>
  </si>
  <si>
    <t>V01-V99</t>
  </si>
  <si>
    <t>&gt;Transport accidents</t>
  </si>
  <si>
    <t>A08.1</t>
  </si>
  <si>
    <t>&gt;Acute gastroenteropathy due to Norwalk virus</t>
  </si>
  <si>
    <t>V01-V09</t>
  </si>
  <si>
    <t>&gt;Pedestrian injured in transport accident</t>
  </si>
  <si>
    <t>A08.4</t>
  </si>
  <si>
    <t>&gt;Other intestinal infection</t>
  </si>
  <si>
    <t>A09</t>
  </si>
  <si>
    <t>&gt;Diarrhoea and gastroenteritis</t>
  </si>
  <si>
    <t>A15-A19</t>
  </si>
  <si>
    <t>Tuberculosis (TB)</t>
  </si>
  <si>
    <t>A20-A28</t>
  </si>
  <si>
    <t>Diseases caught from animals</t>
  </si>
  <si>
    <t>A27</t>
  </si>
  <si>
    <t>&gt;Leptospirosis</t>
  </si>
  <si>
    <t>A30-A49</t>
  </si>
  <si>
    <t>Other bacterial diseases</t>
  </si>
  <si>
    <t>A30</t>
  </si>
  <si>
    <t xml:space="preserve">&gt;Leprosy </t>
  </si>
  <si>
    <t>A31</t>
  </si>
  <si>
    <t>&gt;Mycobacteria infections</t>
  </si>
  <si>
    <t>A32</t>
  </si>
  <si>
    <t>&gt;Listeria</t>
  </si>
  <si>
    <t>A35</t>
  </si>
  <si>
    <t>&gt;Tetanus</t>
  </si>
  <si>
    <t>A37</t>
  </si>
  <si>
    <t>&gt;Whooping cough</t>
  </si>
  <si>
    <t>A39</t>
  </si>
  <si>
    <t>&gt;Meningococcal infection</t>
  </si>
  <si>
    <t>A40</t>
  </si>
  <si>
    <t>&gt;Streptococcal septicaemia</t>
  </si>
  <si>
    <t>V10-V19</t>
  </si>
  <si>
    <t>&gt;&gt;Cyclist in transport accident</t>
  </si>
  <si>
    <t>A41</t>
  </si>
  <si>
    <t>&gt;Other septicaemia</t>
  </si>
  <si>
    <t>A48</t>
  </si>
  <si>
    <t>&gt;Other bacterial diseases</t>
  </si>
  <si>
    <t>A48.1</t>
  </si>
  <si>
    <t>&gt;&gt;Legionnaires' disease</t>
  </si>
  <si>
    <t>A48.3</t>
  </si>
  <si>
    <t>&gt;&gt;Toxic shock syndrome</t>
  </si>
  <si>
    <t>A49</t>
  </si>
  <si>
    <t>&gt;Bacterial infections</t>
  </si>
  <si>
    <t>V20-V29</t>
  </si>
  <si>
    <t>&gt;&gt;Motorcyclist in transport accident</t>
  </si>
  <si>
    <t>A49.0</t>
  </si>
  <si>
    <t>&gt;&gt;Staphylococcal infection</t>
  </si>
  <si>
    <t>A49.1</t>
  </si>
  <si>
    <t>&gt;&gt;Streptococcal infection</t>
  </si>
  <si>
    <t>V40-V49</t>
  </si>
  <si>
    <t>&gt;&gt;Car occupant injured in transport accident</t>
  </si>
  <si>
    <t>A49.2</t>
  </si>
  <si>
    <t>&gt;&gt;Haemophilus influenzae infection,</t>
  </si>
  <si>
    <t>A70-A74</t>
  </si>
  <si>
    <t>Chlamydia</t>
  </si>
  <si>
    <t>A80-A89</t>
  </si>
  <si>
    <t>Viral infections of the central nervous system</t>
  </si>
  <si>
    <t>A81.0</t>
  </si>
  <si>
    <t>&gt;&gt;Creutzfeldt-Jakob disease</t>
  </si>
  <si>
    <t>A86</t>
  </si>
  <si>
    <t>&gt;Unspecified viral encephalitis</t>
  </si>
  <si>
    <t>V90-V94</t>
  </si>
  <si>
    <t>&gt;&gt;Water transport accidents</t>
  </si>
  <si>
    <t>A87</t>
  </si>
  <si>
    <t>&gt;Viral meningitis</t>
  </si>
  <si>
    <t>B00-B09</t>
  </si>
  <si>
    <t>Viral infections causing skin lesions</t>
  </si>
  <si>
    <t>V95-V97</t>
  </si>
  <si>
    <t>&gt;&gt;Air and space transport accidents</t>
  </si>
  <si>
    <t>B00</t>
  </si>
  <si>
    <t>&gt;Herpes</t>
  </si>
  <si>
    <t>W00-W19</t>
  </si>
  <si>
    <t>&gt;Falls</t>
  </si>
  <si>
    <t>B01</t>
  </si>
  <si>
    <t>&gt;Chickenpox</t>
  </si>
  <si>
    <t>W10</t>
  </si>
  <si>
    <t>&gt;&gt;Fall on and from stairs and steps</t>
  </si>
  <si>
    <t>B02</t>
  </si>
  <si>
    <t>&gt;Shingles</t>
  </si>
  <si>
    <t>B05</t>
  </si>
  <si>
    <t>&gt;Measles</t>
  </si>
  <si>
    <t>W11</t>
  </si>
  <si>
    <t>&gt;&gt;Fall on and from ladder</t>
  </si>
  <si>
    <t>B15-B19</t>
  </si>
  <si>
    <t>Viral hepatitis</t>
  </si>
  <si>
    <t>B15</t>
  </si>
  <si>
    <t>&gt;Hepatitis A</t>
  </si>
  <si>
    <t>W13</t>
  </si>
  <si>
    <t>&gt;&gt;Fall from, out of or through building/structure</t>
  </si>
  <si>
    <t>B16</t>
  </si>
  <si>
    <t>&gt;Hepatitis B</t>
  </si>
  <si>
    <t>W15</t>
  </si>
  <si>
    <t>&gt;&gt;Fall from cliff</t>
  </si>
  <si>
    <t>B17</t>
  </si>
  <si>
    <t>&gt;Other acute viral hepatitis</t>
  </si>
  <si>
    <t>B18</t>
  </si>
  <si>
    <t>&gt;Chronic viral hepatitis</t>
  </si>
  <si>
    <t>W20-W49</t>
  </si>
  <si>
    <t>Inanimate objects</t>
  </si>
  <si>
    <t>B20-B24</t>
  </si>
  <si>
    <t>HIV</t>
  </si>
  <si>
    <t>W20</t>
  </si>
  <si>
    <t>B20.7</t>
  </si>
  <si>
    <t>&gt;Struck by thrown, projected or falling object</t>
  </si>
  <si>
    <t>&gt;HIV resulting in multiple infections</t>
  </si>
  <si>
    <t>B25-B34</t>
  </si>
  <si>
    <t>Other viral diseases</t>
  </si>
  <si>
    <t>B26</t>
  </si>
  <si>
    <t>&gt;Mumps</t>
  </si>
  <si>
    <t>B35-B49</t>
  </si>
  <si>
    <t>Mycoses</t>
  </si>
  <si>
    <t>B37</t>
  </si>
  <si>
    <t>&gt;Candidiasis (thrush)</t>
  </si>
  <si>
    <t>B50-B64</t>
  </si>
  <si>
    <t>Protozoal diseases</t>
  </si>
  <si>
    <t>B54</t>
  </si>
  <si>
    <t>&gt;Malaria, unspecified</t>
  </si>
  <si>
    <t>B58</t>
  </si>
  <si>
    <t>&gt;Toxoplasmosis</t>
  </si>
  <si>
    <t>B86</t>
  </si>
  <si>
    <t>Scabies</t>
  </si>
  <si>
    <t>B90-B94</t>
  </si>
  <si>
    <t>Sequelae of other diseases (Result of other diseases)</t>
  </si>
  <si>
    <t>W65-W74</t>
  </si>
  <si>
    <t>Accidental drowning</t>
  </si>
  <si>
    <t>W65</t>
  </si>
  <si>
    <t>&gt;In bath tub</t>
  </si>
  <si>
    <t>W67</t>
  </si>
  <si>
    <t>&gt;Drowning in swimming pool, or falling in</t>
  </si>
  <si>
    <t>W69</t>
  </si>
  <si>
    <t>Drowning in natural water</t>
  </si>
  <si>
    <t>W75-W84</t>
  </si>
  <si>
    <t>Other accidental threats to breathing</t>
  </si>
  <si>
    <t>W75</t>
  </si>
  <si>
    <t>&gt;Accidental suffocation in bed</t>
  </si>
  <si>
    <t>W76</t>
  </si>
  <si>
    <t>&gt;Accidental hanging/strangulation</t>
  </si>
  <si>
    <t>W78</t>
  </si>
  <si>
    <t>&gt;Inhalation of stomach contents</t>
  </si>
  <si>
    <t>W79</t>
  </si>
  <si>
    <t>&gt;Inhalation and ingestion of food</t>
  </si>
  <si>
    <t>W85-W99</t>
  </si>
  <si>
    <t>Exposure to electric current, radiation and extreme ambient air temperature and pressure</t>
  </si>
  <si>
    <t>X00-X09</t>
  </si>
  <si>
    <t>Exposure to smoke, fire and flames</t>
  </si>
  <si>
    <t>X31</t>
  </si>
  <si>
    <t>&gt;Exposure to excessive natural cold</t>
  </si>
  <si>
    <t>X40-X49</t>
  </si>
  <si>
    <t>Accidental poisoning</t>
  </si>
  <si>
    <t>X42</t>
  </si>
  <si>
    <t>&gt;Exposure to narcotics and hallucinogens</t>
  </si>
  <si>
    <t>X45</t>
  </si>
  <si>
    <t>&gt;Accidental alcohol poisoning</t>
  </si>
  <si>
    <t>X53</t>
  </si>
  <si>
    <t>Lack of food</t>
  </si>
  <si>
    <t>Y40-Y84</t>
  </si>
  <si>
    <t>Complications of medical and surgical care</t>
  </si>
  <si>
    <t>Transport</t>
  </si>
  <si>
    <t>Falling</t>
  </si>
  <si>
    <t>Other</t>
  </si>
  <si>
    <t>Suffocation</t>
  </si>
  <si>
    <t>Nature</t>
  </si>
  <si>
    <t>Overdose</t>
  </si>
  <si>
    <t>Medical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</si>
</sst>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###############"/>
    <numFmt numFmtId="165" formatCode="#,##0;\-#,##0"/>
    <numFmt numFmtId="166" formatCode="#,##0.0"/>
    <numFmt numFmtId="167" formatCode="0.0"/>
    <numFmt numFmtId="168" formatCode="\ #,##0\ ;\(#,##0\)"/>
  </numFmts>
  <fonts count="19" x14ac:knownFonts="1">
    <font>
      <sz val="10"/>
      <color rgb="FF000000"/>
      <name val="Arial"/>
    </font>
    <font>
      <sz val="14"/>
      <color rgb="FF000000"/>
      <name val="Arial"/>
    </font>
    <font>
      <sz val="12"/>
      <color rgb="FF000000"/>
      <name val="Arial"/>
    </font>
    <font>
      <sz val="10"/>
      <name val="Arial"/>
    </font>
    <font>
      <b/>
      <sz val="14"/>
      <color rgb="FF000000"/>
      <name val="Arial"/>
    </font>
    <font>
      <u/>
      <sz val="12"/>
      <color rgb="FF0000FF"/>
      <name val="Arial"/>
    </font>
    <font>
      <sz val="12"/>
      <name val="Arial"/>
    </font>
    <font>
      <u/>
      <sz val="12"/>
      <color rgb="FF0000FF"/>
      <name val="Arial"/>
    </font>
    <font>
      <i/>
      <sz val="12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b/>
      <i/>
      <sz val="12"/>
      <color rgb="FF000000"/>
      <name val="Arial"/>
    </font>
    <font>
      <b/>
      <sz val="12"/>
      <name val="Arial"/>
    </font>
    <font>
      <b/>
      <sz val="10"/>
      <name val="Arial"/>
    </font>
    <font>
      <sz val="14"/>
      <color rgb="FF000000"/>
      <name val="Verdana"/>
    </font>
    <font>
      <sz val="10"/>
      <color rgb="FF000000"/>
      <name val="Menlo"/>
      <family val="3"/>
    </font>
    <font>
      <sz val="10"/>
      <color rgb="FF3182BD"/>
      <name val="Menlo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8">
    <xf numFmtId="0" fontId="0" fillId="0" borderId="0" xfId="0" applyFont="1" applyAlignment="1">
      <alignment wrapText="1"/>
    </xf>
    <xf numFmtId="0" fontId="1" fillId="0" borderId="1" xfId="0" applyFont="1" applyBorder="1" applyAlignment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horizontal="left" wrapText="1"/>
    </xf>
    <xf numFmtId="3" fontId="3" fillId="0" borderId="0" xfId="0" applyNumberFormat="1" applyFont="1" applyAlignment="1">
      <alignment wrapText="1"/>
    </xf>
    <xf numFmtId="0" fontId="1" fillId="0" borderId="0" xfId="0" applyFont="1" applyAlignment="1"/>
    <xf numFmtId="0" fontId="1" fillId="0" borderId="2" xfId="0" applyFont="1" applyBorder="1" applyAlignment="1"/>
    <xf numFmtId="0" fontId="4" fillId="0" borderId="2" xfId="0" applyFont="1" applyBorder="1" applyAlignment="1"/>
    <xf numFmtId="0" fontId="4" fillId="0" borderId="0" xfId="0" applyFont="1" applyAlignment="1"/>
    <xf numFmtId="3" fontId="4" fillId="0" borderId="0" xfId="0" applyNumberFormat="1" applyFont="1" applyAlignment="1"/>
    <xf numFmtId="3" fontId="4" fillId="0" borderId="2" xfId="0" applyNumberFormat="1" applyFont="1" applyBorder="1" applyAlignment="1"/>
    <xf numFmtId="0" fontId="5" fillId="0" borderId="3" xfId="0" applyFont="1" applyBorder="1" applyAlignment="1">
      <alignment wrapText="1"/>
    </xf>
    <xf numFmtId="0" fontId="4" fillId="0" borderId="1" xfId="0" applyFont="1" applyBorder="1" applyAlignment="1"/>
    <xf numFmtId="164" fontId="6" fillId="0" borderId="3" xfId="0" applyNumberFormat="1" applyFont="1" applyBorder="1" applyAlignment="1">
      <alignment horizontal="left" wrapText="1"/>
    </xf>
    <xf numFmtId="3" fontId="1" fillId="0" borderId="1" xfId="0" applyNumberFormat="1" applyFont="1" applyBorder="1" applyAlignment="1"/>
    <xf numFmtId="164" fontId="6" fillId="0" borderId="3" xfId="0" applyNumberFormat="1" applyFont="1" applyBorder="1" applyAlignment="1">
      <alignment horizontal="left" wrapText="1"/>
    </xf>
    <xf numFmtId="3" fontId="1" fillId="0" borderId="0" xfId="0" applyNumberFormat="1" applyFont="1" applyAlignment="1"/>
    <xf numFmtId="0" fontId="6" fillId="0" borderId="3" xfId="0" applyFon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3" fontId="1" fillId="0" borderId="0" xfId="0" applyNumberFormat="1" applyFont="1" applyAlignment="1">
      <alignment wrapText="1"/>
    </xf>
    <xf numFmtId="3" fontId="4" fillId="0" borderId="0" xfId="0" applyNumberFormat="1" applyFont="1" applyAlignment="1">
      <alignment wrapText="1"/>
    </xf>
    <xf numFmtId="3" fontId="1" fillId="0" borderId="1" xfId="0" applyNumberFormat="1" applyFont="1" applyBorder="1" applyAlignment="1">
      <alignment vertical="center"/>
    </xf>
    <xf numFmtId="3" fontId="7" fillId="0" borderId="2" xfId="0" applyNumberFormat="1" applyFont="1" applyBorder="1" applyAlignment="1">
      <alignment horizontal="right" wrapText="1"/>
    </xf>
    <xf numFmtId="3" fontId="1" fillId="0" borderId="0" xfId="0" applyNumberFormat="1" applyFont="1" applyAlignment="1">
      <alignment vertical="center"/>
    </xf>
    <xf numFmtId="3" fontId="2" fillId="0" borderId="2" xfId="0" applyNumberFormat="1" applyFont="1" applyBorder="1" applyAlignment="1">
      <alignment horizontal="right" wrapText="1"/>
    </xf>
    <xf numFmtId="0" fontId="8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3" fontId="4" fillId="0" borderId="0" xfId="0" applyNumberFormat="1" applyFont="1" applyAlignment="1">
      <alignment vertical="center"/>
    </xf>
    <xf numFmtId="3" fontId="9" fillId="0" borderId="1" xfId="0" applyNumberFormat="1" applyFont="1" applyBorder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2" xfId="0" applyFont="1" applyBorder="1" applyAlignment="1">
      <alignment wrapText="1"/>
    </xf>
    <xf numFmtId="3" fontId="3" fillId="0" borderId="1" xfId="0" applyNumberFormat="1" applyFont="1" applyBorder="1" applyAlignment="1">
      <alignment wrapText="1"/>
    </xf>
    <xf numFmtId="3" fontId="8" fillId="0" borderId="2" xfId="0" applyNumberFormat="1" applyFont="1" applyBorder="1" applyAlignment="1">
      <alignment horizontal="left" wrapText="1"/>
    </xf>
    <xf numFmtId="3" fontId="3" fillId="0" borderId="0" xfId="0" applyNumberFormat="1" applyFont="1" applyAlignment="1">
      <alignment wrapText="1"/>
    </xf>
    <xf numFmtId="0" fontId="2" fillId="0" borderId="3" xfId="0" applyFont="1" applyBorder="1" applyAlignment="1">
      <alignment horizontal="left" wrapText="1"/>
    </xf>
    <xf numFmtId="0" fontId="10" fillId="0" borderId="3" xfId="0" applyFont="1" applyBorder="1" applyAlignment="1">
      <alignment wrapText="1"/>
    </xf>
    <xf numFmtId="3" fontId="2" fillId="0" borderId="3" xfId="0" applyNumberFormat="1" applyFont="1" applyBorder="1" applyAlignment="1">
      <alignment horizontal="left" wrapText="1"/>
    </xf>
    <xf numFmtId="3" fontId="4" fillId="0" borderId="0" xfId="0" applyNumberFormat="1" applyFont="1" applyAlignment="1"/>
    <xf numFmtId="4" fontId="8" fillId="0" borderId="2" xfId="0" applyNumberFormat="1" applyFont="1" applyBorder="1" applyAlignment="1">
      <alignment wrapText="1"/>
    </xf>
    <xf numFmtId="0" fontId="9" fillId="0" borderId="0" xfId="0" applyFont="1" applyAlignment="1">
      <alignment horizontal="right"/>
    </xf>
    <xf numFmtId="0" fontId="2" fillId="0" borderId="1" xfId="0" applyFont="1" applyBorder="1" applyAlignment="1">
      <alignment wrapText="1"/>
    </xf>
    <xf numFmtId="0" fontId="1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right" wrapText="1"/>
    </xf>
    <xf numFmtId="164" fontId="11" fillId="0" borderId="1" xfId="0" applyNumberFormat="1" applyFont="1" applyBorder="1" applyAlignment="1">
      <alignment horizontal="left" wrapText="1"/>
    </xf>
    <xf numFmtId="3" fontId="4" fillId="0" borderId="0" xfId="0" applyNumberFormat="1" applyFont="1" applyAlignment="1">
      <alignment vertical="center"/>
    </xf>
    <xf numFmtId="0" fontId="13" fillId="0" borderId="1" xfId="0" applyFont="1" applyBorder="1" applyAlignment="1">
      <alignment wrapText="1"/>
    </xf>
    <xf numFmtId="0" fontId="11" fillId="0" borderId="1" xfId="0" applyFont="1" applyBorder="1" applyAlignment="1">
      <alignment horizontal="right" wrapText="1"/>
    </xf>
    <xf numFmtId="0" fontId="11" fillId="0" borderId="1" xfId="0" applyFont="1" applyBorder="1" applyAlignment="1">
      <alignment wrapText="1"/>
    </xf>
    <xf numFmtId="3" fontId="11" fillId="0" borderId="0" xfId="0" applyNumberFormat="1" applyFont="1" applyAlignment="1">
      <alignment horizontal="left" wrapText="1"/>
    </xf>
    <xf numFmtId="3" fontId="12" fillId="0" borderId="0" xfId="0" applyNumberFormat="1" applyFont="1" applyAlignment="1">
      <alignment horizontal="left" wrapText="1"/>
    </xf>
    <xf numFmtId="164" fontId="14" fillId="0" borderId="0" xfId="0" applyNumberFormat="1" applyFont="1" applyAlignment="1">
      <alignment horizontal="left" wrapText="1"/>
    </xf>
    <xf numFmtId="0" fontId="10" fillId="0" borderId="0" xfId="0" applyFont="1" applyAlignment="1"/>
    <xf numFmtId="4" fontId="14" fillId="0" borderId="0" xfId="0" applyNumberFormat="1" applyFont="1" applyAlignment="1">
      <alignment horizontal="left" wrapText="1"/>
    </xf>
    <xf numFmtId="3" fontId="14" fillId="0" borderId="0" xfId="0" applyNumberFormat="1" applyFont="1" applyAlignment="1">
      <alignment horizontal="left" wrapText="1"/>
    </xf>
    <xf numFmtId="165" fontId="9" fillId="0" borderId="0" xfId="0" applyNumberFormat="1" applyFont="1" applyAlignment="1"/>
    <xf numFmtId="4" fontId="11" fillId="0" borderId="0" xfId="0" applyNumberFormat="1" applyFont="1" applyAlignment="1">
      <alignment horizontal="left" wrapText="1"/>
    </xf>
    <xf numFmtId="166" fontId="2" fillId="0" borderId="0" xfId="0" applyNumberFormat="1" applyFont="1" applyAlignment="1">
      <alignment horizontal="left" wrapText="1"/>
    </xf>
    <xf numFmtId="3" fontId="2" fillId="0" borderId="0" xfId="0" applyNumberFormat="1" applyFont="1" applyAlignment="1">
      <alignment horizontal="left" wrapText="1"/>
    </xf>
    <xf numFmtId="3" fontId="11" fillId="0" borderId="0" xfId="0" applyNumberFormat="1" applyFont="1" applyAlignment="1">
      <alignment horizontal="left" wrapText="1"/>
    </xf>
    <xf numFmtId="3" fontId="9" fillId="0" borderId="0" xfId="0" applyNumberFormat="1" applyFont="1" applyAlignment="1"/>
    <xf numFmtId="3" fontId="8" fillId="0" borderId="0" xfId="0" applyNumberFormat="1" applyFont="1" applyAlignment="1">
      <alignment horizontal="left" wrapText="1"/>
    </xf>
    <xf numFmtId="3" fontId="2" fillId="0" borderId="0" xfId="0" applyNumberFormat="1" applyFont="1" applyAlignment="1">
      <alignment wrapText="1"/>
    </xf>
    <xf numFmtId="3" fontId="11" fillId="0" borderId="0" xfId="0" applyNumberFormat="1" applyFont="1" applyAlignment="1">
      <alignment wrapText="1"/>
    </xf>
    <xf numFmtId="3" fontId="8" fillId="0" borderId="0" xfId="0" applyNumberFormat="1" applyFont="1" applyAlignment="1">
      <alignment wrapText="1"/>
    </xf>
    <xf numFmtId="3" fontId="2" fillId="0" borderId="0" xfId="0" applyNumberFormat="1" applyFont="1" applyAlignment="1">
      <alignment horizontal="right" wrapText="1"/>
    </xf>
    <xf numFmtId="3" fontId="11" fillId="0" borderId="0" xfId="0" applyNumberFormat="1" applyFont="1" applyAlignment="1">
      <alignment horizontal="right" wrapText="1"/>
    </xf>
    <xf numFmtId="3" fontId="2" fillId="0" borderId="0" xfId="0" applyNumberFormat="1" applyFont="1" applyAlignment="1">
      <alignment horizontal="left" wrapText="1"/>
    </xf>
    <xf numFmtId="164" fontId="6" fillId="0" borderId="0" xfId="0" applyNumberFormat="1" applyFont="1" applyAlignment="1">
      <alignment horizontal="left" wrapText="1"/>
    </xf>
    <xf numFmtId="3" fontId="8" fillId="0" borderId="0" xfId="0" applyNumberFormat="1" applyFont="1" applyAlignment="1">
      <alignment horizontal="left" wrapText="1"/>
    </xf>
    <xf numFmtId="0" fontId="4" fillId="0" borderId="0" xfId="0" applyFont="1" applyAlignment="1">
      <alignment wrapText="1"/>
    </xf>
    <xf numFmtId="3" fontId="1" fillId="0" borderId="2" xfId="0" applyNumberFormat="1" applyFont="1" applyBorder="1" applyAlignment="1">
      <alignment wrapText="1"/>
    </xf>
    <xf numFmtId="3" fontId="12" fillId="0" borderId="0" xfId="0" applyNumberFormat="1" applyFont="1" applyAlignment="1">
      <alignment horizontal="left" wrapText="1"/>
    </xf>
    <xf numFmtId="3" fontId="4" fillId="0" borderId="2" xfId="0" applyNumberFormat="1" applyFont="1" applyBorder="1" applyAlignment="1">
      <alignment wrapText="1"/>
    </xf>
    <xf numFmtId="3" fontId="4" fillId="0" borderId="1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1" fillId="0" borderId="1" xfId="0" applyFont="1" applyBorder="1" applyAlignment="1">
      <alignment wrapText="1"/>
    </xf>
    <xf numFmtId="3" fontId="11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167" fontId="9" fillId="0" borderId="0" xfId="0" applyNumberFormat="1" applyFont="1" applyAlignment="1">
      <alignment vertical="center"/>
    </xf>
    <xf numFmtId="3" fontId="15" fillId="0" borderId="0" xfId="0" applyNumberFormat="1" applyFont="1" applyAlignment="1">
      <alignment wrapText="1"/>
    </xf>
    <xf numFmtId="3" fontId="15" fillId="0" borderId="0" xfId="0" applyNumberFormat="1" applyFont="1" applyAlignment="1">
      <alignment wrapText="1"/>
    </xf>
    <xf numFmtId="168" fontId="1" fillId="0" borderId="0" xfId="0" applyNumberFormat="1" applyFont="1" applyAlignment="1">
      <alignment vertical="center"/>
    </xf>
    <xf numFmtId="167" fontId="10" fillId="0" borderId="0" xfId="0" applyNumberFormat="1" applyFont="1" applyAlignment="1">
      <alignment vertical="center"/>
    </xf>
    <xf numFmtId="164" fontId="6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  <xf numFmtId="168" fontId="4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3" fontId="1" fillId="0" borderId="0" xfId="0" applyNumberFormat="1" applyFont="1" applyAlignment="1">
      <alignment horizontal="left" wrapText="1"/>
    </xf>
    <xf numFmtId="3" fontId="4" fillId="0" borderId="0" xfId="0" applyNumberFormat="1" applyFont="1" applyAlignment="1">
      <alignment horizontal="left" wrapText="1"/>
    </xf>
    <xf numFmtId="0" fontId="15" fillId="0" borderId="0" xfId="0" applyFont="1" applyAlignment="1">
      <alignment wrapText="1"/>
    </xf>
    <xf numFmtId="3" fontId="4" fillId="0" borderId="0" xfId="0" applyNumberFormat="1" applyFont="1" applyAlignment="1">
      <alignment horizontal="right" wrapText="1"/>
    </xf>
    <xf numFmtId="4" fontId="3" fillId="0" borderId="0" xfId="0" applyNumberFormat="1" applyFont="1" applyAlignment="1">
      <alignment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3" fontId="9" fillId="0" borderId="0" xfId="0" applyNumberFormat="1" applyFont="1" applyAlignment="1">
      <alignment horizontal="right"/>
    </xf>
    <xf numFmtId="3" fontId="6" fillId="0" borderId="0" xfId="0" applyNumberFormat="1" applyFont="1" applyAlignment="1">
      <alignment wrapText="1"/>
    </xf>
    <xf numFmtId="0" fontId="10" fillId="0" borderId="0" xfId="0" applyFont="1" applyAlignment="1">
      <alignment vertical="center"/>
    </xf>
    <xf numFmtId="3" fontId="14" fillId="0" borderId="0" xfId="0" applyNumberFormat="1" applyFont="1" applyAlignment="1">
      <alignment wrapText="1"/>
    </xf>
    <xf numFmtId="168" fontId="4" fillId="0" borderId="0" xfId="0" applyNumberFormat="1" applyFont="1" applyAlignment="1">
      <alignment vertical="center"/>
    </xf>
    <xf numFmtId="3" fontId="10" fillId="0" borderId="0" xfId="0" applyNumberFormat="1" applyFont="1" applyAlignment="1">
      <alignment horizontal="right"/>
    </xf>
    <xf numFmtId="3" fontId="6" fillId="0" borderId="0" xfId="0" applyNumberFormat="1" applyFont="1" applyAlignment="1">
      <alignment wrapText="1"/>
    </xf>
    <xf numFmtId="3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right" wrapText="1"/>
    </xf>
    <xf numFmtId="3" fontId="16" fillId="0" borderId="0" xfId="0" applyNumberFormat="1" applyFont="1" applyAlignment="1">
      <alignment wrapText="1"/>
    </xf>
    <xf numFmtId="0" fontId="16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168" fontId="1" fillId="0" borderId="0" xfId="0" applyNumberFormat="1" applyFont="1" applyAlignment="1"/>
    <xf numFmtId="3" fontId="1" fillId="0" borderId="2" xfId="0" applyNumberFormat="1" applyFont="1" applyBorder="1" applyAlignment="1">
      <alignment wrapText="1"/>
    </xf>
    <xf numFmtId="3" fontId="4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3" fontId="1" fillId="0" borderId="2" xfId="0" applyNumberFormat="1" applyFont="1" applyBorder="1" applyAlignment="1"/>
    <xf numFmtId="0" fontId="1" fillId="0" borderId="3" xfId="0" applyFont="1" applyBorder="1" applyAlignment="1">
      <alignment wrapText="1"/>
    </xf>
    <xf numFmtId="3" fontId="1" fillId="0" borderId="3" xfId="0" applyNumberFormat="1" applyFont="1" applyBorder="1" applyAlignment="1">
      <alignment wrapText="1"/>
    </xf>
    <xf numFmtId="3" fontId="4" fillId="0" borderId="0" xfId="0" applyNumberFormat="1" applyFont="1" applyAlignment="1">
      <alignment horizontal="left"/>
    </xf>
    <xf numFmtId="3" fontId="4" fillId="0" borderId="3" xfId="0" applyNumberFormat="1" applyFont="1" applyBorder="1" applyAlignment="1">
      <alignment wrapText="1"/>
    </xf>
    <xf numFmtId="0" fontId="6" fillId="0" borderId="0" xfId="0" applyFont="1" applyAlignment="1">
      <alignment wrapText="1"/>
    </xf>
    <xf numFmtId="0" fontId="1" fillId="0" borderId="3" xfId="0" applyFont="1" applyBorder="1" applyAlignment="1">
      <alignment horizontal="left" wrapText="1"/>
    </xf>
    <xf numFmtId="0" fontId="14" fillId="0" borderId="0" xfId="0" applyFont="1" applyAlignment="1">
      <alignment wrapText="1"/>
    </xf>
    <xf numFmtId="3" fontId="16" fillId="0" borderId="3" xfId="0" applyNumberFormat="1" applyFont="1" applyBorder="1" applyAlignment="1"/>
    <xf numFmtId="0" fontId="4" fillId="0" borderId="3" xfId="0" applyFont="1" applyBorder="1" applyAlignment="1">
      <alignment wrapText="1"/>
    </xf>
    <xf numFmtId="3" fontId="4" fillId="0" borderId="0" xfId="0" applyNumberFormat="1" applyFont="1" applyAlignment="1">
      <alignment horizontal="right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vertical="center"/>
    </xf>
    <xf numFmtId="3" fontId="1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6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16" fillId="0" borderId="0" xfId="0" applyFont="1" applyAlignment="1"/>
    <xf numFmtId="3" fontId="10" fillId="0" borderId="0" xfId="0" applyNumberFormat="1" applyFont="1" applyAlignment="1">
      <alignment horizontal="right"/>
    </xf>
    <xf numFmtId="3" fontId="16" fillId="0" borderId="0" xfId="0" applyNumberFormat="1" applyFont="1" applyAlignment="1"/>
    <xf numFmtId="3" fontId="4" fillId="0" borderId="0" xfId="0" applyNumberFormat="1" applyFont="1" applyAlignment="1">
      <alignment wrapText="1"/>
    </xf>
    <xf numFmtId="3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wrapText="1"/>
    </xf>
    <xf numFmtId="165" fontId="10" fillId="0" borderId="0" xfId="0" applyNumberFormat="1" applyFont="1" applyAlignment="1">
      <alignment horizontal="right"/>
    </xf>
    <xf numFmtId="3" fontId="1" fillId="2" borderId="0" xfId="0" applyNumberFormat="1" applyFont="1" applyFill="1" applyAlignment="1">
      <alignment wrapText="1"/>
    </xf>
    <xf numFmtId="3" fontId="1" fillId="2" borderId="0" xfId="0" applyNumberFormat="1" applyFont="1" applyFill="1" applyAlignment="1"/>
    <xf numFmtId="3" fontId="4" fillId="2" borderId="0" xfId="0" applyNumberFormat="1" applyFont="1" applyFill="1" applyAlignment="1">
      <alignment wrapText="1"/>
    </xf>
    <xf numFmtId="0" fontId="0" fillId="2" borderId="0" xfId="0" applyFont="1" applyFill="1" applyAlignment="1">
      <alignment wrapText="1"/>
    </xf>
    <xf numFmtId="3" fontId="1" fillId="3" borderId="0" xfId="0" applyNumberFormat="1" applyFont="1" applyFill="1" applyAlignment="1">
      <alignment wrapText="1"/>
    </xf>
    <xf numFmtId="3" fontId="1" fillId="3" borderId="0" xfId="0" applyNumberFormat="1" applyFont="1" applyFill="1" applyAlignment="1"/>
    <xf numFmtId="3" fontId="4" fillId="3" borderId="0" xfId="0" applyNumberFormat="1" applyFont="1" applyFill="1" applyAlignment="1">
      <alignment wrapText="1"/>
    </xf>
    <xf numFmtId="3" fontId="1" fillId="4" borderId="0" xfId="0" applyNumberFormat="1" applyFont="1" applyFill="1" applyAlignment="1">
      <alignment wrapText="1"/>
    </xf>
    <xf numFmtId="3" fontId="1" fillId="4" borderId="0" xfId="0" applyNumberFormat="1" applyFont="1" applyFill="1" applyAlignment="1"/>
    <xf numFmtId="3" fontId="4" fillId="4" borderId="0" xfId="0" applyNumberFormat="1" applyFont="1" applyFill="1" applyAlignment="1">
      <alignment wrapText="1"/>
    </xf>
    <xf numFmtId="3" fontId="1" fillId="5" borderId="0" xfId="0" applyNumberFormat="1" applyFont="1" applyFill="1" applyAlignment="1">
      <alignment wrapText="1"/>
    </xf>
    <xf numFmtId="3" fontId="4" fillId="5" borderId="0" xfId="0" applyNumberFormat="1" applyFont="1" applyFill="1" applyAlignment="1">
      <alignment wrapText="1"/>
    </xf>
    <xf numFmtId="3" fontId="1" fillId="6" borderId="0" xfId="0" applyNumberFormat="1" applyFont="1" applyFill="1" applyAlignment="1">
      <alignment wrapText="1"/>
    </xf>
    <xf numFmtId="3" fontId="4" fillId="6" borderId="0" xfId="0" applyNumberFormat="1" applyFont="1" applyFill="1" applyAlignment="1">
      <alignment wrapText="1"/>
    </xf>
    <xf numFmtId="3" fontId="1" fillId="7" borderId="0" xfId="0" applyNumberFormat="1" applyFont="1" applyFill="1" applyAlignment="1">
      <alignment wrapText="1"/>
    </xf>
    <xf numFmtId="3" fontId="4" fillId="7" borderId="0" xfId="0" applyNumberFormat="1" applyFont="1" applyFill="1" applyAlignment="1">
      <alignment wrapText="1"/>
    </xf>
    <xf numFmtId="3" fontId="1" fillId="8" borderId="0" xfId="0" applyNumberFormat="1" applyFont="1" applyFill="1" applyAlignment="1">
      <alignment wrapText="1"/>
    </xf>
    <xf numFmtId="3" fontId="4" fillId="8" borderId="0" xfId="0" applyNumberFormat="1" applyFont="1" applyFill="1" applyAlignment="1">
      <alignment wrapText="1"/>
    </xf>
    <xf numFmtId="3" fontId="1" fillId="9" borderId="0" xfId="0" applyNumberFormat="1" applyFont="1" applyFill="1" applyAlignment="1">
      <alignment wrapText="1"/>
    </xf>
    <xf numFmtId="3" fontId="4" fillId="9" borderId="0" xfId="0" applyNumberFormat="1" applyFont="1" applyFill="1" applyAlignment="1">
      <alignment wrapText="1"/>
    </xf>
    <xf numFmtId="0" fontId="0" fillId="9" borderId="0" xfId="0" applyFont="1" applyFill="1" applyAlignment="1">
      <alignment wrapText="1"/>
    </xf>
    <xf numFmtId="3" fontId="16" fillId="4" borderId="0" xfId="0" applyNumberFormat="1" applyFont="1" applyFill="1" applyAlignment="1"/>
    <xf numFmtId="3" fontId="1" fillId="10" borderId="0" xfId="0" applyNumberFormat="1" applyFont="1" applyFill="1" applyAlignment="1">
      <alignment wrapText="1"/>
    </xf>
    <xf numFmtId="3" fontId="4" fillId="10" borderId="0" xfId="0" applyNumberFormat="1" applyFont="1" applyFill="1" applyAlignment="1">
      <alignment wrapText="1"/>
    </xf>
    <xf numFmtId="0" fontId="18" fillId="0" borderId="0" xfId="0" applyFont="1" applyAlignment="1">
      <alignment wrapText="1"/>
    </xf>
    <xf numFmtId="0" fontId="1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2000" b="1">
                <a:solidFill>
                  <a:srgbClr val="000000"/>
                </a:solidFill>
                <a:latin typeface="Roboto"/>
              </a:defRPr>
            </a:pPr>
            <a:r>
              <a:t>Death rate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HISTORIC!$G$2</c:f>
              <c:strCache>
                <c:ptCount val="1"/>
                <c:pt idx="0">
                  <c:v>Females</c:v>
                </c:pt>
              </c:strCache>
            </c:strRef>
          </c:tx>
          <c:marker>
            <c:symbol val="none"/>
          </c:marker>
          <c:cat>
            <c:strRef>
              <c:f>HISTORIC!$F$3:$F$36</c:f>
              <c:strCache>
                <c:ptCount val="34"/>
                <c:pt idx="0">
                  <c:v>1841-1845</c:v>
                </c:pt>
                <c:pt idx="1">
                  <c:v>1846-1850</c:v>
                </c:pt>
                <c:pt idx="2">
                  <c:v>1851-1855</c:v>
                </c:pt>
                <c:pt idx="3">
                  <c:v>1856-1860</c:v>
                </c:pt>
                <c:pt idx="4">
                  <c:v>1861-1865</c:v>
                </c:pt>
                <c:pt idx="5">
                  <c:v>1866-1870</c:v>
                </c:pt>
                <c:pt idx="6">
                  <c:v>1871-1875</c:v>
                </c:pt>
                <c:pt idx="7">
                  <c:v>1876-1880</c:v>
                </c:pt>
                <c:pt idx="8">
                  <c:v>1881-1885</c:v>
                </c:pt>
                <c:pt idx="9">
                  <c:v>1886-1890</c:v>
                </c:pt>
                <c:pt idx="10">
                  <c:v>1891-1895</c:v>
                </c:pt>
                <c:pt idx="11">
                  <c:v>1896-1900</c:v>
                </c:pt>
                <c:pt idx="12">
                  <c:v>1901-1905</c:v>
                </c:pt>
                <c:pt idx="13">
                  <c:v>1906-1910</c:v>
                </c:pt>
                <c:pt idx="14">
                  <c:v>1911-1915</c:v>
                </c:pt>
                <c:pt idx="15">
                  <c:v>1916-1920</c:v>
                </c:pt>
                <c:pt idx="16">
                  <c:v>1921-1925</c:v>
                </c:pt>
                <c:pt idx="17">
                  <c:v>1926-1930</c:v>
                </c:pt>
                <c:pt idx="18">
                  <c:v>1931-1935</c:v>
                </c:pt>
                <c:pt idx="19">
                  <c:v>1936-1940</c:v>
                </c:pt>
                <c:pt idx="20">
                  <c:v>1941-1945</c:v>
                </c:pt>
                <c:pt idx="21">
                  <c:v>1946-1950</c:v>
                </c:pt>
                <c:pt idx="22">
                  <c:v>1951-1955</c:v>
                </c:pt>
                <c:pt idx="23">
                  <c:v>1956-1960</c:v>
                </c:pt>
                <c:pt idx="24">
                  <c:v>1961-1965</c:v>
                </c:pt>
                <c:pt idx="25">
                  <c:v>1966-1970</c:v>
                </c:pt>
                <c:pt idx="26">
                  <c:v>1971-1975</c:v>
                </c:pt>
                <c:pt idx="27">
                  <c:v>1976-1980</c:v>
                </c:pt>
                <c:pt idx="28">
                  <c:v>1981-1985</c:v>
                </c:pt>
                <c:pt idx="29">
                  <c:v>1986-1990</c:v>
                </c:pt>
                <c:pt idx="30">
                  <c:v>1991-1995</c:v>
                </c:pt>
                <c:pt idx="31">
                  <c:v>1996-2000</c:v>
                </c:pt>
                <c:pt idx="32">
                  <c:v>2001-2005</c:v>
                </c:pt>
                <c:pt idx="33">
                  <c:v>2006-2010</c:v>
                </c:pt>
              </c:strCache>
            </c:strRef>
          </c:cat>
          <c:val>
            <c:numRef>
              <c:f>HISTORIC!$G$3:$G$36</c:f>
              <c:numCache>
                <c:formatCode>General</c:formatCode>
                <c:ptCount val="34"/>
                <c:pt idx="0">
                  <c:v>20.6</c:v>
                </c:pt>
                <c:pt idx="1">
                  <c:v>22.6</c:v>
                </c:pt>
                <c:pt idx="2">
                  <c:v>21.8</c:v>
                </c:pt>
                <c:pt idx="3">
                  <c:v>21.0</c:v>
                </c:pt>
                <c:pt idx="4">
                  <c:v>21.5</c:v>
                </c:pt>
                <c:pt idx="5">
                  <c:v>21.2</c:v>
                </c:pt>
                <c:pt idx="6">
                  <c:v>20.7</c:v>
                </c:pt>
                <c:pt idx="7">
                  <c:v>19.5</c:v>
                </c:pt>
                <c:pt idx="8">
                  <c:v>18.3</c:v>
                </c:pt>
                <c:pt idx="9">
                  <c:v>17.8</c:v>
                </c:pt>
                <c:pt idx="10">
                  <c:v>17.7</c:v>
                </c:pt>
                <c:pt idx="11">
                  <c:v>16.6</c:v>
                </c:pt>
                <c:pt idx="12">
                  <c:v>15.0</c:v>
                </c:pt>
                <c:pt idx="13">
                  <c:v>13.8</c:v>
                </c:pt>
                <c:pt idx="14">
                  <c:v>13.3</c:v>
                </c:pt>
                <c:pt idx="15">
                  <c:v>12.8</c:v>
                </c:pt>
                <c:pt idx="16">
                  <c:v>11.4</c:v>
                </c:pt>
                <c:pt idx="17">
                  <c:v>11.4</c:v>
                </c:pt>
                <c:pt idx="18">
                  <c:v>11.4</c:v>
                </c:pt>
                <c:pt idx="19">
                  <c:v>11.6</c:v>
                </c:pt>
                <c:pt idx="20">
                  <c:v>11.1</c:v>
                </c:pt>
                <c:pt idx="21">
                  <c:v>10.9</c:v>
                </c:pt>
                <c:pt idx="22">
                  <c:v>10.9</c:v>
                </c:pt>
                <c:pt idx="23">
                  <c:v>10.9</c:v>
                </c:pt>
                <c:pt idx="24">
                  <c:v>11.2</c:v>
                </c:pt>
                <c:pt idx="25">
                  <c:v>11.2</c:v>
                </c:pt>
                <c:pt idx="26">
                  <c:v>11.4</c:v>
                </c:pt>
                <c:pt idx="27">
                  <c:v>11.5</c:v>
                </c:pt>
                <c:pt idx="28">
                  <c:v>11.4</c:v>
                </c:pt>
                <c:pt idx="29">
                  <c:v>11.3</c:v>
                </c:pt>
                <c:pt idx="30">
                  <c:v>11.1</c:v>
                </c:pt>
                <c:pt idx="31">
                  <c:v>10.9</c:v>
                </c:pt>
                <c:pt idx="32">
                  <c:v>10.3</c:v>
                </c:pt>
                <c:pt idx="33">
                  <c:v>9.4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HISTORIC!$H$2</c:f>
              <c:strCache>
                <c:ptCount val="1"/>
                <c:pt idx="0">
                  <c:v>Males</c:v>
                </c:pt>
              </c:strCache>
            </c:strRef>
          </c:tx>
          <c:marker>
            <c:symbol val="none"/>
          </c:marker>
          <c:cat>
            <c:strRef>
              <c:f>HISTORIC!$F$3:$F$36</c:f>
              <c:strCache>
                <c:ptCount val="34"/>
                <c:pt idx="0">
                  <c:v>1841-1845</c:v>
                </c:pt>
                <c:pt idx="1">
                  <c:v>1846-1850</c:v>
                </c:pt>
                <c:pt idx="2">
                  <c:v>1851-1855</c:v>
                </c:pt>
                <c:pt idx="3">
                  <c:v>1856-1860</c:v>
                </c:pt>
                <c:pt idx="4">
                  <c:v>1861-1865</c:v>
                </c:pt>
                <c:pt idx="5">
                  <c:v>1866-1870</c:v>
                </c:pt>
                <c:pt idx="6">
                  <c:v>1871-1875</c:v>
                </c:pt>
                <c:pt idx="7">
                  <c:v>1876-1880</c:v>
                </c:pt>
                <c:pt idx="8">
                  <c:v>1881-1885</c:v>
                </c:pt>
                <c:pt idx="9">
                  <c:v>1886-1890</c:v>
                </c:pt>
                <c:pt idx="10">
                  <c:v>1891-1895</c:v>
                </c:pt>
                <c:pt idx="11">
                  <c:v>1896-1900</c:v>
                </c:pt>
                <c:pt idx="12">
                  <c:v>1901-1905</c:v>
                </c:pt>
                <c:pt idx="13">
                  <c:v>1906-1910</c:v>
                </c:pt>
                <c:pt idx="14">
                  <c:v>1911-1915</c:v>
                </c:pt>
                <c:pt idx="15">
                  <c:v>1916-1920</c:v>
                </c:pt>
                <c:pt idx="16">
                  <c:v>1921-1925</c:v>
                </c:pt>
                <c:pt idx="17">
                  <c:v>1926-1930</c:v>
                </c:pt>
                <c:pt idx="18">
                  <c:v>1931-1935</c:v>
                </c:pt>
                <c:pt idx="19">
                  <c:v>1936-1940</c:v>
                </c:pt>
                <c:pt idx="20">
                  <c:v>1941-1945</c:v>
                </c:pt>
                <c:pt idx="21">
                  <c:v>1946-1950</c:v>
                </c:pt>
                <c:pt idx="22">
                  <c:v>1951-1955</c:v>
                </c:pt>
                <c:pt idx="23">
                  <c:v>1956-1960</c:v>
                </c:pt>
                <c:pt idx="24">
                  <c:v>1961-1965</c:v>
                </c:pt>
                <c:pt idx="25">
                  <c:v>1966-1970</c:v>
                </c:pt>
                <c:pt idx="26">
                  <c:v>1971-1975</c:v>
                </c:pt>
                <c:pt idx="27">
                  <c:v>1976-1980</c:v>
                </c:pt>
                <c:pt idx="28">
                  <c:v>1981-1985</c:v>
                </c:pt>
                <c:pt idx="29">
                  <c:v>1986-1990</c:v>
                </c:pt>
                <c:pt idx="30">
                  <c:v>1991-1995</c:v>
                </c:pt>
                <c:pt idx="31">
                  <c:v>1996-2000</c:v>
                </c:pt>
                <c:pt idx="32">
                  <c:v>2001-2005</c:v>
                </c:pt>
                <c:pt idx="33">
                  <c:v>2006-2010</c:v>
                </c:pt>
              </c:strCache>
            </c:strRef>
          </c:cat>
          <c:val>
            <c:numRef>
              <c:f>HISTORIC!$H$3:$H$36</c:f>
              <c:numCache>
                <c:formatCode>General</c:formatCode>
                <c:ptCount val="34"/>
                <c:pt idx="0">
                  <c:v>22.1</c:v>
                </c:pt>
                <c:pt idx="1">
                  <c:v>24.1</c:v>
                </c:pt>
                <c:pt idx="2">
                  <c:v>23.5</c:v>
                </c:pt>
                <c:pt idx="3">
                  <c:v>22.6</c:v>
                </c:pt>
                <c:pt idx="4">
                  <c:v>23.7</c:v>
                </c:pt>
                <c:pt idx="5">
                  <c:v>23.7</c:v>
                </c:pt>
                <c:pt idx="6">
                  <c:v>23.3</c:v>
                </c:pt>
                <c:pt idx="7">
                  <c:v>22.1</c:v>
                </c:pt>
                <c:pt idx="8">
                  <c:v>20.5</c:v>
                </c:pt>
                <c:pt idx="9">
                  <c:v>20.0</c:v>
                </c:pt>
                <c:pt idx="10">
                  <c:v>19.8</c:v>
                </c:pt>
                <c:pt idx="11">
                  <c:v>18.8</c:v>
                </c:pt>
                <c:pt idx="12">
                  <c:v>17.1</c:v>
                </c:pt>
                <c:pt idx="13">
                  <c:v>15.6</c:v>
                </c:pt>
                <c:pt idx="14">
                  <c:v>15.4</c:v>
                </c:pt>
                <c:pt idx="15">
                  <c:v>16.5</c:v>
                </c:pt>
                <c:pt idx="16">
                  <c:v>12.9</c:v>
                </c:pt>
                <c:pt idx="17">
                  <c:v>12.9</c:v>
                </c:pt>
                <c:pt idx="18">
                  <c:v>12.7</c:v>
                </c:pt>
                <c:pt idx="19">
                  <c:v>13.5</c:v>
                </c:pt>
                <c:pt idx="20">
                  <c:v>15.1</c:v>
                </c:pt>
                <c:pt idx="21">
                  <c:v>12.8</c:v>
                </c:pt>
                <c:pt idx="22">
                  <c:v>12.5</c:v>
                </c:pt>
                <c:pt idx="23">
                  <c:v>12.3</c:v>
                </c:pt>
                <c:pt idx="24">
                  <c:v>12.4</c:v>
                </c:pt>
                <c:pt idx="25">
                  <c:v>12.4</c:v>
                </c:pt>
                <c:pt idx="26">
                  <c:v>12.3</c:v>
                </c:pt>
                <c:pt idx="27">
                  <c:v>12.2</c:v>
                </c:pt>
                <c:pt idx="28">
                  <c:v>11.9</c:v>
                </c:pt>
                <c:pt idx="29">
                  <c:v>11.5</c:v>
                </c:pt>
                <c:pt idx="30">
                  <c:v>11.0</c:v>
                </c:pt>
                <c:pt idx="31">
                  <c:v>10.5</c:v>
                </c:pt>
                <c:pt idx="32">
                  <c:v>9.7</c:v>
                </c:pt>
                <c:pt idx="33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9699520"/>
        <c:axId val="-1219728608"/>
      </c:lineChart>
      <c:catAx>
        <c:axId val="-121969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>
                <a:solidFill>
                  <a:srgbClr val="222222"/>
                </a:solidFill>
                <a:latin typeface="Roboto"/>
              </a:defRPr>
            </a:pPr>
            <a:endParaRPr lang="en-US"/>
          </a:p>
        </c:txPr>
        <c:crossAx val="-1219728608"/>
        <c:crosses val="autoZero"/>
        <c:auto val="1"/>
        <c:lblAlgn val="ctr"/>
        <c:lblOffset val="100"/>
        <c:noMultiLvlLbl val="1"/>
      </c:catAx>
      <c:valAx>
        <c:axId val="-1219728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Crude rates per 1,000 living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-1219699520"/>
        <c:crosses val="autoZero"/>
        <c:crossBetween val="between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952500</xdr:colOff>
      <xdr:row>34</xdr:row>
      <xdr:rowOff>476250</xdr:rowOff>
    </xdr:from>
    <xdr:ext cx="5715000" cy="3533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ns.gov.uk/ons/rel/vsob1/mortality-statistics--deaths-registered-in-england-and-wales--series-dr-/2011/stb-deaths-registered-in-england-and-wales-in-2011-by-cause.html" TargetMode="External"/><Relationship Id="rId2" Type="http://schemas.openxmlformats.org/officeDocument/2006/relationships/hyperlink" Target="http://www.statistics.gov.uk/statbase/Product.asp?vlnk=15096" TargetMode="External"/><Relationship Id="rId3" Type="http://schemas.openxmlformats.org/officeDocument/2006/relationships/hyperlink" Target="http://www.statistics.gov.uk/statbase/Product.asp?vlnk=1509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2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baseColWidth="10" defaultColWidth="14.5" defaultRowHeight="12.75" customHeight="1" x14ac:dyDescent="0.15"/>
  <cols>
    <col min="1" max="1" width="11" customWidth="1"/>
    <col min="2" max="2" width="41.33203125" customWidth="1"/>
    <col min="3" max="8" width="9" customWidth="1"/>
    <col min="9" max="14" width="17" customWidth="1"/>
    <col min="19" max="22" width="15.6640625" customWidth="1"/>
    <col min="23" max="23" width="9.33203125" customWidth="1"/>
    <col min="24" max="25" width="12" customWidth="1"/>
    <col min="26" max="26" width="15.33203125" customWidth="1"/>
    <col min="27" max="27" width="18.6640625" customWidth="1"/>
  </cols>
  <sheetData>
    <row r="1" spans="1:27" ht="71.25" customHeight="1" x14ac:dyDescent="0.2">
      <c r="A1" s="2" t="s">
        <v>3</v>
      </c>
      <c r="B1" s="3" t="s">
        <v>4</v>
      </c>
      <c r="C1" s="11" t="s">
        <v>5</v>
      </c>
      <c r="D1" s="13"/>
      <c r="E1" s="15">
        <v>56100000</v>
      </c>
      <c r="F1" s="17"/>
      <c r="G1" s="17"/>
      <c r="H1" s="17"/>
      <c r="I1" s="22" t="s">
        <v>19</v>
      </c>
      <c r="J1" s="3" t="s">
        <v>20</v>
      </c>
      <c r="K1" s="24" t="s">
        <v>21</v>
      </c>
      <c r="L1" s="25" t="s">
        <v>22</v>
      </c>
      <c r="M1" s="26"/>
      <c r="N1" s="26"/>
      <c r="O1" s="22" t="s">
        <v>19</v>
      </c>
      <c r="P1" s="3" t="s">
        <v>20</v>
      </c>
      <c r="Q1" s="24" t="s">
        <v>21</v>
      </c>
      <c r="R1" s="25" t="s">
        <v>23</v>
      </c>
      <c r="S1" s="30"/>
      <c r="T1" s="30"/>
      <c r="U1" s="30"/>
      <c r="V1" s="32" t="s">
        <v>24</v>
      </c>
      <c r="W1" s="34"/>
      <c r="X1" s="35"/>
      <c r="Y1" s="34"/>
      <c r="Z1" s="36" t="s">
        <v>27</v>
      </c>
      <c r="AA1" s="38">
        <v>54072000</v>
      </c>
    </row>
    <row r="2" spans="1:27" ht="29.25" customHeight="1" x14ac:dyDescent="0.2">
      <c r="A2" s="40"/>
      <c r="B2" s="41" t="s">
        <v>30</v>
      </c>
      <c r="C2" s="42" t="s">
        <v>16</v>
      </c>
      <c r="D2" s="43" t="s">
        <v>10</v>
      </c>
      <c r="E2" s="43" t="s">
        <v>11</v>
      </c>
      <c r="F2" s="45" t="s">
        <v>33</v>
      </c>
      <c r="G2" s="45" t="s">
        <v>36</v>
      </c>
      <c r="H2" s="45" t="s">
        <v>37</v>
      </c>
      <c r="I2" s="42" t="s">
        <v>15</v>
      </c>
      <c r="J2" s="46" t="s">
        <v>10</v>
      </c>
      <c r="K2" s="46" t="s">
        <v>11</v>
      </c>
      <c r="L2" s="45" t="s">
        <v>33</v>
      </c>
      <c r="M2" s="45" t="s">
        <v>38</v>
      </c>
      <c r="N2" s="45" t="s">
        <v>39</v>
      </c>
      <c r="O2" s="46" t="s">
        <v>14</v>
      </c>
      <c r="P2" s="46" t="s">
        <v>10</v>
      </c>
      <c r="Q2" s="46" t="s">
        <v>11</v>
      </c>
      <c r="R2" s="45" t="s">
        <v>33</v>
      </c>
      <c r="S2" s="46" t="s">
        <v>10</v>
      </c>
      <c r="T2" s="46" t="s">
        <v>11</v>
      </c>
      <c r="U2" s="46" t="s">
        <v>13</v>
      </c>
      <c r="V2" s="45" t="s">
        <v>33</v>
      </c>
      <c r="W2" s="47"/>
      <c r="X2" s="46" t="s">
        <v>10</v>
      </c>
      <c r="Y2" s="46" t="s">
        <v>11</v>
      </c>
      <c r="Z2" s="46" t="s">
        <v>12</v>
      </c>
      <c r="AA2" s="45" t="s">
        <v>33</v>
      </c>
    </row>
    <row r="3" spans="1:27" ht="15" customHeight="1" x14ac:dyDescent="0.2">
      <c r="B3" s="48" t="s">
        <v>42</v>
      </c>
      <c r="C3" s="49">
        <f t="shared" ref="C3:C12" si="0">SUM(D3:E3)</f>
        <v>484367</v>
      </c>
      <c r="D3" s="50">
        <v>234660</v>
      </c>
      <c r="E3" s="50">
        <v>249707</v>
      </c>
      <c r="F3" s="52">
        <f t="shared" ref="F3:F24" si="1">C3/($E$1/100000)</f>
        <v>863.39928698752226</v>
      </c>
      <c r="G3" s="53">
        <f t="shared" ref="G3:G24" si="2">(C3-I3)/ABS(I3)*100</f>
        <v>-1.7993196037644807</v>
      </c>
      <c r="H3" s="53">
        <f t="shared" ref="H3:H24" si="3">(C3-Z3)/ABS(Z3)*100</f>
        <v>-3.9053510352106531</v>
      </c>
      <c r="I3" s="49">
        <f t="shared" ref="I3:I24" si="4">SUM(J3:K3)</f>
        <v>493242</v>
      </c>
      <c r="J3" s="54">
        <v>237916</v>
      </c>
      <c r="K3" s="54">
        <v>255326</v>
      </c>
      <c r="L3" s="55">
        <f>I3/(55240500/100000)</f>
        <v>892.8992315420752</v>
      </c>
      <c r="M3" s="56">
        <f t="shared" ref="M3:M24" si="5">(I3-O3)/ABS(O3)*100</f>
        <v>0.38547017592419225</v>
      </c>
      <c r="N3" s="57">
        <f t="shared" ref="N3:N24" si="6">(I3-Z3)/ABS(Z3)*100</f>
        <v>-2.1446199995238584</v>
      </c>
      <c r="O3" s="58">
        <f t="shared" ref="O3:O5" si="7">SUM(P3:Q3)</f>
        <v>491348</v>
      </c>
      <c r="P3" s="59">
        <v>238062</v>
      </c>
      <c r="Q3" s="59">
        <v>253286</v>
      </c>
      <c r="R3" s="60">
        <f>O3/(54809000/100000)</f>
        <v>896.4732069550621</v>
      </c>
      <c r="S3" s="61">
        <v>243014</v>
      </c>
      <c r="T3" s="61">
        <v>266076</v>
      </c>
      <c r="U3" s="62">
        <v>509090</v>
      </c>
      <c r="V3" s="63">
        <v>935.14475649204496</v>
      </c>
      <c r="X3" s="64">
        <v>240787</v>
      </c>
      <c r="Y3" s="64">
        <v>263265</v>
      </c>
      <c r="Z3" s="65">
        <f t="shared" ref="Z3:Z24" si="8">SUM(X3:Y3)</f>
        <v>504052</v>
      </c>
      <c r="AA3" s="63">
        <v>932.18671401094798</v>
      </c>
    </row>
    <row r="4" spans="1:27" ht="15" customHeight="1" x14ac:dyDescent="0.2">
      <c r="B4" s="48" t="s">
        <v>72</v>
      </c>
      <c r="C4" s="49">
        <f t="shared" si="0"/>
        <v>2203</v>
      </c>
      <c r="D4" s="50">
        <v>1288</v>
      </c>
      <c r="E4" s="50">
        <v>915</v>
      </c>
      <c r="F4" s="52">
        <f t="shared" si="1"/>
        <v>3.9269162210338679</v>
      </c>
      <c r="G4" s="53">
        <f t="shared" si="2"/>
        <v>2.5605214152700189</v>
      </c>
      <c r="H4" s="53">
        <f t="shared" si="3"/>
        <v>-3.4618755477651182</v>
      </c>
      <c r="I4" s="49">
        <f t="shared" si="4"/>
        <v>2148</v>
      </c>
      <c r="J4" s="54">
        <v>1184</v>
      </c>
      <c r="K4" s="54">
        <v>964</v>
      </c>
      <c r="L4" s="55"/>
      <c r="M4" s="56">
        <f t="shared" si="5"/>
        <v>-4.5757441137272323</v>
      </c>
      <c r="N4" s="57">
        <f t="shared" si="6"/>
        <v>-5.8720420683610861</v>
      </c>
      <c r="O4" s="58">
        <f t="shared" si="7"/>
        <v>2251</v>
      </c>
      <c r="P4" s="59">
        <v>1250</v>
      </c>
      <c r="Q4" s="59">
        <v>1001</v>
      </c>
      <c r="S4" s="61">
        <v>1309</v>
      </c>
      <c r="T4" s="61">
        <v>990</v>
      </c>
      <c r="U4" s="62">
        <v>2299</v>
      </c>
      <c r="X4" s="64">
        <v>1268</v>
      </c>
      <c r="Y4" s="64">
        <v>1014</v>
      </c>
      <c r="Z4" s="65">
        <f t="shared" si="8"/>
        <v>2282</v>
      </c>
    </row>
    <row r="5" spans="1:27" ht="15" customHeight="1" x14ac:dyDescent="0.2">
      <c r="B5" s="48" t="s">
        <v>79</v>
      </c>
      <c r="C5" s="49">
        <f t="shared" si="0"/>
        <v>482164</v>
      </c>
      <c r="D5" s="50">
        <v>233372</v>
      </c>
      <c r="E5" s="50">
        <v>248792</v>
      </c>
      <c r="F5" s="52">
        <f t="shared" si="1"/>
        <v>859.47237076648844</v>
      </c>
      <c r="G5" s="53">
        <f t="shared" si="2"/>
        <v>-1.8183891474951843</v>
      </c>
      <c r="H5" s="53">
        <f t="shared" si="3"/>
        <v>-3.9073679175717961</v>
      </c>
      <c r="I5" s="49">
        <f t="shared" si="4"/>
        <v>491094</v>
      </c>
      <c r="J5" s="54">
        <v>236732</v>
      </c>
      <c r="K5" s="54">
        <v>254362</v>
      </c>
      <c r="L5" s="55"/>
      <c r="M5" s="56">
        <f t="shared" si="5"/>
        <v>0.40830346536576584</v>
      </c>
      <c r="N5" s="57">
        <f t="shared" si="6"/>
        <v>-2.1276680550849991</v>
      </c>
      <c r="O5" s="58">
        <f t="shared" si="7"/>
        <v>489097</v>
      </c>
      <c r="P5" s="59">
        <v>236812</v>
      </c>
      <c r="Q5" s="59">
        <v>252285</v>
      </c>
      <c r="S5" s="61">
        <v>241705</v>
      </c>
      <c r="T5" s="61">
        <v>265086</v>
      </c>
      <c r="U5" s="62">
        <v>506791</v>
      </c>
      <c r="X5" s="64">
        <v>239519</v>
      </c>
      <c r="Y5" s="64">
        <v>262251</v>
      </c>
      <c r="Z5" s="65">
        <f t="shared" si="8"/>
        <v>501770</v>
      </c>
    </row>
    <row r="6" spans="1:27" ht="15" customHeight="1" x14ac:dyDescent="0.2">
      <c r="A6" s="61" t="s">
        <v>84</v>
      </c>
      <c r="B6" s="66" t="s">
        <v>85</v>
      </c>
      <c r="C6" s="49">
        <f t="shared" si="0"/>
        <v>139706</v>
      </c>
      <c r="D6" s="67">
        <v>69587</v>
      </c>
      <c r="E6" s="67">
        <v>70119</v>
      </c>
      <c r="F6" s="52">
        <f t="shared" si="1"/>
        <v>249.03030303030303</v>
      </c>
      <c r="G6" s="53">
        <f t="shared" si="2"/>
        <v>-11.625464942688698</v>
      </c>
      <c r="H6" s="53">
        <f t="shared" si="3"/>
        <v>-17.983068957014876</v>
      </c>
      <c r="I6" s="49">
        <f t="shared" si="4"/>
        <v>158084</v>
      </c>
      <c r="J6" s="54">
        <v>77260</v>
      </c>
      <c r="K6" s="54">
        <v>80824</v>
      </c>
      <c r="L6" s="55">
        <f t="shared" ref="L6:L24" si="9">I6/(55240500/100000)</f>
        <v>286.17409328300795</v>
      </c>
      <c r="M6" s="56">
        <f t="shared" si="5"/>
        <v>-1.0608402856445467</v>
      </c>
      <c r="N6" s="57">
        <f t="shared" si="6"/>
        <v>-7.1939320644835565</v>
      </c>
      <c r="O6" s="48">
        <v>159779</v>
      </c>
      <c r="P6" s="66">
        <v>77636</v>
      </c>
      <c r="Q6" s="66">
        <v>82143</v>
      </c>
      <c r="R6" s="68">
        <v>291.519640934883</v>
      </c>
      <c r="S6" s="61">
        <v>80846</v>
      </c>
      <c r="T6" s="61">
        <v>87392</v>
      </c>
      <c r="U6" s="62">
        <v>168238</v>
      </c>
      <c r="V6" s="63">
        <v>309.03550166514498</v>
      </c>
      <c r="X6" s="64">
        <v>82015</v>
      </c>
      <c r="Y6" s="64">
        <v>88323</v>
      </c>
      <c r="Z6" s="65">
        <f t="shared" si="8"/>
        <v>170338</v>
      </c>
      <c r="AA6" s="63">
        <v>315.02071312324301</v>
      </c>
    </row>
    <row r="7" spans="1:27" ht="15" customHeight="1" x14ac:dyDescent="0.2">
      <c r="A7" s="61" t="s">
        <v>94</v>
      </c>
      <c r="B7" s="66" t="s">
        <v>95</v>
      </c>
      <c r="C7" s="49">
        <f t="shared" si="0"/>
        <v>143181</v>
      </c>
      <c r="D7" s="67">
        <v>75323</v>
      </c>
      <c r="E7" s="67">
        <v>67858</v>
      </c>
      <c r="F7" s="52">
        <f t="shared" si="1"/>
        <v>255.22459893048128</v>
      </c>
      <c r="G7" s="53">
        <f t="shared" si="2"/>
        <v>1.2266165179644528</v>
      </c>
      <c r="H7" s="53">
        <f t="shared" si="3"/>
        <v>2.213735008566533</v>
      </c>
      <c r="I7" s="49">
        <f t="shared" si="4"/>
        <v>141446</v>
      </c>
      <c r="J7" s="54">
        <v>74267</v>
      </c>
      <c r="K7" s="54">
        <v>67179</v>
      </c>
      <c r="L7" s="55">
        <f t="shared" si="9"/>
        <v>256.0548872656837</v>
      </c>
      <c r="M7" s="56">
        <f t="shared" si="5"/>
        <v>0.67545926247535537</v>
      </c>
      <c r="N7" s="57">
        <f t="shared" si="6"/>
        <v>0.97515705311250722</v>
      </c>
      <c r="O7" s="48">
        <v>140497</v>
      </c>
      <c r="P7" s="66">
        <v>74016</v>
      </c>
      <c r="Q7" s="66">
        <v>66481</v>
      </c>
      <c r="R7" s="68">
        <v>256.33928734332</v>
      </c>
      <c r="S7" s="61">
        <v>73705</v>
      </c>
      <c r="T7" s="61">
        <v>67438</v>
      </c>
      <c r="U7" s="62">
        <v>141143</v>
      </c>
      <c r="V7" s="63">
        <v>259.26483797669698</v>
      </c>
      <c r="X7" s="64">
        <v>72970</v>
      </c>
      <c r="Y7" s="64">
        <v>67110</v>
      </c>
      <c r="Z7" s="65">
        <f t="shared" si="8"/>
        <v>140080</v>
      </c>
      <c r="AA7" s="63">
        <v>259.061991418849</v>
      </c>
    </row>
    <row r="8" spans="1:27" ht="15" customHeight="1" x14ac:dyDescent="0.2">
      <c r="A8" s="61" t="s">
        <v>98</v>
      </c>
      <c r="B8" s="66" t="s">
        <v>99</v>
      </c>
      <c r="C8" s="49">
        <f t="shared" si="0"/>
        <v>67690</v>
      </c>
      <c r="D8" s="67">
        <v>32033</v>
      </c>
      <c r="E8" s="67">
        <v>35657</v>
      </c>
      <c r="F8" s="52">
        <f t="shared" si="1"/>
        <v>120.65953654188948</v>
      </c>
      <c r="G8" s="53">
        <f t="shared" si="2"/>
        <v>0.61537546822046496</v>
      </c>
      <c r="H8" s="53">
        <f t="shared" si="3"/>
        <v>-1.861571026763708</v>
      </c>
      <c r="I8" s="49">
        <f t="shared" si="4"/>
        <v>67276</v>
      </c>
      <c r="J8" s="54">
        <v>31563</v>
      </c>
      <c r="K8" s="54">
        <v>35713</v>
      </c>
      <c r="L8" s="55">
        <f t="shared" si="9"/>
        <v>121.78745666675718</v>
      </c>
      <c r="M8" s="56">
        <f t="shared" si="5"/>
        <v>-0.418893115647064</v>
      </c>
      <c r="N8" s="57">
        <f t="shared" si="6"/>
        <v>-2.46179719894453</v>
      </c>
      <c r="O8" s="48">
        <v>67559</v>
      </c>
      <c r="P8" s="66">
        <v>31786</v>
      </c>
      <c r="Q8" s="66">
        <v>35773</v>
      </c>
      <c r="R8" s="68">
        <v>123.26260285719501</v>
      </c>
      <c r="S8" s="61">
        <v>32801</v>
      </c>
      <c r="T8" s="61">
        <v>38950</v>
      </c>
      <c r="U8" s="62">
        <v>71751</v>
      </c>
      <c r="V8" s="63">
        <v>131.799036365006</v>
      </c>
      <c r="X8" s="64">
        <v>31514</v>
      </c>
      <c r="Y8" s="64">
        <v>37460</v>
      </c>
      <c r="Z8" s="65">
        <f t="shared" si="8"/>
        <v>68974</v>
      </c>
      <c r="AA8" s="63">
        <v>127.559550229324</v>
      </c>
    </row>
    <row r="9" spans="1:27" ht="15" customHeight="1" x14ac:dyDescent="0.2">
      <c r="A9" s="61" t="s">
        <v>100</v>
      </c>
      <c r="B9" s="66" t="s">
        <v>101</v>
      </c>
      <c r="C9" s="49">
        <f t="shared" si="0"/>
        <v>24582</v>
      </c>
      <c r="D9" s="67">
        <v>11909</v>
      </c>
      <c r="E9" s="67">
        <v>12673</v>
      </c>
      <c r="F9" s="52">
        <f t="shared" si="1"/>
        <v>43.81818181818182</v>
      </c>
      <c r="G9" s="53">
        <f t="shared" si="2"/>
        <v>-4.2085574000467618</v>
      </c>
      <c r="H9" s="53">
        <f t="shared" si="3"/>
        <v>-4.2384105960264904</v>
      </c>
      <c r="I9" s="49">
        <f t="shared" si="4"/>
        <v>25662</v>
      </c>
      <c r="J9" s="54">
        <v>12164</v>
      </c>
      <c r="K9" s="54">
        <v>13498</v>
      </c>
      <c r="L9" s="55">
        <f t="shared" si="9"/>
        <v>46.455046569093334</v>
      </c>
      <c r="M9" s="56">
        <f t="shared" si="5"/>
        <v>1.7122473246135552</v>
      </c>
      <c r="N9" s="57">
        <f t="shared" si="6"/>
        <v>-3.1164783794312426E-2</v>
      </c>
      <c r="O9" s="48">
        <v>25230</v>
      </c>
      <c r="P9" s="66">
        <v>11974</v>
      </c>
      <c r="Q9" s="66">
        <v>13256</v>
      </c>
      <c r="R9" s="68">
        <v>46.032585889178797</v>
      </c>
      <c r="S9" s="61">
        <v>12305</v>
      </c>
      <c r="T9" s="61">
        <v>13692</v>
      </c>
      <c r="U9" s="62">
        <v>25997</v>
      </c>
      <c r="V9" s="63">
        <v>47.753753235230903</v>
      </c>
      <c r="X9" s="64">
        <v>12007</v>
      </c>
      <c r="Y9" s="64">
        <v>13663</v>
      </c>
      <c r="Z9" s="65">
        <f t="shared" si="8"/>
        <v>25670</v>
      </c>
      <c r="AA9" s="63">
        <v>47.473738718745402</v>
      </c>
    </row>
    <row r="10" spans="1:27" ht="15" customHeight="1" x14ac:dyDescent="0.2">
      <c r="A10" s="61" t="s">
        <v>102</v>
      </c>
      <c r="B10" s="66" t="s">
        <v>103</v>
      </c>
      <c r="C10" s="49">
        <f t="shared" si="0"/>
        <v>31048</v>
      </c>
      <c r="D10" s="67">
        <v>10088</v>
      </c>
      <c r="E10" s="67">
        <v>20960</v>
      </c>
      <c r="F10" s="52">
        <f t="shared" si="1"/>
        <v>55.344028520499108</v>
      </c>
      <c r="G10" s="53">
        <f t="shared" si="2"/>
        <v>55.89475798353083</v>
      </c>
      <c r="H10" s="53">
        <f t="shared" si="3"/>
        <v>87.239175009045951</v>
      </c>
      <c r="I10" s="49">
        <f t="shared" si="4"/>
        <v>19916</v>
      </c>
      <c r="J10" s="54">
        <v>6299</v>
      </c>
      <c r="K10" s="54">
        <v>13617</v>
      </c>
      <c r="L10" s="55">
        <f t="shared" si="9"/>
        <v>36.05325802626696</v>
      </c>
      <c r="M10" s="56">
        <f t="shared" si="5"/>
        <v>10.515509683147439</v>
      </c>
      <c r="N10" s="57">
        <f t="shared" si="6"/>
        <v>20.106139187070319</v>
      </c>
      <c r="O10" s="48">
        <v>18021</v>
      </c>
      <c r="P10" s="66">
        <v>5909</v>
      </c>
      <c r="Q10" s="66">
        <v>12112</v>
      </c>
      <c r="R10" s="68">
        <v>32.879636556040097</v>
      </c>
      <c r="S10" s="61">
        <v>5965</v>
      </c>
      <c r="T10" s="61">
        <v>12473</v>
      </c>
      <c r="U10" s="62">
        <v>18438</v>
      </c>
      <c r="V10" s="63">
        <v>33.868665698010801</v>
      </c>
      <c r="X10" s="64">
        <v>5390</v>
      </c>
      <c r="Y10" s="64">
        <v>11192</v>
      </c>
      <c r="Z10" s="65">
        <f t="shared" si="8"/>
        <v>16582</v>
      </c>
      <c r="AA10" s="63">
        <v>30.666518715786399</v>
      </c>
    </row>
    <row r="11" spans="1:27" ht="29.25" customHeight="1" x14ac:dyDescent="0.2">
      <c r="A11" s="61" t="s">
        <v>104</v>
      </c>
      <c r="B11" s="66" t="s">
        <v>105</v>
      </c>
      <c r="C11" s="49">
        <f t="shared" si="0"/>
        <v>17590</v>
      </c>
      <c r="D11" s="67">
        <v>11013</v>
      </c>
      <c r="E11" s="67">
        <v>6577</v>
      </c>
      <c r="F11" s="52">
        <f t="shared" si="1"/>
        <v>31.354723707664885</v>
      </c>
      <c r="G11" s="53">
        <f t="shared" si="2"/>
        <v>2.2614964246264755</v>
      </c>
      <c r="H11" s="53">
        <f t="shared" si="3"/>
        <v>0.97588978185993103</v>
      </c>
      <c r="I11" s="49">
        <f t="shared" si="4"/>
        <v>17201</v>
      </c>
      <c r="J11" s="54">
        <v>10545</v>
      </c>
      <c r="K11" s="54">
        <v>6656</v>
      </c>
      <c r="L11" s="55">
        <f t="shared" si="9"/>
        <v>31.138385785791222</v>
      </c>
      <c r="M11" s="56">
        <f t="shared" si="5"/>
        <v>-3.7867770444121271</v>
      </c>
      <c r="N11" s="57">
        <f t="shared" si="6"/>
        <v>-1.2571756601607347</v>
      </c>
      <c r="O11" s="48">
        <v>17878</v>
      </c>
      <c r="P11" s="66">
        <v>11190</v>
      </c>
      <c r="Q11" s="66">
        <v>6688</v>
      </c>
      <c r="R11" s="68">
        <v>32.618730500465198</v>
      </c>
      <c r="S11" s="61">
        <v>11023</v>
      </c>
      <c r="T11" s="61">
        <v>7025</v>
      </c>
      <c r="U11" s="62">
        <v>18048</v>
      </c>
      <c r="V11" s="63">
        <v>33.152276739217903</v>
      </c>
      <c r="X11" s="64">
        <v>10804</v>
      </c>
      <c r="Y11" s="64">
        <v>6616</v>
      </c>
      <c r="Z11" s="65">
        <f t="shared" si="8"/>
        <v>17420</v>
      </c>
      <c r="AA11" s="63">
        <v>32.216304187009897</v>
      </c>
    </row>
    <row r="12" spans="1:27" ht="15" customHeight="1" x14ac:dyDescent="0.2">
      <c r="A12" s="61" t="s">
        <v>106</v>
      </c>
      <c r="B12" s="66" t="s">
        <v>107</v>
      </c>
      <c r="C12" s="49">
        <f t="shared" si="0"/>
        <v>18548</v>
      </c>
      <c r="D12" s="67">
        <v>8398</v>
      </c>
      <c r="E12" s="67">
        <v>10150</v>
      </c>
      <c r="F12" s="52">
        <f t="shared" si="1"/>
        <v>33.062388591800357</v>
      </c>
      <c r="G12" s="52">
        <f t="shared" si="2"/>
        <v>0.35167451171346642</v>
      </c>
      <c r="H12" s="53">
        <f t="shared" si="3"/>
        <v>13.408743503515744</v>
      </c>
      <c r="I12" s="49">
        <f t="shared" si="4"/>
        <v>18483</v>
      </c>
      <c r="J12" s="54">
        <v>8551</v>
      </c>
      <c r="K12" s="54">
        <v>9932</v>
      </c>
      <c r="L12" s="55">
        <f t="shared" si="9"/>
        <v>33.459146821625438</v>
      </c>
      <c r="M12" s="56">
        <f t="shared" si="5"/>
        <v>6.1753216911764701</v>
      </c>
      <c r="N12" s="57">
        <f t="shared" si="6"/>
        <v>13.011311525527361</v>
      </c>
      <c r="O12" s="48">
        <v>17408</v>
      </c>
      <c r="P12" s="66">
        <v>8003</v>
      </c>
      <c r="Q12" s="66">
        <v>9405</v>
      </c>
      <c r="R12" s="68">
        <v>31.761207101023601</v>
      </c>
      <c r="S12" s="61">
        <v>8127</v>
      </c>
      <c r="T12" s="61">
        <v>9394</v>
      </c>
      <c r="U12" s="62">
        <v>17521</v>
      </c>
      <c r="V12" s="63">
        <v>32.184233197464302</v>
      </c>
      <c r="X12" s="64">
        <v>7560</v>
      </c>
      <c r="Y12" s="64">
        <v>8795</v>
      </c>
      <c r="Z12" s="65">
        <f t="shared" si="8"/>
        <v>16355</v>
      </c>
      <c r="AA12" s="63">
        <v>30.246708092913199</v>
      </c>
    </row>
    <row r="13" spans="1:27" ht="15" customHeight="1" x14ac:dyDescent="0.2">
      <c r="A13" s="61" t="s">
        <v>108</v>
      </c>
      <c r="B13" s="66" t="s">
        <v>109</v>
      </c>
      <c r="C13" s="71">
        <v>9500</v>
      </c>
      <c r="D13" s="67">
        <v>3935</v>
      </c>
      <c r="E13" s="67">
        <v>5565</v>
      </c>
      <c r="F13" s="52">
        <f t="shared" si="1"/>
        <v>16.934046345811051</v>
      </c>
      <c r="G13" s="53">
        <f t="shared" si="2"/>
        <v>-23.424149605029822</v>
      </c>
      <c r="H13" s="53">
        <f t="shared" si="3"/>
        <v>-15.936642774975665</v>
      </c>
      <c r="I13" s="49">
        <f t="shared" si="4"/>
        <v>12406</v>
      </c>
      <c r="J13" s="54">
        <v>4893</v>
      </c>
      <c r="K13" s="54">
        <v>7513</v>
      </c>
      <c r="L13" s="55">
        <f t="shared" si="9"/>
        <v>22.458160226645308</v>
      </c>
      <c r="M13" s="56">
        <f t="shared" si="5"/>
        <v>3.4005667611268544</v>
      </c>
      <c r="N13" s="57">
        <f t="shared" si="6"/>
        <v>9.7778957614370423</v>
      </c>
      <c r="O13" s="48">
        <v>11998</v>
      </c>
      <c r="P13" s="66">
        <v>4873</v>
      </c>
      <c r="Q13" s="66">
        <v>7125</v>
      </c>
      <c r="R13" s="68">
        <v>21.8905654180883</v>
      </c>
      <c r="S13" s="61">
        <v>4823</v>
      </c>
      <c r="T13" s="61">
        <v>7063</v>
      </c>
      <c r="U13" s="62">
        <v>11886</v>
      </c>
      <c r="V13" s="63">
        <v>21.8333311902894</v>
      </c>
      <c r="X13" s="64">
        <v>4690</v>
      </c>
      <c r="Y13" s="64">
        <v>6611</v>
      </c>
      <c r="Z13" s="65">
        <f t="shared" si="8"/>
        <v>11301</v>
      </c>
      <c r="AA13" s="63">
        <v>20.899911229471801</v>
      </c>
    </row>
    <row r="14" spans="1:27" ht="29.25" customHeight="1" x14ac:dyDescent="0.2">
      <c r="A14" s="61" t="s">
        <v>110</v>
      </c>
      <c r="B14" s="66" t="s">
        <v>111</v>
      </c>
      <c r="C14" s="49">
        <f t="shared" ref="C14:C24" si="10">SUM(D14:E14)</f>
        <v>10193</v>
      </c>
      <c r="D14" s="67">
        <v>2624</v>
      </c>
      <c r="E14" s="67">
        <v>7569</v>
      </c>
      <c r="F14" s="52">
        <f t="shared" si="1"/>
        <v>18.169340463458109</v>
      </c>
      <c r="G14" s="53">
        <f t="shared" si="2"/>
        <v>3.2934738548844753</v>
      </c>
      <c r="H14" s="53">
        <f t="shared" si="3"/>
        <v>-7.5883952855847685</v>
      </c>
      <c r="I14" s="49">
        <f t="shared" si="4"/>
        <v>9868</v>
      </c>
      <c r="J14" s="54">
        <v>2534</v>
      </c>
      <c r="K14" s="54">
        <v>7334</v>
      </c>
      <c r="L14" s="55">
        <f t="shared" si="9"/>
        <v>17.863705071460252</v>
      </c>
      <c r="M14" s="56">
        <f t="shared" si="5"/>
        <v>6.7618738504814448</v>
      </c>
      <c r="N14" s="57">
        <f t="shared" si="6"/>
        <v>-10.534904805077062</v>
      </c>
      <c r="O14" s="48">
        <v>9243</v>
      </c>
      <c r="P14" s="66">
        <v>2468</v>
      </c>
      <c r="Q14" s="66">
        <v>6775</v>
      </c>
      <c r="R14" s="68">
        <v>16.864018683063001</v>
      </c>
      <c r="S14" s="61">
        <v>2749</v>
      </c>
      <c r="T14" s="61">
        <v>8400</v>
      </c>
      <c r="U14" s="62">
        <v>11149</v>
      </c>
      <c r="V14" s="63">
        <v>20.479539747647401</v>
      </c>
      <c r="X14" s="64">
        <v>2765</v>
      </c>
      <c r="Y14" s="64">
        <v>8265</v>
      </c>
      <c r="Z14" s="65">
        <f t="shared" si="8"/>
        <v>11030</v>
      </c>
      <c r="AA14" s="63">
        <v>20.398727622429401</v>
      </c>
    </row>
    <row r="15" spans="1:27" ht="29.25" customHeight="1" x14ac:dyDescent="0.2">
      <c r="A15" s="61" t="s">
        <v>112</v>
      </c>
      <c r="B15" s="66" t="s">
        <v>113</v>
      </c>
      <c r="C15" s="49">
        <f t="shared" si="10"/>
        <v>6497</v>
      </c>
      <c r="D15" s="67">
        <v>2989</v>
      </c>
      <c r="E15" s="67">
        <v>3508</v>
      </c>
      <c r="F15" s="52">
        <f t="shared" si="1"/>
        <v>11.581105169340464</v>
      </c>
      <c r="G15" s="53">
        <f t="shared" si="2"/>
        <v>-9.5755045233124552</v>
      </c>
      <c r="H15" s="53">
        <f t="shared" si="3"/>
        <v>-9.9390074854449679</v>
      </c>
      <c r="I15" s="49">
        <f t="shared" si="4"/>
        <v>7185</v>
      </c>
      <c r="J15" s="54">
        <v>3232</v>
      </c>
      <c r="K15" s="54">
        <v>3953</v>
      </c>
      <c r="L15" s="55">
        <f t="shared" si="9"/>
        <v>13.00676134357944</v>
      </c>
      <c r="M15" s="56">
        <f t="shared" si="5"/>
        <v>0.87041976695212686</v>
      </c>
      <c r="N15" s="57">
        <f t="shared" si="6"/>
        <v>-0.40199611865816465</v>
      </c>
      <c r="O15" s="48">
        <v>7123</v>
      </c>
      <c r="P15" s="66">
        <v>3200</v>
      </c>
      <c r="Q15" s="66">
        <v>3923</v>
      </c>
      <c r="R15" s="68">
        <v>12.996040796219599</v>
      </c>
      <c r="S15" s="61">
        <v>3425</v>
      </c>
      <c r="T15" s="61">
        <v>4001</v>
      </c>
      <c r="U15" s="62">
        <v>7426</v>
      </c>
      <c r="V15" s="63">
        <v>13.640780533324</v>
      </c>
      <c r="X15" s="64">
        <v>3248</v>
      </c>
      <c r="Y15" s="64">
        <v>3966</v>
      </c>
      <c r="Z15" s="65">
        <f t="shared" si="8"/>
        <v>7214</v>
      </c>
      <c r="AA15" s="63">
        <v>13.341470631750299</v>
      </c>
    </row>
    <row r="16" spans="1:27" ht="15" customHeight="1" x14ac:dyDescent="0.2">
      <c r="A16" s="61" t="s">
        <v>114</v>
      </c>
      <c r="B16" s="66" t="s">
        <v>115</v>
      </c>
      <c r="C16" s="49">
        <f t="shared" si="10"/>
        <v>5410</v>
      </c>
      <c r="D16" s="67">
        <v>2392</v>
      </c>
      <c r="E16" s="67">
        <v>3018</v>
      </c>
      <c r="F16" s="52">
        <f t="shared" si="1"/>
        <v>9.6434937611408191</v>
      </c>
      <c r="G16" s="53">
        <f t="shared" si="2"/>
        <v>7.4052015088346232</v>
      </c>
      <c r="H16" s="53">
        <f t="shared" si="3"/>
        <v>-33.774023748316807</v>
      </c>
      <c r="I16" s="49">
        <f t="shared" si="4"/>
        <v>5037</v>
      </c>
      <c r="J16" s="54">
        <v>2284</v>
      </c>
      <c r="K16" s="54">
        <v>2753</v>
      </c>
      <c r="L16" s="55">
        <f t="shared" si="9"/>
        <v>9.1183099356450441</v>
      </c>
      <c r="M16" s="56">
        <f t="shared" si="5"/>
        <v>-12.4</v>
      </c>
      <c r="N16" s="57">
        <f t="shared" si="6"/>
        <v>-38.340066103562251</v>
      </c>
      <c r="O16" s="48">
        <v>5750</v>
      </c>
      <c r="P16" s="66">
        <v>2567</v>
      </c>
      <c r="Q16" s="66">
        <v>3183</v>
      </c>
      <c r="R16" s="68">
        <v>10.490977759127199</v>
      </c>
      <c r="S16" s="61">
        <v>2919</v>
      </c>
      <c r="T16" s="61">
        <v>3580</v>
      </c>
      <c r="U16" s="80">
        <f>SUM(S16:T16)</f>
        <v>6499</v>
      </c>
      <c r="V16" s="63">
        <v>11.937979085116201</v>
      </c>
      <c r="X16" s="64">
        <v>3479</v>
      </c>
      <c r="Y16" s="64">
        <v>4690</v>
      </c>
      <c r="Z16" s="65">
        <f t="shared" si="8"/>
        <v>8169</v>
      </c>
      <c r="AA16" s="63">
        <v>15.107634265423901</v>
      </c>
    </row>
    <row r="17" spans="1:27" ht="15" customHeight="1" x14ac:dyDescent="0.2">
      <c r="A17" s="61" t="s">
        <v>120</v>
      </c>
      <c r="B17" s="66" t="s">
        <v>121</v>
      </c>
      <c r="C17" s="49">
        <f t="shared" si="10"/>
        <v>4180</v>
      </c>
      <c r="D17" s="67">
        <v>1391</v>
      </c>
      <c r="E17" s="67">
        <v>2789</v>
      </c>
      <c r="F17" s="52">
        <f t="shared" si="1"/>
        <v>7.4509803921568629</v>
      </c>
      <c r="G17" s="52">
        <f t="shared" si="2"/>
        <v>0.36014405762304924</v>
      </c>
      <c r="H17" s="53">
        <f t="shared" si="3"/>
        <v>-2.8810408921933086</v>
      </c>
      <c r="I17" s="49">
        <f t="shared" si="4"/>
        <v>4165</v>
      </c>
      <c r="J17" s="54">
        <v>1352</v>
      </c>
      <c r="K17" s="54">
        <v>2813</v>
      </c>
      <c r="L17" s="55">
        <f t="shared" si="9"/>
        <v>7.5397579674333146</v>
      </c>
      <c r="M17" s="56">
        <f t="shared" si="5"/>
        <v>0.5795701521371649</v>
      </c>
      <c r="N17" s="57">
        <f t="shared" si="6"/>
        <v>-3.229553903345725</v>
      </c>
      <c r="O17" s="48">
        <v>4141</v>
      </c>
      <c r="P17" s="66">
        <v>1314</v>
      </c>
      <c r="Q17" s="66">
        <v>2827</v>
      </c>
      <c r="R17" s="68">
        <v>7.5553285044427003</v>
      </c>
      <c r="S17" s="61">
        <v>1354</v>
      </c>
      <c r="T17" s="61">
        <v>3044</v>
      </c>
      <c r="U17" s="62">
        <v>4398</v>
      </c>
      <c r="V17" s="63">
        <v>8.0786631814650001</v>
      </c>
      <c r="X17" s="64">
        <v>1284</v>
      </c>
      <c r="Y17" s="64">
        <v>3020</v>
      </c>
      <c r="Z17" s="65">
        <f t="shared" si="8"/>
        <v>4304</v>
      </c>
      <c r="AA17" s="63">
        <v>7.9597573605563001</v>
      </c>
    </row>
    <row r="18" spans="1:27" ht="15" customHeight="1" x14ac:dyDescent="0.2">
      <c r="A18" s="61" t="s">
        <v>122</v>
      </c>
      <c r="B18" s="66" t="s">
        <v>123</v>
      </c>
      <c r="C18" s="49">
        <f t="shared" si="10"/>
        <v>1659</v>
      </c>
      <c r="D18" s="67">
        <v>553</v>
      </c>
      <c r="E18" s="67">
        <v>1106</v>
      </c>
      <c r="F18" s="52">
        <f t="shared" si="1"/>
        <v>2.9572192513368982</v>
      </c>
      <c r="G18" s="53">
        <f t="shared" si="2"/>
        <v>-11.235955056179774</v>
      </c>
      <c r="H18" s="53">
        <f t="shared" si="3"/>
        <v>-8.9462129527991223</v>
      </c>
      <c r="I18" s="49">
        <f t="shared" si="4"/>
        <v>1869</v>
      </c>
      <c r="J18" s="54">
        <v>629</v>
      </c>
      <c r="K18" s="54">
        <v>1240</v>
      </c>
      <c r="L18" s="55">
        <f t="shared" si="9"/>
        <v>3.3833871887473865</v>
      </c>
      <c r="M18" s="56">
        <f t="shared" si="5"/>
        <v>1.0816657652785289</v>
      </c>
      <c r="N18" s="57">
        <f t="shared" si="6"/>
        <v>2.5795828759604831</v>
      </c>
      <c r="O18" s="48">
        <v>1849</v>
      </c>
      <c r="P18" s="66">
        <v>609</v>
      </c>
      <c r="Q18" s="66">
        <v>1240</v>
      </c>
      <c r="R18" s="68">
        <v>3.3735335437610598</v>
      </c>
      <c r="S18" s="61">
        <v>571</v>
      </c>
      <c r="T18" s="61">
        <v>1324</v>
      </c>
      <c r="U18" s="62">
        <v>1895</v>
      </c>
      <c r="V18" s="63">
        <v>3.4809155818272299</v>
      </c>
      <c r="X18" s="64">
        <v>591</v>
      </c>
      <c r="Y18" s="64">
        <v>1231</v>
      </c>
      <c r="Z18" s="65">
        <f t="shared" si="8"/>
        <v>1822</v>
      </c>
      <c r="AA18" s="63">
        <v>3.3695812990087299</v>
      </c>
    </row>
    <row r="19" spans="1:27" ht="29.25" customHeight="1" x14ac:dyDescent="0.2">
      <c r="A19" s="61" t="s">
        <v>124</v>
      </c>
      <c r="B19" s="66" t="s">
        <v>125</v>
      </c>
      <c r="C19" s="49">
        <f t="shared" si="10"/>
        <v>1100</v>
      </c>
      <c r="D19" s="67">
        <v>558</v>
      </c>
      <c r="E19" s="67">
        <v>542</v>
      </c>
      <c r="F19" s="52">
        <f t="shared" si="1"/>
        <v>1.9607843137254901</v>
      </c>
      <c r="G19" s="53">
        <f t="shared" si="2"/>
        <v>-7.485281749369217</v>
      </c>
      <c r="H19" s="53">
        <f t="shared" si="3"/>
        <v>-10.931174089068826</v>
      </c>
      <c r="I19" s="49">
        <f t="shared" si="4"/>
        <v>1189</v>
      </c>
      <c r="J19" s="54">
        <v>604</v>
      </c>
      <c r="K19" s="54">
        <v>585</v>
      </c>
      <c r="L19" s="55">
        <f t="shared" si="9"/>
        <v>2.1524062961052128</v>
      </c>
      <c r="M19" s="56">
        <f t="shared" si="5"/>
        <v>-5.7097541633624109</v>
      </c>
      <c r="N19" s="57">
        <f t="shared" si="6"/>
        <v>-3.7246963562753042</v>
      </c>
      <c r="O19" s="48">
        <v>1261</v>
      </c>
      <c r="P19" s="66">
        <v>658</v>
      </c>
      <c r="Q19" s="66">
        <v>603</v>
      </c>
      <c r="R19" s="68">
        <v>2.3007170355233599</v>
      </c>
      <c r="S19" s="61">
        <v>555</v>
      </c>
      <c r="T19" s="61">
        <v>584</v>
      </c>
      <c r="U19" s="62">
        <v>1139</v>
      </c>
      <c r="V19" s="63">
        <v>2.0922231386286101</v>
      </c>
      <c r="X19" s="64">
        <v>655</v>
      </c>
      <c r="Y19" s="64">
        <v>580</v>
      </c>
      <c r="Z19" s="65">
        <f t="shared" si="8"/>
        <v>1235</v>
      </c>
      <c r="AA19" s="63">
        <v>2.2839917147506998</v>
      </c>
    </row>
    <row r="20" spans="1:27" ht="15" customHeight="1" x14ac:dyDescent="0.2">
      <c r="A20" s="61" t="s">
        <v>126</v>
      </c>
      <c r="B20" s="66" t="s">
        <v>127</v>
      </c>
      <c r="C20" s="49">
        <f t="shared" si="10"/>
        <v>999</v>
      </c>
      <c r="D20" s="67">
        <v>442</v>
      </c>
      <c r="E20" s="67">
        <v>557</v>
      </c>
      <c r="F20" s="52">
        <f t="shared" si="1"/>
        <v>1.7807486631016043</v>
      </c>
      <c r="G20" s="53">
        <f t="shared" si="2"/>
        <v>-1.7699115044247788</v>
      </c>
      <c r="H20" s="53">
        <f t="shared" si="3"/>
        <v>-2.9154518950437316</v>
      </c>
      <c r="I20" s="49">
        <f t="shared" si="4"/>
        <v>1017</v>
      </c>
      <c r="J20" s="54">
        <v>415</v>
      </c>
      <c r="K20" s="54">
        <v>602</v>
      </c>
      <c r="L20" s="55">
        <f t="shared" si="9"/>
        <v>1.8410405409074864</v>
      </c>
      <c r="M20" s="56">
        <f t="shared" si="5"/>
        <v>-0.8771929824561403</v>
      </c>
      <c r="N20" s="57">
        <f t="shared" si="6"/>
        <v>-1.1661807580174928</v>
      </c>
      <c r="O20" s="48">
        <v>1026</v>
      </c>
      <c r="P20" s="66">
        <v>457</v>
      </c>
      <c r="Q20" s="66">
        <v>569</v>
      </c>
      <c r="R20" s="68">
        <v>1.8719553358025101</v>
      </c>
      <c r="S20" s="61">
        <v>400</v>
      </c>
      <c r="T20" s="61">
        <v>552</v>
      </c>
      <c r="U20" s="62">
        <v>952</v>
      </c>
      <c r="V20" s="63">
        <v>1.7487238173612301</v>
      </c>
      <c r="X20" s="64">
        <v>435</v>
      </c>
      <c r="Y20" s="64">
        <v>594</v>
      </c>
      <c r="Z20" s="65">
        <f t="shared" si="8"/>
        <v>1029</v>
      </c>
      <c r="AA20" s="63">
        <v>1.9030181979582801</v>
      </c>
    </row>
    <row r="21" spans="1:27" ht="15" customHeight="1" x14ac:dyDescent="0.2">
      <c r="A21" s="61" t="s">
        <v>130</v>
      </c>
      <c r="B21" s="66" t="s">
        <v>131</v>
      </c>
      <c r="C21" s="49">
        <f t="shared" si="10"/>
        <v>195</v>
      </c>
      <c r="D21" s="67">
        <v>117</v>
      </c>
      <c r="E21" s="67">
        <v>78</v>
      </c>
      <c r="F21" s="52">
        <f t="shared" si="1"/>
        <v>0.34759358288770054</v>
      </c>
      <c r="G21" s="53">
        <f t="shared" si="2"/>
        <v>-12.946428571428573</v>
      </c>
      <c r="H21" s="53">
        <f t="shared" si="3"/>
        <v>8.3333333333333321</v>
      </c>
      <c r="I21" s="49">
        <f t="shared" si="4"/>
        <v>224</v>
      </c>
      <c r="J21" s="54">
        <v>126</v>
      </c>
      <c r="K21" s="54">
        <v>98</v>
      </c>
      <c r="L21" s="55">
        <f t="shared" si="9"/>
        <v>0.40549958816448078</v>
      </c>
      <c r="M21" s="56">
        <f t="shared" si="5"/>
        <v>-5.485232067510549</v>
      </c>
      <c r="N21" s="57">
        <f t="shared" si="6"/>
        <v>24.444444444444443</v>
      </c>
      <c r="O21" s="48">
        <v>237</v>
      </c>
      <c r="P21" s="66">
        <v>138</v>
      </c>
      <c r="Q21" s="66">
        <v>99</v>
      </c>
      <c r="R21" s="68">
        <v>0.43241073546315001</v>
      </c>
      <c r="S21" s="61">
        <v>124</v>
      </c>
      <c r="T21" s="61">
        <v>110</v>
      </c>
      <c r="U21" s="62">
        <v>234</v>
      </c>
      <c r="V21" s="63">
        <v>0.42983337527575999</v>
      </c>
      <c r="X21" s="64">
        <v>103</v>
      </c>
      <c r="Y21" s="64">
        <v>77</v>
      </c>
      <c r="Z21" s="65">
        <f t="shared" si="8"/>
        <v>180</v>
      </c>
      <c r="AA21" s="63">
        <v>0.33288948069240998</v>
      </c>
    </row>
    <row r="22" spans="1:27" ht="15" customHeight="1" x14ac:dyDescent="0.2">
      <c r="A22" s="61" t="s">
        <v>132</v>
      </c>
      <c r="B22" s="66" t="s">
        <v>133</v>
      </c>
      <c r="C22" s="49">
        <f t="shared" si="10"/>
        <v>44</v>
      </c>
      <c r="D22" s="87"/>
      <c r="E22" s="67">
        <v>44</v>
      </c>
      <c r="F22" s="52">
        <f t="shared" si="1"/>
        <v>7.8431372549019607E-2</v>
      </c>
      <c r="G22" s="53">
        <f t="shared" si="2"/>
        <v>25.714285714285712</v>
      </c>
      <c r="H22" s="53">
        <f t="shared" si="3"/>
        <v>-6.3829787234042552</v>
      </c>
      <c r="I22" s="49">
        <f t="shared" si="4"/>
        <v>35</v>
      </c>
      <c r="K22" s="54">
        <v>35</v>
      </c>
      <c r="L22" s="55">
        <f t="shared" si="9"/>
        <v>6.3359310650700121E-2</v>
      </c>
      <c r="M22" s="56">
        <f t="shared" si="5"/>
        <v>-44.444444444444443</v>
      </c>
      <c r="N22" s="57">
        <f t="shared" si="6"/>
        <v>-25.531914893617021</v>
      </c>
      <c r="O22" s="48">
        <v>63</v>
      </c>
      <c r="P22" s="66">
        <v>0</v>
      </c>
      <c r="Q22" s="66">
        <v>63</v>
      </c>
      <c r="R22" s="68">
        <v>0.11494462588260999</v>
      </c>
      <c r="S22" s="61">
        <v>0</v>
      </c>
      <c r="T22" s="61">
        <v>44</v>
      </c>
      <c r="U22" s="62">
        <v>44</v>
      </c>
      <c r="V22" s="63">
        <v>8.0823369709973003E-2</v>
      </c>
      <c r="Y22" s="64">
        <v>47</v>
      </c>
      <c r="Z22" s="65">
        <f t="shared" si="8"/>
        <v>47</v>
      </c>
      <c r="AA22" s="63">
        <v>8.6921142180795996E-2</v>
      </c>
    </row>
    <row r="23" spans="1:27" ht="15" customHeight="1" x14ac:dyDescent="0.2">
      <c r="A23" s="61" t="s">
        <v>138</v>
      </c>
      <c r="B23" s="66" t="s">
        <v>139</v>
      </c>
      <c r="C23" s="49">
        <f t="shared" si="10"/>
        <v>23</v>
      </c>
      <c r="D23" s="67">
        <v>12</v>
      </c>
      <c r="E23" s="67">
        <v>11</v>
      </c>
      <c r="F23" s="52">
        <f t="shared" si="1"/>
        <v>4.0998217468805706E-2</v>
      </c>
      <c r="G23" s="53">
        <f t="shared" si="2"/>
        <v>15</v>
      </c>
      <c r="H23" s="53">
        <f t="shared" si="3"/>
        <v>76.923076923076934</v>
      </c>
      <c r="I23" s="49">
        <f t="shared" si="4"/>
        <v>20</v>
      </c>
      <c r="J23" s="54">
        <v>9</v>
      </c>
      <c r="K23" s="54">
        <v>11</v>
      </c>
      <c r="L23" s="55">
        <f t="shared" si="9"/>
        <v>3.6205320371828643E-2</v>
      </c>
      <c r="M23" s="56">
        <f t="shared" si="5"/>
        <v>-31.03448275862069</v>
      </c>
      <c r="N23" s="57">
        <f t="shared" si="6"/>
        <v>53.846153846153847</v>
      </c>
      <c r="O23" s="48">
        <v>29</v>
      </c>
      <c r="P23" s="66">
        <v>13</v>
      </c>
      <c r="Q23" s="66">
        <v>16</v>
      </c>
      <c r="R23" s="68">
        <v>5.2911018263424002E-2</v>
      </c>
      <c r="S23" s="61">
        <v>11</v>
      </c>
      <c r="T23" s="61">
        <v>13</v>
      </c>
      <c r="U23" s="62">
        <v>24</v>
      </c>
      <c r="V23" s="63">
        <v>4.4085474387258003E-2</v>
      </c>
      <c r="X23" s="64">
        <v>6</v>
      </c>
      <c r="Y23" s="64">
        <v>7</v>
      </c>
      <c r="Z23" s="65">
        <f t="shared" si="8"/>
        <v>13</v>
      </c>
      <c r="AA23" s="63">
        <v>2.4042018050007E-2</v>
      </c>
    </row>
    <row r="24" spans="1:27" ht="15" customHeight="1" x14ac:dyDescent="0.2">
      <c r="A24" s="61" t="s">
        <v>145</v>
      </c>
      <c r="B24" s="66" t="s">
        <v>146</v>
      </c>
      <c r="C24" s="49">
        <f t="shared" si="10"/>
        <v>19</v>
      </c>
      <c r="D24" s="67">
        <v>8</v>
      </c>
      <c r="E24" s="67">
        <v>11</v>
      </c>
      <c r="F24" s="52">
        <f t="shared" si="1"/>
        <v>3.3868092691622102E-2</v>
      </c>
      <c r="G24" s="53">
        <f t="shared" si="2"/>
        <v>72.727272727272734</v>
      </c>
      <c r="H24" s="53">
        <f t="shared" si="3"/>
        <v>171.42857142857142</v>
      </c>
      <c r="I24" s="49">
        <f t="shared" si="4"/>
        <v>11</v>
      </c>
      <c r="J24" s="54">
        <v>5</v>
      </c>
      <c r="K24" s="54">
        <v>6</v>
      </c>
      <c r="L24" s="55">
        <f t="shared" si="9"/>
        <v>1.9912926204505754E-2</v>
      </c>
      <c r="M24" s="56">
        <f t="shared" si="5"/>
        <v>120</v>
      </c>
      <c r="N24" s="57">
        <f t="shared" si="6"/>
        <v>57.142857142857139</v>
      </c>
      <c r="O24" s="48">
        <v>5</v>
      </c>
      <c r="P24" s="66">
        <v>1</v>
      </c>
      <c r="Q24" s="66">
        <v>4</v>
      </c>
      <c r="R24" s="68">
        <v>9.1225893557629993E-3</v>
      </c>
      <c r="S24" s="61">
        <v>2</v>
      </c>
      <c r="T24" s="61">
        <v>7</v>
      </c>
      <c r="U24" s="62">
        <v>9</v>
      </c>
      <c r="V24" s="63">
        <v>1.6532052895221999E-2</v>
      </c>
      <c r="X24" s="64">
        <v>3</v>
      </c>
      <c r="Y24" s="64">
        <v>4</v>
      </c>
      <c r="Z24" s="65">
        <f t="shared" si="8"/>
        <v>7</v>
      </c>
      <c r="AA24" s="63">
        <v>1.2945702026927E-2</v>
      </c>
    </row>
  </sheetData>
  <hyperlinks>
    <hyperlink ref="C1" r:id="rId1"/>
    <hyperlink ref="I1" r:id="rId2"/>
    <hyperlink ref="O1" r:id="rId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U2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2.75" customHeight="1" x14ac:dyDescent="0.15"/>
  <cols>
    <col min="1" max="1" width="14.1640625" customWidth="1"/>
    <col min="2" max="2" width="40.33203125" customWidth="1"/>
    <col min="3" max="3" width="13.1640625" customWidth="1"/>
    <col min="4" max="4" width="12" customWidth="1"/>
    <col min="5" max="9" width="12.1640625" customWidth="1"/>
    <col min="10" max="13" width="9.33203125" customWidth="1"/>
    <col min="14" max="21" width="9" customWidth="1"/>
  </cols>
  <sheetData>
    <row r="1" spans="1:21" ht="48" customHeight="1" x14ac:dyDescent="0.2">
      <c r="C1" s="69" t="s">
        <v>10</v>
      </c>
      <c r="D1" s="69" t="s">
        <v>11</v>
      </c>
      <c r="E1" s="69" t="s">
        <v>12</v>
      </c>
      <c r="G1" s="69" t="s">
        <v>10</v>
      </c>
      <c r="H1" s="69" t="s">
        <v>11</v>
      </c>
      <c r="I1" s="69" t="s">
        <v>13</v>
      </c>
      <c r="K1" s="69" t="s">
        <v>10</v>
      </c>
      <c r="L1" s="69" t="s">
        <v>11</v>
      </c>
      <c r="M1" s="69" t="s">
        <v>14</v>
      </c>
      <c r="O1" s="69" t="s">
        <v>10</v>
      </c>
      <c r="P1" s="69" t="s">
        <v>11</v>
      </c>
      <c r="Q1" s="69" t="s">
        <v>15</v>
      </c>
      <c r="S1" s="20" t="s">
        <v>10</v>
      </c>
      <c r="T1" s="20" t="s">
        <v>11</v>
      </c>
      <c r="U1" s="20" t="s">
        <v>16</v>
      </c>
    </row>
    <row r="2" spans="1:21" ht="33" customHeight="1" x14ac:dyDescent="0.2">
      <c r="A2" s="69" t="s">
        <v>300</v>
      </c>
      <c r="B2" s="69" t="s">
        <v>301</v>
      </c>
      <c r="C2" s="20">
        <v>1284</v>
      </c>
      <c r="D2" s="20">
        <v>3020</v>
      </c>
      <c r="E2" s="20">
        <v>4304</v>
      </c>
      <c r="G2" s="20">
        <v>1354</v>
      </c>
      <c r="H2" s="20">
        <v>3044</v>
      </c>
      <c r="I2" s="20">
        <v>4398</v>
      </c>
      <c r="K2" s="44">
        <v>1314</v>
      </c>
      <c r="L2" s="44">
        <v>2827</v>
      </c>
      <c r="M2" s="27">
        <f t="shared" ref="M2:M14" si="0">SUM(K2:L2)</f>
        <v>4141</v>
      </c>
      <c r="O2" s="29">
        <v>1352</v>
      </c>
      <c r="P2" s="29">
        <v>2813</v>
      </c>
      <c r="Q2" s="27">
        <f t="shared" ref="Q2:Q14" si="1">SUM(O2:P2)</f>
        <v>4165</v>
      </c>
      <c r="S2" s="33">
        <v>1391</v>
      </c>
      <c r="T2" s="33">
        <v>2789</v>
      </c>
      <c r="U2" s="4">
        <f t="shared" ref="U2:U14" si="2">SUM(S2:T2)</f>
        <v>4180</v>
      </c>
    </row>
    <row r="3" spans="1:21" ht="17.25" customHeight="1" x14ac:dyDescent="0.2">
      <c r="A3" s="74" t="s">
        <v>308</v>
      </c>
      <c r="B3" s="74" t="s">
        <v>309</v>
      </c>
      <c r="C3" s="19">
        <v>504</v>
      </c>
      <c r="D3" s="19">
        <v>1136</v>
      </c>
      <c r="E3" s="20">
        <v>1640</v>
      </c>
      <c r="G3" s="16">
        <v>522</v>
      </c>
      <c r="H3" s="16">
        <v>1149</v>
      </c>
      <c r="I3" s="20">
        <v>1671</v>
      </c>
      <c r="K3" s="85">
        <v>473</v>
      </c>
      <c r="L3" s="85">
        <v>1051</v>
      </c>
      <c r="M3" s="27">
        <f t="shared" si="0"/>
        <v>1524</v>
      </c>
      <c r="O3" s="29">
        <v>479</v>
      </c>
      <c r="P3" s="29">
        <v>1053</v>
      </c>
      <c r="Q3" s="27">
        <f t="shared" si="1"/>
        <v>1532</v>
      </c>
      <c r="S3" s="33">
        <v>501</v>
      </c>
      <c r="T3" s="33">
        <v>1054</v>
      </c>
      <c r="U3" s="4">
        <f t="shared" si="2"/>
        <v>1555</v>
      </c>
    </row>
    <row r="4" spans="1:21" ht="33" customHeight="1" x14ac:dyDescent="0.2">
      <c r="A4" s="74" t="s">
        <v>316</v>
      </c>
      <c r="B4" s="74" t="s">
        <v>317</v>
      </c>
      <c r="C4" s="19">
        <v>206</v>
      </c>
      <c r="D4" s="19">
        <v>610</v>
      </c>
      <c r="E4" s="20">
        <v>816</v>
      </c>
      <c r="G4" s="19">
        <v>205</v>
      </c>
      <c r="H4" s="19">
        <v>628</v>
      </c>
      <c r="I4" s="20">
        <v>833</v>
      </c>
      <c r="K4" s="85">
        <v>177</v>
      </c>
      <c r="L4" s="85">
        <v>570</v>
      </c>
      <c r="M4" s="27">
        <f t="shared" si="0"/>
        <v>747</v>
      </c>
      <c r="O4" s="29">
        <v>210</v>
      </c>
      <c r="P4" s="29">
        <v>573</v>
      </c>
      <c r="Q4" s="27">
        <f t="shared" si="1"/>
        <v>783</v>
      </c>
      <c r="S4" s="33">
        <v>236</v>
      </c>
      <c r="T4" s="33">
        <v>648</v>
      </c>
      <c r="U4" s="4">
        <f t="shared" si="2"/>
        <v>884</v>
      </c>
    </row>
    <row r="5" spans="1:21" ht="17.25" customHeight="1" x14ac:dyDescent="0.2">
      <c r="A5" s="74" t="s">
        <v>321</v>
      </c>
      <c r="B5" s="74" t="s">
        <v>323</v>
      </c>
      <c r="C5" s="19">
        <v>155</v>
      </c>
      <c r="D5" s="19">
        <v>524</v>
      </c>
      <c r="E5" s="20">
        <v>679</v>
      </c>
      <c r="G5" s="19">
        <v>162</v>
      </c>
      <c r="H5" s="19">
        <v>547</v>
      </c>
      <c r="I5" s="20">
        <v>709</v>
      </c>
      <c r="K5" s="85">
        <v>125</v>
      </c>
      <c r="L5" s="85">
        <v>490</v>
      </c>
      <c r="M5" s="27">
        <f t="shared" si="0"/>
        <v>615</v>
      </c>
      <c r="O5" s="29">
        <v>162</v>
      </c>
      <c r="P5" s="29">
        <v>500</v>
      </c>
      <c r="Q5" s="27">
        <f t="shared" si="1"/>
        <v>662</v>
      </c>
      <c r="S5" s="33">
        <v>179</v>
      </c>
      <c r="T5" s="33">
        <v>544</v>
      </c>
      <c r="U5" s="4">
        <f t="shared" si="2"/>
        <v>723</v>
      </c>
    </row>
    <row r="6" spans="1:21" ht="17.25" customHeight="1" x14ac:dyDescent="0.2">
      <c r="A6" s="74" t="s">
        <v>326</v>
      </c>
      <c r="B6" s="74" t="s">
        <v>327</v>
      </c>
      <c r="C6" s="19">
        <v>154</v>
      </c>
      <c r="D6" s="19">
        <v>523</v>
      </c>
      <c r="E6" s="20">
        <v>677</v>
      </c>
      <c r="G6" s="19">
        <v>158</v>
      </c>
      <c r="H6" s="19">
        <v>546</v>
      </c>
      <c r="I6" s="20">
        <v>704</v>
      </c>
      <c r="K6" s="85">
        <v>125</v>
      </c>
      <c r="L6" s="85">
        <v>486</v>
      </c>
      <c r="M6" s="27">
        <f t="shared" si="0"/>
        <v>611</v>
      </c>
      <c r="O6" s="29">
        <v>159</v>
      </c>
      <c r="P6" s="29">
        <v>499</v>
      </c>
      <c r="Q6" s="27">
        <f t="shared" si="1"/>
        <v>658</v>
      </c>
      <c r="S6" s="33">
        <v>179</v>
      </c>
      <c r="T6" s="33">
        <v>544</v>
      </c>
      <c r="U6" s="4">
        <f t="shared" si="2"/>
        <v>723</v>
      </c>
    </row>
    <row r="7" spans="1:21" ht="17.25" customHeight="1" x14ac:dyDescent="0.2">
      <c r="A7" s="74" t="s">
        <v>332</v>
      </c>
      <c r="B7" s="74" t="s">
        <v>333</v>
      </c>
      <c r="C7" s="19">
        <v>6</v>
      </c>
      <c r="D7" s="19">
        <v>7</v>
      </c>
      <c r="E7" s="20">
        <v>13</v>
      </c>
      <c r="G7" s="19">
        <v>10</v>
      </c>
      <c r="H7" s="19">
        <v>11</v>
      </c>
      <c r="I7" s="20">
        <v>21</v>
      </c>
      <c r="K7" s="85">
        <v>16</v>
      </c>
      <c r="L7" s="85">
        <v>4</v>
      </c>
      <c r="M7" s="27">
        <f t="shared" si="0"/>
        <v>20</v>
      </c>
      <c r="O7" s="29">
        <v>15</v>
      </c>
      <c r="P7" s="29">
        <v>8</v>
      </c>
      <c r="Q7" s="27">
        <f t="shared" si="1"/>
        <v>23</v>
      </c>
      <c r="S7" s="33">
        <v>19</v>
      </c>
      <c r="T7" s="33">
        <v>11</v>
      </c>
      <c r="U7" s="4">
        <f t="shared" si="2"/>
        <v>30</v>
      </c>
    </row>
    <row r="8" spans="1:21" ht="17.25" customHeight="1" x14ac:dyDescent="0.2">
      <c r="A8" s="74" t="s">
        <v>335</v>
      </c>
      <c r="B8" s="74" t="s">
        <v>337</v>
      </c>
      <c r="C8" s="19">
        <v>165</v>
      </c>
      <c r="D8" s="19">
        <v>236</v>
      </c>
      <c r="E8" s="20">
        <v>401</v>
      </c>
      <c r="G8" s="19">
        <v>176</v>
      </c>
      <c r="H8" s="19">
        <v>238</v>
      </c>
      <c r="I8" s="20">
        <v>414</v>
      </c>
      <c r="K8" s="85">
        <v>130</v>
      </c>
      <c r="L8" s="85">
        <v>205</v>
      </c>
      <c r="M8" s="27">
        <f t="shared" si="0"/>
        <v>335</v>
      </c>
      <c r="O8" s="29">
        <v>131</v>
      </c>
      <c r="P8" s="29">
        <v>213</v>
      </c>
      <c r="Q8" s="27">
        <f t="shared" si="1"/>
        <v>344</v>
      </c>
      <c r="S8" s="33">
        <v>154</v>
      </c>
      <c r="T8" s="33">
        <v>209</v>
      </c>
      <c r="U8" s="4">
        <f t="shared" si="2"/>
        <v>363</v>
      </c>
    </row>
    <row r="9" spans="1:21" ht="17.25" customHeight="1" x14ac:dyDescent="0.2">
      <c r="A9" s="74" t="s">
        <v>338</v>
      </c>
      <c r="B9" s="74" t="s">
        <v>339</v>
      </c>
      <c r="C9" s="19">
        <v>110</v>
      </c>
      <c r="D9" s="19">
        <v>184</v>
      </c>
      <c r="E9" s="20">
        <v>294</v>
      </c>
      <c r="G9" s="19">
        <v>117</v>
      </c>
      <c r="H9" s="19">
        <v>218</v>
      </c>
      <c r="I9" s="20">
        <v>335</v>
      </c>
      <c r="K9" s="85">
        <v>130</v>
      </c>
      <c r="L9" s="85">
        <v>211</v>
      </c>
      <c r="M9" s="27">
        <f t="shared" si="0"/>
        <v>341</v>
      </c>
      <c r="O9" s="29">
        <v>141</v>
      </c>
      <c r="P9" s="29">
        <v>223</v>
      </c>
      <c r="Q9" s="27">
        <f t="shared" si="1"/>
        <v>364</v>
      </c>
      <c r="S9" s="33">
        <v>148</v>
      </c>
      <c r="T9" s="33">
        <v>196</v>
      </c>
      <c r="U9" s="4">
        <f t="shared" si="2"/>
        <v>344</v>
      </c>
    </row>
    <row r="10" spans="1:21" ht="17.25" customHeight="1" x14ac:dyDescent="0.2">
      <c r="A10" s="74" t="s">
        <v>342</v>
      </c>
      <c r="B10" s="74" t="s">
        <v>343</v>
      </c>
      <c r="C10" s="19">
        <v>114</v>
      </c>
      <c r="D10" s="19">
        <v>112</v>
      </c>
      <c r="E10" s="20">
        <v>226</v>
      </c>
      <c r="G10" s="19">
        <v>129</v>
      </c>
      <c r="H10" s="19">
        <v>140</v>
      </c>
      <c r="I10" s="20">
        <v>269</v>
      </c>
      <c r="K10" s="85">
        <v>143</v>
      </c>
      <c r="L10" s="85">
        <v>117</v>
      </c>
      <c r="M10" s="27">
        <f t="shared" si="0"/>
        <v>260</v>
      </c>
      <c r="O10" s="29">
        <v>145</v>
      </c>
      <c r="P10" s="29">
        <v>131</v>
      </c>
      <c r="Q10" s="27">
        <f t="shared" si="1"/>
        <v>276</v>
      </c>
      <c r="S10" s="33">
        <v>150</v>
      </c>
      <c r="T10" s="33">
        <v>151</v>
      </c>
      <c r="U10" s="4">
        <f t="shared" si="2"/>
        <v>301</v>
      </c>
    </row>
    <row r="11" spans="1:21" ht="17.25" customHeight="1" x14ac:dyDescent="0.2">
      <c r="A11" s="74" t="s">
        <v>346</v>
      </c>
      <c r="B11" s="74" t="s">
        <v>347</v>
      </c>
      <c r="C11" s="19">
        <v>63</v>
      </c>
      <c r="D11" s="19">
        <v>64</v>
      </c>
      <c r="E11" s="20">
        <v>127</v>
      </c>
      <c r="G11" s="19">
        <v>84</v>
      </c>
      <c r="H11" s="19">
        <v>80</v>
      </c>
      <c r="I11" s="20">
        <v>164</v>
      </c>
      <c r="K11" s="85">
        <v>97</v>
      </c>
      <c r="L11" s="85">
        <v>74</v>
      </c>
      <c r="M11" s="27">
        <f t="shared" si="0"/>
        <v>171</v>
      </c>
      <c r="O11" s="29">
        <v>89</v>
      </c>
      <c r="P11" s="29">
        <v>78</v>
      </c>
      <c r="Q11" s="27">
        <f t="shared" si="1"/>
        <v>167</v>
      </c>
      <c r="S11" s="33">
        <v>90</v>
      </c>
      <c r="T11" s="33">
        <v>72</v>
      </c>
      <c r="U11" s="4">
        <f t="shared" si="2"/>
        <v>162</v>
      </c>
    </row>
    <row r="12" spans="1:21" ht="17.25" customHeight="1" x14ac:dyDescent="0.2">
      <c r="A12" s="74" t="s">
        <v>350</v>
      </c>
      <c r="B12" s="74" t="s">
        <v>351</v>
      </c>
      <c r="C12" s="19">
        <v>430</v>
      </c>
      <c r="D12" s="19">
        <v>1292</v>
      </c>
      <c r="E12" s="20">
        <v>1722</v>
      </c>
      <c r="G12" s="19">
        <v>430</v>
      </c>
      <c r="H12" s="19">
        <v>1213</v>
      </c>
      <c r="I12" s="20">
        <v>1643</v>
      </c>
      <c r="K12" s="85">
        <v>438</v>
      </c>
      <c r="L12" s="85">
        <v>1127</v>
      </c>
      <c r="M12" s="27">
        <f t="shared" si="0"/>
        <v>1565</v>
      </c>
      <c r="O12" s="29">
        <v>443</v>
      </c>
      <c r="P12" s="29">
        <v>1085</v>
      </c>
      <c r="Q12" s="27">
        <f t="shared" si="1"/>
        <v>1528</v>
      </c>
      <c r="S12" s="33">
        <v>424</v>
      </c>
      <c r="T12" s="33">
        <v>1075</v>
      </c>
      <c r="U12" s="4">
        <f t="shared" si="2"/>
        <v>1499</v>
      </c>
    </row>
    <row r="13" spans="1:21" ht="17.25" customHeight="1" x14ac:dyDescent="0.2">
      <c r="A13" s="74" t="s">
        <v>352</v>
      </c>
      <c r="B13" s="74" t="s">
        <v>353</v>
      </c>
      <c r="C13" s="19">
        <v>332</v>
      </c>
      <c r="D13" s="19">
        <v>1218</v>
      </c>
      <c r="E13" s="20">
        <v>1550</v>
      </c>
      <c r="G13" s="19">
        <v>331</v>
      </c>
      <c r="H13" s="19">
        <v>1210</v>
      </c>
      <c r="I13" s="20">
        <v>1541</v>
      </c>
      <c r="K13" s="85">
        <v>321</v>
      </c>
      <c r="L13" s="85">
        <v>998</v>
      </c>
      <c r="M13" s="27">
        <f t="shared" si="0"/>
        <v>1319</v>
      </c>
      <c r="O13" s="29">
        <v>326</v>
      </c>
      <c r="P13" s="29">
        <v>975</v>
      </c>
      <c r="Q13" s="27">
        <f t="shared" si="1"/>
        <v>1301</v>
      </c>
      <c r="S13" s="33">
        <v>285</v>
      </c>
      <c r="T13" s="33">
        <v>970</v>
      </c>
      <c r="U13" s="4">
        <f t="shared" si="2"/>
        <v>1255</v>
      </c>
    </row>
    <row r="14" spans="1:21" ht="33" customHeight="1" x14ac:dyDescent="0.2">
      <c r="A14" s="74" t="s">
        <v>357</v>
      </c>
      <c r="B14" s="74" t="s">
        <v>358</v>
      </c>
      <c r="C14" s="19">
        <v>305</v>
      </c>
      <c r="D14" s="19">
        <v>984</v>
      </c>
      <c r="E14" s="20">
        <v>1289</v>
      </c>
      <c r="G14" s="19">
        <v>296</v>
      </c>
      <c r="H14" s="19">
        <v>871</v>
      </c>
      <c r="I14" s="20">
        <v>1167</v>
      </c>
      <c r="K14" s="113">
        <v>273</v>
      </c>
      <c r="L14" s="113">
        <v>771</v>
      </c>
      <c r="M14" s="27">
        <f t="shared" si="0"/>
        <v>1044</v>
      </c>
      <c r="O14" s="29">
        <v>280</v>
      </c>
      <c r="P14" s="29">
        <v>739</v>
      </c>
      <c r="Q14" s="27">
        <f t="shared" si="1"/>
        <v>1019</v>
      </c>
      <c r="S14" s="33">
        <v>246</v>
      </c>
      <c r="T14" s="33">
        <v>713</v>
      </c>
      <c r="U14" s="4">
        <f t="shared" si="2"/>
        <v>959</v>
      </c>
    </row>
    <row r="15" spans="1:21" ht="17.25" customHeight="1" x14ac:dyDescent="0.15">
      <c r="S15" s="4"/>
      <c r="T15" s="4"/>
      <c r="U15" s="4"/>
    </row>
    <row r="16" spans="1:21" ht="13" x14ac:dyDescent="0.15">
      <c r="S16" s="4"/>
      <c r="T16" s="4"/>
      <c r="U16" s="4"/>
    </row>
    <row r="17" spans="19:21" ht="13" x14ac:dyDescent="0.15">
      <c r="S17" s="4"/>
      <c r="T17" s="4"/>
      <c r="U17" s="4"/>
    </row>
    <row r="18" spans="19:21" ht="13" x14ac:dyDescent="0.15">
      <c r="S18" s="4"/>
      <c r="T18" s="4"/>
      <c r="U18" s="4"/>
    </row>
    <row r="19" spans="19:21" ht="13" x14ac:dyDescent="0.15">
      <c r="S19" s="4"/>
      <c r="T19" s="4"/>
      <c r="U19" s="4"/>
    </row>
    <row r="20" spans="19:21" ht="13" x14ac:dyDescent="0.15">
      <c r="S20" s="4"/>
      <c r="T20" s="4"/>
      <c r="U20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U2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2.75" customHeight="1" x14ac:dyDescent="0.15"/>
  <cols>
    <col min="1" max="1" width="13.1640625" customWidth="1"/>
    <col min="2" max="2" width="41.33203125" customWidth="1"/>
    <col min="3" max="3" width="12" customWidth="1"/>
    <col min="4" max="4" width="11" customWidth="1"/>
    <col min="5" max="7" width="9.83203125" customWidth="1"/>
    <col min="8" max="8" width="13.1640625" customWidth="1"/>
    <col min="9" max="9" width="9.83203125" customWidth="1"/>
    <col min="10" max="12" width="9.33203125" customWidth="1"/>
    <col min="13" max="13" width="10" customWidth="1"/>
    <col min="14" max="21" width="9" customWidth="1"/>
  </cols>
  <sheetData>
    <row r="1" spans="1:21" ht="32.25" customHeight="1" x14ac:dyDescent="0.2">
      <c r="B1" s="69" t="s">
        <v>356</v>
      </c>
      <c r="S1" s="102"/>
      <c r="T1" s="102"/>
      <c r="U1" s="102"/>
    </row>
    <row r="2" spans="1:21" ht="48" customHeight="1" x14ac:dyDescent="0.2">
      <c r="C2" s="20" t="s">
        <v>10</v>
      </c>
      <c r="D2" s="69" t="s">
        <v>11</v>
      </c>
      <c r="E2" s="69" t="s">
        <v>12</v>
      </c>
      <c r="G2" s="20" t="s">
        <v>10</v>
      </c>
      <c r="H2" s="69" t="s">
        <v>11</v>
      </c>
      <c r="I2" s="69" t="s">
        <v>13</v>
      </c>
      <c r="K2" s="20" t="s">
        <v>10</v>
      </c>
      <c r="L2" s="69" t="s">
        <v>11</v>
      </c>
      <c r="M2" s="69" t="s">
        <v>14</v>
      </c>
      <c r="O2" s="20" t="s">
        <v>10</v>
      </c>
      <c r="P2" s="69" t="s">
        <v>11</v>
      </c>
      <c r="Q2" s="69" t="s">
        <v>15</v>
      </c>
      <c r="S2" s="62" t="s">
        <v>10</v>
      </c>
      <c r="T2" s="62" t="s">
        <v>11</v>
      </c>
      <c r="U2" s="62" t="s">
        <v>16</v>
      </c>
    </row>
    <row r="3" spans="1:21" ht="33" customHeight="1" x14ac:dyDescent="0.2">
      <c r="A3" s="69" t="s">
        <v>360</v>
      </c>
      <c r="B3" s="69" t="s">
        <v>356</v>
      </c>
      <c r="C3" s="20">
        <v>4690</v>
      </c>
      <c r="D3" s="69">
        <v>6611</v>
      </c>
      <c r="E3" s="20">
        <v>11301</v>
      </c>
      <c r="G3" s="69">
        <v>4823</v>
      </c>
      <c r="H3" s="69">
        <v>7063</v>
      </c>
      <c r="I3" s="69">
        <v>11886</v>
      </c>
      <c r="K3" s="105">
        <v>4873</v>
      </c>
      <c r="L3" s="105">
        <v>7125</v>
      </c>
      <c r="M3" s="91">
        <f t="shared" ref="M3:M12" si="0">SUM(K3:L3)</f>
        <v>11998</v>
      </c>
      <c r="O3" s="29">
        <v>4893</v>
      </c>
      <c r="P3" s="29">
        <v>7513</v>
      </c>
      <c r="Q3" s="91">
        <f t="shared" ref="Q3:Q12" si="1">SUM(O3:P3)</f>
        <v>12406</v>
      </c>
      <c r="S3" s="107">
        <v>3935</v>
      </c>
      <c r="T3" s="107">
        <v>5565</v>
      </c>
      <c r="U3" s="102">
        <f t="shared" ref="U3:U12" si="2">SUM(S3:T3)</f>
        <v>9500</v>
      </c>
    </row>
    <row r="4" spans="1:21" ht="33" customHeight="1" x14ac:dyDescent="0.2">
      <c r="A4" s="74" t="s">
        <v>362</v>
      </c>
      <c r="B4" s="74" t="s">
        <v>363</v>
      </c>
      <c r="C4" s="19">
        <v>383</v>
      </c>
      <c r="D4" s="74">
        <v>416</v>
      </c>
      <c r="E4" s="20">
        <v>799</v>
      </c>
      <c r="G4" s="74">
        <v>365</v>
      </c>
      <c r="H4" s="74">
        <v>430</v>
      </c>
      <c r="I4" s="69">
        <v>795</v>
      </c>
      <c r="K4" s="85">
        <v>328</v>
      </c>
      <c r="L4" s="85">
        <v>417</v>
      </c>
      <c r="M4" s="91">
        <f t="shared" si="0"/>
        <v>745</v>
      </c>
      <c r="O4" s="29">
        <v>391</v>
      </c>
      <c r="P4" s="29">
        <v>531</v>
      </c>
      <c r="Q4" s="91">
        <f t="shared" si="1"/>
        <v>922</v>
      </c>
      <c r="S4" s="107">
        <v>808</v>
      </c>
      <c r="T4" s="107">
        <v>1023</v>
      </c>
      <c r="U4" s="102">
        <f t="shared" si="2"/>
        <v>1831</v>
      </c>
    </row>
    <row r="5" spans="1:21" ht="17.25" customHeight="1" x14ac:dyDescent="0.2">
      <c r="A5" s="74" t="s">
        <v>364</v>
      </c>
      <c r="B5" s="74" t="s">
        <v>365</v>
      </c>
      <c r="C5" s="19">
        <v>1500</v>
      </c>
      <c r="D5" s="74">
        <v>1608</v>
      </c>
      <c r="E5" s="20">
        <v>3108</v>
      </c>
      <c r="G5" s="16">
        <v>1417</v>
      </c>
      <c r="H5" s="16">
        <v>1571</v>
      </c>
      <c r="I5" s="69">
        <v>2988</v>
      </c>
      <c r="K5" s="85">
        <v>1370</v>
      </c>
      <c r="L5" s="85">
        <v>1535</v>
      </c>
      <c r="M5" s="91">
        <f t="shared" si="0"/>
        <v>2905</v>
      </c>
      <c r="O5" s="29">
        <v>1217</v>
      </c>
      <c r="P5" s="29">
        <v>1510</v>
      </c>
      <c r="Q5" s="91">
        <f t="shared" si="1"/>
        <v>2727</v>
      </c>
      <c r="S5" s="107">
        <v>1017</v>
      </c>
      <c r="T5" s="107">
        <v>1145</v>
      </c>
      <c r="U5" s="102">
        <f t="shared" si="2"/>
        <v>2162</v>
      </c>
    </row>
    <row r="6" spans="1:21" ht="17.25" customHeight="1" x14ac:dyDescent="0.2">
      <c r="A6" s="74" t="s">
        <v>366</v>
      </c>
      <c r="B6" s="74" t="s">
        <v>367</v>
      </c>
      <c r="C6" s="74">
        <v>62</v>
      </c>
      <c r="D6" s="74">
        <v>71</v>
      </c>
      <c r="E6" s="20">
        <v>133</v>
      </c>
      <c r="G6" s="74">
        <v>57</v>
      </c>
      <c r="H6" s="74">
        <v>67</v>
      </c>
      <c r="I6" s="69">
        <v>124</v>
      </c>
      <c r="K6" s="85">
        <v>46</v>
      </c>
      <c r="L6" s="85">
        <v>88</v>
      </c>
      <c r="M6" s="91">
        <f t="shared" si="0"/>
        <v>134</v>
      </c>
      <c r="O6" s="29">
        <v>70</v>
      </c>
      <c r="P6" s="29">
        <v>85</v>
      </c>
      <c r="Q6" s="91">
        <f t="shared" si="1"/>
        <v>155</v>
      </c>
      <c r="S6" s="107">
        <v>72</v>
      </c>
      <c r="T6" s="107">
        <v>86</v>
      </c>
      <c r="U6" s="102">
        <f t="shared" si="2"/>
        <v>158</v>
      </c>
    </row>
    <row r="7" spans="1:21" ht="17.25" customHeight="1" x14ac:dyDescent="0.2">
      <c r="A7" s="74" t="s">
        <v>368</v>
      </c>
      <c r="B7" s="74" t="s">
        <v>369</v>
      </c>
      <c r="C7" s="74">
        <v>137</v>
      </c>
      <c r="D7" s="74">
        <v>209</v>
      </c>
      <c r="E7" s="20">
        <v>346</v>
      </c>
      <c r="G7" s="74">
        <v>182</v>
      </c>
      <c r="H7" s="74">
        <v>292</v>
      </c>
      <c r="I7" s="69">
        <v>474</v>
      </c>
      <c r="K7" s="85">
        <v>238</v>
      </c>
      <c r="L7" s="85">
        <v>349</v>
      </c>
      <c r="M7" s="91">
        <f t="shared" si="0"/>
        <v>587</v>
      </c>
      <c r="O7" s="29">
        <v>224</v>
      </c>
      <c r="P7" s="29">
        <v>428</v>
      </c>
      <c r="Q7" s="91">
        <f t="shared" si="1"/>
        <v>652</v>
      </c>
      <c r="S7" s="107">
        <v>48</v>
      </c>
      <c r="T7" s="107">
        <v>46</v>
      </c>
      <c r="U7" s="102">
        <f t="shared" si="2"/>
        <v>94</v>
      </c>
    </row>
    <row r="8" spans="1:21" ht="17.25" customHeight="1" x14ac:dyDescent="0.2">
      <c r="A8" s="74" t="s">
        <v>370</v>
      </c>
      <c r="B8" s="74" t="s">
        <v>371</v>
      </c>
      <c r="C8" s="74">
        <v>10</v>
      </c>
      <c r="D8" s="74">
        <v>31</v>
      </c>
      <c r="E8" s="20">
        <v>41</v>
      </c>
      <c r="G8" s="74">
        <v>15</v>
      </c>
      <c r="H8" s="74">
        <v>23</v>
      </c>
      <c r="I8" s="69">
        <v>38</v>
      </c>
      <c r="K8" s="85">
        <v>11</v>
      </c>
      <c r="L8" s="85">
        <v>29</v>
      </c>
      <c r="M8" s="91">
        <f t="shared" si="0"/>
        <v>40</v>
      </c>
      <c r="O8" s="29">
        <v>15</v>
      </c>
      <c r="P8" s="29">
        <v>47</v>
      </c>
      <c r="Q8" s="91">
        <f t="shared" si="1"/>
        <v>62</v>
      </c>
      <c r="S8" s="107">
        <v>13</v>
      </c>
      <c r="T8" s="107">
        <v>15</v>
      </c>
      <c r="U8" s="102">
        <f t="shared" si="2"/>
        <v>28</v>
      </c>
    </row>
    <row r="9" spans="1:21" ht="17.25" customHeight="1" x14ac:dyDescent="0.2">
      <c r="A9" s="74" t="s">
        <v>373</v>
      </c>
      <c r="B9" s="74" t="s">
        <v>374</v>
      </c>
      <c r="C9" s="19">
        <v>2317</v>
      </c>
      <c r="D9" s="74">
        <v>4085</v>
      </c>
      <c r="E9" s="20">
        <v>6402</v>
      </c>
      <c r="G9" s="16">
        <v>2488</v>
      </c>
      <c r="H9" s="5">
        <v>4486</v>
      </c>
      <c r="I9" s="69">
        <v>6974</v>
      </c>
      <c r="K9" s="85">
        <v>2622</v>
      </c>
      <c r="L9" s="85">
        <v>4510</v>
      </c>
      <c r="M9" s="91">
        <f t="shared" si="0"/>
        <v>7132</v>
      </c>
      <c r="O9" s="29">
        <v>2694</v>
      </c>
      <c r="P9" s="29">
        <v>4700</v>
      </c>
      <c r="Q9" s="91">
        <f t="shared" si="1"/>
        <v>7394</v>
      </c>
      <c r="S9" s="107">
        <v>1700</v>
      </c>
      <c r="T9" s="107">
        <v>3055</v>
      </c>
      <c r="U9" s="102">
        <f t="shared" si="2"/>
        <v>4755</v>
      </c>
    </row>
    <row r="10" spans="1:21" ht="17.25" customHeight="1" x14ac:dyDescent="0.2">
      <c r="A10" s="74" t="s">
        <v>376</v>
      </c>
      <c r="B10" s="74" t="s">
        <v>377</v>
      </c>
      <c r="C10" s="74">
        <v>216</v>
      </c>
      <c r="D10" s="74">
        <v>0</v>
      </c>
      <c r="E10" s="20">
        <v>216</v>
      </c>
      <c r="G10" s="74">
        <v>241</v>
      </c>
      <c r="I10" s="69">
        <v>241</v>
      </c>
      <c r="K10" s="85">
        <v>200</v>
      </c>
      <c r="M10" s="91">
        <f t="shared" si="0"/>
        <v>200</v>
      </c>
      <c r="O10" s="29">
        <v>229</v>
      </c>
      <c r="Q10" s="91">
        <f t="shared" si="1"/>
        <v>229</v>
      </c>
      <c r="S10" s="107">
        <v>219</v>
      </c>
      <c r="T10" s="102"/>
      <c r="U10" s="102">
        <f t="shared" si="2"/>
        <v>219</v>
      </c>
    </row>
    <row r="11" spans="1:21" ht="17.25" customHeight="1" x14ac:dyDescent="0.2">
      <c r="A11" s="74" t="s">
        <v>379</v>
      </c>
      <c r="B11" s="74" t="s">
        <v>380</v>
      </c>
      <c r="C11" s="74">
        <v>165</v>
      </c>
      <c r="D11" s="74">
        <v>4</v>
      </c>
      <c r="E11" s="20">
        <v>169</v>
      </c>
      <c r="G11" s="74">
        <v>184</v>
      </c>
      <c r="I11" s="69">
        <v>184</v>
      </c>
      <c r="K11" s="85">
        <v>142</v>
      </c>
      <c r="M11" s="91">
        <f t="shared" si="0"/>
        <v>142</v>
      </c>
      <c r="O11" s="29">
        <v>176</v>
      </c>
      <c r="Q11" s="91">
        <f t="shared" si="1"/>
        <v>176</v>
      </c>
      <c r="S11" s="107">
        <v>153</v>
      </c>
      <c r="T11" s="102"/>
      <c r="U11" s="102">
        <f t="shared" si="2"/>
        <v>153</v>
      </c>
    </row>
    <row r="12" spans="1:21" ht="33" customHeight="1" x14ac:dyDescent="0.2">
      <c r="A12" s="74" t="s">
        <v>381</v>
      </c>
      <c r="B12" s="74" t="s">
        <v>382</v>
      </c>
      <c r="C12" s="74">
        <v>0</v>
      </c>
      <c r="D12" s="74">
        <v>58</v>
      </c>
      <c r="E12" s="20">
        <v>58</v>
      </c>
      <c r="H12" s="74">
        <v>49</v>
      </c>
      <c r="I12" s="69">
        <v>49</v>
      </c>
      <c r="L12" s="85">
        <v>62</v>
      </c>
      <c r="M12" s="91">
        <f t="shared" si="0"/>
        <v>62</v>
      </c>
      <c r="P12" s="29">
        <v>52</v>
      </c>
      <c r="Q12" s="91">
        <f t="shared" si="1"/>
        <v>52</v>
      </c>
      <c r="S12" s="102"/>
      <c r="T12" s="107">
        <v>57</v>
      </c>
      <c r="U12" s="102">
        <f t="shared" si="2"/>
        <v>57</v>
      </c>
    </row>
    <row r="13" spans="1:21" ht="17.25" customHeight="1" x14ac:dyDescent="0.2">
      <c r="S13" s="102"/>
      <c r="T13" s="102"/>
      <c r="U13" s="102"/>
    </row>
    <row r="14" spans="1:21" ht="16" x14ac:dyDescent="0.2">
      <c r="S14" s="102"/>
      <c r="T14" s="102"/>
      <c r="U14" s="102"/>
    </row>
    <row r="15" spans="1:21" ht="16" x14ac:dyDescent="0.2">
      <c r="S15" s="102"/>
      <c r="T15" s="102"/>
      <c r="U15" s="102"/>
    </row>
    <row r="16" spans="1:21" ht="16" x14ac:dyDescent="0.2">
      <c r="S16" s="102"/>
      <c r="T16" s="102"/>
      <c r="U16" s="102"/>
    </row>
    <row r="17" spans="19:21" ht="16" x14ac:dyDescent="0.2">
      <c r="S17" s="102"/>
      <c r="T17" s="102"/>
      <c r="U17" s="102"/>
    </row>
    <row r="18" spans="19:21" ht="16" x14ac:dyDescent="0.2">
      <c r="S18" s="102"/>
      <c r="T18" s="102"/>
      <c r="U18" s="102"/>
    </row>
    <row r="19" spans="19:21" ht="16" x14ac:dyDescent="0.2">
      <c r="S19" s="102"/>
      <c r="T19" s="102"/>
      <c r="U19" s="102"/>
    </row>
    <row r="20" spans="19:21" ht="16" x14ac:dyDescent="0.2">
      <c r="S20" s="102"/>
      <c r="T20" s="102"/>
      <c r="U20" s="10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20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4.5" defaultRowHeight="12.75" customHeight="1" x14ac:dyDescent="0.15"/>
  <cols>
    <col min="1" max="1" width="11" customWidth="1"/>
    <col min="2" max="2" width="63" customWidth="1"/>
    <col min="3" max="5" width="11" customWidth="1"/>
    <col min="6" max="7" width="9.33203125" customWidth="1"/>
    <col min="8" max="11" width="9" customWidth="1"/>
  </cols>
  <sheetData>
    <row r="1" spans="1:11" ht="17.25" customHeight="1" x14ac:dyDescent="0.2">
      <c r="B1" s="120" t="s">
        <v>378</v>
      </c>
      <c r="K1" s="122"/>
    </row>
    <row r="2" spans="1:11" ht="48.75" customHeight="1" x14ac:dyDescent="0.2">
      <c r="B2" s="120" t="s">
        <v>383</v>
      </c>
      <c r="C2" s="97" t="s">
        <v>12</v>
      </c>
      <c r="E2" s="97" t="s">
        <v>13</v>
      </c>
      <c r="G2" s="97" t="s">
        <v>14</v>
      </c>
      <c r="I2" s="97" t="s">
        <v>15</v>
      </c>
      <c r="K2" s="124" t="s">
        <v>16</v>
      </c>
    </row>
    <row r="3" spans="1:11" ht="17.25" customHeight="1" x14ac:dyDescent="0.2">
      <c r="A3" s="120" t="s">
        <v>384</v>
      </c>
      <c r="B3" s="120" t="s">
        <v>385</v>
      </c>
      <c r="C3" s="127">
        <v>47</v>
      </c>
      <c r="E3" s="127">
        <v>44</v>
      </c>
      <c r="G3" s="129">
        <v>63</v>
      </c>
      <c r="I3" s="129">
        <v>35</v>
      </c>
      <c r="K3" s="124">
        <v>44</v>
      </c>
    </row>
    <row r="4" spans="1:11" ht="17.25" customHeight="1" x14ac:dyDescent="0.2">
      <c r="A4" s="131" t="s">
        <v>391</v>
      </c>
      <c r="B4" s="131" t="s">
        <v>392</v>
      </c>
      <c r="C4" s="132">
        <v>5</v>
      </c>
      <c r="E4" s="132">
        <v>6</v>
      </c>
      <c r="G4" s="129">
        <v>5</v>
      </c>
      <c r="I4" s="129">
        <v>2</v>
      </c>
      <c r="K4" s="133">
        <v>2</v>
      </c>
    </row>
    <row r="5" spans="1:11" ht="17.25" customHeight="1" x14ac:dyDescent="0.2">
      <c r="A5" s="131" t="s">
        <v>399</v>
      </c>
      <c r="B5" s="131" t="s">
        <v>400</v>
      </c>
      <c r="C5" s="132">
        <v>2</v>
      </c>
      <c r="E5" s="132">
        <v>3</v>
      </c>
      <c r="G5" s="129">
        <v>1</v>
      </c>
      <c r="I5" s="129">
        <v>1</v>
      </c>
      <c r="K5" s="122"/>
    </row>
    <row r="6" spans="1:11" ht="17.25" customHeight="1" x14ac:dyDescent="0.2">
      <c r="A6" s="131" t="s">
        <v>401</v>
      </c>
      <c r="B6" s="131" t="s">
        <v>402</v>
      </c>
      <c r="C6" s="132">
        <v>2</v>
      </c>
      <c r="I6" s="129">
        <v>1</v>
      </c>
      <c r="K6" s="122"/>
    </row>
    <row r="7" spans="1:11" ht="17.25" customHeight="1" x14ac:dyDescent="0.2">
      <c r="A7" s="131" t="s">
        <v>403</v>
      </c>
      <c r="B7" s="131" t="s">
        <v>404</v>
      </c>
      <c r="C7" s="132">
        <v>2</v>
      </c>
      <c r="E7" s="132">
        <v>2</v>
      </c>
      <c r="G7" s="129">
        <v>2</v>
      </c>
      <c r="I7" s="129">
        <v>2</v>
      </c>
      <c r="K7" s="133">
        <v>1</v>
      </c>
    </row>
    <row r="8" spans="1:11" ht="17.25" customHeight="1" x14ac:dyDescent="0.2">
      <c r="A8" s="131" t="s">
        <v>405</v>
      </c>
      <c r="B8" s="131" t="s">
        <v>406</v>
      </c>
      <c r="C8" s="132">
        <v>4</v>
      </c>
      <c r="E8" s="132">
        <v>1</v>
      </c>
      <c r="G8" s="129">
        <v>4</v>
      </c>
      <c r="I8" s="129">
        <v>1</v>
      </c>
      <c r="K8" s="133">
        <v>2</v>
      </c>
    </row>
    <row r="9" spans="1:11" ht="17.25" customHeight="1" x14ac:dyDescent="0.2">
      <c r="A9" s="131" t="s">
        <v>411</v>
      </c>
      <c r="B9" s="131" t="s">
        <v>412</v>
      </c>
      <c r="C9" s="132">
        <v>3</v>
      </c>
      <c r="E9" s="132">
        <v>6</v>
      </c>
      <c r="G9" s="129">
        <v>6</v>
      </c>
      <c r="I9" s="129">
        <v>2</v>
      </c>
      <c r="K9" s="133">
        <v>5</v>
      </c>
    </row>
    <row r="10" spans="1:11" ht="17.25" customHeight="1" x14ac:dyDescent="0.2">
      <c r="A10" s="131" t="s">
        <v>413</v>
      </c>
      <c r="B10" s="131" t="s">
        <v>414</v>
      </c>
      <c r="C10" s="132">
        <v>9</v>
      </c>
      <c r="E10" s="132">
        <v>10</v>
      </c>
      <c r="G10" s="129">
        <v>16</v>
      </c>
      <c r="I10" s="129">
        <v>10</v>
      </c>
      <c r="K10" s="133">
        <v>9</v>
      </c>
    </row>
    <row r="11" spans="1:11" ht="17.25" customHeight="1" x14ac:dyDescent="0.2">
      <c r="A11" s="131" t="s">
        <v>415</v>
      </c>
      <c r="B11" s="131" t="s">
        <v>416</v>
      </c>
      <c r="C11" s="132">
        <v>14</v>
      </c>
      <c r="E11" s="132">
        <v>6</v>
      </c>
      <c r="G11" s="129">
        <v>11</v>
      </c>
      <c r="I11" s="129">
        <v>9</v>
      </c>
      <c r="K11" s="133">
        <v>15</v>
      </c>
    </row>
    <row r="12" spans="1:11" ht="16" x14ac:dyDescent="0.2">
      <c r="K12" s="122"/>
    </row>
    <row r="13" spans="1:11" ht="16" x14ac:dyDescent="0.2">
      <c r="K13" s="122"/>
    </row>
    <row r="14" spans="1:11" ht="16" x14ac:dyDescent="0.2">
      <c r="K14" s="122"/>
    </row>
    <row r="15" spans="1:11" ht="16" x14ac:dyDescent="0.2">
      <c r="K15" s="122"/>
    </row>
    <row r="16" spans="1:11" ht="16" x14ac:dyDescent="0.2">
      <c r="K16" s="122"/>
    </row>
    <row r="17" spans="11:11" ht="16" x14ac:dyDescent="0.2">
      <c r="K17" s="122"/>
    </row>
    <row r="18" spans="11:11" ht="16" x14ac:dyDescent="0.2">
      <c r="K18" s="122"/>
    </row>
    <row r="19" spans="11:11" ht="16" x14ac:dyDescent="0.2">
      <c r="K19" s="122"/>
    </row>
    <row r="20" spans="11:11" ht="16" x14ac:dyDescent="0.2">
      <c r="K20" s="1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U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2.75" customHeight="1" x14ac:dyDescent="0.15"/>
  <cols>
    <col min="1" max="1" width="15.33203125" customWidth="1"/>
    <col min="2" max="2" width="64.1640625" customWidth="1"/>
    <col min="3" max="3" width="12" customWidth="1"/>
    <col min="4" max="9" width="11" customWidth="1"/>
    <col min="10" max="11" width="9.33203125" customWidth="1"/>
    <col min="12" max="12" width="13.33203125" customWidth="1"/>
    <col min="13" max="13" width="9.33203125" customWidth="1"/>
    <col min="14" max="21" width="9" customWidth="1"/>
  </cols>
  <sheetData>
    <row r="1" spans="1:21" ht="32.25" customHeight="1" x14ac:dyDescent="0.2">
      <c r="A1" s="30"/>
      <c r="B1" s="78" t="s">
        <v>386</v>
      </c>
      <c r="C1" s="30"/>
    </row>
    <row r="2" spans="1:21" ht="48.75" customHeight="1" x14ac:dyDescent="0.2">
      <c r="A2" s="128"/>
      <c r="B2" s="128"/>
      <c r="C2" s="76" t="s">
        <v>10</v>
      </c>
      <c r="D2" s="69" t="s">
        <v>11</v>
      </c>
      <c r="E2" s="69" t="s">
        <v>12</v>
      </c>
      <c r="G2" s="69" t="s">
        <v>10</v>
      </c>
      <c r="H2" s="69" t="s">
        <v>11</v>
      </c>
      <c r="I2" s="69" t="s">
        <v>13</v>
      </c>
      <c r="K2" s="69" t="s">
        <v>10</v>
      </c>
      <c r="L2" s="69" t="s">
        <v>11</v>
      </c>
      <c r="M2" s="69" t="s">
        <v>14</v>
      </c>
      <c r="O2" s="69" t="s">
        <v>10</v>
      </c>
      <c r="P2" s="69" t="s">
        <v>11</v>
      </c>
      <c r="Q2" s="69" t="s">
        <v>15</v>
      </c>
      <c r="S2" s="69" t="s">
        <v>10</v>
      </c>
      <c r="T2" s="69" t="s">
        <v>11</v>
      </c>
      <c r="U2" s="69" t="s">
        <v>16</v>
      </c>
    </row>
    <row r="3" spans="1:21" ht="17.25" customHeight="1" x14ac:dyDescent="0.2">
      <c r="A3" s="69" t="s">
        <v>389</v>
      </c>
      <c r="B3" s="69" t="s">
        <v>390</v>
      </c>
      <c r="C3" s="20">
        <v>103</v>
      </c>
      <c r="D3" s="69">
        <v>77</v>
      </c>
      <c r="E3" s="20">
        <v>180</v>
      </c>
      <c r="G3" s="69">
        <v>124</v>
      </c>
      <c r="H3" s="69">
        <v>110</v>
      </c>
      <c r="I3" s="69">
        <v>234</v>
      </c>
      <c r="K3" s="105">
        <v>138</v>
      </c>
      <c r="L3" s="105">
        <v>99</v>
      </c>
      <c r="M3" s="91">
        <f t="shared" ref="M3:M12" si="0">SUM(K3:L3)</f>
        <v>237</v>
      </c>
      <c r="O3" s="29">
        <v>126</v>
      </c>
      <c r="P3" s="29">
        <v>98</v>
      </c>
      <c r="Q3" s="91">
        <f t="shared" ref="Q3:Q12" si="1">SUM(O3:P3)</f>
        <v>224</v>
      </c>
      <c r="S3" s="29">
        <v>117</v>
      </c>
      <c r="T3" s="29">
        <v>78</v>
      </c>
      <c r="U3" s="91">
        <f t="shared" ref="U3:U12" si="2">SUM(S3:T3)</f>
        <v>195</v>
      </c>
    </row>
    <row r="4" spans="1:21" ht="17.25" customHeight="1" x14ac:dyDescent="0.2">
      <c r="A4" s="74" t="s">
        <v>393</v>
      </c>
      <c r="B4" s="74" t="s">
        <v>394</v>
      </c>
      <c r="C4" s="74">
        <v>14</v>
      </c>
      <c r="D4" s="74">
        <v>3</v>
      </c>
      <c r="E4" s="20">
        <v>17</v>
      </c>
      <c r="G4" s="74">
        <v>10</v>
      </c>
      <c r="H4" s="74">
        <v>4</v>
      </c>
      <c r="I4" s="69">
        <v>14</v>
      </c>
      <c r="K4" s="85">
        <v>12</v>
      </c>
      <c r="L4" s="85">
        <v>5</v>
      </c>
      <c r="M4" s="91">
        <f t="shared" si="0"/>
        <v>17</v>
      </c>
      <c r="O4" s="103">
        <v>2</v>
      </c>
      <c r="P4" s="103">
        <v>3</v>
      </c>
      <c r="Q4" s="91">
        <f t="shared" si="1"/>
        <v>5</v>
      </c>
      <c r="S4" s="103">
        <v>6</v>
      </c>
      <c r="T4" s="103">
        <v>4</v>
      </c>
      <c r="U4" s="91">
        <f t="shared" si="2"/>
        <v>10</v>
      </c>
    </row>
    <row r="5" spans="1:21" ht="17.25" customHeight="1" x14ac:dyDescent="0.2">
      <c r="A5" s="74" t="s">
        <v>397</v>
      </c>
      <c r="B5" s="74" t="s">
        <v>398</v>
      </c>
      <c r="C5" s="74">
        <v>9</v>
      </c>
      <c r="D5" s="74">
        <v>2</v>
      </c>
      <c r="E5" s="20">
        <v>11</v>
      </c>
      <c r="G5" s="74">
        <v>6</v>
      </c>
      <c r="H5" s="74">
        <v>4</v>
      </c>
      <c r="I5" s="69">
        <v>10</v>
      </c>
      <c r="K5" s="85">
        <v>10</v>
      </c>
      <c r="L5" s="85">
        <v>2</v>
      </c>
      <c r="M5" s="91">
        <f t="shared" si="0"/>
        <v>12</v>
      </c>
      <c r="O5" s="29">
        <v>1</v>
      </c>
      <c r="P5" s="29">
        <v>2</v>
      </c>
      <c r="Q5" s="91">
        <f t="shared" si="1"/>
        <v>3</v>
      </c>
      <c r="S5" s="106">
        <v>4</v>
      </c>
      <c r="T5" s="106">
        <v>4</v>
      </c>
      <c r="U5" s="91">
        <f t="shared" si="2"/>
        <v>8</v>
      </c>
    </row>
    <row r="6" spans="1:21" ht="17.25" customHeight="1" x14ac:dyDescent="0.2">
      <c r="A6" s="74" t="s">
        <v>408</v>
      </c>
      <c r="B6" s="74" t="s">
        <v>410</v>
      </c>
      <c r="C6" s="74">
        <v>5</v>
      </c>
      <c r="D6" s="74">
        <v>1</v>
      </c>
      <c r="E6" s="20">
        <v>6</v>
      </c>
      <c r="G6" s="74">
        <v>4</v>
      </c>
      <c r="I6" s="69">
        <v>4</v>
      </c>
      <c r="K6" s="85">
        <v>2</v>
      </c>
      <c r="L6" s="85">
        <v>3</v>
      </c>
      <c r="M6" s="91">
        <f t="shared" si="0"/>
        <v>5</v>
      </c>
      <c r="O6" s="103">
        <v>1</v>
      </c>
      <c r="P6" s="103">
        <v>1</v>
      </c>
      <c r="Q6" s="91">
        <f t="shared" si="1"/>
        <v>2</v>
      </c>
      <c r="S6" s="103">
        <v>2</v>
      </c>
      <c r="T6" s="134"/>
      <c r="U6" s="91">
        <f t="shared" si="2"/>
        <v>2</v>
      </c>
    </row>
    <row r="7" spans="1:21" ht="17.25" customHeight="1" x14ac:dyDescent="0.2">
      <c r="A7" s="74" t="s">
        <v>419</v>
      </c>
      <c r="B7" s="74" t="s">
        <v>420</v>
      </c>
      <c r="C7" s="74">
        <v>37</v>
      </c>
      <c r="D7" s="74">
        <v>37</v>
      </c>
      <c r="E7" s="20">
        <v>74</v>
      </c>
      <c r="G7" s="74">
        <v>52</v>
      </c>
      <c r="H7" s="74">
        <v>46</v>
      </c>
      <c r="I7" s="69">
        <v>98</v>
      </c>
      <c r="K7" s="85">
        <v>55</v>
      </c>
      <c r="L7" s="85">
        <v>47</v>
      </c>
      <c r="M7" s="91">
        <f t="shared" si="0"/>
        <v>102</v>
      </c>
      <c r="O7" s="29">
        <v>41</v>
      </c>
      <c r="P7" s="29">
        <v>48</v>
      </c>
      <c r="Q7" s="91">
        <f t="shared" si="1"/>
        <v>89</v>
      </c>
      <c r="S7" s="106">
        <v>39</v>
      </c>
      <c r="T7" s="106">
        <v>21</v>
      </c>
      <c r="U7" s="91">
        <f t="shared" si="2"/>
        <v>60</v>
      </c>
    </row>
    <row r="8" spans="1:21" ht="17.25" customHeight="1" x14ac:dyDescent="0.2">
      <c r="A8" s="74" t="s">
        <v>421</v>
      </c>
      <c r="B8" s="74" t="s">
        <v>422</v>
      </c>
      <c r="C8" s="74">
        <v>5</v>
      </c>
      <c r="D8" s="74">
        <v>7</v>
      </c>
      <c r="E8" s="20">
        <v>12</v>
      </c>
      <c r="G8" s="74">
        <v>5</v>
      </c>
      <c r="H8" s="74">
        <v>8</v>
      </c>
      <c r="I8" s="69">
        <v>13</v>
      </c>
      <c r="K8" s="85">
        <v>6</v>
      </c>
      <c r="L8" s="85">
        <v>4</v>
      </c>
      <c r="M8" s="91">
        <f t="shared" si="0"/>
        <v>10</v>
      </c>
      <c r="O8" s="29">
        <v>4</v>
      </c>
      <c r="P8" s="29">
        <v>10</v>
      </c>
      <c r="Q8" s="91">
        <f t="shared" si="1"/>
        <v>14</v>
      </c>
      <c r="S8" s="106">
        <v>3</v>
      </c>
      <c r="T8" s="106">
        <v>2</v>
      </c>
      <c r="U8" s="91">
        <f t="shared" si="2"/>
        <v>5</v>
      </c>
    </row>
    <row r="9" spans="1:21" ht="17.25" customHeight="1" x14ac:dyDescent="0.2">
      <c r="A9" s="74" t="s">
        <v>423</v>
      </c>
      <c r="B9" s="74" t="s">
        <v>424</v>
      </c>
      <c r="C9" s="74">
        <v>1</v>
      </c>
      <c r="D9" s="74">
        <v>3</v>
      </c>
      <c r="E9" s="20">
        <v>4</v>
      </c>
      <c r="G9" s="74">
        <v>1</v>
      </c>
      <c r="H9" s="74">
        <v>2</v>
      </c>
      <c r="I9" s="69">
        <v>3</v>
      </c>
      <c r="K9" s="85">
        <v>4</v>
      </c>
      <c r="L9" s="85">
        <v>2</v>
      </c>
      <c r="M9" s="91">
        <f t="shared" si="0"/>
        <v>6</v>
      </c>
      <c r="O9" s="29">
        <v>0</v>
      </c>
      <c r="P9" s="29">
        <v>2</v>
      </c>
      <c r="Q9" s="91">
        <f t="shared" si="1"/>
        <v>2</v>
      </c>
      <c r="S9" s="106">
        <v>3</v>
      </c>
      <c r="T9" s="136"/>
      <c r="U9" s="91">
        <f t="shared" si="2"/>
        <v>3</v>
      </c>
    </row>
    <row r="10" spans="1:21" ht="17.25" customHeight="1" x14ac:dyDescent="0.2">
      <c r="A10" s="74" t="s">
        <v>425</v>
      </c>
      <c r="B10" s="74" t="s">
        <v>426</v>
      </c>
      <c r="C10" s="74">
        <v>24</v>
      </c>
      <c r="D10" s="74">
        <v>22</v>
      </c>
      <c r="E10" s="20">
        <v>46</v>
      </c>
      <c r="G10" s="74">
        <v>42</v>
      </c>
      <c r="H10" s="74">
        <v>24</v>
      </c>
      <c r="I10" s="69">
        <v>66</v>
      </c>
      <c r="K10" s="85">
        <v>38</v>
      </c>
      <c r="L10" s="85">
        <v>36</v>
      </c>
      <c r="M10" s="91">
        <f t="shared" si="0"/>
        <v>74</v>
      </c>
      <c r="O10" s="29">
        <v>27</v>
      </c>
      <c r="P10" s="29">
        <v>28</v>
      </c>
      <c r="Q10" s="91">
        <f t="shared" si="1"/>
        <v>55</v>
      </c>
      <c r="S10" s="106">
        <v>27</v>
      </c>
      <c r="T10" s="106">
        <v>14</v>
      </c>
      <c r="U10" s="91">
        <f t="shared" si="2"/>
        <v>41</v>
      </c>
    </row>
    <row r="11" spans="1:21" ht="17.25" customHeight="1" x14ac:dyDescent="0.2">
      <c r="A11" s="74" t="s">
        <v>427</v>
      </c>
      <c r="B11" s="74" t="s">
        <v>428</v>
      </c>
      <c r="C11" s="74">
        <v>10</v>
      </c>
      <c r="D11" s="74">
        <v>3</v>
      </c>
      <c r="E11" s="20">
        <v>13</v>
      </c>
      <c r="G11" s="74">
        <v>13</v>
      </c>
      <c r="H11" s="74">
        <v>20</v>
      </c>
      <c r="I11" s="69">
        <v>33</v>
      </c>
      <c r="K11" s="85">
        <v>13</v>
      </c>
      <c r="L11" s="85">
        <v>7</v>
      </c>
      <c r="M11" s="91">
        <f t="shared" si="0"/>
        <v>20</v>
      </c>
      <c r="O11" s="29">
        <v>7</v>
      </c>
      <c r="P11" s="29">
        <v>12</v>
      </c>
      <c r="Q11" s="91">
        <f t="shared" si="1"/>
        <v>19</v>
      </c>
      <c r="S11" s="106">
        <v>17</v>
      </c>
      <c r="T11" s="106">
        <v>5</v>
      </c>
      <c r="U11" s="91">
        <f t="shared" si="2"/>
        <v>22</v>
      </c>
    </row>
    <row r="12" spans="1:21" ht="17.25" customHeight="1" x14ac:dyDescent="0.2">
      <c r="A12" s="74" t="s">
        <v>430</v>
      </c>
      <c r="B12" s="74" t="s">
        <v>431</v>
      </c>
      <c r="C12" s="74">
        <v>30</v>
      </c>
      <c r="D12" s="74">
        <v>27</v>
      </c>
      <c r="E12" s="20">
        <v>57</v>
      </c>
      <c r="G12" s="74">
        <v>36</v>
      </c>
      <c r="H12" s="74">
        <v>29</v>
      </c>
      <c r="I12" s="69">
        <v>65</v>
      </c>
      <c r="K12" s="85">
        <v>43</v>
      </c>
      <c r="L12" s="85">
        <v>34</v>
      </c>
      <c r="M12" s="91">
        <f t="shared" si="0"/>
        <v>77</v>
      </c>
      <c r="O12" s="29">
        <v>55</v>
      </c>
      <c r="P12" s="29">
        <v>28</v>
      </c>
      <c r="Q12" s="91">
        <f t="shared" si="1"/>
        <v>83</v>
      </c>
      <c r="S12" s="106">
        <v>44</v>
      </c>
      <c r="T12" s="106">
        <v>36</v>
      </c>
      <c r="U12" s="91">
        <f t="shared" si="2"/>
        <v>80</v>
      </c>
    </row>
    <row r="13" spans="1:21" ht="17.25" customHeight="1" x14ac:dyDescent="0.1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V1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2.75" customHeight="1" x14ac:dyDescent="0.15"/>
  <cols>
    <col min="1" max="1" width="11" customWidth="1"/>
    <col min="2" max="2" width="34.83203125" customWidth="1"/>
    <col min="3" max="9" width="11" customWidth="1"/>
    <col min="10" max="11" width="9.33203125" customWidth="1"/>
    <col min="12" max="12" width="11.83203125" customWidth="1"/>
    <col min="13" max="13" width="9.33203125" customWidth="1"/>
    <col min="14" max="22" width="9" customWidth="1"/>
  </cols>
  <sheetData>
    <row r="1" spans="1:22" ht="32.25" customHeight="1" x14ac:dyDescent="0.2">
      <c r="A1" s="69" t="s">
        <v>429</v>
      </c>
    </row>
    <row r="2" spans="1:22" ht="48" customHeight="1" x14ac:dyDescent="0.2">
      <c r="C2" s="69" t="s">
        <v>10</v>
      </c>
      <c r="D2" s="69" t="s">
        <v>11</v>
      </c>
      <c r="E2" s="69" t="s">
        <v>12</v>
      </c>
      <c r="G2" s="69" t="s">
        <v>10</v>
      </c>
      <c r="H2" s="69" t="s">
        <v>11</v>
      </c>
      <c r="I2" s="69" t="s">
        <v>13</v>
      </c>
      <c r="K2" s="69" t="s">
        <v>10</v>
      </c>
      <c r="L2" s="69" t="s">
        <v>11</v>
      </c>
      <c r="M2" s="69" t="s">
        <v>14</v>
      </c>
      <c r="O2" s="69" t="s">
        <v>10</v>
      </c>
      <c r="P2" s="69" t="s">
        <v>11</v>
      </c>
      <c r="Q2" s="69">
        <v>2010</v>
      </c>
      <c r="T2" s="69" t="s">
        <v>10</v>
      </c>
      <c r="U2" s="69" t="s">
        <v>11</v>
      </c>
      <c r="V2" s="69" t="s">
        <v>16</v>
      </c>
    </row>
    <row r="3" spans="1:22" ht="65.25" customHeight="1" x14ac:dyDescent="0.2">
      <c r="A3" s="69" t="s">
        <v>432</v>
      </c>
      <c r="B3" s="69" t="s">
        <v>433</v>
      </c>
      <c r="C3" s="20">
        <v>2765</v>
      </c>
      <c r="D3" s="20">
        <v>8265</v>
      </c>
      <c r="E3" s="20">
        <v>11030</v>
      </c>
      <c r="G3" s="20">
        <v>2749</v>
      </c>
      <c r="H3" s="20">
        <v>8400</v>
      </c>
      <c r="I3" s="20">
        <v>11149</v>
      </c>
      <c r="K3" s="105">
        <v>2468</v>
      </c>
      <c r="L3" s="105">
        <v>6775</v>
      </c>
      <c r="M3" s="91">
        <f t="shared" ref="M3:M7" si="0">SUM(K3:L3)</f>
        <v>9243</v>
      </c>
      <c r="O3" s="29">
        <v>2534</v>
      </c>
      <c r="P3" s="29">
        <v>7334</v>
      </c>
      <c r="Q3" s="91">
        <f t="shared" ref="Q3:Q7" si="1">SUM(O3:P3)</f>
        <v>9868</v>
      </c>
      <c r="T3" s="29">
        <v>2624</v>
      </c>
      <c r="U3" s="29">
        <v>7569</v>
      </c>
      <c r="V3" s="91">
        <f t="shared" ref="V3:V7" si="2">SUM(T3:U3)</f>
        <v>10193</v>
      </c>
    </row>
    <row r="4" spans="1:22" ht="17.25" customHeight="1" x14ac:dyDescent="0.2">
      <c r="A4" s="74" t="s">
        <v>434</v>
      </c>
      <c r="B4" s="74" t="s">
        <v>435</v>
      </c>
      <c r="C4" s="19">
        <v>60</v>
      </c>
      <c r="D4" s="19">
        <v>227</v>
      </c>
      <c r="E4" s="20">
        <v>287</v>
      </c>
      <c r="G4" s="19">
        <v>49</v>
      </c>
      <c r="H4" s="19">
        <v>241</v>
      </c>
      <c r="I4" s="20">
        <v>290</v>
      </c>
      <c r="K4" s="85">
        <v>40</v>
      </c>
      <c r="L4" s="85">
        <v>124</v>
      </c>
      <c r="M4" s="91">
        <f t="shared" si="0"/>
        <v>164</v>
      </c>
      <c r="O4" s="29">
        <v>38</v>
      </c>
      <c r="P4" s="29">
        <v>227</v>
      </c>
      <c r="Q4" s="91">
        <f t="shared" si="1"/>
        <v>265</v>
      </c>
      <c r="T4" s="29">
        <v>1</v>
      </c>
      <c r="U4" s="29">
        <v>5</v>
      </c>
      <c r="V4" s="91">
        <f t="shared" si="2"/>
        <v>6</v>
      </c>
    </row>
    <row r="5" spans="1:22" ht="33" customHeight="1" x14ac:dyDescent="0.2">
      <c r="A5" s="74" t="s">
        <v>438</v>
      </c>
      <c r="B5" s="74" t="s">
        <v>439</v>
      </c>
      <c r="C5" s="19">
        <v>1725</v>
      </c>
      <c r="D5" s="19">
        <v>7470</v>
      </c>
      <c r="E5" s="20">
        <v>9195</v>
      </c>
      <c r="G5" s="137">
        <v>1737</v>
      </c>
      <c r="H5" s="137">
        <v>7583</v>
      </c>
      <c r="I5" s="20">
        <v>9320</v>
      </c>
      <c r="K5" s="85">
        <v>1425</v>
      </c>
      <c r="L5" s="85">
        <v>6106</v>
      </c>
      <c r="M5" s="91">
        <f t="shared" si="0"/>
        <v>7531</v>
      </c>
      <c r="O5" s="29">
        <v>1534</v>
      </c>
      <c r="P5" s="29">
        <v>6535</v>
      </c>
      <c r="Q5" s="91">
        <f t="shared" si="1"/>
        <v>8069</v>
      </c>
      <c r="T5" s="29">
        <v>1668</v>
      </c>
      <c r="U5" s="29">
        <v>6930</v>
      </c>
      <c r="V5" s="91">
        <f t="shared" si="2"/>
        <v>8598</v>
      </c>
    </row>
    <row r="6" spans="1:22" ht="33" customHeight="1" x14ac:dyDescent="0.2">
      <c r="A6" s="74" t="s">
        <v>440</v>
      </c>
      <c r="B6" s="74" t="s">
        <v>441</v>
      </c>
      <c r="C6" s="19">
        <v>112</v>
      </c>
      <c r="D6" s="19">
        <v>58</v>
      </c>
      <c r="E6" s="20">
        <v>170</v>
      </c>
      <c r="G6" s="19">
        <v>102</v>
      </c>
      <c r="H6" s="19">
        <v>74</v>
      </c>
      <c r="I6" s="20">
        <v>176</v>
      </c>
      <c r="K6" s="85">
        <v>97</v>
      </c>
      <c r="L6" s="85">
        <v>59</v>
      </c>
      <c r="M6" s="91">
        <f t="shared" si="0"/>
        <v>156</v>
      </c>
      <c r="O6" s="29">
        <v>80</v>
      </c>
      <c r="P6" s="29">
        <v>67</v>
      </c>
      <c r="Q6" s="91">
        <f t="shared" si="1"/>
        <v>147</v>
      </c>
      <c r="T6" s="29">
        <v>95</v>
      </c>
      <c r="U6" s="29">
        <v>46</v>
      </c>
      <c r="V6" s="91">
        <f t="shared" si="2"/>
        <v>141</v>
      </c>
    </row>
    <row r="7" spans="1:22" ht="17.25" customHeight="1" x14ac:dyDescent="0.2">
      <c r="A7" s="74" t="s">
        <v>443</v>
      </c>
      <c r="B7" s="74" t="s">
        <v>445</v>
      </c>
      <c r="C7" s="19">
        <v>817</v>
      </c>
      <c r="D7" s="19">
        <v>398</v>
      </c>
      <c r="E7" s="20">
        <v>1215</v>
      </c>
      <c r="G7" s="19">
        <v>797</v>
      </c>
      <c r="H7" s="19">
        <v>386</v>
      </c>
      <c r="I7" s="20">
        <v>1183</v>
      </c>
      <c r="K7" s="85">
        <v>845</v>
      </c>
      <c r="L7" s="85">
        <v>378</v>
      </c>
      <c r="M7" s="91">
        <f t="shared" si="0"/>
        <v>1223</v>
      </c>
      <c r="O7" s="29">
        <v>822</v>
      </c>
      <c r="P7" s="29">
        <v>407</v>
      </c>
      <c r="Q7" s="91">
        <f t="shared" si="1"/>
        <v>1229</v>
      </c>
      <c r="T7" s="29">
        <v>802</v>
      </c>
      <c r="U7" s="29">
        <v>411</v>
      </c>
      <c r="V7" s="91">
        <f t="shared" si="2"/>
        <v>1213</v>
      </c>
    </row>
    <row r="8" spans="1:22" ht="17.25" customHeight="1" x14ac:dyDescent="0.15">
      <c r="V8" s="91"/>
    </row>
    <row r="9" spans="1:22" ht="17.25" customHeight="1" x14ac:dyDescent="0.15"/>
    <row r="10" spans="1:22" ht="17.25" customHeight="1" x14ac:dyDescent="0.15"/>
    <row r="13" spans="1:22" ht="13" x14ac:dyDescent="0.15">
      <c r="Q13" s="100">
        <v>265</v>
      </c>
    </row>
    <row r="14" spans="1:22" ht="13" x14ac:dyDescent="0.15">
      <c r="Q14" s="100">
        <v>6</v>
      </c>
    </row>
    <row r="15" spans="1:22" ht="13" x14ac:dyDescent="0.15">
      <c r="Q15" s="88">
        <f>Q14/Q13*100</f>
        <v>2.2641509433962264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T5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32" sqref="I32:I36"/>
    </sheetView>
  </sheetViews>
  <sheetFormatPr baseColWidth="10" defaultColWidth="14.5" defaultRowHeight="12.75" customHeight="1" x14ac:dyDescent="0.15"/>
  <cols>
    <col min="1" max="1" width="14.1640625" customWidth="1"/>
    <col min="2" max="2" width="104.33203125" customWidth="1"/>
    <col min="3" max="8" width="11" customWidth="1"/>
    <col min="9" max="9" width="9.33203125" customWidth="1"/>
    <col min="10" max="11" width="15.1640625" customWidth="1"/>
    <col min="12" max="12" width="13.83203125" customWidth="1"/>
    <col min="13" max="21" width="9" customWidth="1"/>
  </cols>
  <sheetData>
    <row r="1" spans="1:6" ht="15.75" customHeight="1" x14ac:dyDescent="0.2">
      <c r="A1" s="81"/>
      <c r="B1" s="81"/>
      <c r="C1" s="20" t="s">
        <v>10</v>
      </c>
      <c r="D1" s="20" t="s">
        <v>11</v>
      </c>
      <c r="E1" s="20" t="s">
        <v>176</v>
      </c>
    </row>
    <row r="2" spans="1:6" ht="48" customHeight="1" x14ac:dyDescent="0.2">
      <c r="A2" s="20" t="s">
        <v>436</v>
      </c>
      <c r="B2" s="20" t="s">
        <v>437</v>
      </c>
      <c r="C2" s="19">
        <v>11023</v>
      </c>
      <c r="D2" s="19">
        <v>7025</v>
      </c>
      <c r="E2" s="20">
        <v>18048</v>
      </c>
    </row>
    <row r="3" spans="1:6" ht="33" customHeight="1" x14ac:dyDescent="0.2">
      <c r="A3" s="19" t="s">
        <v>447</v>
      </c>
      <c r="B3" s="19" t="s">
        <v>448</v>
      </c>
      <c r="C3" s="19">
        <v>302</v>
      </c>
      <c r="D3" s="19">
        <v>118</v>
      </c>
      <c r="E3" s="20">
        <v>420</v>
      </c>
    </row>
    <row r="4" spans="1:6" ht="33" customHeight="1" x14ac:dyDescent="0.2">
      <c r="A4" s="19" t="s">
        <v>453</v>
      </c>
      <c r="B4" s="19" t="s">
        <v>454</v>
      </c>
      <c r="C4" s="16">
        <v>6754</v>
      </c>
      <c r="D4" s="16">
        <v>5477</v>
      </c>
      <c r="E4" s="20">
        <v>12231</v>
      </c>
    </row>
    <row r="5" spans="1:6" ht="17.25" customHeight="1" x14ac:dyDescent="0.2">
      <c r="A5" s="146" t="s">
        <v>459</v>
      </c>
      <c r="B5" s="146" t="s">
        <v>460</v>
      </c>
      <c r="C5" s="147">
        <v>1998</v>
      </c>
      <c r="D5" s="147">
        <v>678</v>
      </c>
      <c r="E5" s="148">
        <v>2676</v>
      </c>
    </row>
    <row r="6" spans="1:6" ht="17.25" customHeight="1" x14ac:dyDescent="0.2">
      <c r="A6" s="142" t="s">
        <v>463</v>
      </c>
      <c r="B6" s="142" t="s">
        <v>464</v>
      </c>
      <c r="C6" s="143">
        <v>401</v>
      </c>
      <c r="D6" s="143">
        <v>203</v>
      </c>
      <c r="E6" s="144">
        <f>SUM(C6:D6)</f>
        <v>604</v>
      </c>
      <c r="F6" t="s">
        <v>617</v>
      </c>
    </row>
    <row r="7" spans="1:6" ht="17.25" customHeight="1" x14ac:dyDescent="0.2">
      <c r="A7" s="142" t="s">
        <v>491</v>
      </c>
      <c r="B7" s="142" t="s">
        <v>492</v>
      </c>
      <c r="C7" s="142">
        <v>102</v>
      </c>
      <c r="D7" s="142">
        <v>16</v>
      </c>
      <c r="E7" s="144">
        <v>118</v>
      </c>
      <c r="F7" t="s">
        <v>617</v>
      </c>
    </row>
    <row r="8" spans="1:6" ht="17.25" customHeight="1" x14ac:dyDescent="0.2">
      <c r="A8" s="142" t="s">
        <v>503</v>
      </c>
      <c r="B8" s="142" t="s">
        <v>504</v>
      </c>
      <c r="C8" s="142">
        <v>450</v>
      </c>
      <c r="D8" s="142">
        <v>27</v>
      </c>
      <c r="E8" s="144">
        <v>477</v>
      </c>
      <c r="F8" t="s">
        <v>617</v>
      </c>
    </row>
    <row r="9" spans="1:6" ht="17.25" customHeight="1" x14ac:dyDescent="0.2">
      <c r="A9" s="142" t="s">
        <v>509</v>
      </c>
      <c r="B9" s="142" t="s">
        <v>510</v>
      </c>
      <c r="C9" s="142">
        <v>759</v>
      </c>
      <c r="D9" s="142">
        <v>352</v>
      </c>
      <c r="E9" s="144">
        <v>1111</v>
      </c>
      <c r="F9" t="s">
        <v>617</v>
      </c>
    </row>
    <row r="10" spans="1:6" ht="17.25" customHeight="1" x14ac:dyDescent="0.2">
      <c r="A10" s="142" t="s">
        <v>521</v>
      </c>
      <c r="B10" s="142" t="s">
        <v>522</v>
      </c>
      <c r="C10" s="142">
        <v>23</v>
      </c>
      <c r="D10" s="142">
        <v>6</v>
      </c>
      <c r="E10" s="144">
        <v>29</v>
      </c>
      <c r="F10" t="s">
        <v>617</v>
      </c>
    </row>
    <row r="11" spans="1:6" ht="17.25" customHeight="1" x14ac:dyDescent="0.2">
      <c r="A11" s="142" t="s">
        <v>527</v>
      </c>
      <c r="B11" s="142" t="s">
        <v>528</v>
      </c>
      <c r="C11" s="142">
        <v>21</v>
      </c>
      <c r="D11" s="145"/>
      <c r="E11" s="144">
        <v>21</v>
      </c>
      <c r="F11" t="s">
        <v>617</v>
      </c>
    </row>
    <row r="12" spans="1:6" ht="17.25" customHeight="1" x14ac:dyDescent="0.2">
      <c r="A12" s="149" t="s">
        <v>531</v>
      </c>
      <c r="B12" s="149" t="s">
        <v>532</v>
      </c>
      <c r="C12" s="150">
        <v>1680</v>
      </c>
      <c r="D12" s="150">
        <v>1779</v>
      </c>
      <c r="E12" s="151">
        <v>3459</v>
      </c>
    </row>
    <row r="13" spans="1:6" ht="17.25" customHeight="1" x14ac:dyDescent="0.2">
      <c r="A13" s="152" t="s">
        <v>535</v>
      </c>
      <c r="B13" s="152" t="s">
        <v>536</v>
      </c>
      <c r="C13" s="152">
        <v>349</v>
      </c>
      <c r="D13" s="152">
        <v>293</v>
      </c>
      <c r="E13" s="153">
        <v>642</v>
      </c>
      <c r="F13" t="s">
        <v>618</v>
      </c>
    </row>
    <row r="14" spans="1:6" ht="17.25" customHeight="1" x14ac:dyDescent="0.2">
      <c r="A14" s="152" t="s">
        <v>541</v>
      </c>
      <c r="B14" s="152" t="s">
        <v>542</v>
      </c>
      <c r="C14" s="152">
        <v>56</v>
      </c>
      <c r="D14" s="152">
        <v>4</v>
      </c>
      <c r="E14" s="153">
        <v>60</v>
      </c>
      <c r="F14" t="s">
        <v>618</v>
      </c>
    </row>
    <row r="15" spans="1:6" ht="17.25" customHeight="1" x14ac:dyDescent="0.2">
      <c r="A15" s="152" t="s">
        <v>547</v>
      </c>
      <c r="B15" s="152" t="s">
        <v>548</v>
      </c>
      <c r="C15" s="152">
        <v>87</v>
      </c>
      <c r="D15" s="152">
        <v>25</v>
      </c>
      <c r="E15" s="153">
        <v>112</v>
      </c>
      <c r="F15" t="s">
        <v>618</v>
      </c>
    </row>
    <row r="16" spans="1:6" ht="17.25" customHeight="1" x14ac:dyDescent="0.2">
      <c r="A16" s="152" t="s">
        <v>551</v>
      </c>
      <c r="B16" s="152" t="s">
        <v>552</v>
      </c>
      <c r="C16" s="152">
        <v>4</v>
      </c>
      <c r="D16" s="152">
        <v>1</v>
      </c>
      <c r="E16" s="153">
        <v>5</v>
      </c>
      <c r="F16" t="s">
        <v>618</v>
      </c>
    </row>
    <row r="17" spans="1:9" ht="17.25" customHeight="1" x14ac:dyDescent="0.2">
      <c r="A17" s="154" t="s">
        <v>557</v>
      </c>
      <c r="B17" s="154" t="s">
        <v>558</v>
      </c>
      <c r="C17" s="154">
        <v>99</v>
      </c>
      <c r="D17" s="154">
        <v>26</v>
      </c>
      <c r="E17" s="155">
        <v>125</v>
      </c>
    </row>
    <row r="18" spans="1:9" ht="17.25" customHeight="1" x14ac:dyDescent="0.2">
      <c r="A18" s="156" t="s">
        <v>561</v>
      </c>
      <c r="B18" s="156" t="s">
        <v>563</v>
      </c>
      <c r="C18" s="156">
        <v>33</v>
      </c>
      <c r="D18" s="156">
        <v>5</v>
      </c>
      <c r="E18" s="157">
        <v>38</v>
      </c>
      <c r="F18" t="s">
        <v>619</v>
      </c>
    </row>
    <row r="19" spans="1:9" ht="17.25" customHeight="1" x14ac:dyDescent="0.2">
      <c r="A19" s="158" t="s">
        <v>583</v>
      </c>
      <c r="B19" s="158" t="s">
        <v>584</v>
      </c>
      <c r="C19" s="158">
        <v>161</v>
      </c>
      <c r="D19" s="158">
        <v>34</v>
      </c>
      <c r="E19" s="159">
        <v>195</v>
      </c>
    </row>
    <row r="20" spans="1:9" ht="17.25" customHeight="1" x14ac:dyDescent="0.2">
      <c r="A20" s="160" t="s">
        <v>585</v>
      </c>
      <c r="B20" s="160" t="s">
        <v>586</v>
      </c>
      <c r="C20" s="160">
        <v>11</v>
      </c>
      <c r="D20" s="160">
        <v>11</v>
      </c>
      <c r="E20" s="161">
        <v>22</v>
      </c>
      <c r="F20" t="s">
        <v>620</v>
      </c>
    </row>
    <row r="21" spans="1:9" ht="17.25" customHeight="1" x14ac:dyDescent="0.2">
      <c r="A21" s="160" t="s">
        <v>587</v>
      </c>
      <c r="B21" s="160" t="s">
        <v>588</v>
      </c>
      <c r="C21" s="160">
        <v>1</v>
      </c>
      <c r="D21" s="162"/>
      <c r="E21" s="161">
        <v>1</v>
      </c>
      <c r="F21" t="s">
        <v>620</v>
      </c>
    </row>
    <row r="22" spans="1:9" ht="17.25" customHeight="1" x14ac:dyDescent="0.2">
      <c r="A22" s="160" t="s">
        <v>589</v>
      </c>
      <c r="B22" s="160" t="s">
        <v>590</v>
      </c>
      <c r="C22" s="160">
        <v>47</v>
      </c>
      <c r="D22" s="160">
        <v>3</v>
      </c>
      <c r="E22" s="161">
        <v>50</v>
      </c>
      <c r="F22" t="s">
        <v>621</v>
      </c>
    </row>
    <row r="23" spans="1:9" ht="17.25" customHeight="1" x14ac:dyDescent="0.2">
      <c r="A23" s="158" t="s">
        <v>591</v>
      </c>
      <c r="B23" s="158" t="s">
        <v>592</v>
      </c>
      <c r="C23" s="158">
        <v>397</v>
      </c>
      <c r="D23" s="158">
        <v>241</v>
      </c>
      <c r="E23" s="159">
        <v>638</v>
      </c>
    </row>
    <row r="24" spans="1:9" ht="17.25" customHeight="1" x14ac:dyDescent="0.2">
      <c r="A24" s="160" t="s">
        <v>593</v>
      </c>
      <c r="B24" s="160" t="s">
        <v>594</v>
      </c>
      <c r="C24" s="160">
        <v>9</v>
      </c>
      <c r="D24" s="160">
        <v>2</v>
      </c>
      <c r="E24" s="161">
        <v>11</v>
      </c>
      <c r="F24" t="s">
        <v>620</v>
      </c>
    </row>
    <row r="25" spans="1:9" ht="17.25" customHeight="1" x14ac:dyDescent="0.2">
      <c r="A25" s="160" t="s">
        <v>595</v>
      </c>
      <c r="B25" s="160" t="s">
        <v>596</v>
      </c>
      <c r="C25" s="160">
        <v>185</v>
      </c>
      <c r="D25" s="160">
        <v>68</v>
      </c>
      <c r="E25" s="161">
        <v>253</v>
      </c>
      <c r="F25" t="s">
        <v>620</v>
      </c>
    </row>
    <row r="26" spans="1:9" ht="17.25" customHeight="1" x14ac:dyDescent="0.2">
      <c r="A26" s="160" t="s">
        <v>597</v>
      </c>
      <c r="B26" s="160" t="s">
        <v>598</v>
      </c>
      <c r="C26" s="160">
        <v>55</v>
      </c>
      <c r="D26" s="160">
        <v>53</v>
      </c>
      <c r="E26" s="161">
        <v>108</v>
      </c>
      <c r="F26" t="s">
        <v>620</v>
      </c>
    </row>
    <row r="27" spans="1:9" ht="17.25" customHeight="1" x14ac:dyDescent="0.2">
      <c r="A27" s="160" t="s">
        <v>599</v>
      </c>
      <c r="B27" s="160" t="s">
        <v>600</v>
      </c>
      <c r="C27" s="160">
        <v>94</v>
      </c>
      <c r="D27" s="160">
        <v>82</v>
      </c>
      <c r="E27" s="161">
        <v>176</v>
      </c>
      <c r="F27" t="s">
        <v>620</v>
      </c>
    </row>
    <row r="28" spans="1:9" ht="17.25" customHeight="1" x14ac:dyDescent="0.2">
      <c r="A28" s="146" t="s">
        <v>601</v>
      </c>
      <c r="B28" s="146" t="s">
        <v>602</v>
      </c>
      <c r="C28" s="146">
        <v>16</v>
      </c>
      <c r="D28" s="146">
        <v>5</v>
      </c>
      <c r="E28" s="148">
        <v>21</v>
      </c>
    </row>
    <row r="29" spans="1:9" ht="17.25" customHeight="1" x14ac:dyDescent="0.2">
      <c r="A29" s="142" t="s">
        <v>603</v>
      </c>
      <c r="B29" s="142" t="s">
        <v>604</v>
      </c>
      <c r="C29" s="142">
        <v>160</v>
      </c>
      <c r="D29" s="142">
        <v>122</v>
      </c>
      <c r="E29" s="144">
        <v>282</v>
      </c>
      <c r="F29" t="s">
        <v>621</v>
      </c>
    </row>
    <row r="30" spans="1:9" ht="33" customHeight="1" x14ac:dyDescent="0.2">
      <c r="A30" s="142" t="s">
        <v>605</v>
      </c>
      <c r="B30" s="142" t="s">
        <v>606</v>
      </c>
      <c r="C30" s="142">
        <v>40</v>
      </c>
      <c r="D30" s="142">
        <v>68</v>
      </c>
      <c r="E30" s="144">
        <v>108</v>
      </c>
      <c r="F30" t="s">
        <v>621</v>
      </c>
    </row>
    <row r="31" spans="1:9" ht="17.25" customHeight="1" x14ac:dyDescent="0.2">
      <c r="A31" s="149" t="s">
        <v>607</v>
      </c>
      <c r="B31" s="149" t="s">
        <v>608</v>
      </c>
      <c r="C31" s="163">
        <v>1034</v>
      </c>
      <c r="D31" s="163">
        <v>395</v>
      </c>
      <c r="E31" s="151">
        <v>1429</v>
      </c>
    </row>
    <row r="32" spans="1:9" ht="17.25" customHeight="1" x14ac:dyDescent="0.2">
      <c r="A32" s="152" t="s">
        <v>609</v>
      </c>
      <c r="B32" s="152" t="s">
        <v>610</v>
      </c>
      <c r="C32" s="152">
        <v>472</v>
      </c>
      <c r="D32" s="152">
        <v>108</v>
      </c>
      <c r="E32" s="153">
        <v>580</v>
      </c>
      <c r="F32" t="s">
        <v>622</v>
      </c>
      <c r="I32" s="166"/>
    </row>
    <row r="33" spans="1:9" ht="17.25" customHeight="1" x14ac:dyDescent="0.2">
      <c r="A33" s="152" t="s">
        <v>611</v>
      </c>
      <c r="B33" s="152" t="s">
        <v>612</v>
      </c>
      <c r="C33" s="152">
        <v>123</v>
      </c>
      <c r="D33" s="152">
        <v>47</v>
      </c>
      <c r="E33" s="153">
        <v>170</v>
      </c>
      <c r="F33" t="s">
        <v>622</v>
      </c>
      <c r="I33" s="167"/>
    </row>
    <row r="34" spans="1:9" ht="17.25" customHeight="1" x14ac:dyDescent="0.2">
      <c r="A34" s="164" t="s">
        <v>613</v>
      </c>
      <c r="B34" s="164" t="s">
        <v>614</v>
      </c>
      <c r="C34" s="164">
        <v>2</v>
      </c>
      <c r="D34" s="164">
        <v>3</v>
      </c>
      <c r="E34" s="165">
        <v>5</v>
      </c>
      <c r="F34" t="s">
        <v>623</v>
      </c>
      <c r="I34" s="167"/>
    </row>
    <row r="35" spans="1:9" ht="17.25" customHeight="1" x14ac:dyDescent="0.2">
      <c r="A35" s="164" t="s">
        <v>615</v>
      </c>
      <c r="B35" s="164" t="s">
        <v>616</v>
      </c>
      <c r="C35" s="164">
        <v>176</v>
      </c>
      <c r="D35" s="164">
        <v>190</v>
      </c>
      <c r="E35" s="165">
        <v>366</v>
      </c>
      <c r="F35" t="s">
        <v>623</v>
      </c>
      <c r="I35" s="166"/>
    </row>
    <row r="36" spans="1:9" ht="17.25" customHeight="1" x14ac:dyDescent="0.2">
      <c r="A36" s="140"/>
      <c r="B36" s="140"/>
      <c r="C36" s="140"/>
      <c r="D36" s="138"/>
      <c r="I36" s="167"/>
    </row>
    <row r="37" spans="1:9" ht="17.25" customHeight="1" x14ac:dyDescent="0.15"/>
    <row r="38" spans="1:9" ht="17.25" customHeight="1" x14ac:dyDescent="0.15"/>
    <row r="39" spans="1:9" ht="17.25" customHeight="1" x14ac:dyDescent="0.15"/>
    <row r="40" spans="1:9" ht="17.25" customHeight="1" x14ac:dyDescent="0.15"/>
    <row r="41" spans="1:9" ht="17.25" customHeight="1" x14ac:dyDescent="0.15"/>
    <row r="42" spans="1:9" ht="17.25" customHeight="1" x14ac:dyDescent="0.15"/>
    <row r="43" spans="1:9" ht="18" customHeight="1" x14ac:dyDescent="0.15"/>
    <row r="44" spans="1:9" ht="17.25" customHeight="1" x14ac:dyDescent="0.15"/>
    <row r="45" spans="1:9" ht="17.25" customHeight="1" x14ac:dyDescent="0.15"/>
    <row r="46" spans="1:9" ht="17.25" customHeight="1" x14ac:dyDescent="0.15"/>
    <row r="47" spans="1:9" ht="17.25" customHeight="1" x14ac:dyDescent="0.15"/>
    <row r="48" spans="1:9" ht="17.25" customHeight="1" x14ac:dyDescent="0.15"/>
    <row r="49" spans="6:20" ht="17.25" customHeight="1" x14ac:dyDescent="0.15"/>
    <row r="50" spans="6:20" ht="18" customHeight="1" x14ac:dyDescent="0.15"/>
    <row r="51" spans="6:20" ht="17.25" customHeight="1" x14ac:dyDescent="0.15"/>
    <row r="52" spans="6:20" ht="17.25" customHeight="1" x14ac:dyDescent="0.15"/>
    <row r="53" spans="6:20" ht="17.25" customHeight="1" x14ac:dyDescent="0.15"/>
    <row r="54" spans="6:20" ht="17.25" customHeight="1" x14ac:dyDescent="0.15"/>
    <row r="55" spans="6:20" ht="18" customHeight="1" x14ac:dyDescent="0.15"/>
    <row r="56" spans="6:20" ht="17.25" customHeight="1" x14ac:dyDescent="0.15"/>
    <row r="57" spans="6:20" ht="17.25" customHeight="1" x14ac:dyDescent="0.15"/>
    <row r="58" spans="6:20" ht="17.25" customHeight="1" x14ac:dyDescent="0.2">
      <c r="F58" s="140"/>
      <c r="G58" s="140"/>
      <c r="H58" s="138"/>
      <c r="J58" s="139"/>
      <c r="K58" s="139"/>
      <c r="L58" s="27"/>
      <c r="N58" s="141"/>
      <c r="O58" s="141"/>
      <c r="P58" s="27"/>
      <c r="T58" s="2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V60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baseColWidth="10" defaultColWidth="14.5" defaultRowHeight="12.75" customHeight="1" x14ac:dyDescent="0.15"/>
  <cols>
    <col min="1" max="1" width="13.1640625" customWidth="1"/>
    <col min="2" max="2" width="53.33203125" customWidth="1"/>
    <col min="3" max="3" width="13.1640625" customWidth="1"/>
    <col min="4" max="4" width="11" customWidth="1"/>
    <col min="5" max="5" width="15.33203125" customWidth="1"/>
    <col min="6" max="10" width="9.83203125" customWidth="1"/>
    <col min="11" max="14" width="9.33203125" customWidth="1"/>
    <col min="15" max="22" width="9" customWidth="1"/>
  </cols>
  <sheetData>
    <row r="1" spans="1:22" ht="15.75" customHeight="1" x14ac:dyDescent="0.2">
      <c r="B1" s="20" t="s">
        <v>115</v>
      </c>
      <c r="T1" s="4"/>
      <c r="U1" s="4"/>
      <c r="V1" s="4"/>
    </row>
    <row r="2" spans="1:22" ht="17.25" customHeight="1" x14ac:dyDescent="0.2">
      <c r="A2" s="70"/>
      <c r="B2" s="70"/>
      <c r="C2" s="70"/>
      <c r="T2" s="4"/>
      <c r="U2" s="4"/>
      <c r="V2" s="4"/>
    </row>
    <row r="3" spans="1:22" ht="15.75" customHeight="1" x14ac:dyDescent="0.2">
      <c r="A3" s="18" t="s">
        <v>0</v>
      </c>
      <c r="B3" s="18" t="s">
        <v>1</v>
      </c>
      <c r="C3" s="18" t="s">
        <v>2</v>
      </c>
      <c r="T3" s="4"/>
      <c r="U3" s="4"/>
      <c r="V3" s="4"/>
    </row>
    <row r="4" spans="1:22" ht="17.25" customHeight="1" x14ac:dyDescent="0.2">
      <c r="A4" s="19" t="s">
        <v>6</v>
      </c>
      <c r="B4" s="19" t="s">
        <v>7</v>
      </c>
      <c r="C4" s="70"/>
      <c r="T4" s="4"/>
      <c r="U4" s="4"/>
      <c r="V4" s="4"/>
    </row>
    <row r="5" spans="1:22" ht="15.75" customHeight="1" x14ac:dyDescent="0.2">
      <c r="B5" s="19" t="s">
        <v>8</v>
      </c>
      <c r="C5" s="18" t="s">
        <v>9</v>
      </c>
      <c r="T5" s="4"/>
      <c r="U5" s="4"/>
      <c r="V5" s="4"/>
    </row>
    <row r="6" spans="1:22" ht="17.25" customHeight="1" x14ac:dyDescent="0.2">
      <c r="A6" s="70"/>
      <c r="B6" s="70"/>
      <c r="C6" s="114" t="s">
        <v>116</v>
      </c>
      <c r="T6" s="4"/>
      <c r="U6" s="4"/>
      <c r="V6" s="4"/>
    </row>
    <row r="7" spans="1:22" ht="48" customHeight="1" x14ac:dyDescent="0.2">
      <c r="A7" s="18" t="s">
        <v>442</v>
      </c>
      <c r="B7" s="18" t="s">
        <v>444</v>
      </c>
      <c r="C7" s="73" t="s">
        <v>10</v>
      </c>
      <c r="D7" s="20" t="s">
        <v>11</v>
      </c>
      <c r="E7" s="20" t="s">
        <v>12</v>
      </c>
      <c r="H7" s="20" t="s">
        <v>10</v>
      </c>
      <c r="I7" s="20" t="s">
        <v>11</v>
      </c>
      <c r="J7" s="20" t="s">
        <v>13</v>
      </c>
      <c r="L7" s="20" t="s">
        <v>10</v>
      </c>
      <c r="M7" s="20" t="s">
        <v>11</v>
      </c>
      <c r="N7" s="20" t="s">
        <v>14</v>
      </c>
      <c r="P7" s="20" t="s">
        <v>10</v>
      </c>
      <c r="Q7" s="20" t="s">
        <v>11</v>
      </c>
      <c r="R7" s="20" t="s">
        <v>15</v>
      </c>
      <c r="S7" s="138"/>
      <c r="T7" s="20" t="s">
        <v>10</v>
      </c>
      <c r="U7" s="20" t="s">
        <v>11</v>
      </c>
      <c r="V7" s="20" t="s">
        <v>16</v>
      </c>
    </row>
    <row r="8" spans="1:22" ht="17.25" customHeight="1" x14ac:dyDescent="0.2">
      <c r="A8" s="20" t="s">
        <v>446</v>
      </c>
      <c r="B8" s="20" t="s">
        <v>115</v>
      </c>
      <c r="C8" s="20">
        <v>3479</v>
      </c>
      <c r="D8" s="20">
        <v>4690</v>
      </c>
      <c r="E8" s="20">
        <v>8169</v>
      </c>
      <c r="H8" s="20">
        <v>2919</v>
      </c>
      <c r="I8" s="20">
        <v>3580</v>
      </c>
      <c r="J8" s="20">
        <v>6499</v>
      </c>
      <c r="L8" s="9">
        <v>2567</v>
      </c>
      <c r="M8" s="9">
        <v>3183</v>
      </c>
      <c r="N8" s="27">
        <f t="shared" ref="N8:N60" si="0">SUM(L8:M8)</f>
        <v>5750</v>
      </c>
      <c r="P8" s="29">
        <v>2284</v>
      </c>
      <c r="Q8" s="29">
        <v>2753</v>
      </c>
      <c r="R8" s="27">
        <f t="shared" ref="R8:R60" si="1">SUM(P8:Q8)</f>
        <v>5037</v>
      </c>
      <c r="T8" s="20">
        <v>2919</v>
      </c>
      <c r="U8" s="33">
        <v>3018</v>
      </c>
      <c r="V8" s="4">
        <f t="shared" ref="V8:V60" si="2">SUM(T8:U8)</f>
        <v>5937</v>
      </c>
    </row>
    <row r="9" spans="1:22" ht="17.25" customHeight="1" x14ac:dyDescent="0.2">
      <c r="A9" s="19" t="s">
        <v>449</v>
      </c>
      <c r="B9" s="19" t="s">
        <v>450</v>
      </c>
      <c r="C9" s="19">
        <v>1485</v>
      </c>
      <c r="D9" s="19">
        <v>2740</v>
      </c>
      <c r="E9" s="20">
        <v>4225</v>
      </c>
      <c r="H9" s="19">
        <v>974</v>
      </c>
      <c r="I9" s="19">
        <v>1716</v>
      </c>
      <c r="J9" s="20">
        <v>2690</v>
      </c>
      <c r="L9" s="16">
        <v>635</v>
      </c>
      <c r="M9" s="90">
        <v>1226</v>
      </c>
      <c r="N9" s="27">
        <f t="shared" si="0"/>
        <v>1861</v>
      </c>
      <c r="P9" s="39">
        <v>456</v>
      </c>
      <c r="Q9" s="39">
        <v>862</v>
      </c>
      <c r="R9" s="27">
        <f t="shared" si="1"/>
        <v>1318</v>
      </c>
      <c r="T9" s="33">
        <v>633</v>
      </c>
      <c r="U9" s="33">
        <v>1158</v>
      </c>
      <c r="V9" s="4">
        <f t="shared" si="2"/>
        <v>1791</v>
      </c>
    </row>
    <row r="10" spans="1:22" ht="17.25" customHeight="1" x14ac:dyDescent="0.2">
      <c r="A10" s="19" t="s">
        <v>451</v>
      </c>
      <c r="B10" s="19" t="s">
        <v>452</v>
      </c>
      <c r="C10" s="19">
        <v>6</v>
      </c>
      <c r="D10" s="19">
        <v>10</v>
      </c>
      <c r="E10" s="20">
        <v>16</v>
      </c>
      <c r="H10" s="19">
        <v>5</v>
      </c>
      <c r="I10" s="19">
        <v>10</v>
      </c>
      <c r="J10" s="20">
        <v>15</v>
      </c>
      <c r="L10" s="16">
        <v>5</v>
      </c>
      <c r="M10" s="16">
        <v>6</v>
      </c>
      <c r="N10" s="27">
        <f t="shared" si="0"/>
        <v>11</v>
      </c>
      <c r="P10" s="39">
        <v>7</v>
      </c>
      <c r="Q10" s="39">
        <v>6</v>
      </c>
      <c r="R10" s="27">
        <f t="shared" si="1"/>
        <v>13</v>
      </c>
      <c r="T10" s="33">
        <v>5</v>
      </c>
      <c r="U10" s="33">
        <v>3</v>
      </c>
      <c r="V10" s="4">
        <f t="shared" si="2"/>
        <v>8</v>
      </c>
    </row>
    <row r="11" spans="1:22" ht="17.25" customHeight="1" x14ac:dyDescent="0.2">
      <c r="A11" s="19" t="s">
        <v>455</v>
      </c>
      <c r="B11" s="19" t="s">
        <v>456</v>
      </c>
      <c r="C11" s="19">
        <v>1418</v>
      </c>
      <c r="D11" s="19">
        <v>2604</v>
      </c>
      <c r="E11" s="20">
        <v>4022</v>
      </c>
      <c r="H11" s="19">
        <v>904</v>
      </c>
      <c r="I11" s="19">
        <v>1597</v>
      </c>
      <c r="J11" s="20">
        <v>2501</v>
      </c>
      <c r="L11" s="16">
        <v>587</v>
      </c>
      <c r="M11" s="16">
        <v>1118</v>
      </c>
      <c r="N11" s="27">
        <f t="shared" si="0"/>
        <v>1705</v>
      </c>
      <c r="P11" s="39">
        <v>411</v>
      </c>
      <c r="Q11" s="39">
        <v>736</v>
      </c>
      <c r="R11" s="27">
        <f t="shared" si="1"/>
        <v>1147</v>
      </c>
      <c r="T11" s="33">
        <v>328</v>
      </c>
      <c r="U11" s="33">
        <v>544</v>
      </c>
      <c r="V11" s="4">
        <f t="shared" si="2"/>
        <v>872</v>
      </c>
    </row>
    <row r="12" spans="1:22" ht="17.25" customHeight="1" x14ac:dyDescent="0.2">
      <c r="A12" s="19" t="s">
        <v>457</v>
      </c>
      <c r="B12" s="19" t="s">
        <v>458</v>
      </c>
      <c r="C12" s="19">
        <v>1413</v>
      </c>
      <c r="D12" s="19">
        <v>2599</v>
      </c>
      <c r="E12" s="20">
        <v>4012</v>
      </c>
      <c r="H12" s="19">
        <v>894</v>
      </c>
      <c r="I12" s="19">
        <v>1587</v>
      </c>
      <c r="J12" s="20">
        <v>2481</v>
      </c>
      <c r="L12" s="16">
        <v>584</v>
      </c>
      <c r="M12" s="16">
        <v>1114</v>
      </c>
      <c r="N12" s="27">
        <f t="shared" si="0"/>
        <v>1698</v>
      </c>
      <c r="P12" s="39">
        <v>404</v>
      </c>
      <c r="Q12" s="39">
        <v>729</v>
      </c>
      <c r="R12" s="27">
        <f t="shared" si="1"/>
        <v>1133</v>
      </c>
      <c r="T12" s="33">
        <v>316</v>
      </c>
      <c r="U12" s="33">
        <v>535</v>
      </c>
      <c r="V12" s="4">
        <f t="shared" si="2"/>
        <v>851</v>
      </c>
    </row>
    <row r="13" spans="1:22" ht="17.25" customHeight="1" x14ac:dyDescent="0.2">
      <c r="A13" s="19" t="s">
        <v>461</v>
      </c>
      <c r="B13" s="19" t="s">
        <v>462</v>
      </c>
      <c r="C13" s="19">
        <v>2</v>
      </c>
      <c r="D13" s="19">
        <v>3</v>
      </c>
      <c r="E13" s="20">
        <v>5</v>
      </c>
      <c r="H13" s="19">
        <v>9</v>
      </c>
      <c r="I13" s="19">
        <v>19</v>
      </c>
      <c r="J13" s="20">
        <v>28</v>
      </c>
      <c r="L13" s="16">
        <v>3</v>
      </c>
      <c r="M13" s="16">
        <v>16</v>
      </c>
      <c r="N13" s="27">
        <f t="shared" si="0"/>
        <v>19</v>
      </c>
      <c r="P13" s="39">
        <v>11</v>
      </c>
      <c r="Q13" s="39">
        <v>37</v>
      </c>
      <c r="R13" s="27">
        <f t="shared" si="1"/>
        <v>48</v>
      </c>
      <c r="T13" s="33">
        <v>15</v>
      </c>
      <c r="U13" s="33">
        <v>20</v>
      </c>
      <c r="V13" s="4">
        <f t="shared" si="2"/>
        <v>35</v>
      </c>
    </row>
    <row r="14" spans="1:22" ht="17.25" customHeight="1" x14ac:dyDescent="0.2">
      <c r="A14" s="19" t="s">
        <v>465</v>
      </c>
      <c r="B14" s="19" t="s">
        <v>466</v>
      </c>
      <c r="C14" s="19">
        <v>17</v>
      </c>
      <c r="D14" s="19">
        <v>23</v>
      </c>
      <c r="E14" s="20">
        <v>40</v>
      </c>
      <c r="H14" s="19">
        <v>18</v>
      </c>
      <c r="I14" s="19">
        <v>33</v>
      </c>
      <c r="J14" s="20">
        <v>51</v>
      </c>
      <c r="L14" s="16">
        <v>13</v>
      </c>
      <c r="M14" s="16">
        <v>41</v>
      </c>
      <c r="N14" s="27">
        <f t="shared" si="0"/>
        <v>54</v>
      </c>
      <c r="P14" s="39">
        <v>11</v>
      </c>
      <c r="Q14" s="39">
        <v>30</v>
      </c>
      <c r="R14" s="27">
        <f t="shared" si="1"/>
        <v>41</v>
      </c>
      <c r="T14" s="33">
        <v>14</v>
      </c>
      <c r="U14" s="33">
        <v>24</v>
      </c>
      <c r="V14" s="4">
        <f t="shared" si="2"/>
        <v>38</v>
      </c>
    </row>
    <row r="15" spans="1:22" ht="17.25" customHeight="1" x14ac:dyDescent="0.2">
      <c r="A15" s="19" t="s">
        <v>467</v>
      </c>
      <c r="B15" s="19" t="s">
        <v>468</v>
      </c>
      <c r="C15" s="19">
        <v>39</v>
      </c>
      <c r="D15" s="19">
        <v>99</v>
      </c>
      <c r="E15" s="20">
        <v>138</v>
      </c>
      <c r="H15" s="19">
        <v>32</v>
      </c>
      <c r="I15" s="19">
        <v>53</v>
      </c>
      <c r="J15" s="20">
        <v>85</v>
      </c>
      <c r="L15" s="16">
        <v>25</v>
      </c>
      <c r="M15" s="16">
        <v>40</v>
      </c>
      <c r="N15" s="27">
        <f t="shared" si="0"/>
        <v>65</v>
      </c>
      <c r="P15" s="39">
        <v>14</v>
      </c>
      <c r="Q15" s="39">
        <v>48</v>
      </c>
      <c r="R15" s="27">
        <f t="shared" si="1"/>
        <v>62</v>
      </c>
      <c r="T15" s="33">
        <v>265</v>
      </c>
      <c r="U15" s="33">
        <v>565</v>
      </c>
      <c r="V15" s="4">
        <f t="shared" si="2"/>
        <v>830</v>
      </c>
    </row>
    <row r="16" spans="1:22" ht="17.25" customHeight="1" x14ac:dyDescent="0.2">
      <c r="A16" s="19" t="s">
        <v>469</v>
      </c>
      <c r="B16" s="19" t="s">
        <v>470</v>
      </c>
      <c r="C16" s="19">
        <v>192</v>
      </c>
      <c r="D16" s="19">
        <v>104</v>
      </c>
      <c r="E16" s="20">
        <v>296</v>
      </c>
      <c r="H16" s="19">
        <v>207</v>
      </c>
      <c r="I16" s="19">
        <v>138</v>
      </c>
      <c r="J16" s="20">
        <v>345</v>
      </c>
      <c r="L16" s="16">
        <v>179</v>
      </c>
      <c r="M16" s="16">
        <v>126</v>
      </c>
      <c r="N16" s="27">
        <f t="shared" si="0"/>
        <v>305</v>
      </c>
      <c r="P16" s="39">
        <v>161</v>
      </c>
      <c r="Q16" s="39">
        <v>138</v>
      </c>
      <c r="R16" s="27">
        <f t="shared" si="1"/>
        <v>299</v>
      </c>
      <c r="T16" s="33">
        <v>163</v>
      </c>
      <c r="U16" s="33">
        <v>93</v>
      </c>
      <c r="V16" s="4">
        <f t="shared" si="2"/>
        <v>256</v>
      </c>
    </row>
    <row r="17" spans="1:22" ht="17.25" customHeight="1" x14ac:dyDescent="0.2">
      <c r="A17" s="19" t="s">
        <v>471</v>
      </c>
      <c r="B17" s="19" t="s">
        <v>472</v>
      </c>
      <c r="C17" s="19">
        <v>1</v>
      </c>
      <c r="D17" s="19" t="s">
        <v>144</v>
      </c>
      <c r="E17" s="20">
        <v>1</v>
      </c>
      <c r="H17" s="19">
        <v>5</v>
      </c>
      <c r="I17" s="19">
        <v>2</v>
      </c>
      <c r="J17" s="20">
        <v>7</v>
      </c>
      <c r="L17" s="16">
        <v>5</v>
      </c>
      <c r="M17" s="16">
        <v>1</v>
      </c>
      <c r="N17" s="27">
        <f t="shared" si="0"/>
        <v>6</v>
      </c>
      <c r="P17" s="39">
        <v>1</v>
      </c>
      <c r="Q17" s="39">
        <v>0</v>
      </c>
      <c r="R17" s="27">
        <f t="shared" si="1"/>
        <v>1</v>
      </c>
      <c r="T17" s="33">
        <v>5</v>
      </c>
      <c r="U17" s="33">
        <v>4</v>
      </c>
      <c r="V17" s="4">
        <f t="shared" si="2"/>
        <v>9</v>
      </c>
    </row>
    <row r="18" spans="1:22" ht="17.25" customHeight="1" x14ac:dyDescent="0.2">
      <c r="A18" s="19" t="s">
        <v>473</v>
      </c>
      <c r="B18" s="19" t="s">
        <v>474</v>
      </c>
      <c r="C18" s="19">
        <v>1</v>
      </c>
      <c r="D18" s="19" t="s">
        <v>144</v>
      </c>
      <c r="E18" s="20">
        <v>2</v>
      </c>
      <c r="H18" s="19">
        <v>4</v>
      </c>
      <c r="I18" s="19">
        <v>1</v>
      </c>
      <c r="J18" s="20">
        <v>5</v>
      </c>
      <c r="L18" s="16">
        <v>3</v>
      </c>
      <c r="N18" s="27">
        <f t="shared" si="0"/>
        <v>3</v>
      </c>
      <c r="P18" s="39">
        <v>0</v>
      </c>
      <c r="Q18" s="39">
        <v>0</v>
      </c>
      <c r="R18" s="27">
        <f t="shared" si="1"/>
        <v>0</v>
      </c>
      <c r="T18" s="33">
        <v>1</v>
      </c>
      <c r="U18" s="4"/>
      <c r="V18" s="4">
        <f t="shared" si="2"/>
        <v>1</v>
      </c>
    </row>
    <row r="19" spans="1:22" ht="17.25" customHeight="1" x14ac:dyDescent="0.2">
      <c r="A19" s="19" t="s">
        <v>475</v>
      </c>
      <c r="B19" s="19" t="s">
        <v>476</v>
      </c>
      <c r="C19" s="19">
        <v>1206</v>
      </c>
      <c r="D19" s="19">
        <v>1462</v>
      </c>
      <c r="E19" s="20">
        <v>2668</v>
      </c>
      <c r="H19" s="19">
        <v>1122</v>
      </c>
      <c r="I19" s="19">
        <v>1351</v>
      </c>
      <c r="J19" s="20">
        <v>2473</v>
      </c>
      <c r="L19" s="16">
        <v>1144</v>
      </c>
      <c r="M19" s="16">
        <v>1410</v>
      </c>
      <c r="N19" s="27">
        <f t="shared" si="0"/>
        <v>2554</v>
      </c>
      <c r="P19" s="29">
        <v>1062</v>
      </c>
      <c r="Q19" s="29">
        <v>1344</v>
      </c>
      <c r="R19" s="27">
        <f t="shared" si="1"/>
        <v>2406</v>
      </c>
      <c r="T19" s="33">
        <v>1008</v>
      </c>
      <c r="U19" s="33">
        <v>1340</v>
      </c>
      <c r="V19" s="4">
        <f t="shared" si="2"/>
        <v>2348</v>
      </c>
    </row>
    <row r="20" spans="1:22" ht="17.25" customHeight="1" x14ac:dyDescent="0.2">
      <c r="A20" s="19" t="s">
        <v>477</v>
      </c>
      <c r="B20" s="19" t="s">
        <v>478</v>
      </c>
      <c r="C20" s="19">
        <v>1</v>
      </c>
      <c r="D20" s="19" t="s">
        <v>144</v>
      </c>
      <c r="E20" s="20">
        <v>1</v>
      </c>
      <c r="H20" s="19">
        <v>0</v>
      </c>
      <c r="I20" s="19">
        <v>0</v>
      </c>
      <c r="J20" s="20">
        <v>0</v>
      </c>
      <c r="L20" s="16">
        <v>0</v>
      </c>
      <c r="M20" s="16">
        <v>0</v>
      </c>
      <c r="N20" s="27">
        <f t="shared" si="0"/>
        <v>0</v>
      </c>
      <c r="P20" s="39">
        <v>1</v>
      </c>
      <c r="Q20" s="39">
        <v>0</v>
      </c>
      <c r="R20" s="27">
        <f t="shared" si="1"/>
        <v>1</v>
      </c>
      <c r="T20" s="4"/>
      <c r="U20" s="4"/>
      <c r="V20" s="4">
        <f t="shared" si="2"/>
        <v>0</v>
      </c>
    </row>
    <row r="21" spans="1:22" ht="17.25" customHeight="1" x14ac:dyDescent="0.2">
      <c r="A21" s="19" t="s">
        <v>479</v>
      </c>
      <c r="B21" s="19" t="s">
        <v>480</v>
      </c>
      <c r="C21" s="19">
        <v>27</v>
      </c>
      <c r="D21" s="19">
        <v>9</v>
      </c>
      <c r="E21" s="20">
        <v>36</v>
      </c>
      <c r="H21" s="19">
        <v>19</v>
      </c>
      <c r="I21" s="19">
        <v>9</v>
      </c>
      <c r="J21" s="20">
        <v>28</v>
      </c>
      <c r="L21" s="16">
        <v>19</v>
      </c>
      <c r="M21" s="16">
        <v>15</v>
      </c>
      <c r="N21" s="27">
        <f t="shared" si="0"/>
        <v>34</v>
      </c>
      <c r="P21" s="39">
        <v>24</v>
      </c>
      <c r="Q21" s="39">
        <v>13</v>
      </c>
      <c r="R21" s="27">
        <f t="shared" si="1"/>
        <v>37</v>
      </c>
      <c r="T21" s="33">
        <v>24</v>
      </c>
      <c r="U21" s="33">
        <v>19</v>
      </c>
      <c r="V21" s="4">
        <f t="shared" si="2"/>
        <v>43</v>
      </c>
    </row>
    <row r="22" spans="1:22" ht="17.25" customHeight="1" x14ac:dyDescent="0.2">
      <c r="A22" s="19" t="s">
        <v>481</v>
      </c>
      <c r="B22" s="19" t="s">
        <v>482</v>
      </c>
      <c r="C22" s="19">
        <v>13</v>
      </c>
      <c r="D22" s="19">
        <v>11</v>
      </c>
      <c r="E22" s="20">
        <v>24</v>
      </c>
      <c r="H22" s="19">
        <v>4</v>
      </c>
      <c r="I22" s="19">
        <v>4</v>
      </c>
      <c r="J22" s="20">
        <v>8</v>
      </c>
      <c r="L22" s="16">
        <v>6</v>
      </c>
      <c r="M22" s="16">
        <v>5</v>
      </c>
      <c r="N22" s="27">
        <f t="shared" si="0"/>
        <v>11</v>
      </c>
      <c r="P22" s="39">
        <v>2</v>
      </c>
      <c r="Q22" s="39">
        <v>5</v>
      </c>
      <c r="R22" s="27">
        <f t="shared" si="1"/>
        <v>7</v>
      </c>
      <c r="T22" s="33">
        <v>6</v>
      </c>
      <c r="U22" s="4"/>
      <c r="V22" s="4">
        <f t="shared" si="2"/>
        <v>6</v>
      </c>
    </row>
    <row r="23" spans="1:22" ht="17.25" customHeight="1" x14ac:dyDescent="0.2">
      <c r="A23" s="19" t="s">
        <v>483</v>
      </c>
      <c r="B23" s="19" t="s">
        <v>484</v>
      </c>
      <c r="C23" s="19" t="s">
        <v>144</v>
      </c>
      <c r="D23" s="19">
        <v>1</v>
      </c>
      <c r="E23" s="20">
        <v>1</v>
      </c>
      <c r="H23" s="19">
        <v>0</v>
      </c>
      <c r="I23" s="19">
        <v>0</v>
      </c>
      <c r="J23" s="20">
        <v>0</v>
      </c>
      <c r="L23" s="16">
        <v>0</v>
      </c>
      <c r="M23" s="16">
        <v>0</v>
      </c>
      <c r="N23" s="27">
        <f t="shared" si="0"/>
        <v>0</v>
      </c>
      <c r="P23" s="39">
        <v>0</v>
      </c>
      <c r="Q23" s="39">
        <v>1</v>
      </c>
      <c r="R23" s="27">
        <f t="shared" si="1"/>
        <v>1</v>
      </c>
      <c r="T23" s="4"/>
      <c r="U23" s="4"/>
      <c r="V23" s="4">
        <f t="shared" si="2"/>
        <v>0</v>
      </c>
    </row>
    <row r="24" spans="1:22" ht="17.25" customHeight="1" x14ac:dyDescent="0.2">
      <c r="A24" s="19" t="s">
        <v>485</v>
      </c>
      <c r="B24" s="19" t="s">
        <v>486</v>
      </c>
      <c r="C24" s="19">
        <v>2</v>
      </c>
      <c r="D24" s="19">
        <v>2</v>
      </c>
      <c r="E24" s="20">
        <v>4</v>
      </c>
      <c r="H24" s="19">
        <v>2</v>
      </c>
      <c r="I24" s="19">
        <v>4</v>
      </c>
      <c r="J24" s="20">
        <v>6</v>
      </c>
      <c r="L24" s="16">
        <v>1</v>
      </c>
      <c r="M24" s="16">
        <v>1</v>
      </c>
      <c r="N24" s="27">
        <f t="shared" si="0"/>
        <v>2</v>
      </c>
      <c r="P24" s="39">
        <v>1</v>
      </c>
      <c r="Q24" s="39">
        <v>0</v>
      </c>
      <c r="R24" s="27">
        <f t="shared" si="1"/>
        <v>1</v>
      </c>
      <c r="T24" s="33">
        <v>2</v>
      </c>
      <c r="U24" s="33">
        <v>3</v>
      </c>
      <c r="V24" s="4">
        <f t="shared" si="2"/>
        <v>5</v>
      </c>
    </row>
    <row r="25" spans="1:22" ht="17.25" customHeight="1" x14ac:dyDescent="0.2">
      <c r="A25" s="19" t="s">
        <v>487</v>
      </c>
      <c r="B25" s="19" t="s">
        <v>488</v>
      </c>
      <c r="C25" s="19">
        <v>41</v>
      </c>
      <c r="D25" s="19">
        <v>34</v>
      </c>
      <c r="E25" s="20">
        <v>75</v>
      </c>
      <c r="H25" s="19">
        <v>43</v>
      </c>
      <c r="I25" s="19">
        <v>34</v>
      </c>
      <c r="J25" s="20">
        <v>77</v>
      </c>
      <c r="L25" s="16">
        <v>33</v>
      </c>
      <c r="M25" s="16">
        <v>27</v>
      </c>
      <c r="N25" s="27">
        <f t="shared" si="0"/>
        <v>60</v>
      </c>
      <c r="P25" s="39">
        <v>36</v>
      </c>
      <c r="Q25" s="39">
        <v>26</v>
      </c>
      <c r="R25" s="27">
        <f t="shared" si="1"/>
        <v>62</v>
      </c>
      <c r="T25" s="33">
        <v>42</v>
      </c>
      <c r="U25" s="33">
        <v>27</v>
      </c>
      <c r="V25" s="4">
        <f t="shared" si="2"/>
        <v>69</v>
      </c>
    </row>
    <row r="26" spans="1:22" ht="17.25" customHeight="1" x14ac:dyDescent="0.2">
      <c r="A26" s="19" t="s">
        <v>489</v>
      </c>
      <c r="B26" s="19" t="s">
        <v>490</v>
      </c>
      <c r="C26" s="19">
        <v>43</v>
      </c>
      <c r="D26" s="19">
        <v>50</v>
      </c>
      <c r="E26" s="20">
        <v>93</v>
      </c>
      <c r="H26" s="19">
        <v>36</v>
      </c>
      <c r="I26" s="19">
        <v>51</v>
      </c>
      <c r="J26" s="20">
        <v>87</v>
      </c>
      <c r="L26" s="16">
        <v>54</v>
      </c>
      <c r="M26" s="16">
        <v>52</v>
      </c>
      <c r="N26" s="27">
        <f t="shared" si="0"/>
        <v>106</v>
      </c>
      <c r="P26" s="39">
        <v>40</v>
      </c>
      <c r="Q26" s="39">
        <v>42</v>
      </c>
      <c r="R26" s="27">
        <f t="shared" si="1"/>
        <v>82</v>
      </c>
      <c r="T26" s="33">
        <v>48</v>
      </c>
      <c r="U26" s="33">
        <v>36</v>
      </c>
      <c r="V26" s="4">
        <f t="shared" si="2"/>
        <v>84</v>
      </c>
    </row>
    <row r="27" spans="1:22" ht="17.25" customHeight="1" x14ac:dyDescent="0.2">
      <c r="A27" s="19" t="s">
        <v>493</v>
      </c>
      <c r="B27" s="19" t="s">
        <v>494</v>
      </c>
      <c r="C27" s="19">
        <v>961</v>
      </c>
      <c r="D27" s="19">
        <v>1261</v>
      </c>
      <c r="E27" s="20">
        <v>2222</v>
      </c>
      <c r="H27" s="19">
        <v>907</v>
      </c>
      <c r="I27" s="19">
        <v>1160</v>
      </c>
      <c r="J27" s="20">
        <v>2067</v>
      </c>
      <c r="L27" s="16">
        <v>918</v>
      </c>
      <c r="M27" s="16">
        <v>1214</v>
      </c>
      <c r="N27" s="27">
        <f t="shared" si="0"/>
        <v>2132</v>
      </c>
      <c r="P27" s="39">
        <v>867</v>
      </c>
      <c r="Q27" s="29">
        <v>1181</v>
      </c>
      <c r="R27" s="27">
        <f t="shared" si="1"/>
        <v>2048</v>
      </c>
      <c r="T27" s="33">
        <v>821</v>
      </c>
      <c r="U27" s="33">
        <v>1202</v>
      </c>
      <c r="V27" s="4">
        <f t="shared" si="2"/>
        <v>2023</v>
      </c>
    </row>
    <row r="28" spans="1:22" ht="17.25" customHeight="1" x14ac:dyDescent="0.2">
      <c r="A28" s="19" t="s">
        <v>495</v>
      </c>
      <c r="B28" s="19" t="s">
        <v>496</v>
      </c>
      <c r="C28" s="19">
        <v>24</v>
      </c>
      <c r="D28" s="19">
        <v>13</v>
      </c>
      <c r="E28" s="20">
        <v>37</v>
      </c>
      <c r="H28" s="19">
        <v>29</v>
      </c>
      <c r="I28" s="19">
        <v>8</v>
      </c>
      <c r="J28" s="20">
        <v>37</v>
      </c>
      <c r="L28" s="16">
        <v>31</v>
      </c>
      <c r="M28" s="16">
        <v>13</v>
      </c>
      <c r="N28" s="27">
        <f t="shared" si="0"/>
        <v>44</v>
      </c>
      <c r="P28" s="39">
        <v>23</v>
      </c>
      <c r="Q28" s="39">
        <v>15</v>
      </c>
      <c r="R28" s="27">
        <f t="shared" si="1"/>
        <v>38</v>
      </c>
      <c r="T28" s="33">
        <v>13</v>
      </c>
      <c r="U28" s="33">
        <v>2</v>
      </c>
      <c r="V28" s="4">
        <f t="shared" si="2"/>
        <v>15</v>
      </c>
    </row>
    <row r="29" spans="1:22" ht="17.25" customHeight="1" x14ac:dyDescent="0.2">
      <c r="A29" s="19" t="s">
        <v>497</v>
      </c>
      <c r="B29" s="19" t="s">
        <v>498</v>
      </c>
      <c r="C29" s="19">
        <v>22</v>
      </c>
      <c r="D29" s="19">
        <v>11</v>
      </c>
      <c r="E29" s="20">
        <v>33</v>
      </c>
      <c r="H29" s="19">
        <v>22</v>
      </c>
      <c r="I29" s="19">
        <v>7</v>
      </c>
      <c r="J29" s="20">
        <v>29</v>
      </c>
      <c r="L29" s="16">
        <v>21</v>
      </c>
      <c r="M29" s="16">
        <v>7</v>
      </c>
      <c r="N29" s="27">
        <f t="shared" si="0"/>
        <v>28</v>
      </c>
      <c r="P29" s="39">
        <v>20</v>
      </c>
      <c r="Q29" s="39">
        <v>6</v>
      </c>
      <c r="R29" s="27">
        <f t="shared" si="1"/>
        <v>26</v>
      </c>
      <c r="T29" s="33">
        <v>8</v>
      </c>
      <c r="U29" s="33">
        <v>2</v>
      </c>
      <c r="V29" s="4">
        <f t="shared" si="2"/>
        <v>10</v>
      </c>
    </row>
    <row r="30" spans="1:22" ht="17.25" customHeight="1" x14ac:dyDescent="0.2">
      <c r="A30" s="19" t="s">
        <v>499</v>
      </c>
      <c r="B30" s="19" t="s">
        <v>500</v>
      </c>
      <c r="C30" s="19">
        <v>2</v>
      </c>
      <c r="D30" s="19">
        <v>2</v>
      </c>
      <c r="E30" s="20">
        <v>4</v>
      </c>
      <c r="H30" s="19">
        <v>6</v>
      </c>
      <c r="I30" s="19">
        <v>9</v>
      </c>
      <c r="J30" s="20">
        <v>15</v>
      </c>
      <c r="L30" s="16">
        <v>6</v>
      </c>
      <c r="M30" s="16">
        <v>5</v>
      </c>
      <c r="N30" s="27">
        <f t="shared" si="0"/>
        <v>11</v>
      </c>
      <c r="P30" s="39">
        <v>2</v>
      </c>
      <c r="Q30" s="39">
        <v>6</v>
      </c>
      <c r="R30" s="27">
        <f t="shared" si="1"/>
        <v>8</v>
      </c>
      <c r="T30" s="33">
        <v>1</v>
      </c>
      <c r="U30" s="4"/>
      <c r="V30" s="4">
        <f t="shared" si="2"/>
        <v>1</v>
      </c>
    </row>
    <row r="31" spans="1:22" ht="17.25" customHeight="1" x14ac:dyDescent="0.2">
      <c r="A31" s="19" t="s">
        <v>501</v>
      </c>
      <c r="B31" s="19" t="s">
        <v>502</v>
      </c>
      <c r="C31" s="19">
        <v>94</v>
      </c>
      <c r="D31" s="19">
        <v>79</v>
      </c>
      <c r="E31" s="20">
        <v>173</v>
      </c>
      <c r="H31" s="19">
        <v>82</v>
      </c>
      <c r="I31" s="19">
        <v>80</v>
      </c>
      <c r="J31" s="20">
        <v>162</v>
      </c>
      <c r="L31" s="16">
        <v>82</v>
      </c>
      <c r="M31" s="16">
        <v>83</v>
      </c>
      <c r="N31" s="27">
        <f t="shared" si="0"/>
        <v>165</v>
      </c>
      <c r="P31" s="39">
        <v>65</v>
      </c>
      <c r="Q31" s="39">
        <v>59</v>
      </c>
      <c r="R31" s="27">
        <f t="shared" si="1"/>
        <v>124</v>
      </c>
      <c r="T31" s="33">
        <v>51</v>
      </c>
      <c r="U31" s="33">
        <v>51</v>
      </c>
      <c r="V31" s="4">
        <f t="shared" si="2"/>
        <v>102</v>
      </c>
    </row>
    <row r="32" spans="1:22" ht="17.25" customHeight="1" x14ac:dyDescent="0.2">
      <c r="A32" s="19" t="s">
        <v>505</v>
      </c>
      <c r="B32" s="19" t="s">
        <v>506</v>
      </c>
      <c r="C32" s="19">
        <v>54</v>
      </c>
      <c r="D32" s="19">
        <v>55</v>
      </c>
      <c r="E32" s="20">
        <v>109</v>
      </c>
      <c r="H32" s="19">
        <v>55</v>
      </c>
      <c r="I32" s="19">
        <v>51</v>
      </c>
      <c r="J32" s="20">
        <v>106</v>
      </c>
      <c r="L32" s="16">
        <v>52</v>
      </c>
      <c r="M32" s="16">
        <v>53</v>
      </c>
      <c r="N32" s="27">
        <f t="shared" si="0"/>
        <v>105</v>
      </c>
      <c r="P32" s="39">
        <v>31</v>
      </c>
      <c r="Q32" s="39">
        <v>27</v>
      </c>
      <c r="R32" s="27">
        <f t="shared" si="1"/>
        <v>58</v>
      </c>
      <c r="T32" s="33">
        <v>27</v>
      </c>
      <c r="U32" s="33">
        <v>24</v>
      </c>
      <c r="V32" s="4">
        <f t="shared" si="2"/>
        <v>51</v>
      </c>
    </row>
    <row r="33" spans="1:22" ht="17.25" customHeight="1" x14ac:dyDescent="0.2">
      <c r="A33" s="19" t="s">
        <v>507</v>
      </c>
      <c r="B33" s="19" t="s">
        <v>508</v>
      </c>
      <c r="C33" s="19">
        <v>14</v>
      </c>
      <c r="D33" s="19">
        <v>6</v>
      </c>
      <c r="E33" s="20">
        <v>20</v>
      </c>
      <c r="H33" s="19">
        <v>8</v>
      </c>
      <c r="I33" s="19">
        <v>10</v>
      </c>
      <c r="J33" s="20">
        <v>18</v>
      </c>
      <c r="L33" s="16">
        <v>11</v>
      </c>
      <c r="M33" s="16">
        <v>14</v>
      </c>
      <c r="N33" s="27">
        <f t="shared" si="0"/>
        <v>25</v>
      </c>
      <c r="P33" s="39">
        <v>15</v>
      </c>
      <c r="Q33" s="39">
        <v>14</v>
      </c>
      <c r="R33" s="27">
        <f t="shared" si="1"/>
        <v>29</v>
      </c>
      <c r="T33" s="33">
        <v>9</v>
      </c>
      <c r="U33" s="33">
        <v>9</v>
      </c>
      <c r="V33" s="4">
        <f t="shared" si="2"/>
        <v>18</v>
      </c>
    </row>
    <row r="34" spans="1:22" ht="17.25" customHeight="1" x14ac:dyDescent="0.2">
      <c r="A34" s="19" t="s">
        <v>511</v>
      </c>
      <c r="B34" s="19" t="s">
        <v>512</v>
      </c>
      <c r="C34" s="19">
        <v>1</v>
      </c>
      <c r="D34" s="19" t="s">
        <v>144</v>
      </c>
      <c r="E34" s="20">
        <v>1</v>
      </c>
      <c r="H34" s="19">
        <v>1</v>
      </c>
      <c r="I34" s="19">
        <v>3</v>
      </c>
      <c r="J34" s="20">
        <v>4</v>
      </c>
      <c r="L34" s="16">
        <v>0</v>
      </c>
      <c r="M34" s="16">
        <v>1</v>
      </c>
      <c r="N34" s="27">
        <f t="shared" si="0"/>
        <v>1</v>
      </c>
      <c r="P34" s="39">
        <v>1</v>
      </c>
      <c r="Q34" s="39">
        <v>0</v>
      </c>
      <c r="R34" s="27">
        <f t="shared" si="1"/>
        <v>1</v>
      </c>
      <c r="T34" s="4"/>
      <c r="U34" s="4"/>
      <c r="V34" s="4">
        <f t="shared" si="2"/>
        <v>0</v>
      </c>
    </row>
    <row r="35" spans="1:22" ht="17.25" customHeight="1" x14ac:dyDescent="0.2">
      <c r="A35" s="19" t="s">
        <v>513</v>
      </c>
      <c r="B35" s="19" t="s">
        <v>514</v>
      </c>
      <c r="C35" s="19" t="s">
        <v>144</v>
      </c>
      <c r="D35" s="19">
        <v>1</v>
      </c>
      <c r="E35" s="20">
        <v>1</v>
      </c>
      <c r="H35" s="19">
        <v>0</v>
      </c>
      <c r="I35" s="19">
        <v>0</v>
      </c>
      <c r="J35" s="20">
        <v>0</v>
      </c>
      <c r="L35" s="16">
        <v>0</v>
      </c>
      <c r="M35" s="16">
        <v>0</v>
      </c>
      <c r="N35" s="27">
        <f t="shared" si="0"/>
        <v>0</v>
      </c>
      <c r="P35" s="39">
        <v>0</v>
      </c>
      <c r="Q35" s="39">
        <v>0</v>
      </c>
      <c r="R35" s="27">
        <f t="shared" si="1"/>
        <v>0</v>
      </c>
      <c r="T35" s="4"/>
      <c r="U35" s="4"/>
      <c r="V35" s="4">
        <f t="shared" si="2"/>
        <v>0</v>
      </c>
    </row>
    <row r="36" spans="1:22" ht="17.25" customHeight="1" x14ac:dyDescent="0.2">
      <c r="A36" s="19" t="s">
        <v>515</v>
      </c>
      <c r="B36" s="19" t="s">
        <v>516</v>
      </c>
      <c r="C36" s="19">
        <v>64</v>
      </c>
      <c r="D36" s="19">
        <v>54</v>
      </c>
      <c r="E36" s="20">
        <v>118</v>
      </c>
      <c r="H36" s="19">
        <v>82</v>
      </c>
      <c r="I36" s="19">
        <v>65</v>
      </c>
      <c r="J36" s="20">
        <v>147</v>
      </c>
      <c r="L36" s="16">
        <v>67</v>
      </c>
      <c r="M36" s="16">
        <v>59</v>
      </c>
      <c r="N36" s="27">
        <f t="shared" si="0"/>
        <v>126</v>
      </c>
      <c r="P36" s="39">
        <v>81</v>
      </c>
      <c r="Q36" s="39">
        <v>69</v>
      </c>
      <c r="R36" s="27">
        <f t="shared" si="1"/>
        <v>150</v>
      </c>
      <c r="T36" s="33">
        <v>83</v>
      </c>
      <c r="U36" s="33">
        <v>80</v>
      </c>
      <c r="V36" s="4">
        <f t="shared" si="2"/>
        <v>163</v>
      </c>
    </row>
    <row r="37" spans="1:22" ht="17.25" customHeight="1" x14ac:dyDescent="0.2">
      <c r="A37" s="19" t="s">
        <v>517</v>
      </c>
      <c r="B37" s="19" t="s">
        <v>518</v>
      </c>
      <c r="C37" s="19">
        <v>35</v>
      </c>
      <c r="D37" s="19">
        <v>38</v>
      </c>
      <c r="E37" s="20">
        <v>73</v>
      </c>
      <c r="H37" s="19">
        <v>60</v>
      </c>
      <c r="I37" s="19">
        <v>34</v>
      </c>
      <c r="J37" s="20">
        <v>94</v>
      </c>
      <c r="L37" s="16">
        <v>44</v>
      </c>
      <c r="M37" s="16">
        <v>39</v>
      </c>
      <c r="N37" s="27">
        <f t="shared" si="0"/>
        <v>83</v>
      </c>
      <c r="P37" s="39">
        <v>51</v>
      </c>
      <c r="Q37" s="39">
        <v>41</v>
      </c>
      <c r="R37" s="27">
        <f t="shared" si="1"/>
        <v>92</v>
      </c>
      <c r="T37" s="33">
        <v>47</v>
      </c>
      <c r="U37" s="33">
        <v>45</v>
      </c>
      <c r="V37" s="4">
        <f t="shared" si="2"/>
        <v>92</v>
      </c>
    </row>
    <row r="38" spans="1:22" ht="17.25" customHeight="1" x14ac:dyDescent="0.2">
      <c r="A38" s="19" t="s">
        <v>519</v>
      </c>
      <c r="B38" s="19" t="s">
        <v>520</v>
      </c>
      <c r="C38" s="19">
        <v>18</v>
      </c>
      <c r="D38" s="19">
        <v>9</v>
      </c>
      <c r="E38" s="20">
        <v>27</v>
      </c>
      <c r="H38" s="19">
        <v>12</v>
      </c>
      <c r="I38" s="19">
        <v>26</v>
      </c>
      <c r="J38" s="20">
        <v>38</v>
      </c>
      <c r="L38" s="16">
        <v>17</v>
      </c>
      <c r="M38" s="16">
        <v>14</v>
      </c>
      <c r="N38" s="27">
        <f t="shared" si="0"/>
        <v>31</v>
      </c>
      <c r="P38" s="39">
        <v>21</v>
      </c>
      <c r="Q38" s="39">
        <v>23</v>
      </c>
      <c r="R38" s="27">
        <f t="shared" si="1"/>
        <v>44</v>
      </c>
      <c r="T38" s="33">
        <v>26</v>
      </c>
      <c r="U38" s="33">
        <v>19</v>
      </c>
      <c r="V38" s="4">
        <f t="shared" si="2"/>
        <v>45</v>
      </c>
    </row>
    <row r="39" spans="1:22" ht="17.25" customHeight="1" x14ac:dyDescent="0.2">
      <c r="A39" s="19" t="s">
        <v>523</v>
      </c>
      <c r="B39" s="19" t="s">
        <v>524</v>
      </c>
      <c r="C39" s="19">
        <v>3</v>
      </c>
      <c r="D39" s="19" t="s">
        <v>144</v>
      </c>
      <c r="E39" s="20">
        <v>3</v>
      </c>
      <c r="H39" s="19">
        <v>2</v>
      </c>
      <c r="I39" s="19">
        <v>1</v>
      </c>
      <c r="J39" s="20">
        <v>3</v>
      </c>
      <c r="M39" s="16">
        <v>2</v>
      </c>
      <c r="N39" s="27">
        <f t="shared" si="0"/>
        <v>2</v>
      </c>
      <c r="P39" s="39">
        <v>2</v>
      </c>
      <c r="Q39" s="39">
        <v>1</v>
      </c>
      <c r="R39" s="27">
        <f t="shared" si="1"/>
        <v>3</v>
      </c>
      <c r="T39" s="4"/>
      <c r="U39" s="33">
        <v>6</v>
      </c>
      <c r="V39" s="4">
        <f t="shared" si="2"/>
        <v>6</v>
      </c>
    </row>
    <row r="40" spans="1:22" ht="17.25" customHeight="1" x14ac:dyDescent="0.2">
      <c r="A40" s="19" t="s">
        <v>525</v>
      </c>
      <c r="B40" s="19" t="s">
        <v>526</v>
      </c>
      <c r="C40" s="19">
        <v>51</v>
      </c>
      <c r="D40" s="19">
        <v>46</v>
      </c>
      <c r="E40" s="20">
        <v>97</v>
      </c>
      <c r="H40" s="19">
        <v>54</v>
      </c>
      <c r="I40" s="19">
        <v>54</v>
      </c>
      <c r="J40" s="20">
        <v>108</v>
      </c>
      <c r="L40" s="16">
        <v>28</v>
      </c>
      <c r="M40" s="16">
        <v>58</v>
      </c>
      <c r="N40" s="27">
        <f t="shared" si="0"/>
        <v>86</v>
      </c>
      <c r="P40" s="39">
        <v>40</v>
      </c>
      <c r="Q40" s="39">
        <v>70</v>
      </c>
      <c r="R40" s="27">
        <f t="shared" si="1"/>
        <v>110</v>
      </c>
      <c r="T40" s="33">
        <v>39</v>
      </c>
      <c r="U40" s="33">
        <v>47</v>
      </c>
      <c r="V40" s="4">
        <f t="shared" si="2"/>
        <v>86</v>
      </c>
    </row>
    <row r="41" spans="1:22" ht="17.25" customHeight="1" x14ac:dyDescent="0.2">
      <c r="A41" s="19" t="s">
        <v>529</v>
      </c>
      <c r="B41" s="19" t="s">
        <v>530</v>
      </c>
      <c r="C41" s="19">
        <v>16</v>
      </c>
      <c r="D41" s="19">
        <v>10</v>
      </c>
      <c r="E41" s="20">
        <v>26</v>
      </c>
      <c r="H41" s="19">
        <v>20</v>
      </c>
      <c r="I41" s="19">
        <v>14</v>
      </c>
      <c r="J41" s="20">
        <v>34</v>
      </c>
      <c r="L41" s="16">
        <v>13</v>
      </c>
      <c r="M41" s="16">
        <v>10</v>
      </c>
      <c r="N41" s="27">
        <f t="shared" si="0"/>
        <v>23</v>
      </c>
      <c r="P41" s="103">
        <v>15</v>
      </c>
      <c r="Q41" s="103">
        <v>22</v>
      </c>
      <c r="R41" s="27">
        <f t="shared" si="1"/>
        <v>37</v>
      </c>
      <c r="T41" s="33">
        <v>13</v>
      </c>
      <c r="U41" s="33">
        <v>16</v>
      </c>
      <c r="V41" s="4">
        <f t="shared" si="2"/>
        <v>29</v>
      </c>
    </row>
    <row r="42" spans="1:22" ht="17.25" customHeight="1" x14ac:dyDescent="0.2">
      <c r="A42" s="19" t="s">
        <v>533</v>
      </c>
      <c r="B42" s="19" t="s">
        <v>534</v>
      </c>
      <c r="C42" s="19">
        <v>19</v>
      </c>
      <c r="D42" s="19">
        <v>9</v>
      </c>
      <c r="E42" s="20">
        <v>28</v>
      </c>
      <c r="H42" s="19">
        <v>14</v>
      </c>
      <c r="I42" s="19">
        <v>8</v>
      </c>
      <c r="J42" s="20">
        <v>22</v>
      </c>
      <c r="L42" s="16">
        <v>8</v>
      </c>
      <c r="M42" s="16">
        <v>11</v>
      </c>
      <c r="N42" s="27">
        <f t="shared" si="0"/>
        <v>19</v>
      </c>
      <c r="P42" s="39">
        <v>6</v>
      </c>
      <c r="Q42" s="39">
        <v>9</v>
      </c>
      <c r="R42" s="27">
        <f t="shared" si="1"/>
        <v>15</v>
      </c>
      <c r="T42" s="33">
        <v>11</v>
      </c>
      <c r="U42" s="33">
        <v>4</v>
      </c>
      <c r="V42" s="4">
        <f t="shared" si="2"/>
        <v>15</v>
      </c>
    </row>
    <row r="43" spans="1:22" ht="17.25" customHeight="1" x14ac:dyDescent="0.2">
      <c r="A43" s="19" t="s">
        <v>537</v>
      </c>
      <c r="B43" s="19" t="s">
        <v>538</v>
      </c>
      <c r="C43" s="19">
        <v>15</v>
      </c>
      <c r="D43" s="19">
        <v>27</v>
      </c>
      <c r="E43" s="20">
        <v>42</v>
      </c>
      <c r="H43" s="19">
        <v>19</v>
      </c>
      <c r="I43" s="19">
        <v>31</v>
      </c>
      <c r="J43" s="20">
        <v>50</v>
      </c>
      <c r="L43" s="16">
        <v>6</v>
      </c>
      <c r="M43" s="16">
        <v>37</v>
      </c>
      <c r="N43" s="27">
        <f t="shared" si="0"/>
        <v>43</v>
      </c>
      <c r="P43" s="39">
        <v>19</v>
      </c>
      <c r="Q43" s="39">
        <v>39</v>
      </c>
      <c r="R43" s="27">
        <f t="shared" si="1"/>
        <v>58</v>
      </c>
      <c r="T43" s="33">
        <v>14</v>
      </c>
      <c r="U43" s="33">
        <v>27</v>
      </c>
      <c r="V43" s="4">
        <f t="shared" si="2"/>
        <v>41</v>
      </c>
    </row>
    <row r="44" spans="1:22" ht="17.25" customHeight="1" x14ac:dyDescent="0.2">
      <c r="A44" s="19" t="s">
        <v>539</v>
      </c>
      <c r="B44" s="19" t="s">
        <v>540</v>
      </c>
      <c r="C44" s="19">
        <v>1</v>
      </c>
      <c r="D44" s="19" t="s">
        <v>144</v>
      </c>
      <c r="E44" s="20">
        <v>1</v>
      </c>
      <c r="H44" s="19">
        <v>1</v>
      </c>
      <c r="I44" s="19">
        <v>1</v>
      </c>
      <c r="J44" s="20">
        <v>2</v>
      </c>
      <c r="L44" s="16">
        <v>1</v>
      </c>
      <c r="N44" s="27">
        <f t="shared" si="0"/>
        <v>1</v>
      </c>
      <c r="P44" s="39">
        <v>0</v>
      </c>
      <c r="Q44" s="39">
        <v>0</v>
      </c>
      <c r="R44" s="27">
        <f t="shared" si="1"/>
        <v>0</v>
      </c>
      <c r="T44" s="33">
        <v>1</v>
      </c>
      <c r="U44" s="4"/>
      <c r="V44" s="4">
        <f t="shared" si="2"/>
        <v>1</v>
      </c>
    </row>
    <row r="45" spans="1:22" ht="17.25" customHeight="1" x14ac:dyDescent="0.2">
      <c r="A45" s="19" t="s">
        <v>543</v>
      </c>
      <c r="B45" s="19" t="s">
        <v>544</v>
      </c>
      <c r="C45" s="19">
        <v>148</v>
      </c>
      <c r="D45" s="19">
        <v>75</v>
      </c>
      <c r="E45" s="20">
        <v>223</v>
      </c>
      <c r="H45" s="19">
        <v>150</v>
      </c>
      <c r="I45" s="19">
        <v>68</v>
      </c>
      <c r="J45" s="20">
        <v>218</v>
      </c>
      <c r="L45" s="16">
        <v>180</v>
      </c>
      <c r="M45" s="16">
        <v>78</v>
      </c>
      <c r="N45" s="27">
        <f t="shared" si="0"/>
        <v>258</v>
      </c>
      <c r="P45" s="39">
        <v>156</v>
      </c>
      <c r="Q45" s="39">
        <v>72</v>
      </c>
      <c r="R45" s="27">
        <f t="shared" si="1"/>
        <v>228</v>
      </c>
      <c r="T45" s="33">
        <v>143</v>
      </c>
      <c r="U45" s="33">
        <v>97</v>
      </c>
      <c r="V45" s="4">
        <f t="shared" si="2"/>
        <v>240</v>
      </c>
    </row>
    <row r="46" spans="1:22" ht="17.25" customHeight="1" x14ac:dyDescent="0.2">
      <c r="A46" s="19" t="s">
        <v>545</v>
      </c>
      <c r="B46" s="19" t="s">
        <v>546</v>
      </c>
      <c r="C46" s="19">
        <v>2</v>
      </c>
      <c r="D46" s="19">
        <v>2</v>
      </c>
      <c r="E46" s="20">
        <v>4</v>
      </c>
      <c r="H46" s="19">
        <v>0</v>
      </c>
      <c r="I46" s="19">
        <v>1</v>
      </c>
      <c r="J46" s="20">
        <v>1</v>
      </c>
      <c r="L46" s="16">
        <v>6</v>
      </c>
      <c r="M46" s="16">
        <v>1</v>
      </c>
      <c r="N46" s="27">
        <f t="shared" si="0"/>
        <v>7</v>
      </c>
      <c r="P46" s="39">
        <v>1</v>
      </c>
      <c r="Q46" s="39">
        <v>1</v>
      </c>
      <c r="R46" s="27">
        <f t="shared" si="1"/>
        <v>2</v>
      </c>
      <c r="T46" s="4"/>
      <c r="U46" s="4"/>
      <c r="V46" s="4">
        <f t="shared" si="2"/>
        <v>0</v>
      </c>
    </row>
    <row r="47" spans="1:22" ht="17.25" customHeight="1" x14ac:dyDescent="0.2">
      <c r="A47" s="19" t="s">
        <v>549</v>
      </c>
      <c r="B47" s="19" t="s">
        <v>550</v>
      </c>
      <c r="C47" s="19">
        <v>28</v>
      </c>
      <c r="D47" s="19">
        <v>12</v>
      </c>
      <c r="E47" s="20">
        <v>40</v>
      </c>
      <c r="H47" s="19">
        <v>28</v>
      </c>
      <c r="I47" s="19">
        <v>12</v>
      </c>
      <c r="J47" s="20">
        <v>40</v>
      </c>
      <c r="L47" s="16">
        <v>25</v>
      </c>
      <c r="M47" s="16">
        <v>7</v>
      </c>
      <c r="N47" s="27">
        <f t="shared" si="0"/>
        <v>32</v>
      </c>
      <c r="P47" s="39">
        <v>23</v>
      </c>
      <c r="Q47" s="39">
        <v>11</v>
      </c>
      <c r="R47" s="27">
        <f t="shared" si="1"/>
        <v>34</v>
      </c>
      <c r="T47" s="33">
        <v>22</v>
      </c>
      <c r="U47" s="33">
        <v>12</v>
      </c>
      <c r="V47" s="4">
        <f t="shared" si="2"/>
        <v>34</v>
      </c>
    </row>
    <row r="48" spans="1:22" ht="17.25" customHeight="1" x14ac:dyDescent="0.2">
      <c r="A48" s="19" t="s">
        <v>553</v>
      </c>
      <c r="B48" s="19" t="s">
        <v>554</v>
      </c>
      <c r="C48" s="19">
        <v>71</v>
      </c>
      <c r="D48" s="19">
        <v>40</v>
      </c>
      <c r="E48" s="20">
        <v>111</v>
      </c>
      <c r="H48" s="19">
        <v>84</v>
      </c>
      <c r="I48" s="19">
        <v>33</v>
      </c>
      <c r="J48" s="20">
        <v>117</v>
      </c>
      <c r="L48" s="16">
        <v>50</v>
      </c>
      <c r="M48" s="16">
        <v>18</v>
      </c>
      <c r="N48" s="27">
        <f t="shared" si="0"/>
        <v>68</v>
      </c>
      <c r="P48" s="39">
        <v>69</v>
      </c>
      <c r="Q48" s="39">
        <v>35</v>
      </c>
      <c r="R48" s="27">
        <f t="shared" si="1"/>
        <v>104</v>
      </c>
      <c r="T48" s="4"/>
      <c r="U48" s="33">
        <v>1</v>
      </c>
      <c r="V48" s="4">
        <f t="shared" si="2"/>
        <v>1</v>
      </c>
    </row>
    <row r="49" spans="1:22" ht="17.25" customHeight="1" x14ac:dyDescent="0.2">
      <c r="A49" s="19" t="s">
        <v>555</v>
      </c>
      <c r="B49" s="19" t="s">
        <v>556</v>
      </c>
      <c r="C49" s="19">
        <v>45</v>
      </c>
      <c r="D49" s="19">
        <v>18</v>
      </c>
      <c r="E49" s="20">
        <v>63</v>
      </c>
      <c r="H49" s="19">
        <v>36</v>
      </c>
      <c r="I49" s="19">
        <v>22</v>
      </c>
      <c r="J49" s="20">
        <v>58</v>
      </c>
      <c r="L49" s="16">
        <v>93</v>
      </c>
      <c r="M49" s="16">
        <v>51</v>
      </c>
      <c r="N49" s="27">
        <f t="shared" si="0"/>
        <v>144</v>
      </c>
      <c r="P49" s="39">
        <v>60</v>
      </c>
      <c r="Q49" s="39">
        <v>24</v>
      </c>
      <c r="R49" s="27">
        <f t="shared" si="1"/>
        <v>84</v>
      </c>
      <c r="T49" s="33">
        <v>118</v>
      </c>
      <c r="U49" s="33">
        <v>83</v>
      </c>
      <c r="V49" s="4">
        <f t="shared" si="2"/>
        <v>201</v>
      </c>
    </row>
    <row r="50" spans="1:22" ht="17.25" customHeight="1" x14ac:dyDescent="0.2">
      <c r="A50" s="19" t="s">
        <v>559</v>
      </c>
      <c r="B50" s="19" t="s">
        <v>560</v>
      </c>
      <c r="C50" s="19">
        <v>177</v>
      </c>
      <c r="D50" s="19">
        <v>79</v>
      </c>
      <c r="E50" s="20">
        <v>256</v>
      </c>
      <c r="H50" s="19">
        <v>168</v>
      </c>
      <c r="I50" s="19">
        <v>81</v>
      </c>
      <c r="J50" s="20">
        <v>249</v>
      </c>
      <c r="L50" s="16">
        <v>166</v>
      </c>
      <c r="M50" s="16">
        <v>90</v>
      </c>
      <c r="N50" s="27">
        <f t="shared" si="0"/>
        <v>256</v>
      </c>
      <c r="P50" s="39">
        <v>176</v>
      </c>
      <c r="Q50" s="39">
        <v>72</v>
      </c>
      <c r="R50" s="27">
        <f t="shared" si="1"/>
        <v>248</v>
      </c>
      <c r="T50" s="33">
        <v>143</v>
      </c>
      <c r="U50" s="33">
        <v>49</v>
      </c>
      <c r="V50" s="4">
        <f t="shared" si="2"/>
        <v>192</v>
      </c>
    </row>
    <row r="51" spans="1:22" ht="17.25" customHeight="1" x14ac:dyDescent="0.2">
      <c r="A51" s="19" t="s">
        <v>562</v>
      </c>
      <c r="B51" s="19" t="s">
        <v>564</v>
      </c>
      <c r="C51" s="19">
        <v>27</v>
      </c>
      <c r="D51" s="19">
        <v>15</v>
      </c>
      <c r="E51" s="20">
        <v>42</v>
      </c>
      <c r="H51" s="19">
        <v>24</v>
      </c>
      <c r="I51" s="19">
        <v>14</v>
      </c>
      <c r="J51" s="20">
        <v>38</v>
      </c>
      <c r="L51" s="16">
        <v>26</v>
      </c>
      <c r="M51" s="16">
        <v>13</v>
      </c>
      <c r="N51" s="27">
        <f t="shared" si="0"/>
        <v>39</v>
      </c>
      <c r="P51" s="39">
        <v>20</v>
      </c>
      <c r="Q51" s="39">
        <v>13</v>
      </c>
      <c r="R51" s="27">
        <f t="shared" si="1"/>
        <v>33</v>
      </c>
      <c r="T51" s="33">
        <v>19</v>
      </c>
      <c r="U51" s="33">
        <v>9</v>
      </c>
      <c r="V51" s="4">
        <f t="shared" si="2"/>
        <v>28</v>
      </c>
    </row>
    <row r="52" spans="1:22" ht="17.25" customHeight="1" x14ac:dyDescent="0.2">
      <c r="A52" s="19" t="s">
        <v>565</v>
      </c>
      <c r="B52" s="19" t="s">
        <v>566</v>
      </c>
      <c r="C52" s="19">
        <v>28</v>
      </c>
      <c r="D52" s="19">
        <v>26</v>
      </c>
      <c r="E52" s="20">
        <v>54</v>
      </c>
      <c r="H52" s="19">
        <v>43</v>
      </c>
      <c r="I52" s="19">
        <v>32</v>
      </c>
      <c r="J52" s="20">
        <v>75</v>
      </c>
      <c r="L52" s="16">
        <v>37</v>
      </c>
      <c r="M52" s="16">
        <v>32</v>
      </c>
      <c r="N52" s="27">
        <f t="shared" si="0"/>
        <v>69</v>
      </c>
      <c r="P52" s="39">
        <v>35</v>
      </c>
      <c r="Q52" s="39">
        <v>20</v>
      </c>
      <c r="R52" s="27">
        <f t="shared" si="1"/>
        <v>55</v>
      </c>
      <c r="T52" s="33">
        <v>44</v>
      </c>
      <c r="U52" s="33">
        <v>39</v>
      </c>
      <c r="V52" s="4">
        <f t="shared" si="2"/>
        <v>83</v>
      </c>
    </row>
    <row r="53" spans="1:22" ht="17.25" customHeight="1" x14ac:dyDescent="0.2">
      <c r="A53" s="19" t="s">
        <v>567</v>
      </c>
      <c r="B53" s="19" t="s">
        <v>568</v>
      </c>
      <c r="C53" s="19" t="s">
        <v>144</v>
      </c>
      <c r="D53" s="19">
        <v>1</v>
      </c>
      <c r="E53" s="20">
        <v>1</v>
      </c>
      <c r="H53" s="19">
        <v>0</v>
      </c>
      <c r="I53" s="19">
        <v>0</v>
      </c>
      <c r="J53" s="20">
        <v>0</v>
      </c>
      <c r="M53" s="16">
        <v>1</v>
      </c>
      <c r="N53" s="27">
        <f t="shared" si="0"/>
        <v>1</v>
      </c>
      <c r="P53" s="39">
        <v>0</v>
      </c>
      <c r="Q53" s="39">
        <v>0</v>
      </c>
      <c r="R53" s="27">
        <f t="shared" si="1"/>
        <v>0</v>
      </c>
      <c r="T53" s="33">
        <v>1</v>
      </c>
      <c r="U53" s="33">
        <v>2</v>
      </c>
      <c r="V53" s="4">
        <f t="shared" si="2"/>
        <v>3</v>
      </c>
    </row>
    <row r="54" spans="1:22" ht="17.25" customHeight="1" x14ac:dyDescent="0.2">
      <c r="A54" s="19" t="s">
        <v>569</v>
      </c>
      <c r="B54" s="19" t="s">
        <v>570</v>
      </c>
      <c r="C54" s="19">
        <v>57</v>
      </c>
      <c r="D54" s="19">
        <v>56</v>
      </c>
      <c r="E54" s="20">
        <v>113</v>
      </c>
      <c r="H54" s="19">
        <v>54</v>
      </c>
      <c r="I54" s="19">
        <v>23</v>
      </c>
      <c r="J54" s="20">
        <v>77</v>
      </c>
      <c r="L54" s="16">
        <v>56</v>
      </c>
      <c r="M54" s="16">
        <v>47</v>
      </c>
      <c r="N54" s="27">
        <f t="shared" si="0"/>
        <v>103</v>
      </c>
      <c r="P54" s="39">
        <v>53</v>
      </c>
      <c r="Q54" s="39">
        <v>42</v>
      </c>
      <c r="R54" s="27">
        <f t="shared" si="1"/>
        <v>95</v>
      </c>
      <c r="T54" s="33">
        <v>57</v>
      </c>
      <c r="U54" s="33">
        <v>39</v>
      </c>
      <c r="V54" s="4">
        <f t="shared" si="2"/>
        <v>96</v>
      </c>
    </row>
    <row r="55" spans="1:22" ht="17.25" customHeight="1" x14ac:dyDescent="0.2">
      <c r="A55" s="19" t="s">
        <v>571</v>
      </c>
      <c r="B55" s="19" t="s">
        <v>572</v>
      </c>
      <c r="C55" s="19">
        <v>11</v>
      </c>
      <c r="D55" s="19">
        <v>16</v>
      </c>
      <c r="E55" s="20">
        <v>27</v>
      </c>
      <c r="H55" s="19">
        <v>15</v>
      </c>
      <c r="I55" s="19">
        <v>5</v>
      </c>
      <c r="J55" s="20">
        <v>20</v>
      </c>
      <c r="L55" s="16">
        <v>17</v>
      </c>
      <c r="M55" s="16">
        <v>10</v>
      </c>
      <c r="N55" s="27">
        <f t="shared" si="0"/>
        <v>27</v>
      </c>
      <c r="P55" s="39">
        <v>11</v>
      </c>
      <c r="Q55" s="39">
        <v>12</v>
      </c>
      <c r="R55" s="27">
        <f t="shared" si="1"/>
        <v>23</v>
      </c>
      <c r="T55" s="33">
        <v>11</v>
      </c>
      <c r="U55" s="33">
        <v>9</v>
      </c>
      <c r="V55" s="4">
        <f t="shared" si="2"/>
        <v>20</v>
      </c>
    </row>
    <row r="56" spans="1:22" ht="17.25" customHeight="1" x14ac:dyDescent="0.2">
      <c r="A56" s="19" t="s">
        <v>573</v>
      </c>
      <c r="B56" s="19" t="s">
        <v>574</v>
      </c>
      <c r="C56" s="19">
        <v>17</v>
      </c>
      <c r="D56" s="19">
        <v>15</v>
      </c>
      <c r="E56" s="20">
        <v>32</v>
      </c>
      <c r="H56" s="19">
        <v>21</v>
      </c>
      <c r="I56" s="19">
        <v>10</v>
      </c>
      <c r="J56" s="20">
        <v>31</v>
      </c>
      <c r="L56" s="16">
        <v>29</v>
      </c>
      <c r="M56" s="16">
        <v>14</v>
      </c>
      <c r="N56" s="27">
        <f t="shared" si="0"/>
        <v>43</v>
      </c>
      <c r="P56" s="39">
        <v>25</v>
      </c>
      <c r="Q56" s="39">
        <v>12</v>
      </c>
      <c r="R56" s="27">
        <f t="shared" si="1"/>
        <v>37</v>
      </c>
      <c r="T56" s="33">
        <v>35</v>
      </c>
      <c r="U56" s="33">
        <v>27</v>
      </c>
      <c r="V56" s="4">
        <f t="shared" si="2"/>
        <v>62</v>
      </c>
    </row>
    <row r="57" spans="1:22" ht="17.25" customHeight="1" x14ac:dyDescent="0.2">
      <c r="A57" s="19" t="s">
        <v>575</v>
      </c>
      <c r="B57" s="19" t="s">
        <v>576</v>
      </c>
      <c r="C57" s="19">
        <v>2</v>
      </c>
      <c r="D57" s="19" t="s">
        <v>144</v>
      </c>
      <c r="E57" s="20">
        <v>2</v>
      </c>
      <c r="H57" s="19">
        <v>3</v>
      </c>
      <c r="I57" s="19">
        <v>0</v>
      </c>
      <c r="J57" s="20">
        <v>3</v>
      </c>
      <c r="L57" s="16">
        <v>0</v>
      </c>
      <c r="M57" s="16">
        <v>0</v>
      </c>
      <c r="N57" s="27">
        <f t="shared" si="0"/>
        <v>0</v>
      </c>
      <c r="P57" s="39">
        <v>1</v>
      </c>
      <c r="Q57" s="39">
        <v>0</v>
      </c>
      <c r="R57" s="27">
        <f t="shared" si="1"/>
        <v>1</v>
      </c>
      <c r="T57" s="33">
        <v>1</v>
      </c>
      <c r="U57" s="33">
        <v>1</v>
      </c>
      <c r="V57" s="4">
        <f t="shared" si="2"/>
        <v>2</v>
      </c>
    </row>
    <row r="58" spans="1:22" ht="17.25" customHeight="1" x14ac:dyDescent="0.2">
      <c r="A58" s="19" t="s">
        <v>577</v>
      </c>
      <c r="B58" s="19" t="s">
        <v>578</v>
      </c>
      <c r="C58" s="19">
        <v>2</v>
      </c>
      <c r="D58" s="19">
        <v>3</v>
      </c>
      <c r="E58" s="20">
        <v>5</v>
      </c>
      <c r="H58" s="19">
        <v>1</v>
      </c>
      <c r="I58" s="19">
        <v>0</v>
      </c>
      <c r="J58" s="20">
        <v>1</v>
      </c>
      <c r="L58" s="16">
        <v>1</v>
      </c>
      <c r="M58" s="16">
        <v>2</v>
      </c>
      <c r="N58" s="27">
        <f t="shared" si="0"/>
        <v>3</v>
      </c>
      <c r="P58" s="39">
        <v>1</v>
      </c>
      <c r="Q58" s="39">
        <v>0</v>
      </c>
      <c r="R58" s="27">
        <f t="shared" si="1"/>
        <v>1</v>
      </c>
      <c r="T58" s="33">
        <v>3</v>
      </c>
      <c r="U58" s="33">
        <v>5</v>
      </c>
      <c r="V58" s="4">
        <f t="shared" si="2"/>
        <v>8</v>
      </c>
    </row>
    <row r="59" spans="1:22" ht="17.25" customHeight="1" x14ac:dyDescent="0.2">
      <c r="A59" s="19" t="s">
        <v>579</v>
      </c>
      <c r="B59" s="19" t="s">
        <v>580</v>
      </c>
      <c r="C59" s="19">
        <v>3</v>
      </c>
      <c r="D59" s="19" t="s">
        <v>144</v>
      </c>
      <c r="E59" s="20">
        <v>3</v>
      </c>
      <c r="H59" s="19">
        <v>1</v>
      </c>
      <c r="I59" s="19">
        <v>1</v>
      </c>
      <c r="J59" s="20">
        <v>2</v>
      </c>
      <c r="L59" s="16">
        <v>0</v>
      </c>
      <c r="M59" s="16">
        <v>0</v>
      </c>
      <c r="N59" s="27">
        <f t="shared" si="0"/>
        <v>0</v>
      </c>
      <c r="Q59" s="39">
        <v>1</v>
      </c>
      <c r="R59" s="27">
        <f t="shared" si="1"/>
        <v>1</v>
      </c>
      <c r="T59" s="4"/>
      <c r="U59" s="33">
        <v>1</v>
      </c>
      <c r="V59" s="4">
        <f t="shared" si="2"/>
        <v>1</v>
      </c>
    </row>
    <row r="60" spans="1:22" ht="33" customHeight="1" x14ac:dyDescent="0.2">
      <c r="A60" s="19" t="s">
        <v>581</v>
      </c>
      <c r="B60" s="19" t="s">
        <v>582</v>
      </c>
      <c r="C60" s="19">
        <v>43</v>
      </c>
      <c r="D60" s="19">
        <v>28</v>
      </c>
      <c r="E60" s="20">
        <v>71</v>
      </c>
      <c r="H60" s="19">
        <v>29</v>
      </c>
      <c r="I60" s="19">
        <v>30</v>
      </c>
      <c r="J60" s="20">
        <v>59</v>
      </c>
      <c r="L60" s="16">
        <v>33</v>
      </c>
      <c r="M60" s="16">
        <v>36</v>
      </c>
      <c r="N60" s="27">
        <f t="shared" si="0"/>
        <v>69</v>
      </c>
      <c r="P60" s="39">
        <v>33</v>
      </c>
      <c r="Q60" s="39">
        <v>41</v>
      </c>
      <c r="R60" s="27">
        <f t="shared" si="1"/>
        <v>74</v>
      </c>
      <c r="T60" s="33">
        <v>27</v>
      </c>
      <c r="U60" s="33">
        <v>29</v>
      </c>
      <c r="V60" s="4">
        <f t="shared" si="2"/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88"/>
  <sheetViews>
    <sheetView workbookViewId="0"/>
  </sheetViews>
  <sheetFormatPr baseColWidth="10" defaultColWidth="14.5" defaultRowHeight="12.75" customHeight="1" x14ac:dyDescent="0.15"/>
  <cols>
    <col min="1" max="21" width="17.33203125" customWidth="1"/>
  </cols>
  <sheetData>
    <row r="1" spans="1:10" ht="12.75" customHeight="1" x14ac:dyDescent="0.15">
      <c r="A1" s="100" t="s">
        <v>215</v>
      </c>
      <c r="B1" s="33" t="s">
        <v>218</v>
      </c>
      <c r="C1" s="4"/>
      <c r="D1" s="4"/>
      <c r="F1" s="100" t="s">
        <v>215</v>
      </c>
      <c r="G1" s="100" t="s">
        <v>219</v>
      </c>
    </row>
    <row r="2" spans="1:10" ht="12.75" customHeight="1" x14ac:dyDescent="0.15">
      <c r="B2" s="33" t="s">
        <v>221</v>
      </c>
      <c r="C2" s="33" t="s">
        <v>223</v>
      </c>
      <c r="D2" s="33" t="s">
        <v>224</v>
      </c>
      <c r="F2" s="100" t="s">
        <v>225</v>
      </c>
      <c r="G2" s="100" t="s">
        <v>224</v>
      </c>
      <c r="H2" s="100" t="s">
        <v>223</v>
      </c>
      <c r="J2" s="100" t="s">
        <v>226</v>
      </c>
    </row>
    <row r="3" spans="1:10" ht="12.75" customHeight="1" x14ac:dyDescent="0.15">
      <c r="A3" s="100" t="s">
        <v>227</v>
      </c>
      <c r="B3" s="33">
        <v>1746110</v>
      </c>
      <c r="C3" s="33">
        <v>885168</v>
      </c>
      <c r="D3" s="33">
        <v>860942</v>
      </c>
      <c r="F3" s="100" t="s">
        <v>227</v>
      </c>
      <c r="G3" s="100">
        <v>20.6</v>
      </c>
      <c r="H3" s="100">
        <v>22.1</v>
      </c>
      <c r="J3" s="100">
        <v>21.4</v>
      </c>
    </row>
    <row r="4" spans="1:10" ht="12.75" customHeight="1" x14ac:dyDescent="0.15">
      <c r="A4" s="100" t="s">
        <v>228</v>
      </c>
      <c r="B4" s="33">
        <v>2023286</v>
      </c>
      <c r="C4" s="33">
        <v>1023957</v>
      </c>
      <c r="D4" s="33">
        <v>999329</v>
      </c>
      <c r="F4" s="100" t="s">
        <v>228</v>
      </c>
      <c r="G4" s="100">
        <v>22.6</v>
      </c>
      <c r="H4" s="100">
        <v>24.1</v>
      </c>
      <c r="J4" s="100">
        <v>23.3</v>
      </c>
    </row>
    <row r="5" spans="1:10" ht="12.75" customHeight="1" x14ac:dyDescent="0.15">
      <c r="A5" s="100" t="s">
        <v>231</v>
      </c>
      <c r="B5" s="33">
        <v>2087236</v>
      </c>
      <c r="C5" s="33">
        <v>1061271</v>
      </c>
      <c r="D5" s="33">
        <v>1025965</v>
      </c>
      <c r="F5" s="100" t="s">
        <v>231</v>
      </c>
      <c r="G5" s="100">
        <v>21.8</v>
      </c>
      <c r="H5" s="100">
        <v>23.5</v>
      </c>
      <c r="J5" s="100">
        <v>22.7</v>
      </c>
    </row>
    <row r="6" spans="1:10" ht="12.75" customHeight="1" x14ac:dyDescent="0.15">
      <c r="A6" s="100" t="s">
        <v>232</v>
      </c>
      <c r="B6" s="33">
        <v>2123479</v>
      </c>
      <c r="C6" s="33">
        <v>1077265</v>
      </c>
      <c r="D6" s="33">
        <v>1046214</v>
      </c>
      <c r="F6" s="100" t="s">
        <v>232</v>
      </c>
      <c r="G6" s="100">
        <v>21</v>
      </c>
      <c r="H6" s="100">
        <v>22.6</v>
      </c>
      <c r="J6" s="100">
        <v>21.8</v>
      </c>
    </row>
    <row r="7" spans="1:10" ht="12.75" customHeight="1" x14ac:dyDescent="0.15">
      <c r="A7" s="100" t="s">
        <v>233</v>
      </c>
      <c r="B7" s="33">
        <v>2331957</v>
      </c>
      <c r="C7" s="33">
        <v>1192943</v>
      </c>
      <c r="D7" s="33">
        <v>1139014</v>
      </c>
      <c r="F7" s="100" t="s">
        <v>233</v>
      </c>
      <c r="G7" s="100">
        <v>21.5</v>
      </c>
      <c r="H7" s="100">
        <v>23.7</v>
      </c>
      <c r="J7" s="100">
        <v>22.6</v>
      </c>
    </row>
    <row r="8" spans="1:10" ht="12.75" customHeight="1" x14ac:dyDescent="0.15">
      <c r="A8" s="100" t="s">
        <v>234</v>
      </c>
      <c r="B8" s="33">
        <v>2462541</v>
      </c>
      <c r="C8" s="33">
        <v>1266546</v>
      </c>
      <c r="D8" s="33">
        <v>1195995</v>
      </c>
      <c r="F8" s="100" t="s">
        <v>234</v>
      </c>
      <c r="G8" s="100">
        <v>21.2</v>
      </c>
      <c r="H8" s="100">
        <v>23.7</v>
      </c>
      <c r="J8" s="100">
        <v>22.4</v>
      </c>
    </row>
    <row r="9" spans="1:10" ht="12.75" customHeight="1" x14ac:dyDescent="0.15">
      <c r="A9" s="100" t="s">
        <v>235</v>
      </c>
      <c r="B9" s="33">
        <v>2572749</v>
      </c>
      <c r="C9" s="33">
        <v>1330063</v>
      </c>
      <c r="D9" s="33">
        <v>1242686</v>
      </c>
      <c r="F9" s="100" t="s">
        <v>235</v>
      </c>
      <c r="G9" s="100">
        <v>20.7</v>
      </c>
      <c r="H9" s="100">
        <v>23.3</v>
      </c>
      <c r="J9" s="100">
        <v>22</v>
      </c>
    </row>
    <row r="10" spans="1:10" ht="12.75" customHeight="1" x14ac:dyDescent="0.15">
      <c r="A10" s="100" t="s">
        <v>236</v>
      </c>
      <c r="B10" s="33">
        <v>2605562</v>
      </c>
      <c r="C10" s="33">
        <v>1349353</v>
      </c>
      <c r="D10" s="33">
        <v>1256209</v>
      </c>
      <c r="F10" s="100" t="s">
        <v>236</v>
      </c>
      <c r="G10" s="100">
        <v>19.5</v>
      </c>
      <c r="H10" s="100">
        <v>22.1</v>
      </c>
      <c r="J10" s="100">
        <v>20.8</v>
      </c>
    </row>
    <row r="11" spans="1:10" ht="12.75" customHeight="1" x14ac:dyDescent="0.15">
      <c r="A11" s="100" t="s">
        <v>238</v>
      </c>
      <c r="B11" s="33">
        <v>2585164</v>
      </c>
      <c r="C11" s="33">
        <v>1330461</v>
      </c>
      <c r="D11" s="33">
        <v>1254703</v>
      </c>
      <c r="F11" s="100" t="s">
        <v>238</v>
      </c>
      <c r="G11" s="100">
        <v>18.3</v>
      </c>
      <c r="H11" s="100">
        <v>20.5</v>
      </c>
      <c r="J11" s="100">
        <v>19.399999999999999</v>
      </c>
    </row>
    <row r="12" spans="1:10" ht="12.75" customHeight="1" x14ac:dyDescent="0.15">
      <c r="A12" s="100" t="s">
        <v>240</v>
      </c>
      <c r="B12" s="33">
        <v>2659606</v>
      </c>
      <c r="C12" s="33">
        <v>1367855</v>
      </c>
      <c r="D12" s="33">
        <v>1291751</v>
      </c>
      <c r="F12" s="100" t="s">
        <v>240</v>
      </c>
      <c r="G12" s="100">
        <v>17.8</v>
      </c>
      <c r="H12" s="100">
        <v>20</v>
      </c>
      <c r="J12" s="100">
        <v>18.899999999999999</v>
      </c>
    </row>
    <row r="13" spans="1:10" ht="12.75" customHeight="1" x14ac:dyDescent="0.15">
      <c r="A13" s="100" t="s">
        <v>241</v>
      </c>
      <c r="B13" s="33">
        <v>2785391</v>
      </c>
      <c r="C13" s="33">
        <v>1427164</v>
      </c>
      <c r="D13" s="33">
        <v>1358227</v>
      </c>
      <c r="F13" s="100" t="s">
        <v>241</v>
      </c>
      <c r="G13" s="100">
        <v>17.7</v>
      </c>
      <c r="H13" s="100">
        <v>19.8</v>
      </c>
      <c r="J13" s="100">
        <v>18.7</v>
      </c>
    </row>
    <row r="14" spans="1:10" ht="12.75" customHeight="1" x14ac:dyDescent="0.15">
      <c r="A14" s="100" t="s">
        <v>244</v>
      </c>
      <c r="B14" s="33">
        <v>2789984</v>
      </c>
      <c r="C14" s="33">
        <v>1438062</v>
      </c>
      <c r="D14" s="33">
        <v>1351922</v>
      </c>
      <c r="F14" s="100" t="s">
        <v>244</v>
      </c>
      <c r="G14" s="100">
        <v>16.600000000000001</v>
      </c>
      <c r="H14" s="100">
        <v>18.8</v>
      </c>
      <c r="J14" s="100">
        <v>17.7</v>
      </c>
    </row>
    <row r="15" spans="1:10" ht="12.75" customHeight="1" x14ac:dyDescent="0.15">
      <c r="A15" s="100" t="s">
        <v>245</v>
      </c>
      <c r="B15" s="33">
        <v>2671566</v>
      </c>
      <c r="C15" s="33">
        <v>1379931</v>
      </c>
      <c r="D15" s="33">
        <v>1291635</v>
      </c>
      <c r="F15" s="100" t="s">
        <v>245</v>
      </c>
      <c r="G15" s="100">
        <v>15</v>
      </c>
      <c r="H15" s="100">
        <v>17.100000000000001</v>
      </c>
      <c r="J15" s="100">
        <v>16</v>
      </c>
    </row>
    <row r="16" spans="1:10" ht="12.75" customHeight="1" x14ac:dyDescent="0.15">
      <c r="A16" s="100" t="s">
        <v>246</v>
      </c>
      <c r="B16" s="33">
        <v>2577208</v>
      </c>
      <c r="C16" s="33">
        <v>1326425</v>
      </c>
      <c r="D16" s="33">
        <v>1250783</v>
      </c>
      <c r="F16" s="100" t="s">
        <v>246</v>
      </c>
      <c r="G16" s="100">
        <v>13.8</v>
      </c>
      <c r="H16" s="100">
        <v>15.6</v>
      </c>
      <c r="J16" s="100">
        <v>14.7</v>
      </c>
    </row>
    <row r="17" spans="1:10" ht="12.75" customHeight="1" x14ac:dyDescent="0.15">
      <c r="A17" s="100" t="s">
        <v>247</v>
      </c>
      <c r="B17" s="33">
        <v>2598719</v>
      </c>
      <c r="C17" s="33">
        <v>1344171</v>
      </c>
      <c r="D17" s="33">
        <v>1254548</v>
      </c>
      <c r="F17" s="100" t="s">
        <v>247</v>
      </c>
      <c r="G17" s="100">
        <v>13.3</v>
      </c>
      <c r="H17" s="100">
        <v>15.4</v>
      </c>
      <c r="J17" s="100">
        <v>14.3</v>
      </c>
    </row>
    <row r="18" spans="1:10" ht="12.75" customHeight="1" x14ac:dyDescent="0.15">
      <c r="A18" s="100" t="s">
        <v>250</v>
      </c>
      <c r="B18" s="33">
        <v>2589333</v>
      </c>
      <c r="C18" s="33">
        <v>1340340</v>
      </c>
      <c r="D18" s="33">
        <v>1248993</v>
      </c>
      <c r="F18" s="100" t="s">
        <v>250</v>
      </c>
      <c r="G18" s="100">
        <v>12.8</v>
      </c>
      <c r="H18" s="100">
        <v>16.5</v>
      </c>
      <c r="I18" s="100" t="s">
        <v>251</v>
      </c>
      <c r="J18" s="100">
        <v>14.4</v>
      </c>
    </row>
    <row r="19" spans="1:10" ht="12.75" customHeight="1" x14ac:dyDescent="0.15">
      <c r="A19" s="100" t="s">
        <v>252</v>
      </c>
      <c r="B19" s="33">
        <v>2336270</v>
      </c>
      <c r="C19" s="33">
        <v>1189865</v>
      </c>
      <c r="D19" s="33">
        <v>1146405</v>
      </c>
      <c r="F19" s="100" t="s">
        <v>252</v>
      </c>
      <c r="G19" s="100">
        <v>11.4</v>
      </c>
      <c r="H19" s="100">
        <v>12.9</v>
      </c>
      <c r="J19" s="100">
        <v>12.1</v>
      </c>
    </row>
    <row r="20" spans="1:10" ht="12.75" customHeight="1" x14ac:dyDescent="0.15">
      <c r="A20" s="100" t="s">
        <v>253</v>
      </c>
      <c r="B20" s="33">
        <v>2386721</v>
      </c>
      <c r="C20" s="33">
        <v>1217610</v>
      </c>
      <c r="D20" s="33">
        <v>1169111</v>
      </c>
      <c r="F20" s="100" t="s">
        <v>253</v>
      </c>
      <c r="G20" s="100">
        <v>11.4</v>
      </c>
      <c r="H20" s="100">
        <v>12.9</v>
      </c>
      <c r="J20" s="100">
        <v>12.1</v>
      </c>
    </row>
    <row r="21" spans="1:10" ht="12.75" customHeight="1" x14ac:dyDescent="0.15">
      <c r="A21" s="100" t="s">
        <v>256</v>
      </c>
      <c r="B21" s="33">
        <v>2426435</v>
      </c>
      <c r="C21" s="33">
        <v>1232370</v>
      </c>
      <c r="D21" s="33">
        <v>1194065</v>
      </c>
      <c r="F21" s="100" t="s">
        <v>256</v>
      </c>
      <c r="G21" s="100">
        <v>11.4</v>
      </c>
      <c r="H21" s="100">
        <v>12.7</v>
      </c>
      <c r="J21" s="100">
        <v>12</v>
      </c>
    </row>
    <row r="22" spans="1:10" ht="12.75" customHeight="1" x14ac:dyDescent="0.15">
      <c r="A22" s="100" t="s">
        <v>258</v>
      </c>
      <c r="B22" s="33">
        <v>2565773</v>
      </c>
      <c r="C22" s="33">
        <v>1319242</v>
      </c>
      <c r="D22" s="33">
        <v>1246531</v>
      </c>
      <c r="F22" s="100" t="s">
        <v>258</v>
      </c>
      <c r="G22" s="100">
        <v>11.6</v>
      </c>
      <c r="H22" s="100">
        <v>13.5</v>
      </c>
      <c r="J22" s="100">
        <v>12.5</v>
      </c>
    </row>
    <row r="23" spans="1:10" ht="12.75" customHeight="1" x14ac:dyDescent="0.15">
      <c r="A23" s="100" t="s">
        <v>259</v>
      </c>
      <c r="B23" s="33">
        <v>2497013</v>
      </c>
      <c r="C23" s="33">
        <v>1301357</v>
      </c>
      <c r="D23" s="33">
        <v>1195656</v>
      </c>
      <c r="F23" s="100" t="s">
        <v>259</v>
      </c>
      <c r="G23" s="100">
        <v>11.1</v>
      </c>
      <c r="H23" s="100">
        <v>15.1</v>
      </c>
      <c r="I23" s="100" t="s">
        <v>260</v>
      </c>
      <c r="J23" s="100">
        <v>12.8</v>
      </c>
    </row>
    <row r="24" spans="1:10" ht="12.75" customHeight="1" x14ac:dyDescent="0.15">
      <c r="A24" s="100" t="s">
        <v>261</v>
      </c>
      <c r="B24" s="33">
        <v>2500640</v>
      </c>
      <c r="C24" s="33">
        <v>1284831</v>
      </c>
      <c r="D24" s="33">
        <v>1215809</v>
      </c>
      <c r="F24" s="100" t="s">
        <v>261</v>
      </c>
      <c r="G24" s="100">
        <v>10.9</v>
      </c>
      <c r="H24" s="100">
        <v>12.8</v>
      </c>
      <c r="J24" s="100">
        <v>11.8</v>
      </c>
    </row>
    <row r="25" spans="1:10" ht="12.75" customHeight="1" x14ac:dyDescent="0.15">
      <c r="A25" s="100" t="s">
        <v>262</v>
      </c>
      <c r="B25" s="33">
        <v>2571153</v>
      </c>
      <c r="C25" s="33">
        <v>1325747</v>
      </c>
      <c r="D25" s="33">
        <v>1245406</v>
      </c>
      <c r="F25" s="100" t="s">
        <v>262</v>
      </c>
      <c r="G25" s="100">
        <v>10.9</v>
      </c>
      <c r="H25" s="100">
        <v>12.5</v>
      </c>
      <c r="J25" s="100">
        <v>11.7</v>
      </c>
    </row>
    <row r="26" spans="1:10" ht="12.75" customHeight="1" x14ac:dyDescent="0.15">
      <c r="A26" s="100" t="s">
        <v>263</v>
      </c>
      <c r="B26" s="33">
        <v>2616963</v>
      </c>
      <c r="C26" s="33">
        <v>1344000</v>
      </c>
      <c r="D26" s="33">
        <v>1272963</v>
      </c>
      <c r="F26" s="100" t="s">
        <v>263</v>
      </c>
      <c r="G26" s="100">
        <v>10.9</v>
      </c>
      <c r="H26" s="100">
        <v>12.3</v>
      </c>
      <c r="J26" s="100">
        <v>11.6</v>
      </c>
    </row>
    <row r="27" spans="1:10" ht="12.75" customHeight="1" x14ac:dyDescent="0.15">
      <c r="A27" s="100" t="s">
        <v>264</v>
      </c>
      <c r="B27" s="33">
        <v>2766372</v>
      </c>
      <c r="C27" s="33">
        <v>1415447</v>
      </c>
      <c r="D27" s="33">
        <v>1350925</v>
      </c>
      <c r="F27" s="100" t="s">
        <v>264</v>
      </c>
      <c r="G27" s="100">
        <v>11.2</v>
      </c>
      <c r="H27" s="100">
        <v>12.4</v>
      </c>
      <c r="J27" s="100">
        <v>11.8</v>
      </c>
    </row>
    <row r="28" spans="1:10" ht="12.75" customHeight="1" x14ac:dyDescent="0.15">
      <c r="A28" s="100" t="s">
        <v>265</v>
      </c>
      <c r="B28" s="33">
        <v>2837466</v>
      </c>
      <c r="C28" s="33">
        <v>1448627</v>
      </c>
      <c r="D28" s="33">
        <v>1388839</v>
      </c>
      <c r="F28" s="100" t="s">
        <v>265</v>
      </c>
      <c r="G28" s="100">
        <v>11.2</v>
      </c>
      <c r="H28" s="100">
        <v>12.4</v>
      </c>
      <c r="J28" s="100">
        <v>11.7</v>
      </c>
    </row>
    <row r="29" spans="1:10" ht="12.75" customHeight="1" x14ac:dyDescent="0.15">
      <c r="A29" s="100" t="s">
        <v>266</v>
      </c>
      <c r="B29" s="33">
        <v>2914762</v>
      </c>
      <c r="C29" s="33">
        <v>1474783</v>
      </c>
      <c r="D29" s="33">
        <v>1439979</v>
      </c>
      <c r="F29" s="100" t="s">
        <v>266</v>
      </c>
      <c r="G29" s="100">
        <v>11.4</v>
      </c>
      <c r="H29" s="100">
        <v>12.3</v>
      </c>
      <c r="J29" s="100">
        <v>11.8</v>
      </c>
    </row>
    <row r="30" spans="1:10" ht="12.75" customHeight="1" x14ac:dyDescent="0.15">
      <c r="A30" s="100" t="s">
        <v>267</v>
      </c>
      <c r="B30" s="33">
        <v>2934749</v>
      </c>
      <c r="C30" s="33">
        <v>1475067</v>
      </c>
      <c r="D30" s="33">
        <v>1459682</v>
      </c>
      <c r="F30" s="100" t="s">
        <v>267</v>
      </c>
      <c r="G30" s="100">
        <v>11.5</v>
      </c>
      <c r="H30" s="100">
        <v>12.2</v>
      </c>
      <c r="J30" s="100">
        <v>11.9</v>
      </c>
    </row>
    <row r="31" spans="1:10" ht="12.75" customHeight="1" x14ac:dyDescent="0.15">
      <c r="A31" s="100" t="s">
        <v>268</v>
      </c>
      <c r="B31" s="33">
        <v>2896974</v>
      </c>
      <c r="C31" s="33">
        <v>1443291</v>
      </c>
      <c r="D31" s="33">
        <v>1453683</v>
      </c>
      <c r="F31" s="100" t="s">
        <v>268</v>
      </c>
      <c r="G31" s="100">
        <v>11.4</v>
      </c>
      <c r="H31" s="100">
        <v>11.9</v>
      </c>
      <c r="J31" s="100">
        <v>11.7</v>
      </c>
    </row>
    <row r="32" spans="1:10" ht="12.75" customHeight="1" x14ac:dyDescent="0.15">
      <c r="A32" s="100" t="s">
        <v>270</v>
      </c>
      <c r="B32" s="33">
        <v>2861323</v>
      </c>
      <c r="C32" s="33">
        <v>1407628</v>
      </c>
      <c r="D32" s="33">
        <v>1453695</v>
      </c>
      <c r="F32" s="100" t="s">
        <v>270</v>
      </c>
      <c r="G32" s="100">
        <v>11.3</v>
      </c>
      <c r="H32" s="100">
        <v>11.5</v>
      </c>
      <c r="J32" s="100">
        <v>11.4</v>
      </c>
    </row>
    <row r="33" spans="1:10" ht="12.75" customHeight="1" x14ac:dyDescent="0.15">
      <c r="A33" s="100" t="s">
        <v>271</v>
      </c>
      <c r="B33" s="33">
        <v>2824551</v>
      </c>
      <c r="C33" s="33">
        <v>1368154</v>
      </c>
      <c r="D33" s="33">
        <v>1456397</v>
      </c>
      <c r="F33" s="100" t="s">
        <v>271</v>
      </c>
      <c r="G33" s="100">
        <v>11.1</v>
      </c>
      <c r="H33" s="100">
        <v>11</v>
      </c>
      <c r="J33" s="100">
        <v>11.1</v>
      </c>
    </row>
    <row r="34" spans="1:10" ht="12.75" customHeight="1" x14ac:dyDescent="0.15">
      <c r="A34" s="100" t="s">
        <v>272</v>
      </c>
      <c r="B34" s="33">
        <v>2765903</v>
      </c>
      <c r="C34" s="33">
        <v>1320055</v>
      </c>
      <c r="D34" s="33">
        <v>1445848</v>
      </c>
      <c r="F34" s="100" t="s">
        <v>272</v>
      </c>
      <c r="G34" s="100">
        <v>10.9</v>
      </c>
      <c r="H34" s="100">
        <v>10.5</v>
      </c>
      <c r="J34" s="100">
        <v>10.7</v>
      </c>
    </row>
    <row r="35" spans="1:10" ht="12.75" customHeight="1" x14ac:dyDescent="0.15">
      <c r="A35" s="100" t="s">
        <v>273</v>
      </c>
      <c r="B35" s="33">
        <v>2634248</v>
      </c>
      <c r="C35" s="33">
        <v>1251509</v>
      </c>
      <c r="D35" s="33">
        <v>1382739</v>
      </c>
      <c r="F35" s="100" t="s">
        <v>273</v>
      </c>
      <c r="G35" s="100">
        <v>10.3</v>
      </c>
      <c r="H35" s="100">
        <v>9.6999999999999993</v>
      </c>
      <c r="J35" s="100">
        <v>10</v>
      </c>
    </row>
    <row r="36" spans="1:10" ht="12.75" customHeight="1" x14ac:dyDescent="0.15">
      <c r="A36" s="100" t="s">
        <v>274</v>
      </c>
      <c r="B36" s="33">
        <v>2500331</v>
      </c>
      <c r="C36" s="33">
        <v>1200667</v>
      </c>
      <c r="D36" s="33">
        <v>1299664</v>
      </c>
      <c r="F36" s="100" t="s">
        <v>274</v>
      </c>
      <c r="G36" s="100">
        <v>9.4</v>
      </c>
      <c r="H36" s="100">
        <v>9</v>
      </c>
      <c r="J36" s="100">
        <v>9.1999999999999993</v>
      </c>
    </row>
    <row r="37" spans="1:10" ht="12.75" customHeight="1" x14ac:dyDescent="0.15">
      <c r="B37" s="4"/>
      <c r="C37" s="4"/>
      <c r="D37" s="4"/>
    </row>
    <row r="38" spans="1:10" ht="12.75" customHeight="1" x14ac:dyDescent="0.15">
      <c r="B38" s="4"/>
      <c r="C38" s="4"/>
      <c r="D38" s="4"/>
    </row>
    <row r="39" spans="1:10" ht="12.75" customHeight="1" x14ac:dyDescent="0.15">
      <c r="B39" s="4"/>
      <c r="C39" s="4"/>
      <c r="D39" s="4"/>
    </row>
    <row r="40" spans="1:10" ht="12.75" customHeight="1" x14ac:dyDescent="0.15">
      <c r="B40" s="4"/>
      <c r="C40" s="4"/>
      <c r="D40" s="4"/>
    </row>
    <row r="41" spans="1:10" ht="12.75" customHeight="1" x14ac:dyDescent="0.15">
      <c r="B41" s="4"/>
      <c r="C41" s="4"/>
      <c r="D41" s="4"/>
    </row>
    <row r="42" spans="1:10" ht="12.75" customHeight="1" x14ac:dyDescent="0.15">
      <c r="B42" s="4"/>
      <c r="C42" s="4"/>
      <c r="D42" s="4"/>
    </row>
    <row r="43" spans="1:10" ht="12.75" customHeight="1" x14ac:dyDescent="0.15">
      <c r="B43" s="4"/>
      <c r="C43" s="4"/>
      <c r="D43" s="4"/>
    </row>
    <row r="44" spans="1:10" ht="12.75" customHeight="1" x14ac:dyDescent="0.15">
      <c r="B44" s="4"/>
      <c r="C44" s="4"/>
      <c r="D44" s="4"/>
    </row>
    <row r="45" spans="1:10" ht="12.75" customHeight="1" x14ac:dyDescent="0.15">
      <c r="B45" s="4"/>
      <c r="C45" s="4"/>
      <c r="D45" s="4"/>
    </row>
    <row r="46" spans="1:10" ht="12.75" customHeight="1" x14ac:dyDescent="0.15">
      <c r="B46" s="4"/>
      <c r="C46" s="4"/>
      <c r="D46" s="4"/>
    </row>
    <row r="47" spans="1:10" ht="12.75" customHeight="1" x14ac:dyDescent="0.15">
      <c r="B47" s="4"/>
      <c r="C47" s="4"/>
      <c r="D47" s="4"/>
    </row>
    <row r="48" spans="1:10" ht="12.75" customHeight="1" x14ac:dyDescent="0.15">
      <c r="B48" s="4"/>
      <c r="C48" s="4"/>
      <c r="D48" s="4"/>
    </row>
    <row r="49" spans="2:4" ht="12.75" customHeight="1" x14ac:dyDescent="0.15">
      <c r="B49" s="4"/>
      <c r="C49" s="4"/>
      <c r="D49" s="4"/>
    </row>
    <row r="50" spans="2:4" ht="12.75" customHeight="1" x14ac:dyDescent="0.15">
      <c r="B50" s="4"/>
      <c r="C50" s="4"/>
      <c r="D50" s="4"/>
    </row>
    <row r="51" spans="2:4" ht="12.75" customHeight="1" x14ac:dyDescent="0.15">
      <c r="B51" s="4"/>
      <c r="C51" s="4"/>
      <c r="D51" s="4"/>
    </row>
    <row r="52" spans="2:4" ht="12.75" customHeight="1" x14ac:dyDescent="0.15">
      <c r="B52" s="4"/>
      <c r="C52" s="4"/>
      <c r="D52" s="4"/>
    </row>
    <row r="53" spans="2:4" ht="12.75" customHeight="1" x14ac:dyDescent="0.15">
      <c r="B53" s="4"/>
      <c r="C53" s="4"/>
      <c r="D53" s="4"/>
    </row>
    <row r="54" spans="2:4" ht="12.75" customHeight="1" x14ac:dyDescent="0.15">
      <c r="B54" s="4"/>
      <c r="C54" s="4"/>
      <c r="D54" s="4"/>
    </row>
    <row r="55" spans="2:4" ht="12.75" customHeight="1" x14ac:dyDescent="0.15">
      <c r="B55" s="4"/>
      <c r="C55" s="4"/>
      <c r="D55" s="4"/>
    </row>
    <row r="56" spans="2:4" ht="12.75" customHeight="1" x14ac:dyDescent="0.15">
      <c r="B56" s="4"/>
      <c r="C56" s="4"/>
      <c r="D56" s="4"/>
    </row>
    <row r="57" spans="2:4" ht="12.75" customHeight="1" x14ac:dyDescent="0.15">
      <c r="B57" s="4"/>
      <c r="C57" s="4"/>
      <c r="D57" s="4"/>
    </row>
    <row r="58" spans="2:4" ht="12.75" customHeight="1" x14ac:dyDescent="0.15">
      <c r="B58" s="4"/>
      <c r="C58" s="4"/>
      <c r="D58" s="4"/>
    </row>
    <row r="59" spans="2:4" ht="12.75" customHeight="1" x14ac:dyDescent="0.15">
      <c r="B59" s="4"/>
      <c r="C59" s="4"/>
      <c r="D59" s="4"/>
    </row>
    <row r="60" spans="2:4" ht="12.75" customHeight="1" x14ac:dyDescent="0.15">
      <c r="B60" s="4"/>
      <c r="C60" s="4"/>
      <c r="D60" s="4"/>
    </row>
    <row r="61" spans="2:4" ht="12.75" customHeight="1" x14ac:dyDescent="0.15">
      <c r="B61" s="4"/>
      <c r="C61" s="4"/>
      <c r="D61" s="4"/>
    </row>
    <row r="62" spans="2:4" ht="12.75" customHeight="1" x14ac:dyDescent="0.15">
      <c r="B62" s="4"/>
      <c r="C62" s="4"/>
      <c r="D62" s="4"/>
    </row>
    <row r="63" spans="2:4" ht="13" x14ac:dyDescent="0.15">
      <c r="B63" s="4"/>
      <c r="C63" s="4"/>
      <c r="D63" s="4"/>
    </row>
    <row r="64" spans="2:4" ht="13" x14ac:dyDescent="0.15">
      <c r="B64" s="4"/>
      <c r="C64" s="4"/>
      <c r="D64" s="4"/>
    </row>
    <row r="65" spans="2:4" ht="13" x14ac:dyDescent="0.15">
      <c r="B65" s="4"/>
      <c r="C65" s="4"/>
      <c r="D65" s="4"/>
    </row>
    <row r="66" spans="2:4" ht="13" x14ac:dyDescent="0.15">
      <c r="B66" s="4"/>
      <c r="C66" s="4"/>
      <c r="D66" s="4"/>
    </row>
    <row r="67" spans="2:4" ht="13" x14ac:dyDescent="0.15">
      <c r="B67" s="4"/>
      <c r="C67" s="4"/>
      <c r="D67" s="4"/>
    </row>
    <row r="68" spans="2:4" ht="13" x14ac:dyDescent="0.15">
      <c r="B68" s="4"/>
      <c r="C68" s="4"/>
      <c r="D68" s="4"/>
    </row>
    <row r="69" spans="2:4" ht="13" x14ac:dyDescent="0.15">
      <c r="B69" s="4"/>
      <c r="C69" s="4"/>
      <c r="D69" s="4"/>
    </row>
    <row r="70" spans="2:4" ht="13" x14ac:dyDescent="0.15">
      <c r="B70" s="4"/>
      <c r="C70" s="4"/>
      <c r="D70" s="4"/>
    </row>
    <row r="71" spans="2:4" ht="13" x14ac:dyDescent="0.15">
      <c r="B71" s="4"/>
      <c r="C71" s="4"/>
      <c r="D71" s="4"/>
    </row>
    <row r="72" spans="2:4" ht="13" x14ac:dyDescent="0.15">
      <c r="B72" s="4"/>
      <c r="C72" s="4"/>
      <c r="D72" s="4"/>
    </row>
    <row r="73" spans="2:4" ht="13" x14ac:dyDescent="0.15">
      <c r="B73" s="4"/>
      <c r="C73" s="4"/>
      <c r="D73" s="4"/>
    </row>
    <row r="74" spans="2:4" ht="13" x14ac:dyDescent="0.15">
      <c r="B74" s="4"/>
      <c r="C74" s="4"/>
      <c r="D74" s="4"/>
    </row>
    <row r="75" spans="2:4" ht="13" x14ac:dyDescent="0.15">
      <c r="B75" s="4"/>
      <c r="C75" s="4"/>
      <c r="D75" s="4"/>
    </row>
    <row r="76" spans="2:4" ht="13" x14ac:dyDescent="0.15">
      <c r="B76" s="4"/>
      <c r="C76" s="4"/>
      <c r="D76" s="4"/>
    </row>
    <row r="77" spans="2:4" ht="13" x14ac:dyDescent="0.15">
      <c r="B77" s="4"/>
      <c r="C77" s="4"/>
      <c r="D77" s="4"/>
    </row>
    <row r="78" spans="2:4" ht="13" x14ac:dyDescent="0.15">
      <c r="B78" s="4"/>
      <c r="C78" s="4"/>
      <c r="D78" s="4"/>
    </row>
    <row r="79" spans="2:4" ht="13" x14ac:dyDescent="0.15">
      <c r="B79" s="4"/>
      <c r="C79" s="4"/>
      <c r="D79" s="4"/>
    </row>
    <row r="80" spans="2:4" ht="13" x14ac:dyDescent="0.15">
      <c r="B80" s="4"/>
      <c r="C80" s="4"/>
      <c r="D80" s="4"/>
    </row>
    <row r="81" spans="2:4" ht="13" x14ac:dyDescent="0.15">
      <c r="B81" s="4"/>
      <c r="C81" s="4"/>
      <c r="D81" s="4"/>
    </row>
    <row r="82" spans="2:4" ht="13" x14ac:dyDescent="0.15">
      <c r="B82" s="4"/>
      <c r="C82" s="4"/>
      <c r="D82" s="4"/>
    </row>
    <row r="83" spans="2:4" ht="13" x14ac:dyDescent="0.15">
      <c r="B83" s="4"/>
      <c r="C83" s="4"/>
      <c r="D83" s="4"/>
    </row>
    <row r="84" spans="2:4" ht="13" x14ac:dyDescent="0.15">
      <c r="B84" s="4"/>
      <c r="C84" s="4"/>
      <c r="D84" s="4"/>
    </row>
    <row r="85" spans="2:4" ht="13" x14ac:dyDescent="0.15">
      <c r="B85" s="4"/>
      <c r="C85" s="4"/>
      <c r="D85" s="4"/>
    </row>
    <row r="86" spans="2:4" ht="13" x14ac:dyDescent="0.15">
      <c r="B86" s="4"/>
      <c r="C86" s="4"/>
      <c r="D86" s="4"/>
    </row>
    <row r="87" spans="2:4" ht="13" x14ac:dyDescent="0.15">
      <c r="B87" s="4"/>
      <c r="C87" s="4"/>
      <c r="D87" s="4"/>
    </row>
    <row r="88" spans="2:4" ht="13" x14ac:dyDescent="0.15">
      <c r="B88" s="4"/>
      <c r="C88" s="4"/>
      <c r="D88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U3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14.5" defaultRowHeight="12.75" customHeight="1" x14ac:dyDescent="0.15"/>
  <cols>
    <col min="1" max="1" width="15.33203125" customWidth="1"/>
    <col min="2" max="2" width="79.33203125" customWidth="1"/>
    <col min="3" max="3" width="12" customWidth="1"/>
    <col min="4" max="4" width="11" customWidth="1"/>
    <col min="5" max="5" width="14.83203125" customWidth="1"/>
    <col min="6" max="7" width="9.83203125" customWidth="1"/>
    <col min="8" max="8" width="11" customWidth="1"/>
    <col min="9" max="9" width="15.33203125" customWidth="1"/>
    <col min="10" max="10" width="9.33203125" customWidth="1"/>
    <col min="11" max="11" width="8.5" customWidth="1"/>
    <col min="12" max="12" width="11.1640625" customWidth="1"/>
    <col min="13" max="13" width="14.83203125" customWidth="1"/>
    <col min="14" max="16" width="9" customWidth="1"/>
    <col min="17" max="17" width="15.33203125" customWidth="1"/>
    <col min="18" max="21" width="9" customWidth="1"/>
  </cols>
  <sheetData>
    <row r="1" spans="1:21" ht="17.25" customHeight="1" x14ac:dyDescent="0.2">
      <c r="A1" s="1" t="s">
        <v>0</v>
      </c>
      <c r="B1" s="1" t="s">
        <v>1</v>
      </c>
      <c r="C1" s="1" t="s">
        <v>2</v>
      </c>
      <c r="S1" s="4"/>
      <c r="T1" s="4"/>
      <c r="U1" s="4"/>
    </row>
    <row r="2" spans="1:21" ht="17.25" customHeight="1" x14ac:dyDescent="0.2">
      <c r="A2" s="5" t="s">
        <v>6</v>
      </c>
      <c r="B2" s="5" t="s">
        <v>7</v>
      </c>
      <c r="C2" s="6"/>
      <c r="S2" s="4"/>
      <c r="T2" s="4"/>
      <c r="U2" s="4"/>
    </row>
    <row r="3" spans="1:21" ht="17.25" customHeight="1" x14ac:dyDescent="0.2">
      <c r="B3" s="5" t="s">
        <v>8</v>
      </c>
      <c r="C3" s="1" t="s">
        <v>9</v>
      </c>
      <c r="S3" s="4"/>
      <c r="T3" s="4"/>
      <c r="U3" s="4"/>
    </row>
    <row r="4" spans="1:21" ht="17.25" customHeight="1" x14ac:dyDescent="0.2">
      <c r="A4" s="6"/>
      <c r="B4" s="6"/>
      <c r="C4" s="7" t="s">
        <v>10</v>
      </c>
      <c r="D4" s="8" t="s">
        <v>11</v>
      </c>
      <c r="E4" s="8" t="s">
        <v>12</v>
      </c>
      <c r="G4" s="7" t="s">
        <v>10</v>
      </c>
      <c r="H4" s="8" t="s">
        <v>11</v>
      </c>
      <c r="I4" s="8" t="s">
        <v>13</v>
      </c>
      <c r="K4" s="7" t="s">
        <v>10</v>
      </c>
      <c r="L4" s="8" t="s">
        <v>11</v>
      </c>
      <c r="M4" s="9" t="s">
        <v>14</v>
      </c>
      <c r="O4" s="7" t="s">
        <v>10</v>
      </c>
      <c r="P4" s="8" t="s">
        <v>11</v>
      </c>
      <c r="Q4" s="9" t="s">
        <v>15</v>
      </c>
      <c r="S4" s="10" t="s">
        <v>10</v>
      </c>
      <c r="T4" s="9" t="s">
        <v>11</v>
      </c>
      <c r="U4" s="9" t="s">
        <v>16</v>
      </c>
    </row>
    <row r="5" spans="1:21" ht="17.25" customHeight="1" x14ac:dyDescent="0.2">
      <c r="A5" s="12" t="s">
        <v>17</v>
      </c>
      <c r="B5" s="12" t="s">
        <v>18</v>
      </c>
      <c r="C5" s="14">
        <v>72970</v>
      </c>
      <c r="D5" s="16">
        <v>67110</v>
      </c>
      <c r="E5" s="9">
        <v>140080</v>
      </c>
      <c r="G5" s="18">
        <v>73705</v>
      </c>
      <c r="H5" s="19">
        <v>67438</v>
      </c>
      <c r="I5" s="20">
        <v>141143</v>
      </c>
      <c r="K5" s="21">
        <v>74016</v>
      </c>
      <c r="L5" s="23">
        <v>66481</v>
      </c>
      <c r="M5" s="27">
        <f t="shared" ref="M5:M34" si="0">SUM(K5:L5)</f>
        <v>140497</v>
      </c>
      <c r="O5" s="28">
        <v>74267</v>
      </c>
      <c r="P5" s="29">
        <v>67179</v>
      </c>
      <c r="Q5" s="27">
        <f t="shared" ref="Q5:Q7" si="1">SUM(O5:P5)</f>
        <v>141446</v>
      </c>
      <c r="S5" s="31">
        <v>75323</v>
      </c>
      <c r="T5" s="33">
        <v>67858</v>
      </c>
      <c r="U5" s="4">
        <f t="shared" ref="U5:U34" si="2">SUM(S5:T5)</f>
        <v>143181</v>
      </c>
    </row>
    <row r="6" spans="1:21" ht="17.25" customHeight="1" x14ac:dyDescent="0.2">
      <c r="A6" s="5" t="s">
        <v>25</v>
      </c>
      <c r="B6" s="5" t="s">
        <v>26</v>
      </c>
      <c r="C6" s="16">
        <v>1237</v>
      </c>
      <c r="D6" s="16">
        <v>577</v>
      </c>
      <c r="E6" s="9">
        <v>1814</v>
      </c>
      <c r="G6" s="16">
        <v>1140</v>
      </c>
      <c r="H6" s="16">
        <v>675</v>
      </c>
      <c r="I6" s="37">
        <f t="shared" ref="I6:I34" si="3">SUM(G6:H6)</f>
        <v>1815</v>
      </c>
      <c r="K6" s="23">
        <v>1253</v>
      </c>
      <c r="L6" s="23">
        <v>669</v>
      </c>
      <c r="M6" s="27">
        <f t="shared" si="0"/>
        <v>1922</v>
      </c>
      <c r="O6" s="29">
        <v>1312</v>
      </c>
      <c r="P6" s="39">
        <v>663</v>
      </c>
      <c r="Q6" s="27">
        <f t="shared" si="1"/>
        <v>1975</v>
      </c>
      <c r="S6" s="33">
        <v>1303</v>
      </c>
      <c r="T6" s="33">
        <v>708</v>
      </c>
      <c r="U6" s="4">
        <f t="shared" si="2"/>
        <v>2011</v>
      </c>
    </row>
    <row r="7" spans="1:21" ht="17.25" customHeight="1" x14ac:dyDescent="0.2">
      <c r="A7" s="5" t="s">
        <v>28</v>
      </c>
      <c r="B7" s="5" t="s">
        <v>29</v>
      </c>
      <c r="C7" s="16">
        <v>21070</v>
      </c>
      <c r="D7" s="16">
        <v>16943</v>
      </c>
      <c r="E7" s="9">
        <v>38013</v>
      </c>
      <c r="G7" s="16">
        <v>21773</v>
      </c>
      <c r="H7" s="16">
        <v>16951</v>
      </c>
      <c r="I7" s="37">
        <f t="shared" si="3"/>
        <v>38724</v>
      </c>
      <c r="K7" s="23">
        <v>21902</v>
      </c>
      <c r="L7" s="23">
        <v>16909</v>
      </c>
      <c r="M7" s="27">
        <f t="shared" si="0"/>
        <v>38811</v>
      </c>
      <c r="O7" s="29">
        <v>22080</v>
      </c>
      <c r="P7" s="29">
        <v>17106</v>
      </c>
      <c r="Q7" s="27">
        <f t="shared" si="1"/>
        <v>39186</v>
      </c>
      <c r="S7" s="33">
        <v>22288</v>
      </c>
      <c r="T7" s="33">
        <v>17214</v>
      </c>
      <c r="U7" s="4">
        <f t="shared" si="2"/>
        <v>39502</v>
      </c>
    </row>
    <row r="8" spans="1:21" ht="17.25" customHeight="1" x14ac:dyDescent="0.2">
      <c r="A8" s="5" t="s">
        <v>31</v>
      </c>
      <c r="B8" s="5" t="s">
        <v>32</v>
      </c>
      <c r="C8" s="16">
        <v>2878</v>
      </c>
      <c r="D8" s="16">
        <v>1709</v>
      </c>
      <c r="E8" s="9">
        <v>4587</v>
      </c>
      <c r="G8" s="16">
        <v>2827</v>
      </c>
      <c r="H8" s="16">
        <v>1719</v>
      </c>
      <c r="I8" s="37">
        <f t="shared" si="3"/>
        <v>4546</v>
      </c>
      <c r="K8" s="23">
        <v>2772</v>
      </c>
      <c r="L8" s="23">
        <v>1594</v>
      </c>
      <c r="M8" s="27">
        <f t="shared" si="0"/>
        <v>4366</v>
      </c>
      <c r="O8" s="29">
        <v>2695</v>
      </c>
      <c r="P8" s="29">
        <v>1635</v>
      </c>
      <c r="Q8" s="44">
        <v>4330</v>
      </c>
      <c r="S8" s="33">
        <v>2634</v>
      </c>
      <c r="T8" s="33">
        <v>1565</v>
      </c>
      <c r="U8" s="4">
        <f t="shared" si="2"/>
        <v>4199</v>
      </c>
    </row>
    <row r="9" spans="1:21" ht="17.25" customHeight="1" x14ac:dyDescent="0.2">
      <c r="A9" s="5" t="s">
        <v>34</v>
      </c>
      <c r="B9" s="5" t="s">
        <v>35</v>
      </c>
      <c r="C9" s="16">
        <v>4433</v>
      </c>
      <c r="D9" s="16">
        <v>4421</v>
      </c>
      <c r="E9" s="9">
        <v>8854</v>
      </c>
      <c r="G9" s="16">
        <v>4587</v>
      </c>
      <c r="H9" s="16">
        <v>4371</v>
      </c>
      <c r="I9" s="37">
        <f t="shared" si="3"/>
        <v>8958</v>
      </c>
      <c r="K9" s="23">
        <v>4544</v>
      </c>
      <c r="L9" s="23">
        <v>4198</v>
      </c>
      <c r="M9" s="27">
        <f t="shared" si="0"/>
        <v>8742</v>
      </c>
      <c r="O9" s="29">
        <v>4418</v>
      </c>
      <c r="P9" s="29">
        <v>4280</v>
      </c>
      <c r="Q9" s="27">
        <f t="shared" ref="Q9:Q19" si="4">SUM(O9:P9)</f>
        <v>8698</v>
      </c>
      <c r="S9" s="33">
        <v>4392</v>
      </c>
      <c r="T9" s="33">
        <v>4195</v>
      </c>
      <c r="U9" s="4">
        <f t="shared" si="2"/>
        <v>8587</v>
      </c>
    </row>
    <row r="10" spans="1:21" ht="17.25" customHeight="1" x14ac:dyDescent="0.2">
      <c r="A10" s="5" t="s">
        <v>40</v>
      </c>
      <c r="B10" s="5" t="s">
        <v>41</v>
      </c>
      <c r="C10" s="16">
        <v>2984</v>
      </c>
      <c r="D10" s="16">
        <v>2192</v>
      </c>
      <c r="E10" s="9">
        <v>5176</v>
      </c>
      <c r="G10" s="16">
        <v>3109</v>
      </c>
      <c r="H10" s="16">
        <v>2208</v>
      </c>
      <c r="I10" s="37">
        <f t="shared" si="3"/>
        <v>5317</v>
      </c>
      <c r="K10" s="23">
        <v>3015</v>
      </c>
      <c r="L10" s="23">
        <v>2177</v>
      </c>
      <c r="M10" s="27">
        <f t="shared" si="0"/>
        <v>5192</v>
      </c>
      <c r="O10" s="29">
        <v>3282</v>
      </c>
      <c r="P10" s="29">
        <v>2122</v>
      </c>
      <c r="Q10" s="27">
        <f t="shared" si="4"/>
        <v>5404</v>
      </c>
      <c r="S10" s="33">
        <v>3186</v>
      </c>
      <c r="T10" s="33">
        <v>2233</v>
      </c>
      <c r="U10" s="4">
        <f t="shared" si="2"/>
        <v>5419</v>
      </c>
    </row>
    <row r="11" spans="1:21" ht="17.25" customHeight="1" x14ac:dyDescent="0.2">
      <c r="A11" s="5" t="s">
        <v>43</v>
      </c>
      <c r="B11" s="5" t="s">
        <v>44</v>
      </c>
      <c r="C11" s="16">
        <v>1633</v>
      </c>
      <c r="D11" s="16">
        <v>1115</v>
      </c>
      <c r="E11" s="9">
        <v>2748</v>
      </c>
      <c r="G11" s="16">
        <v>1788</v>
      </c>
      <c r="H11" s="16">
        <v>1202</v>
      </c>
      <c r="I11" s="37">
        <f t="shared" si="3"/>
        <v>2990</v>
      </c>
      <c r="K11" s="23">
        <v>936</v>
      </c>
      <c r="L11" s="23">
        <v>274</v>
      </c>
      <c r="M11" s="27">
        <f t="shared" si="0"/>
        <v>1210</v>
      </c>
      <c r="O11" s="29">
        <v>1968</v>
      </c>
      <c r="P11" s="29">
        <v>1371</v>
      </c>
      <c r="Q11" s="27">
        <f t="shared" si="4"/>
        <v>3339</v>
      </c>
      <c r="S11" s="33">
        <v>2119</v>
      </c>
      <c r="T11" s="33">
        <v>1487</v>
      </c>
      <c r="U11" s="4">
        <f t="shared" si="2"/>
        <v>3606</v>
      </c>
    </row>
    <row r="12" spans="1:21" ht="17.25" customHeight="1" x14ac:dyDescent="0.2">
      <c r="A12" s="5" t="s">
        <v>45</v>
      </c>
      <c r="B12" s="5" t="s">
        <v>46</v>
      </c>
      <c r="C12" s="16">
        <v>3316</v>
      </c>
      <c r="D12" s="16">
        <v>3529</v>
      </c>
      <c r="E12" s="9">
        <v>6845</v>
      </c>
      <c r="G12" s="16">
        <v>3379</v>
      </c>
      <c r="H12" s="16">
        <v>3550</v>
      </c>
      <c r="I12" s="37">
        <f t="shared" si="3"/>
        <v>6929</v>
      </c>
      <c r="K12" s="23">
        <v>3471</v>
      </c>
      <c r="L12" s="23">
        <v>3675</v>
      </c>
      <c r="M12" s="27">
        <f t="shared" si="0"/>
        <v>7146</v>
      </c>
      <c r="O12" s="29">
        <v>3446</v>
      </c>
      <c r="P12" s="29">
        <v>3619</v>
      </c>
      <c r="Q12" s="27">
        <f t="shared" si="4"/>
        <v>7065</v>
      </c>
      <c r="S12" s="33">
        <v>3748</v>
      </c>
      <c r="T12" s="33">
        <v>3686</v>
      </c>
      <c r="U12" s="4">
        <f t="shared" si="2"/>
        <v>7434</v>
      </c>
    </row>
    <row r="13" spans="1:21" ht="17.25" customHeight="1" x14ac:dyDescent="0.2">
      <c r="A13" s="51" t="s">
        <v>47</v>
      </c>
      <c r="B13" s="5" t="s">
        <v>48</v>
      </c>
      <c r="C13" s="16">
        <v>1216</v>
      </c>
      <c r="D13" s="16">
        <v>1257</v>
      </c>
      <c r="E13" s="9">
        <v>2473</v>
      </c>
      <c r="G13" s="16">
        <v>1295</v>
      </c>
      <c r="H13" s="16">
        <v>1179</v>
      </c>
      <c r="I13" s="37">
        <f t="shared" si="3"/>
        <v>2474</v>
      </c>
      <c r="K13" s="23">
        <v>1325</v>
      </c>
      <c r="L13" s="23">
        <v>1244</v>
      </c>
      <c r="M13" s="27">
        <f t="shared" si="0"/>
        <v>2569</v>
      </c>
      <c r="O13" s="29">
        <v>1385</v>
      </c>
      <c r="P13" s="29">
        <v>1331</v>
      </c>
      <c r="Q13" s="27">
        <f t="shared" si="4"/>
        <v>2716</v>
      </c>
      <c r="S13" s="33">
        <v>1300</v>
      </c>
      <c r="T13" s="33">
        <v>1254</v>
      </c>
      <c r="U13" s="4">
        <f t="shared" si="2"/>
        <v>2554</v>
      </c>
    </row>
    <row r="14" spans="1:21" ht="17.25" customHeight="1" x14ac:dyDescent="0.2">
      <c r="A14" s="5" t="s">
        <v>49</v>
      </c>
      <c r="B14" s="5" t="s">
        <v>50</v>
      </c>
      <c r="C14" s="16">
        <v>17621</v>
      </c>
      <c r="D14" s="16">
        <v>12933</v>
      </c>
      <c r="E14" s="9">
        <v>30554</v>
      </c>
      <c r="G14" s="16">
        <v>17925</v>
      </c>
      <c r="H14" s="16">
        <v>13318</v>
      </c>
      <c r="I14" s="37">
        <f t="shared" si="3"/>
        <v>31243</v>
      </c>
      <c r="K14" s="23">
        <v>17723</v>
      </c>
      <c r="L14" s="23">
        <v>13186</v>
      </c>
      <c r="M14" s="27">
        <f t="shared" si="0"/>
        <v>30909</v>
      </c>
      <c r="O14" s="29">
        <v>17463</v>
      </c>
      <c r="P14" s="29">
        <v>13394</v>
      </c>
      <c r="Q14" s="27">
        <f t="shared" si="4"/>
        <v>30857</v>
      </c>
      <c r="S14" s="33">
        <v>17585</v>
      </c>
      <c r="T14" s="33">
        <v>13504</v>
      </c>
      <c r="U14" s="4">
        <f t="shared" si="2"/>
        <v>31089</v>
      </c>
    </row>
    <row r="15" spans="1:21" ht="17.25" customHeight="1" x14ac:dyDescent="0.2">
      <c r="A15" s="5" t="s">
        <v>51</v>
      </c>
      <c r="B15" s="5" t="s">
        <v>52</v>
      </c>
      <c r="C15" s="16">
        <v>16961</v>
      </c>
      <c r="D15" s="16">
        <v>12699</v>
      </c>
      <c r="E15" s="9">
        <v>29660</v>
      </c>
      <c r="G15" s="16">
        <v>17233</v>
      </c>
      <c r="H15" s="16">
        <v>13093</v>
      </c>
      <c r="I15" s="37">
        <f t="shared" si="3"/>
        <v>30326</v>
      </c>
      <c r="K15" s="23">
        <v>17053</v>
      </c>
      <c r="L15" s="23">
        <v>12965</v>
      </c>
      <c r="M15" s="27">
        <f t="shared" si="0"/>
        <v>30018</v>
      </c>
      <c r="O15" s="29">
        <v>16807</v>
      </c>
      <c r="P15" s="29">
        <v>13170</v>
      </c>
      <c r="Q15" s="27">
        <f t="shared" si="4"/>
        <v>29977</v>
      </c>
      <c r="S15" s="33">
        <v>16881</v>
      </c>
      <c r="T15" s="33">
        <v>13267</v>
      </c>
      <c r="U15" s="4">
        <f t="shared" si="2"/>
        <v>30148</v>
      </c>
    </row>
    <row r="16" spans="1:21" ht="17.25" customHeight="1" x14ac:dyDescent="0.2">
      <c r="A16" s="5" t="s">
        <v>53</v>
      </c>
      <c r="B16" s="5" t="s">
        <v>54</v>
      </c>
      <c r="C16" s="16">
        <v>1268</v>
      </c>
      <c r="D16" s="16">
        <v>1045</v>
      </c>
      <c r="E16" s="9">
        <v>2313</v>
      </c>
      <c r="G16" s="16">
        <v>1269</v>
      </c>
      <c r="H16" s="16">
        <v>995</v>
      </c>
      <c r="I16" s="37">
        <f t="shared" si="3"/>
        <v>2264</v>
      </c>
      <c r="K16" s="23">
        <v>1319</v>
      </c>
      <c r="L16" s="23">
        <v>1006</v>
      </c>
      <c r="M16" s="27">
        <f t="shared" si="0"/>
        <v>2325</v>
      </c>
      <c r="O16" s="29">
        <v>1395</v>
      </c>
      <c r="P16" s="29">
        <v>1033</v>
      </c>
      <c r="Q16" s="27">
        <f t="shared" si="4"/>
        <v>2428</v>
      </c>
      <c r="S16" s="33">
        <v>1468</v>
      </c>
      <c r="T16" s="33">
        <v>1018</v>
      </c>
      <c r="U16" s="4">
        <f t="shared" si="2"/>
        <v>2486</v>
      </c>
    </row>
    <row r="17" spans="1:21" ht="17.25" customHeight="1" x14ac:dyDescent="0.2">
      <c r="A17" s="5" t="s">
        <v>55</v>
      </c>
      <c r="B17" s="5" t="s">
        <v>56</v>
      </c>
      <c r="C17" s="16">
        <v>1985</v>
      </c>
      <c r="D17" s="16">
        <v>821</v>
      </c>
      <c r="E17" s="9">
        <v>2806</v>
      </c>
      <c r="G17" s="16">
        <v>1984</v>
      </c>
      <c r="H17" s="16">
        <v>901</v>
      </c>
      <c r="I17" s="37">
        <f t="shared" si="3"/>
        <v>2885</v>
      </c>
      <c r="K17" s="23">
        <v>2127</v>
      </c>
      <c r="L17" s="23">
        <v>960</v>
      </c>
      <c r="M17" s="27">
        <f t="shared" si="0"/>
        <v>3087</v>
      </c>
      <c r="O17" s="29">
        <v>2158</v>
      </c>
      <c r="P17" s="39">
        <v>951</v>
      </c>
      <c r="Q17" s="27">
        <f t="shared" si="4"/>
        <v>3109</v>
      </c>
      <c r="S17" s="33">
        <v>2195</v>
      </c>
      <c r="T17" s="33">
        <v>984</v>
      </c>
      <c r="U17" s="4">
        <f t="shared" si="2"/>
        <v>3179</v>
      </c>
    </row>
    <row r="18" spans="1:21" ht="17.25" customHeight="1" x14ac:dyDescent="0.2">
      <c r="A18" s="5" t="s">
        <v>57</v>
      </c>
      <c r="B18" s="5" t="s">
        <v>58</v>
      </c>
      <c r="C18" s="16">
        <v>1559</v>
      </c>
      <c r="D18" s="16">
        <v>299</v>
      </c>
      <c r="E18" s="9">
        <v>1858</v>
      </c>
      <c r="G18" s="16">
        <v>1609</v>
      </c>
      <c r="H18" s="16">
        <v>351</v>
      </c>
      <c r="I18" s="37">
        <f t="shared" si="3"/>
        <v>1960</v>
      </c>
      <c r="K18" s="23">
        <v>1754</v>
      </c>
      <c r="L18" s="23">
        <v>333</v>
      </c>
      <c r="M18" s="27">
        <f t="shared" si="0"/>
        <v>2087</v>
      </c>
      <c r="O18" s="29">
        <v>1725</v>
      </c>
      <c r="P18" s="39">
        <v>354</v>
      </c>
      <c r="Q18" s="27">
        <f t="shared" si="4"/>
        <v>2079</v>
      </c>
      <c r="S18" s="33">
        <v>1768</v>
      </c>
      <c r="T18" s="33">
        <v>333</v>
      </c>
      <c r="U18" s="4">
        <f t="shared" si="2"/>
        <v>2101</v>
      </c>
    </row>
    <row r="19" spans="1:21" ht="17.25" customHeight="1" x14ac:dyDescent="0.2">
      <c r="A19" s="5" t="s">
        <v>59</v>
      </c>
      <c r="B19" s="5" t="s">
        <v>60</v>
      </c>
      <c r="C19" s="16">
        <v>87</v>
      </c>
      <c r="D19" s="16">
        <v>10640</v>
      </c>
      <c r="E19" s="9">
        <v>10727</v>
      </c>
      <c r="G19" s="16">
        <v>62</v>
      </c>
      <c r="H19" s="16">
        <v>10717</v>
      </c>
      <c r="I19" s="37">
        <f t="shared" si="3"/>
        <v>10779</v>
      </c>
      <c r="K19" s="23">
        <v>66</v>
      </c>
      <c r="L19" s="23">
        <v>10374</v>
      </c>
      <c r="M19" s="27">
        <f t="shared" si="0"/>
        <v>10440</v>
      </c>
      <c r="O19" s="39">
        <v>63</v>
      </c>
      <c r="P19" s="29">
        <v>10290</v>
      </c>
      <c r="Q19" s="27">
        <f t="shared" si="4"/>
        <v>10353</v>
      </c>
      <c r="S19" s="33">
        <v>69</v>
      </c>
      <c r="T19" s="33">
        <v>10326</v>
      </c>
      <c r="U19" s="4">
        <f t="shared" si="2"/>
        <v>10395</v>
      </c>
    </row>
    <row r="20" spans="1:21" ht="17.25" customHeight="1" x14ac:dyDescent="0.2">
      <c r="A20" s="5" t="s">
        <v>61</v>
      </c>
      <c r="B20" s="5" t="s">
        <v>62</v>
      </c>
      <c r="D20" s="16">
        <v>6548</v>
      </c>
      <c r="E20" s="9">
        <v>6548</v>
      </c>
      <c r="G20" s="16">
        <v>0</v>
      </c>
      <c r="H20" s="16">
        <v>6620</v>
      </c>
      <c r="I20" s="37">
        <f t="shared" si="3"/>
        <v>6620</v>
      </c>
      <c r="L20" s="23">
        <v>6564</v>
      </c>
      <c r="M20" s="27">
        <f t="shared" si="0"/>
        <v>6564</v>
      </c>
      <c r="P20" s="29">
        <v>6724</v>
      </c>
      <c r="Q20" s="27">
        <f t="shared" ref="Q20:Q21" si="5">SUM(P20)</f>
        <v>6724</v>
      </c>
      <c r="S20" s="4"/>
      <c r="T20" s="33">
        <v>6804</v>
      </c>
      <c r="U20" s="4">
        <f t="shared" si="2"/>
        <v>6804</v>
      </c>
    </row>
    <row r="21" spans="1:21" ht="17.25" customHeight="1" x14ac:dyDescent="0.2">
      <c r="A21" s="5" t="s">
        <v>63</v>
      </c>
      <c r="B21" s="5" t="s">
        <v>64</v>
      </c>
      <c r="D21" s="16">
        <v>3730</v>
      </c>
      <c r="E21" s="9">
        <v>3730</v>
      </c>
      <c r="G21" s="16">
        <v>0</v>
      </c>
      <c r="H21" s="16">
        <v>3733</v>
      </c>
      <c r="I21" s="37">
        <f t="shared" si="3"/>
        <v>3733</v>
      </c>
      <c r="L21" s="23">
        <v>3695</v>
      </c>
      <c r="M21" s="27">
        <f t="shared" si="0"/>
        <v>3695</v>
      </c>
      <c r="P21" s="29">
        <v>3676</v>
      </c>
      <c r="Q21" s="27">
        <f t="shared" si="5"/>
        <v>3676</v>
      </c>
      <c r="S21" s="4"/>
      <c r="T21" s="33">
        <v>3671</v>
      </c>
      <c r="U21" s="4">
        <f t="shared" si="2"/>
        <v>3671</v>
      </c>
    </row>
    <row r="22" spans="1:21" ht="17.25" customHeight="1" x14ac:dyDescent="0.2">
      <c r="A22" s="5" t="s">
        <v>65</v>
      </c>
      <c r="B22" s="5" t="s">
        <v>66</v>
      </c>
      <c r="C22" s="16">
        <v>9389</v>
      </c>
      <c r="D22" s="16">
        <v>0</v>
      </c>
      <c r="E22" s="9">
        <v>9389</v>
      </c>
      <c r="G22" s="16">
        <v>9324</v>
      </c>
      <c r="H22" s="16" t="s">
        <v>67</v>
      </c>
      <c r="I22" s="37">
        <f t="shared" si="3"/>
        <v>9324</v>
      </c>
      <c r="K22" s="23">
        <v>9573</v>
      </c>
      <c r="M22" s="27">
        <f t="shared" si="0"/>
        <v>9573</v>
      </c>
      <c r="O22" s="29">
        <v>9781</v>
      </c>
      <c r="Q22" s="27">
        <f t="shared" ref="Q22:Q34" si="6">SUM(O22:P22)</f>
        <v>9781</v>
      </c>
      <c r="S22" s="33">
        <v>9843</v>
      </c>
      <c r="T22" s="4"/>
      <c r="U22" s="4">
        <f t="shared" si="2"/>
        <v>9843</v>
      </c>
    </row>
    <row r="23" spans="1:21" ht="17.25" customHeight="1" x14ac:dyDescent="0.2">
      <c r="A23" s="5" t="s">
        <v>68</v>
      </c>
      <c r="B23" s="5" t="s">
        <v>69</v>
      </c>
      <c r="C23" s="16">
        <v>9230</v>
      </c>
      <c r="D23" s="16">
        <v>52</v>
      </c>
      <c r="E23" s="9">
        <v>9282</v>
      </c>
      <c r="G23" s="16">
        <v>9157</v>
      </c>
      <c r="H23" s="16">
        <v>0</v>
      </c>
      <c r="I23" s="37">
        <f t="shared" si="3"/>
        <v>9157</v>
      </c>
      <c r="K23" s="23">
        <v>9402</v>
      </c>
      <c r="M23" s="27">
        <f t="shared" si="0"/>
        <v>9402</v>
      </c>
      <c r="O23" s="29">
        <v>9638</v>
      </c>
      <c r="Q23" s="27">
        <f t="shared" si="6"/>
        <v>9638</v>
      </c>
      <c r="S23" s="33">
        <v>9671</v>
      </c>
      <c r="T23" s="4"/>
      <c r="U23" s="4">
        <f t="shared" si="2"/>
        <v>9671</v>
      </c>
    </row>
    <row r="24" spans="1:21" ht="17.25" customHeight="1" x14ac:dyDescent="0.2">
      <c r="A24" s="5" t="s">
        <v>70</v>
      </c>
      <c r="B24" s="5" t="s">
        <v>71</v>
      </c>
      <c r="C24" s="16">
        <v>4922</v>
      </c>
      <c r="D24" s="16">
        <v>2695</v>
      </c>
      <c r="E24" s="9">
        <v>7617</v>
      </c>
      <c r="G24" s="16">
        <v>4944</v>
      </c>
      <c r="H24" s="16">
        <v>2845</v>
      </c>
      <c r="I24" s="37">
        <f t="shared" si="3"/>
        <v>7789</v>
      </c>
      <c r="K24" s="23">
        <v>5043</v>
      </c>
      <c r="L24" s="23">
        <v>2749</v>
      </c>
      <c r="M24" s="27">
        <f t="shared" si="0"/>
        <v>7792</v>
      </c>
      <c r="O24" s="29">
        <v>5151</v>
      </c>
      <c r="P24" s="29">
        <v>2822</v>
      </c>
      <c r="Q24" s="27">
        <f t="shared" si="6"/>
        <v>7973</v>
      </c>
      <c r="S24" s="33">
        <v>5321</v>
      </c>
      <c r="T24" s="33">
        <v>2890</v>
      </c>
      <c r="U24" s="4">
        <f t="shared" si="2"/>
        <v>8211</v>
      </c>
    </row>
    <row r="25" spans="1:21" ht="17.25" customHeight="1" x14ac:dyDescent="0.2">
      <c r="A25" s="5" t="s">
        <v>73</v>
      </c>
      <c r="B25" s="5" t="s">
        <v>74</v>
      </c>
      <c r="C25" s="16">
        <v>1851</v>
      </c>
      <c r="D25" s="16">
        <v>1424</v>
      </c>
      <c r="E25" s="9">
        <v>3275</v>
      </c>
      <c r="G25" s="16">
        <v>1944</v>
      </c>
      <c r="H25" s="16">
        <v>1358</v>
      </c>
      <c r="I25" s="37">
        <f t="shared" si="3"/>
        <v>3302</v>
      </c>
      <c r="K25" s="23">
        <v>1968</v>
      </c>
      <c r="L25" s="23">
        <v>1462</v>
      </c>
      <c r="M25" s="27">
        <f t="shared" si="0"/>
        <v>3430</v>
      </c>
      <c r="O25" s="29">
        <v>2029</v>
      </c>
      <c r="P25" s="29">
        <v>1480</v>
      </c>
      <c r="Q25" s="27">
        <f t="shared" si="6"/>
        <v>3509</v>
      </c>
      <c r="S25" s="33">
        <v>2010</v>
      </c>
      <c r="T25" s="33">
        <v>1532</v>
      </c>
      <c r="U25" s="4">
        <f t="shared" si="2"/>
        <v>3542</v>
      </c>
    </row>
    <row r="26" spans="1:21" ht="17.25" customHeight="1" x14ac:dyDescent="0.2">
      <c r="A26" s="5" t="s">
        <v>75</v>
      </c>
      <c r="B26" s="5" t="s">
        <v>76</v>
      </c>
      <c r="C26" s="16">
        <v>1814</v>
      </c>
      <c r="D26" s="16">
        <v>1377</v>
      </c>
      <c r="E26" s="9">
        <v>3191</v>
      </c>
      <c r="G26" s="16">
        <v>1904</v>
      </c>
      <c r="H26" s="16">
        <v>1326</v>
      </c>
      <c r="I26" s="37">
        <f t="shared" si="3"/>
        <v>3230</v>
      </c>
      <c r="K26" s="23">
        <v>1924</v>
      </c>
      <c r="L26" s="23">
        <v>1429</v>
      </c>
      <c r="M26" s="27">
        <f t="shared" si="0"/>
        <v>3353</v>
      </c>
      <c r="O26" s="29">
        <v>1984</v>
      </c>
      <c r="P26" s="29">
        <v>1436</v>
      </c>
      <c r="Q26" s="27">
        <f t="shared" si="6"/>
        <v>3420</v>
      </c>
      <c r="S26" s="33">
        <v>1980</v>
      </c>
      <c r="T26" s="33">
        <v>1499</v>
      </c>
      <c r="U26" s="4">
        <f t="shared" si="2"/>
        <v>3479</v>
      </c>
    </row>
    <row r="27" spans="1:21" ht="17.25" customHeight="1" x14ac:dyDescent="0.2">
      <c r="A27" s="5" t="s">
        <v>77</v>
      </c>
      <c r="B27" s="5" t="s">
        <v>78</v>
      </c>
      <c r="C27" s="16">
        <v>1792</v>
      </c>
      <c r="D27" s="16">
        <v>1360</v>
      </c>
      <c r="E27" s="9">
        <v>3152</v>
      </c>
      <c r="G27" s="16">
        <v>1895</v>
      </c>
      <c r="H27" s="16">
        <v>1312</v>
      </c>
      <c r="I27" s="37">
        <f t="shared" si="3"/>
        <v>3207</v>
      </c>
      <c r="K27" s="23">
        <v>1910</v>
      </c>
      <c r="L27" s="23">
        <v>1403</v>
      </c>
      <c r="M27" s="27">
        <f t="shared" si="0"/>
        <v>3313</v>
      </c>
      <c r="O27" s="29">
        <v>1963</v>
      </c>
      <c r="P27" s="29">
        <v>1422</v>
      </c>
      <c r="Q27" s="27">
        <f t="shared" si="6"/>
        <v>3385</v>
      </c>
      <c r="S27" s="33">
        <v>1960</v>
      </c>
      <c r="T27" s="33">
        <v>1483</v>
      </c>
      <c r="U27" s="4">
        <f t="shared" si="2"/>
        <v>3443</v>
      </c>
    </row>
    <row r="28" spans="1:21" ht="17.25" customHeight="1" x14ac:dyDescent="0.2">
      <c r="A28" s="5" t="s">
        <v>80</v>
      </c>
      <c r="B28" s="5" t="s">
        <v>81</v>
      </c>
      <c r="C28" s="16">
        <v>205</v>
      </c>
      <c r="D28" s="16">
        <v>280</v>
      </c>
      <c r="E28" s="9">
        <v>485</v>
      </c>
      <c r="G28" s="16">
        <v>223</v>
      </c>
      <c r="H28" s="16">
        <v>270</v>
      </c>
      <c r="I28" s="37">
        <f t="shared" si="3"/>
        <v>493</v>
      </c>
      <c r="K28" s="23">
        <v>205</v>
      </c>
      <c r="L28" s="23">
        <v>276</v>
      </c>
      <c r="M28" s="27">
        <f t="shared" si="0"/>
        <v>481</v>
      </c>
      <c r="O28" s="39">
        <v>202</v>
      </c>
      <c r="P28" s="39">
        <v>288</v>
      </c>
      <c r="Q28" s="27">
        <f t="shared" si="6"/>
        <v>490</v>
      </c>
      <c r="S28" s="33">
        <v>199</v>
      </c>
      <c r="T28" s="33">
        <v>245</v>
      </c>
      <c r="U28" s="4">
        <f t="shared" si="2"/>
        <v>444</v>
      </c>
    </row>
    <row r="29" spans="1:21" ht="17.25" customHeight="1" x14ac:dyDescent="0.2">
      <c r="A29" s="51" t="s">
        <v>82</v>
      </c>
      <c r="B29" s="5" t="s">
        <v>83</v>
      </c>
      <c r="C29" s="16">
        <v>5135</v>
      </c>
      <c r="D29" s="16">
        <v>6177</v>
      </c>
      <c r="E29" s="9">
        <v>11312</v>
      </c>
      <c r="G29" s="16">
        <v>4869</v>
      </c>
      <c r="H29" s="16">
        <v>5757</v>
      </c>
      <c r="I29" s="37">
        <f t="shared" si="3"/>
        <v>10626</v>
      </c>
      <c r="K29" s="23">
        <v>4677</v>
      </c>
      <c r="L29" s="23">
        <v>5502</v>
      </c>
      <c r="M29" s="27">
        <f t="shared" si="0"/>
        <v>10179</v>
      </c>
      <c r="O29" s="29">
        <v>4499</v>
      </c>
      <c r="P29" s="29">
        <v>5373</v>
      </c>
      <c r="Q29" s="27">
        <f t="shared" si="6"/>
        <v>9872</v>
      </c>
      <c r="S29" s="33">
        <v>4661</v>
      </c>
      <c r="T29" s="33">
        <v>5528</v>
      </c>
      <c r="U29" s="4">
        <f t="shared" si="2"/>
        <v>10189</v>
      </c>
    </row>
    <row r="30" spans="1:21" ht="17.25" customHeight="1" x14ac:dyDescent="0.2">
      <c r="A30" s="5" t="s">
        <v>86</v>
      </c>
      <c r="B30" s="5" t="s">
        <v>87</v>
      </c>
      <c r="C30" s="16">
        <v>5872</v>
      </c>
      <c r="D30" s="16">
        <v>4877</v>
      </c>
      <c r="E30" s="9">
        <v>10749</v>
      </c>
      <c r="G30" s="16">
        <v>5906</v>
      </c>
      <c r="H30" s="16">
        <v>4772</v>
      </c>
      <c r="I30" s="37">
        <f t="shared" si="3"/>
        <v>10678</v>
      </c>
      <c r="K30" s="23">
        <v>5922</v>
      </c>
      <c r="L30" s="23">
        <v>4724</v>
      </c>
      <c r="M30" s="27">
        <f t="shared" si="0"/>
        <v>10646</v>
      </c>
      <c r="O30" s="29">
        <v>5826</v>
      </c>
      <c r="P30" s="29">
        <v>4889</v>
      </c>
      <c r="Q30" s="27">
        <f t="shared" si="6"/>
        <v>10715</v>
      </c>
      <c r="S30" s="33">
        <v>6066</v>
      </c>
      <c r="T30" s="33">
        <v>4993</v>
      </c>
      <c r="U30" s="4">
        <f t="shared" si="2"/>
        <v>11059</v>
      </c>
    </row>
    <row r="31" spans="1:21" ht="17.25" customHeight="1" x14ac:dyDescent="0.2">
      <c r="A31" s="5" t="s">
        <v>88</v>
      </c>
      <c r="B31" s="5" t="s">
        <v>89</v>
      </c>
      <c r="C31" s="16">
        <v>2180</v>
      </c>
      <c r="D31" s="16">
        <v>1833</v>
      </c>
      <c r="E31" s="9">
        <v>4013</v>
      </c>
      <c r="G31" s="16">
        <v>2164</v>
      </c>
      <c r="H31" s="16">
        <v>1836</v>
      </c>
      <c r="I31" s="37">
        <f t="shared" si="3"/>
        <v>4000</v>
      </c>
      <c r="K31" s="23">
        <v>2188</v>
      </c>
      <c r="L31" s="23">
        <v>1805</v>
      </c>
      <c r="M31" s="27">
        <f t="shared" si="0"/>
        <v>3993</v>
      </c>
      <c r="O31" s="29">
        <v>2133</v>
      </c>
      <c r="P31" s="29">
        <v>1804</v>
      </c>
      <c r="Q31" s="27">
        <f t="shared" si="6"/>
        <v>3937</v>
      </c>
      <c r="S31" s="33">
        <v>2267</v>
      </c>
      <c r="T31" s="33">
        <v>1902</v>
      </c>
      <c r="U31" s="4">
        <f t="shared" si="2"/>
        <v>4169</v>
      </c>
    </row>
    <row r="32" spans="1:21" ht="17.25" customHeight="1" x14ac:dyDescent="0.2">
      <c r="A32" s="5" t="s">
        <v>90</v>
      </c>
      <c r="B32" s="5" t="s">
        <v>91</v>
      </c>
      <c r="C32" s="16">
        <v>1237</v>
      </c>
      <c r="D32" s="16">
        <v>1166</v>
      </c>
      <c r="E32" s="9">
        <v>2403</v>
      </c>
      <c r="G32" s="16">
        <v>1267</v>
      </c>
      <c r="H32" s="16">
        <v>1080</v>
      </c>
      <c r="I32" s="37">
        <f t="shared" si="3"/>
        <v>2347</v>
      </c>
      <c r="K32" s="23">
        <v>1225</v>
      </c>
      <c r="L32" s="23">
        <v>1056</v>
      </c>
      <c r="M32" s="27">
        <f t="shared" si="0"/>
        <v>2281</v>
      </c>
      <c r="O32" s="29">
        <v>1216</v>
      </c>
      <c r="P32" s="29">
        <v>1131</v>
      </c>
      <c r="Q32" s="27">
        <f t="shared" si="6"/>
        <v>2347</v>
      </c>
      <c r="S32" s="33">
        <v>1245</v>
      </c>
      <c r="T32" s="33">
        <v>1145</v>
      </c>
      <c r="U32" s="4">
        <f t="shared" si="2"/>
        <v>2390</v>
      </c>
    </row>
    <row r="33" spans="1:21" ht="17.25" customHeight="1" x14ac:dyDescent="0.2">
      <c r="A33" s="5" t="s">
        <v>92</v>
      </c>
      <c r="B33" s="5" t="s">
        <v>93</v>
      </c>
      <c r="C33" s="16">
        <v>2240</v>
      </c>
      <c r="D33" s="16">
        <v>1695</v>
      </c>
      <c r="E33" s="9">
        <v>3935</v>
      </c>
      <c r="G33" s="16">
        <v>2234</v>
      </c>
      <c r="H33" s="16">
        <v>1690</v>
      </c>
      <c r="I33" s="37">
        <f t="shared" si="3"/>
        <v>3924</v>
      </c>
      <c r="K33" s="23">
        <v>2279</v>
      </c>
      <c r="L33" s="23">
        <v>1711</v>
      </c>
      <c r="M33" s="27">
        <f t="shared" si="0"/>
        <v>3990</v>
      </c>
      <c r="O33" s="29">
        <v>2250</v>
      </c>
      <c r="P33" s="29">
        <v>1776</v>
      </c>
      <c r="Q33" s="27">
        <f t="shared" si="6"/>
        <v>4026</v>
      </c>
      <c r="S33" s="33">
        <v>2312</v>
      </c>
      <c r="T33" s="33">
        <v>1786</v>
      </c>
      <c r="U33" s="4">
        <f t="shared" si="2"/>
        <v>4098</v>
      </c>
    </row>
    <row r="34" spans="1:21" ht="17.25" customHeight="1" x14ac:dyDescent="0.2">
      <c r="A34" s="5" t="s">
        <v>96</v>
      </c>
      <c r="B34" s="5" t="s">
        <v>97</v>
      </c>
      <c r="C34" s="16">
        <v>1639</v>
      </c>
      <c r="D34" s="16">
        <v>1637</v>
      </c>
      <c r="E34" s="9">
        <v>3276</v>
      </c>
      <c r="G34" s="16">
        <v>1610</v>
      </c>
      <c r="H34" s="16">
        <v>1702</v>
      </c>
      <c r="I34" s="37">
        <f t="shared" si="3"/>
        <v>3312</v>
      </c>
      <c r="K34" s="23">
        <v>1507</v>
      </c>
      <c r="L34" s="23">
        <v>1570</v>
      </c>
      <c r="M34" s="27">
        <f t="shared" si="0"/>
        <v>3077</v>
      </c>
      <c r="O34" s="29">
        <v>1533</v>
      </c>
      <c r="P34" s="29">
        <v>1649</v>
      </c>
      <c r="Q34" s="27">
        <f t="shared" si="6"/>
        <v>3182</v>
      </c>
      <c r="S34" s="33">
        <v>1614</v>
      </c>
      <c r="T34" s="33">
        <v>1616</v>
      </c>
      <c r="U34" s="4">
        <f t="shared" si="2"/>
        <v>3230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20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baseColWidth="10" defaultColWidth="14.5" defaultRowHeight="12.75" customHeight="1" x14ac:dyDescent="0.15"/>
  <cols>
    <col min="1" max="1" width="11" customWidth="1"/>
    <col min="2" max="2" width="57.6640625" customWidth="1"/>
    <col min="3" max="9" width="11" customWidth="1"/>
    <col min="10" max="10" width="9.33203125" customWidth="1"/>
    <col min="11" max="13" width="16" customWidth="1"/>
    <col min="14" max="14" width="9" customWidth="1"/>
    <col min="15" max="17" width="12.6640625" customWidth="1"/>
    <col min="18" max="23" width="9" customWidth="1"/>
  </cols>
  <sheetData>
    <row r="1" spans="1:23" ht="15.75" customHeight="1" x14ac:dyDescent="0.2">
      <c r="B1" s="69" t="s">
        <v>103</v>
      </c>
      <c r="T1" s="4"/>
      <c r="U1" s="4"/>
      <c r="V1" s="4"/>
    </row>
    <row r="2" spans="1:23" ht="17.25" customHeight="1" x14ac:dyDescent="0.2">
      <c r="A2" s="70"/>
      <c r="B2" s="70"/>
      <c r="C2" s="72"/>
      <c r="T2" s="4"/>
      <c r="U2" s="4"/>
      <c r="V2" s="4"/>
    </row>
    <row r="3" spans="1:23" ht="32.25" customHeight="1" x14ac:dyDescent="0.2">
      <c r="A3" s="18" t="s">
        <v>0</v>
      </c>
      <c r="B3" s="18" t="s">
        <v>1</v>
      </c>
      <c r="C3" s="73" t="s">
        <v>2</v>
      </c>
      <c r="T3" s="4"/>
      <c r="U3" s="4"/>
      <c r="V3" s="4"/>
    </row>
    <row r="4" spans="1:23" ht="17.25" customHeight="1" x14ac:dyDescent="0.2">
      <c r="A4" s="74" t="s">
        <v>6</v>
      </c>
      <c r="B4" s="74" t="s">
        <v>7</v>
      </c>
      <c r="C4" s="75"/>
      <c r="T4" s="4"/>
      <c r="U4" s="4"/>
      <c r="V4" s="4"/>
    </row>
    <row r="5" spans="1:23" ht="15.75" customHeight="1" x14ac:dyDescent="0.2">
      <c r="B5" s="74" t="s">
        <v>8</v>
      </c>
      <c r="C5" s="76" t="s">
        <v>9</v>
      </c>
      <c r="T5" s="4"/>
      <c r="U5" s="4"/>
      <c r="V5" s="4"/>
    </row>
    <row r="6" spans="1:23" ht="17.25" customHeight="1" x14ac:dyDescent="0.2">
      <c r="A6" s="77"/>
      <c r="B6" s="77"/>
      <c r="C6" s="78" t="s">
        <v>116</v>
      </c>
      <c r="T6" s="4"/>
      <c r="U6" s="4"/>
      <c r="V6" s="4"/>
    </row>
    <row r="7" spans="1:23" ht="81" customHeight="1" x14ac:dyDescent="0.2">
      <c r="A7" s="79"/>
      <c r="B7" s="79"/>
      <c r="C7" s="76" t="s">
        <v>10</v>
      </c>
      <c r="D7" s="69" t="s">
        <v>11</v>
      </c>
      <c r="E7" s="69" t="s">
        <v>12</v>
      </c>
      <c r="G7" s="69" t="s">
        <v>10</v>
      </c>
      <c r="H7" s="69" t="s">
        <v>11</v>
      </c>
      <c r="I7" s="69" t="s">
        <v>13</v>
      </c>
      <c r="K7" s="69" t="s">
        <v>10</v>
      </c>
      <c r="L7" s="69" t="s">
        <v>11</v>
      </c>
      <c r="M7" s="69" t="s">
        <v>14</v>
      </c>
      <c r="O7" s="69" t="s">
        <v>10</v>
      </c>
      <c r="P7" s="69" t="s">
        <v>11</v>
      </c>
      <c r="Q7" s="69" t="s">
        <v>15</v>
      </c>
      <c r="R7" s="69" t="s">
        <v>117</v>
      </c>
      <c r="T7" s="20" t="s">
        <v>10</v>
      </c>
      <c r="U7" s="20" t="s">
        <v>11</v>
      </c>
      <c r="V7" s="20" t="s">
        <v>16</v>
      </c>
      <c r="W7" s="69" t="s">
        <v>118</v>
      </c>
    </row>
    <row r="8" spans="1:23" ht="17.25" customHeight="1" x14ac:dyDescent="0.2">
      <c r="A8" s="69" t="s">
        <v>119</v>
      </c>
      <c r="B8" s="69" t="s">
        <v>103</v>
      </c>
      <c r="C8" s="20">
        <v>5390</v>
      </c>
      <c r="D8" s="20">
        <v>11192</v>
      </c>
      <c r="E8" s="20">
        <v>16582</v>
      </c>
      <c r="F8" s="81"/>
      <c r="G8" s="20">
        <v>5965</v>
      </c>
      <c r="H8" s="20">
        <v>12473</v>
      </c>
      <c r="I8" s="20">
        <v>18438</v>
      </c>
      <c r="J8" s="81"/>
      <c r="K8" s="44">
        <v>5909</v>
      </c>
      <c r="L8" s="44">
        <v>12112</v>
      </c>
      <c r="M8" s="27">
        <f t="shared" ref="M8:M17" si="0">SUM(K8:L8)</f>
        <v>18021</v>
      </c>
      <c r="N8" s="81"/>
      <c r="O8" s="29">
        <v>6299</v>
      </c>
      <c r="P8" s="29">
        <v>13617</v>
      </c>
      <c r="Q8" s="27">
        <f t="shared" ref="Q8:Q17" si="1">SUM(O8:P8)</f>
        <v>19916</v>
      </c>
      <c r="R8" s="82">
        <f t="shared" ref="R8:R12" si="2">(Q8-M8)/ABS(M8)*100</f>
        <v>10.515509683147439</v>
      </c>
      <c r="S8" s="81"/>
      <c r="T8" s="83">
        <v>10088</v>
      </c>
      <c r="U8" s="83">
        <v>20960</v>
      </c>
      <c r="V8" s="84">
        <f t="shared" ref="V8:V17" si="3">SUM(T8:U8)</f>
        <v>31048</v>
      </c>
      <c r="W8" s="84">
        <f t="shared" ref="W8:W17" si="4">(V8-Q8)/ABS(Q8)*100</f>
        <v>55.89475798353083</v>
      </c>
    </row>
    <row r="9" spans="1:23" ht="17.25" customHeight="1" x14ac:dyDescent="0.2">
      <c r="A9" s="74" t="s">
        <v>128</v>
      </c>
      <c r="B9" s="74" t="s">
        <v>129</v>
      </c>
      <c r="C9" s="19">
        <v>4272</v>
      </c>
      <c r="D9" s="19">
        <v>10676</v>
      </c>
      <c r="E9" s="20">
        <v>14948</v>
      </c>
      <c r="G9" s="19">
        <v>4690</v>
      </c>
      <c r="H9" s="19">
        <v>11920</v>
      </c>
      <c r="I9" s="20">
        <v>16610</v>
      </c>
      <c r="K9" s="85">
        <v>4779</v>
      </c>
      <c r="L9" s="85">
        <v>11645</v>
      </c>
      <c r="M9" s="27">
        <f t="shared" si="0"/>
        <v>16424</v>
      </c>
      <c r="O9" s="29">
        <v>5225</v>
      </c>
      <c r="P9" s="29">
        <v>13124</v>
      </c>
      <c r="Q9" s="27">
        <f t="shared" si="1"/>
        <v>18349</v>
      </c>
      <c r="R9" s="86">
        <f t="shared" si="2"/>
        <v>11.720652703360935</v>
      </c>
      <c r="T9" s="33">
        <v>9612</v>
      </c>
      <c r="U9" s="33">
        <v>20645</v>
      </c>
      <c r="V9" s="84">
        <f t="shared" si="3"/>
        <v>30257</v>
      </c>
      <c r="W9" s="84">
        <f t="shared" si="4"/>
        <v>64.897269605973079</v>
      </c>
    </row>
    <row r="10" spans="1:23" ht="17.25" customHeight="1" x14ac:dyDescent="0.2">
      <c r="A10" s="74" t="s">
        <v>134</v>
      </c>
      <c r="B10" s="74" t="s">
        <v>135</v>
      </c>
      <c r="C10" s="19">
        <v>1024</v>
      </c>
      <c r="D10" s="19">
        <v>296</v>
      </c>
      <c r="E10" s="20">
        <v>1320</v>
      </c>
      <c r="G10" s="19">
        <v>1175</v>
      </c>
      <c r="H10" s="19">
        <v>359</v>
      </c>
      <c r="I10" s="20">
        <v>1534</v>
      </c>
      <c r="K10" s="85">
        <v>1048</v>
      </c>
      <c r="L10" s="85">
        <v>292</v>
      </c>
      <c r="M10" s="27">
        <f t="shared" si="0"/>
        <v>1340</v>
      </c>
      <c r="O10" s="29">
        <v>987</v>
      </c>
      <c r="P10" s="29">
        <v>297</v>
      </c>
      <c r="Q10" s="27">
        <f t="shared" si="1"/>
        <v>1284</v>
      </c>
      <c r="R10" s="86">
        <f t="shared" si="2"/>
        <v>-4.1791044776119408</v>
      </c>
      <c r="T10" s="33">
        <v>406</v>
      </c>
      <c r="U10" s="33">
        <v>152</v>
      </c>
      <c r="V10" s="84">
        <f t="shared" si="3"/>
        <v>558</v>
      </c>
      <c r="W10" s="84">
        <f t="shared" si="4"/>
        <v>-56.542056074766357</v>
      </c>
    </row>
    <row r="11" spans="1:23" ht="17.25" customHeight="1" x14ac:dyDescent="0.2">
      <c r="A11" s="74" t="s">
        <v>136</v>
      </c>
      <c r="B11" s="74" t="s">
        <v>137</v>
      </c>
      <c r="C11" s="19">
        <v>359</v>
      </c>
      <c r="D11" s="19">
        <v>174</v>
      </c>
      <c r="E11" s="20">
        <v>533</v>
      </c>
      <c r="G11" s="19">
        <v>467</v>
      </c>
      <c r="H11" s="19">
        <v>218</v>
      </c>
      <c r="I11" s="20">
        <v>685</v>
      </c>
      <c r="K11" s="85">
        <v>458</v>
      </c>
      <c r="L11" s="85">
        <v>187</v>
      </c>
      <c r="M11" s="27">
        <f t="shared" si="0"/>
        <v>645</v>
      </c>
      <c r="O11" s="29">
        <v>477</v>
      </c>
      <c r="P11" s="29">
        <v>196</v>
      </c>
      <c r="Q11" s="27">
        <f t="shared" si="1"/>
        <v>673</v>
      </c>
      <c r="R11" s="86">
        <f t="shared" si="2"/>
        <v>4.3410852713178292</v>
      </c>
      <c r="T11" s="33">
        <v>320</v>
      </c>
      <c r="U11" s="33">
        <v>135</v>
      </c>
      <c r="V11" s="84">
        <f t="shared" si="3"/>
        <v>455</v>
      </c>
      <c r="W11" s="84">
        <f t="shared" si="4"/>
        <v>-32.39227340267459</v>
      </c>
    </row>
    <row r="12" spans="1:23" ht="17.25" customHeight="1" x14ac:dyDescent="0.2">
      <c r="A12" s="74" t="s">
        <v>140</v>
      </c>
      <c r="B12" s="74" t="s">
        <v>141</v>
      </c>
      <c r="C12" s="19">
        <v>410</v>
      </c>
      <c r="D12" s="19">
        <v>68</v>
      </c>
      <c r="E12" s="20">
        <v>478</v>
      </c>
      <c r="G12" s="19">
        <v>424</v>
      </c>
      <c r="H12" s="19">
        <v>72</v>
      </c>
      <c r="I12" s="20">
        <v>496</v>
      </c>
      <c r="K12" s="85">
        <v>350</v>
      </c>
      <c r="L12" s="85">
        <v>48</v>
      </c>
      <c r="M12" s="27">
        <f t="shared" si="0"/>
        <v>398</v>
      </c>
      <c r="O12" s="29">
        <v>298</v>
      </c>
      <c r="P12" s="29">
        <v>46</v>
      </c>
      <c r="Q12" s="27">
        <f t="shared" si="1"/>
        <v>344</v>
      </c>
      <c r="R12" s="86">
        <f t="shared" si="2"/>
        <v>-13.5678391959799</v>
      </c>
      <c r="T12" s="33">
        <v>28</v>
      </c>
      <c r="U12" s="33">
        <v>2</v>
      </c>
      <c r="V12" s="84">
        <f t="shared" si="3"/>
        <v>30</v>
      </c>
      <c r="W12" s="84">
        <f t="shared" si="4"/>
        <v>-91.279069767441854</v>
      </c>
    </row>
    <row r="13" spans="1:23" ht="17.25" customHeight="1" x14ac:dyDescent="0.2">
      <c r="A13" s="74" t="s">
        <v>142</v>
      </c>
      <c r="B13" s="74" t="s">
        <v>143</v>
      </c>
      <c r="C13" s="19">
        <v>1</v>
      </c>
      <c r="D13" s="19" t="s">
        <v>144</v>
      </c>
      <c r="E13" s="20">
        <v>1</v>
      </c>
      <c r="H13" s="19">
        <v>1</v>
      </c>
      <c r="I13" s="20">
        <v>1</v>
      </c>
      <c r="K13" s="23">
        <v>0</v>
      </c>
      <c r="L13" s="23">
        <v>0</v>
      </c>
      <c r="M13" s="27">
        <f t="shared" si="0"/>
        <v>0</v>
      </c>
      <c r="O13" s="29">
        <v>2</v>
      </c>
      <c r="Q13" s="27">
        <f t="shared" si="1"/>
        <v>2</v>
      </c>
      <c r="T13" s="33">
        <v>1</v>
      </c>
      <c r="U13" s="4"/>
      <c r="V13" s="84">
        <f t="shared" si="3"/>
        <v>1</v>
      </c>
      <c r="W13" s="84">
        <f t="shared" si="4"/>
        <v>-50</v>
      </c>
    </row>
    <row r="14" spans="1:23" ht="33" customHeight="1" x14ac:dyDescent="0.2">
      <c r="A14" s="74" t="s">
        <v>147</v>
      </c>
      <c r="B14" s="74" t="s">
        <v>148</v>
      </c>
      <c r="C14" s="19">
        <v>3</v>
      </c>
      <c r="D14" s="19">
        <v>3</v>
      </c>
      <c r="E14" s="20">
        <v>6</v>
      </c>
      <c r="G14" s="19">
        <v>3</v>
      </c>
      <c r="H14" s="19">
        <v>2</v>
      </c>
      <c r="I14" s="20">
        <v>5</v>
      </c>
      <c r="K14" s="23">
        <v>4</v>
      </c>
      <c r="L14" s="23">
        <v>4</v>
      </c>
      <c r="M14" s="27">
        <f t="shared" si="0"/>
        <v>8</v>
      </c>
      <c r="O14" s="29">
        <v>6</v>
      </c>
      <c r="P14" s="29">
        <v>5</v>
      </c>
      <c r="Q14" s="27">
        <f t="shared" si="1"/>
        <v>11</v>
      </c>
      <c r="R14" s="86">
        <f t="shared" ref="R14:R17" si="5">(Q14-M14)/ABS(M14)*100</f>
        <v>37.5</v>
      </c>
      <c r="T14" s="4"/>
      <c r="U14" s="4"/>
      <c r="V14" s="84">
        <f t="shared" si="3"/>
        <v>0</v>
      </c>
      <c r="W14" s="84">
        <f t="shared" si="4"/>
        <v>-100</v>
      </c>
    </row>
    <row r="15" spans="1:23" ht="33" customHeight="1" x14ac:dyDescent="0.2">
      <c r="A15" s="74" t="s">
        <v>149</v>
      </c>
      <c r="B15" s="74" t="s">
        <v>150</v>
      </c>
      <c r="C15" s="19">
        <v>10</v>
      </c>
      <c r="D15" s="19">
        <v>1</v>
      </c>
      <c r="E15" s="20">
        <v>11</v>
      </c>
      <c r="G15" s="19">
        <v>11</v>
      </c>
      <c r="H15" s="19">
        <v>1</v>
      </c>
      <c r="I15" s="20">
        <v>12</v>
      </c>
      <c r="K15" s="23">
        <v>12</v>
      </c>
      <c r="L15" s="23">
        <v>0</v>
      </c>
      <c r="M15" s="27">
        <f t="shared" si="0"/>
        <v>12</v>
      </c>
      <c r="O15" s="29">
        <v>6</v>
      </c>
      <c r="P15" s="29">
        <v>3</v>
      </c>
      <c r="Q15" s="27">
        <f t="shared" si="1"/>
        <v>9</v>
      </c>
      <c r="R15" s="86">
        <f t="shared" si="5"/>
        <v>-25</v>
      </c>
      <c r="T15" s="33">
        <v>4</v>
      </c>
      <c r="U15" s="33">
        <v>1</v>
      </c>
      <c r="V15" s="84">
        <f t="shared" si="3"/>
        <v>5</v>
      </c>
      <c r="W15" s="84">
        <f t="shared" si="4"/>
        <v>-44.444444444444443</v>
      </c>
    </row>
    <row r="16" spans="1:23" ht="17.25" customHeight="1" x14ac:dyDescent="0.2">
      <c r="A16" s="74" t="s">
        <v>151</v>
      </c>
      <c r="B16" s="74" t="s">
        <v>152</v>
      </c>
      <c r="C16" s="19">
        <v>25</v>
      </c>
      <c r="D16" s="19">
        <v>52</v>
      </c>
      <c r="E16" s="20">
        <v>77</v>
      </c>
      <c r="G16" s="19">
        <v>23</v>
      </c>
      <c r="H16" s="19">
        <v>34</v>
      </c>
      <c r="I16" s="20">
        <v>57</v>
      </c>
      <c r="K16" s="85">
        <v>17</v>
      </c>
      <c r="L16" s="85">
        <v>31</v>
      </c>
      <c r="M16" s="27">
        <f t="shared" si="0"/>
        <v>48</v>
      </c>
      <c r="O16" s="29">
        <v>30</v>
      </c>
      <c r="P16" s="29">
        <v>64</v>
      </c>
      <c r="Q16" s="27">
        <f t="shared" si="1"/>
        <v>94</v>
      </c>
      <c r="R16" s="86">
        <f t="shared" si="5"/>
        <v>95.833333333333343</v>
      </c>
      <c r="T16" s="33">
        <v>12</v>
      </c>
      <c r="U16" s="33">
        <v>28</v>
      </c>
      <c r="V16" s="84">
        <f t="shared" si="3"/>
        <v>40</v>
      </c>
      <c r="W16" s="84">
        <f t="shared" si="4"/>
        <v>-57.446808510638306</v>
      </c>
    </row>
    <row r="17" spans="1:23" ht="17.25" customHeight="1" x14ac:dyDescent="0.2">
      <c r="A17" s="74" t="s">
        <v>153</v>
      </c>
      <c r="B17" s="74" t="s">
        <v>154</v>
      </c>
      <c r="C17" s="19">
        <v>45</v>
      </c>
      <c r="D17" s="19">
        <v>115</v>
      </c>
      <c r="E17" s="20">
        <v>160</v>
      </c>
      <c r="G17" s="19">
        <v>39</v>
      </c>
      <c r="H17" s="19">
        <v>98</v>
      </c>
      <c r="I17" s="20">
        <v>137</v>
      </c>
      <c r="K17" s="85">
        <v>38</v>
      </c>
      <c r="L17" s="85">
        <v>87</v>
      </c>
      <c r="M17" s="27">
        <f t="shared" si="0"/>
        <v>125</v>
      </c>
      <c r="O17" s="29">
        <v>29</v>
      </c>
      <c r="P17" s="29">
        <v>69</v>
      </c>
      <c r="Q17" s="27">
        <f t="shared" si="1"/>
        <v>98</v>
      </c>
      <c r="R17" s="86">
        <f t="shared" si="5"/>
        <v>-21.6</v>
      </c>
      <c r="T17" s="33">
        <v>27</v>
      </c>
      <c r="U17" s="33">
        <v>86</v>
      </c>
      <c r="V17" s="84">
        <f t="shared" si="3"/>
        <v>113</v>
      </c>
      <c r="W17" s="84">
        <f t="shared" si="4"/>
        <v>15.306122448979592</v>
      </c>
    </row>
    <row r="18" spans="1:23" ht="13" x14ac:dyDescent="0.15">
      <c r="T18" s="4"/>
      <c r="U18" s="4"/>
      <c r="V18" s="4"/>
    </row>
    <row r="19" spans="1:23" ht="13" x14ac:dyDescent="0.15">
      <c r="T19" s="4"/>
      <c r="U19" s="4"/>
      <c r="V19" s="4"/>
    </row>
    <row r="20" spans="1:23" ht="17.25" customHeight="1" x14ac:dyDescent="0.15">
      <c r="Q20" s="88">
        <f>U11/Q11*100</f>
        <v>20.059435364041605</v>
      </c>
      <c r="T20" s="4"/>
      <c r="U20" s="4"/>
      <c r="V2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U2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2.75" customHeight="1" x14ac:dyDescent="0.15"/>
  <cols>
    <col min="1" max="1" width="11" customWidth="1"/>
    <col min="2" max="2" width="57.6640625" customWidth="1"/>
    <col min="3" max="3" width="7.6640625" customWidth="1"/>
    <col min="4" max="4" width="9.83203125" customWidth="1"/>
    <col min="5" max="5" width="13.1640625" customWidth="1"/>
    <col min="6" max="9" width="11" customWidth="1"/>
    <col min="10" max="13" width="9.33203125" customWidth="1"/>
    <col min="14" max="21" width="9" customWidth="1"/>
  </cols>
  <sheetData>
    <row r="1" spans="1:21" ht="17.25" customHeight="1" x14ac:dyDescent="0.2">
      <c r="C1" s="16" t="s">
        <v>155</v>
      </c>
      <c r="D1" s="16" t="s">
        <v>156</v>
      </c>
      <c r="E1" s="16" t="s">
        <v>157</v>
      </c>
      <c r="G1" s="16" t="s">
        <v>155</v>
      </c>
      <c r="H1" s="16" t="s">
        <v>156</v>
      </c>
      <c r="I1" s="16" t="s">
        <v>158</v>
      </c>
      <c r="K1" s="16" t="s">
        <v>155</v>
      </c>
      <c r="L1" s="16" t="s">
        <v>156</v>
      </c>
      <c r="M1" s="16" t="s">
        <v>159</v>
      </c>
      <c r="O1" s="9" t="s">
        <v>155</v>
      </c>
      <c r="P1" s="9" t="s">
        <v>156</v>
      </c>
      <c r="Q1" s="9" t="s">
        <v>160</v>
      </c>
      <c r="R1" s="37"/>
      <c r="S1" s="9" t="s">
        <v>155</v>
      </c>
      <c r="T1" s="9" t="s">
        <v>156</v>
      </c>
      <c r="U1" s="9" t="s">
        <v>161</v>
      </c>
    </row>
    <row r="2" spans="1:21" ht="17.25" customHeight="1" x14ac:dyDescent="0.2">
      <c r="A2" s="89" t="s">
        <v>162</v>
      </c>
      <c r="B2" s="89" t="s">
        <v>113</v>
      </c>
      <c r="C2" s="90">
        <v>3248</v>
      </c>
      <c r="D2" s="90">
        <v>3966</v>
      </c>
      <c r="E2" s="37">
        <f t="shared" ref="E2:E3" si="0">SUM(C2:D2)</f>
        <v>7214</v>
      </c>
      <c r="G2" s="74">
        <v>3425</v>
      </c>
      <c r="H2" s="74">
        <v>4001</v>
      </c>
      <c r="I2" s="69">
        <v>7426</v>
      </c>
      <c r="K2" s="85">
        <v>3200</v>
      </c>
      <c r="L2" s="85">
        <v>3923</v>
      </c>
      <c r="M2" s="91">
        <f t="shared" ref="M2:M5" si="1">SUM(K2:L2)</f>
        <v>7123</v>
      </c>
      <c r="O2" s="29">
        <v>3232</v>
      </c>
      <c r="P2" s="29">
        <v>3953</v>
      </c>
      <c r="Q2" s="91">
        <f t="shared" ref="Q2:Q5" si="2">SUM(O2:P2)</f>
        <v>7185</v>
      </c>
      <c r="S2" s="33">
        <v>2989</v>
      </c>
      <c r="T2" s="33">
        <v>3508</v>
      </c>
      <c r="U2" s="4">
        <f t="shared" ref="U2:U5" si="3">SUM(S2:T2)</f>
        <v>6497</v>
      </c>
    </row>
    <row r="3" spans="1:21" ht="17.25" customHeight="1" x14ac:dyDescent="0.2">
      <c r="A3" s="92" t="s">
        <v>163</v>
      </c>
      <c r="B3" s="94" t="s">
        <v>165</v>
      </c>
      <c r="C3" s="90">
        <v>2521</v>
      </c>
      <c r="D3" s="90">
        <v>2912</v>
      </c>
      <c r="E3" s="37">
        <f t="shared" si="0"/>
        <v>5433</v>
      </c>
      <c r="G3" s="16">
        <v>2649</v>
      </c>
      <c r="H3" s="16">
        <v>2892</v>
      </c>
      <c r="I3" s="9">
        <v>5541</v>
      </c>
      <c r="K3" s="85">
        <v>2458</v>
      </c>
      <c r="L3" s="85">
        <v>2820</v>
      </c>
      <c r="M3" s="91">
        <f t="shared" si="1"/>
        <v>5278</v>
      </c>
      <c r="O3" s="29">
        <v>2393</v>
      </c>
      <c r="P3" s="29">
        <v>2830</v>
      </c>
      <c r="Q3" s="91">
        <f t="shared" si="2"/>
        <v>5223</v>
      </c>
      <c r="S3" s="33">
        <v>2315</v>
      </c>
      <c r="T3" s="33">
        <v>2578</v>
      </c>
      <c r="U3" s="4">
        <f t="shared" si="3"/>
        <v>4893</v>
      </c>
    </row>
    <row r="4" spans="1:21" ht="17.25" customHeight="1" x14ac:dyDescent="0.2">
      <c r="A4" s="74" t="s">
        <v>166</v>
      </c>
      <c r="B4" s="74" t="s">
        <v>167</v>
      </c>
      <c r="C4" s="74">
        <v>57</v>
      </c>
      <c r="D4" s="74">
        <v>58</v>
      </c>
      <c r="E4" s="20">
        <v>115</v>
      </c>
      <c r="G4" s="74">
        <v>55</v>
      </c>
      <c r="H4" s="74">
        <v>56</v>
      </c>
      <c r="I4" s="20">
        <v>111</v>
      </c>
      <c r="K4" s="85">
        <v>49</v>
      </c>
      <c r="L4" s="85">
        <v>72</v>
      </c>
      <c r="M4" s="91">
        <f t="shared" si="1"/>
        <v>121</v>
      </c>
      <c r="O4" s="29">
        <v>45</v>
      </c>
      <c r="P4" s="29">
        <v>39</v>
      </c>
      <c r="Q4" s="91">
        <f t="shared" si="2"/>
        <v>84</v>
      </c>
      <c r="S4" s="33">
        <v>43</v>
      </c>
      <c r="T4" s="33">
        <v>54</v>
      </c>
      <c r="U4" s="4">
        <f t="shared" si="3"/>
        <v>97</v>
      </c>
    </row>
    <row r="5" spans="1:21" ht="17.25" customHeight="1" x14ac:dyDescent="0.2">
      <c r="A5" s="74" t="s">
        <v>169</v>
      </c>
      <c r="B5" s="74" t="s">
        <v>170</v>
      </c>
      <c r="C5" s="74">
        <v>129</v>
      </c>
      <c r="D5" s="74">
        <v>91</v>
      </c>
      <c r="E5" s="20">
        <v>220</v>
      </c>
      <c r="G5" s="74">
        <v>140</v>
      </c>
      <c r="H5" s="74">
        <v>90</v>
      </c>
      <c r="I5" s="20">
        <v>230</v>
      </c>
      <c r="K5" s="85">
        <v>129</v>
      </c>
      <c r="L5" s="85">
        <v>90</v>
      </c>
      <c r="M5" s="91">
        <f t="shared" si="1"/>
        <v>219</v>
      </c>
      <c r="O5" s="29">
        <v>151</v>
      </c>
      <c r="P5" s="29">
        <v>94</v>
      </c>
      <c r="Q5" s="91">
        <f t="shared" si="2"/>
        <v>245</v>
      </c>
      <c r="S5" s="33">
        <v>156</v>
      </c>
      <c r="T5" s="33">
        <v>88</v>
      </c>
      <c r="U5" s="4">
        <f t="shared" si="3"/>
        <v>244</v>
      </c>
    </row>
    <row r="6" spans="1:21" ht="17.25" customHeight="1" x14ac:dyDescent="0.15">
      <c r="S6" s="4"/>
      <c r="T6" s="4"/>
      <c r="U6" s="4"/>
    </row>
    <row r="7" spans="1:21" ht="17.25" customHeight="1" x14ac:dyDescent="0.15">
      <c r="S7" s="4"/>
      <c r="T7" s="4"/>
      <c r="U7" s="4"/>
    </row>
    <row r="8" spans="1:21" ht="17.25" customHeight="1" x14ac:dyDescent="0.15">
      <c r="S8" s="4"/>
      <c r="T8" s="4"/>
      <c r="U8" s="4"/>
    </row>
    <row r="9" spans="1:21" ht="17.25" customHeight="1" x14ac:dyDescent="0.15">
      <c r="S9" s="4"/>
      <c r="T9" s="4"/>
      <c r="U9" s="4"/>
    </row>
    <row r="10" spans="1:21" ht="17.25" customHeight="1" x14ac:dyDescent="0.15">
      <c r="S10" s="4"/>
      <c r="T10" s="4"/>
      <c r="U10" s="4"/>
    </row>
    <row r="11" spans="1:21" ht="13" x14ac:dyDescent="0.15">
      <c r="S11" s="4"/>
      <c r="T11" s="4"/>
      <c r="U11" s="4"/>
    </row>
    <row r="12" spans="1:21" ht="13" x14ac:dyDescent="0.15">
      <c r="S12" s="4"/>
      <c r="T12" s="4"/>
      <c r="U12" s="4"/>
    </row>
    <row r="13" spans="1:21" ht="13" x14ac:dyDescent="0.15">
      <c r="S13" s="4"/>
      <c r="T13" s="4"/>
      <c r="U13" s="4"/>
    </row>
    <row r="14" spans="1:21" ht="13" x14ac:dyDescent="0.15">
      <c r="S14" s="4"/>
      <c r="T14" s="4"/>
      <c r="U14" s="4"/>
    </row>
    <row r="15" spans="1:21" ht="13" x14ac:dyDescent="0.15">
      <c r="S15" s="4"/>
      <c r="T15" s="4"/>
      <c r="U15" s="4"/>
    </row>
    <row r="16" spans="1:21" ht="13" x14ac:dyDescent="0.15">
      <c r="S16" s="4"/>
      <c r="T16" s="4"/>
      <c r="U16" s="4"/>
    </row>
    <row r="17" spans="19:21" ht="13" x14ac:dyDescent="0.15">
      <c r="S17" s="4"/>
      <c r="T17" s="4"/>
      <c r="U17" s="4"/>
    </row>
    <row r="18" spans="19:21" ht="13" x14ac:dyDescent="0.15">
      <c r="S18" s="4"/>
      <c r="T18" s="4"/>
      <c r="U18" s="4"/>
    </row>
    <row r="19" spans="19:21" ht="13" x14ac:dyDescent="0.15">
      <c r="S19" s="4"/>
      <c r="T19" s="4"/>
      <c r="U19" s="4"/>
    </row>
    <row r="20" spans="19:21" ht="13" x14ac:dyDescent="0.15">
      <c r="S20" s="4"/>
      <c r="T20" s="4"/>
      <c r="U2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V2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2.75" customHeight="1" x14ac:dyDescent="0.15"/>
  <cols>
    <col min="1" max="1" width="14.1640625" customWidth="1"/>
    <col min="2" max="2" width="54.5" customWidth="1"/>
    <col min="3" max="3" width="12" customWidth="1"/>
    <col min="4" max="9" width="11" customWidth="1"/>
    <col min="10" max="12" width="9.33203125" customWidth="1"/>
    <col min="13" max="13" width="9.83203125" customWidth="1"/>
    <col min="14" max="16" width="9" customWidth="1"/>
    <col min="17" max="17" width="10" customWidth="1"/>
    <col min="18" max="22" width="9" customWidth="1"/>
  </cols>
  <sheetData>
    <row r="1" spans="1:22" ht="15.75" customHeight="1" x14ac:dyDescent="0.2">
      <c r="B1" s="93" t="s">
        <v>164</v>
      </c>
      <c r="S1" s="4"/>
      <c r="T1" s="4"/>
      <c r="U1" s="4"/>
    </row>
    <row r="2" spans="1:22" ht="32.25" customHeight="1" x14ac:dyDescent="0.2">
      <c r="C2" s="93" t="s">
        <v>10</v>
      </c>
      <c r="D2" s="69" t="s">
        <v>11</v>
      </c>
      <c r="E2" s="69" t="s">
        <v>12</v>
      </c>
      <c r="G2" s="93" t="s">
        <v>10</v>
      </c>
      <c r="H2" s="69" t="s">
        <v>11</v>
      </c>
      <c r="I2" s="69" t="s">
        <v>13</v>
      </c>
      <c r="K2" s="93" t="s">
        <v>10</v>
      </c>
      <c r="L2" s="69" t="s">
        <v>11</v>
      </c>
      <c r="M2" s="69" t="s">
        <v>14</v>
      </c>
      <c r="O2" s="93" t="s">
        <v>10</v>
      </c>
      <c r="P2" s="69" t="s">
        <v>11</v>
      </c>
      <c r="Q2" s="69" t="s">
        <v>15</v>
      </c>
      <c r="S2" s="95" t="s">
        <v>10</v>
      </c>
      <c r="T2" s="20" t="s">
        <v>11</v>
      </c>
      <c r="U2" s="20" t="s">
        <v>16</v>
      </c>
      <c r="V2" s="96" t="s">
        <v>168</v>
      </c>
    </row>
    <row r="3" spans="1:22" ht="17.25" customHeight="1" x14ac:dyDescent="0.2">
      <c r="A3" s="93" t="s">
        <v>171</v>
      </c>
      <c r="B3" s="93" t="s">
        <v>164</v>
      </c>
      <c r="C3" s="97">
        <v>82015</v>
      </c>
      <c r="D3" s="19">
        <v>88323</v>
      </c>
      <c r="E3" s="19">
        <v>170338</v>
      </c>
      <c r="G3" s="19">
        <v>80846</v>
      </c>
      <c r="H3" s="19">
        <v>87392</v>
      </c>
      <c r="I3" s="20">
        <v>168238</v>
      </c>
      <c r="K3" s="23">
        <v>77636</v>
      </c>
      <c r="L3" s="23">
        <v>82143</v>
      </c>
      <c r="M3" s="27">
        <f t="shared" ref="M3:M11" si="0">SUM(K3:L3)</f>
        <v>159779</v>
      </c>
      <c r="O3" s="29">
        <v>77260</v>
      </c>
      <c r="P3" s="29">
        <v>80824</v>
      </c>
      <c r="Q3" s="27">
        <f t="shared" ref="Q3:Q11" si="1">SUM(O3:P3)</f>
        <v>158084</v>
      </c>
      <c r="S3" s="33">
        <v>69587</v>
      </c>
      <c r="T3" s="33">
        <v>70119</v>
      </c>
      <c r="U3" s="4">
        <f t="shared" ref="U3:U11" si="2">SUM(S3:T3)</f>
        <v>139706</v>
      </c>
      <c r="V3" s="98">
        <f t="shared" ref="V3:V11" si="3">(U3-Q3)/ABS(Q3)*100</f>
        <v>-11.625464942688698</v>
      </c>
    </row>
    <row r="4" spans="1:22" ht="17.25" customHeight="1" x14ac:dyDescent="0.2">
      <c r="A4" s="99" t="s">
        <v>172</v>
      </c>
      <c r="B4" s="99" t="s">
        <v>173</v>
      </c>
      <c r="C4" s="97">
        <v>304</v>
      </c>
      <c r="D4" s="19">
        <v>770</v>
      </c>
      <c r="E4" s="19">
        <v>1074</v>
      </c>
      <c r="G4" s="19">
        <v>309</v>
      </c>
      <c r="H4" s="19">
        <v>706</v>
      </c>
      <c r="I4" s="19">
        <v>1015</v>
      </c>
      <c r="K4" s="23">
        <v>327</v>
      </c>
      <c r="L4" s="23">
        <v>696</v>
      </c>
      <c r="M4" s="27">
        <f t="shared" si="0"/>
        <v>1023</v>
      </c>
      <c r="O4" s="29">
        <v>300</v>
      </c>
      <c r="P4" s="29">
        <v>634</v>
      </c>
      <c r="Q4" s="27">
        <f t="shared" si="1"/>
        <v>934</v>
      </c>
      <c r="S4" s="33">
        <v>325</v>
      </c>
      <c r="T4" s="33">
        <v>740</v>
      </c>
      <c r="U4" s="4">
        <f t="shared" si="2"/>
        <v>1065</v>
      </c>
      <c r="V4" s="98">
        <f t="shared" si="3"/>
        <v>14.025695931477516</v>
      </c>
    </row>
    <row r="5" spans="1:22" ht="17.25" customHeight="1" x14ac:dyDescent="0.2">
      <c r="A5" s="99" t="s">
        <v>180</v>
      </c>
      <c r="B5" s="99" t="s">
        <v>182</v>
      </c>
      <c r="C5" s="97">
        <v>1730</v>
      </c>
      <c r="D5" s="19">
        <v>2580</v>
      </c>
      <c r="E5" s="19">
        <v>4310</v>
      </c>
      <c r="G5" s="16">
        <v>1805</v>
      </c>
      <c r="H5" s="19">
        <v>2668</v>
      </c>
      <c r="I5" s="19">
        <v>4473</v>
      </c>
      <c r="K5" s="23">
        <v>1840</v>
      </c>
      <c r="L5" s="23">
        <v>2616</v>
      </c>
      <c r="M5" s="27">
        <f t="shared" si="0"/>
        <v>4456</v>
      </c>
      <c r="O5" s="29">
        <v>1951</v>
      </c>
      <c r="P5" s="29">
        <v>2775</v>
      </c>
      <c r="Q5" s="27">
        <f t="shared" si="1"/>
        <v>4726</v>
      </c>
      <c r="S5" s="33">
        <v>1950</v>
      </c>
      <c r="T5" s="33">
        <v>2655</v>
      </c>
      <c r="U5" s="4">
        <f t="shared" si="2"/>
        <v>4605</v>
      </c>
      <c r="V5" s="98">
        <f t="shared" si="3"/>
        <v>-2.5603046974185357</v>
      </c>
    </row>
    <row r="6" spans="1:22" ht="17.25" customHeight="1" x14ac:dyDescent="0.2">
      <c r="A6" s="99" t="s">
        <v>183</v>
      </c>
      <c r="B6" s="99" t="s">
        <v>184</v>
      </c>
      <c r="C6" s="97">
        <v>17694</v>
      </c>
      <c r="D6" s="19">
        <v>13589</v>
      </c>
      <c r="E6" s="19">
        <v>31283</v>
      </c>
      <c r="G6" s="16">
        <v>16691</v>
      </c>
      <c r="H6" s="19">
        <v>12639</v>
      </c>
      <c r="I6" s="19">
        <v>29330</v>
      </c>
      <c r="K6" s="23">
        <v>15696</v>
      </c>
      <c r="L6" s="23">
        <v>11467</v>
      </c>
      <c r="M6" s="27">
        <f t="shared" si="0"/>
        <v>27163</v>
      </c>
      <c r="O6" s="29">
        <v>15068</v>
      </c>
      <c r="P6" s="29">
        <v>10892</v>
      </c>
      <c r="Q6" s="27">
        <f t="shared" si="1"/>
        <v>25960</v>
      </c>
      <c r="S6" s="33">
        <v>13829</v>
      </c>
      <c r="T6" s="33">
        <v>9875</v>
      </c>
      <c r="U6" s="4">
        <f t="shared" si="2"/>
        <v>23704</v>
      </c>
      <c r="V6" s="98">
        <f t="shared" si="3"/>
        <v>-8.6902927580893685</v>
      </c>
    </row>
    <row r="7" spans="1:22" ht="17.25" customHeight="1" x14ac:dyDescent="0.2">
      <c r="A7" s="99" t="s">
        <v>187</v>
      </c>
      <c r="B7" s="99" t="s">
        <v>188</v>
      </c>
      <c r="C7" s="97">
        <v>27072</v>
      </c>
      <c r="D7" s="19">
        <v>21171</v>
      </c>
      <c r="E7" s="19">
        <v>48243</v>
      </c>
      <c r="G7" s="16">
        <v>26632</v>
      </c>
      <c r="H7" s="16">
        <v>20715</v>
      </c>
      <c r="I7" s="19">
        <v>47347</v>
      </c>
      <c r="K7" s="23">
        <v>25603</v>
      </c>
      <c r="L7" s="23">
        <v>19083</v>
      </c>
      <c r="M7" s="27">
        <f t="shared" si="0"/>
        <v>44686</v>
      </c>
      <c r="O7" s="29">
        <v>25520</v>
      </c>
      <c r="P7" s="29">
        <v>18437</v>
      </c>
      <c r="Q7" s="27">
        <f t="shared" si="1"/>
        <v>43957</v>
      </c>
      <c r="S7" s="33">
        <v>23652</v>
      </c>
      <c r="T7" s="33">
        <v>16559</v>
      </c>
      <c r="U7" s="4">
        <f t="shared" si="2"/>
        <v>40211</v>
      </c>
      <c r="V7" s="98">
        <f t="shared" si="3"/>
        <v>-8.5219646472689217</v>
      </c>
    </row>
    <row r="8" spans="1:22" ht="17.25" customHeight="1" x14ac:dyDescent="0.2">
      <c r="A8" s="99" t="s">
        <v>193</v>
      </c>
      <c r="B8" s="99" t="s">
        <v>194</v>
      </c>
      <c r="C8" s="97">
        <v>9569</v>
      </c>
      <c r="D8" s="19">
        <v>13845</v>
      </c>
      <c r="E8" s="19">
        <v>23414</v>
      </c>
      <c r="G8" s="16">
        <v>10166</v>
      </c>
      <c r="H8" s="16">
        <v>14543</v>
      </c>
      <c r="I8" s="19">
        <v>24709</v>
      </c>
      <c r="K8" s="23">
        <v>10119</v>
      </c>
      <c r="L8" s="23">
        <v>14203</v>
      </c>
      <c r="M8" s="27">
        <f t="shared" si="0"/>
        <v>24322</v>
      </c>
      <c r="O8" s="29">
        <v>10322</v>
      </c>
      <c r="P8" s="29">
        <v>14396</v>
      </c>
      <c r="Q8" s="27">
        <f t="shared" si="1"/>
        <v>24718</v>
      </c>
      <c r="S8" s="33">
        <v>9118</v>
      </c>
      <c r="T8" s="33">
        <v>12367</v>
      </c>
      <c r="U8" s="4">
        <f t="shared" si="2"/>
        <v>21485</v>
      </c>
      <c r="V8" s="98">
        <f t="shared" si="3"/>
        <v>-13.079537179383447</v>
      </c>
    </row>
    <row r="9" spans="1:22" ht="17.25" customHeight="1" x14ac:dyDescent="0.2">
      <c r="A9" s="99" t="s">
        <v>199</v>
      </c>
      <c r="B9" s="99" t="s">
        <v>200</v>
      </c>
      <c r="C9" s="97">
        <v>17864</v>
      </c>
      <c r="D9" s="19">
        <v>28733</v>
      </c>
      <c r="E9" s="19">
        <v>46597</v>
      </c>
      <c r="G9" s="16">
        <v>17805</v>
      </c>
      <c r="H9" s="16">
        <v>28641</v>
      </c>
      <c r="I9" s="19">
        <v>46446</v>
      </c>
      <c r="K9" s="23">
        <v>16888</v>
      </c>
      <c r="L9" s="23">
        <v>26707</v>
      </c>
      <c r="M9" s="27">
        <f t="shared" si="0"/>
        <v>43595</v>
      </c>
      <c r="O9" s="29">
        <v>16909</v>
      </c>
      <c r="P9" s="29">
        <v>26454</v>
      </c>
      <c r="Q9" s="27">
        <f t="shared" si="1"/>
        <v>43363</v>
      </c>
      <c r="S9" s="33">
        <v>14335</v>
      </c>
      <c r="T9" s="33">
        <v>21642</v>
      </c>
      <c r="U9" s="4">
        <f t="shared" si="2"/>
        <v>35977</v>
      </c>
      <c r="V9" s="98">
        <f t="shared" si="3"/>
        <v>-17.032954362013697</v>
      </c>
    </row>
    <row r="10" spans="1:22" ht="17.25" customHeight="1" x14ac:dyDescent="0.2">
      <c r="A10" s="99" t="s">
        <v>205</v>
      </c>
      <c r="B10" s="99" t="s">
        <v>206</v>
      </c>
      <c r="C10" s="97">
        <v>6091</v>
      </c>
      <c r="D10" s="19">
        <v>5075</v>
      </c>
      <c r="E10" s="19">
        <v>11166</v>
      </c>
      <c r="G10" s="16">
        <v>5809</v>
      </c>
      <c r="H10" s="16">
        <v>4939</v>
      </c>
      <c r="I10" s="19">
        <v>10748</v>
      </c>
      <c r="K10" s="23">
        <v>5477</v>
      </c>
      <c r="L10" s="23">
        <v>4739</v>
      </c>
      <c r="M10" s="27">
        <f t="shared" si="0"/>
        <v>10216</v>
      </c>
      <c r="O10" s="29">
        <v>5412</v>
      </c>
      <c r="P10" s="29">
        <v>4617</v>
      </c>
      <c r="Q10" s="27">
        <f t="shared" si="1"/>
        <v>10029</v>
      </c>
      <c r="S10" s="33">
        <v>4865</v>
      </c>
      <c r="T10" s="33">
        <v>4121</v>
      </c>
      <c r="U10" s="4">
        <f t="shared" si="2"/>
        <v>8986</v>
      </c>
      <c r="V10" s="98">
        <f t="shared" si="3"/>
        <v>-10.399840462658291</v>
      </c>
    </row>
    <row r="11" spans="1:22" ht="33" customHeight="1" x14ac:dyDescent="0.2">
      <c r="A11" s="99" t="s">
        <v>211</v>
      </c>
      <c r="B11" s="99" t="s">
        <v>212</v>
      </c>
      <c r="C11" s="97">
        <v>1520</v>
      </c>
      <c r="D11" s="19">
        <v>2322</v>
      </c>
      <c r="E11" s="19">
        <v>3842</v>
      </c>
      <c r="G11" s="16">
        <v>1481</v>
      </c>
      <c r="H11" s="19">
        <v>2353</v>
      </c>
      <c r="I11" s="19">
        <v>3834</v>
      </c>
      <c r="K11" s="23">
        <v>1531</v>
      </c>
      <c r="L11" s="23">
        <v>2434</v>
      </c>
      <c r="M11" s="27">
        <f t="shared" si="0"/>
        <v>3965</v>
      </c>
      <c r="O11" s="29">
        <v>1634</v>
      </c>
      <c r="P11" s="29">
        <v>2460</v>
      </c>
      <c r="Q11" s="27">
        <f t="shared" si="1"/>
        <v>4094</v>
      </c>
      <c r="S11" s="33">
        <v>1263</v>
      </c>
      <c r="T11" s="33">
        <v>1871</v>
      </c>
      <c r="U11" s="4">
        <f t="shared" si="2"/>
        <v>3134</v>
      </c>
      <c r="V11" s="98">
        <f t="shared" si="3"/>
        <v>-23.448949682462139</v>
      </c>
    </row>
    <row r="12" spans="1:22" ht="17.25" customHeight="1" x14ac:dyDescent="0.15">
      <c r="S12" s="4"/>
      <c r="T12" s="4"/>
      <c r="U12" s="4"/>
    </row>
    <row r="13" spans="1:22" ht="13" x14ac:dyDescent="0.15">
      <c r="S13" s="4"/>
      <c r="T13" s="4"/>
      <c r="U13" s="4"/>
    </row>
    <row r="14" spans="1:22" ht="13" x14ac:dyDescent="0.15">
      <c r="S14" s="4"/>
      <c r="T14" s="4"/>
      <c r="U14" s="4"/>
    </row>
    <row r="15" spans="1:22" ht="13" x14ac:dyDescent="0.15">
      <c r="S15" s="4"/>
      <c r="T15" s="4"/>
      <c r="U15" s="4"/>
    </row>
    <row r="16" spans="1:22" ht="13" x14ac:dyDescent="0.15">
      <c r="S16" s="4"/>
      <c r="T16" s="4"/>
      <c r="U16" s="4"/>
    </row>
    <row r="17" spans="19:21" ht="13" x14ac:dyDescent="0.15">
      <c r="S17" s="4"/>
      <c r="T17" s="4"/>
      <c r="U17" s="4"/>
    </row>
    <row r="18" spans="19:21" ht="13" x14ac:dyDescent="0.15">
      <c r="S18" s="4"/>
      <c r="T18" s="4"/>
      <c r="U18" s="4"/>
    </row>
    <row r="19" spans="19:21" ht="13" x14ac:dyDescent="0.15">
      <c r="S19" s="4"/>
      <c r="T19" s="4"/>
      <c r="U19" s="4"/>
    </row>
    <row r="20" spans="19:21" ht="13" x14ac:dyDescent="0.15">
      <c r="S20" s="4"/>
      <c r="T20" s="4"/>
      <c r="U2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U3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2.75" customHeight="1" x14ac:dyDescent="0.15"/>
  <cols>
    <col min="1" max="1" width="15.33203125" customWidth="1"/>
    <col min="2" max="2" width="35.83203125" customWidth="1"/>
    <col min="3" max="9" width="11" customWidth="1"/>
    <col min="10" max="10" width="9.33203125" customWidth="1"/>
    <col min="11" max="11" width="10" customWidth="1"/>
    <col min="12" max="12" width="11.1640625" customWidth="1"/>
    <col min="13" max="13" width="13.6640625" customWidth="1"/>
    <col min="14" max="14" width="9" customWidth="1"/>
    <col min="15" max="15" width="14.33203125" customWidth="1"/>
    <col min="16" max="16" width="12.6640625" customWidth="1"/>
    <col min="17" max="17" width="11.33203125" customWidth="1"/>
    <col min="18" max="21" width="9" customWidth="1"/>
  </cols>
  <sheetData>
    <row r="1" spans="1:21" ht="32.25" customHeight="1" x14ac:dyDescent="0.2">
      <c r="B1" s="69" t="s">
        <v>174</v>
      </c>
    </row>
    <row r="2" spans="1:21" ht="48" customHeight="1" x14ac:dyDescent="0.2">
      <c r="C2" s="69" t="s">
        <v>10</v>
      </c>
      <c r="D2" s="69" t="s">
        <v>11</v>
      </c>
      <c r="E2" s="69" t="s">
        <v>175</v>
      </c>
      <c r="G2" s="69" t="s">
        <v>10</v>
      </c>
      <c r="H2" s="69" t="s">
        <v>11</v>
      </c>
      <c r="I2" s="69" t="s">
        <v>176</v>
      </c>
      <c r="K2" s="69" t="s">
        <v>10</v>
      </c>
      <c r="L2" s="69" t="s">
        <v>11</v>
      </c>
      <c r="M2" s="69" t="s">
        <v>177</v>
      </c>
      <c r="O2" s="69" t="s">
        <v>10</v>
      </c>
      <c r="P2" s="69" t="s">
        <v>11</v>
      </c>
      <c r="Q2" s="69" t="s">
        <v>178</v>
      </c>
      <c r="S2" s="69" t="s">
        <v>10</v>
      </c>
      <c r="T2" s="69" t="s">
        <v>11</v>
      </c>
      <c r="U2" s="69" t="s">
        <v>179</v>
      </c>
    </row>
    <row r="3" spans="1:21" ht="33" customHeight="1" x14ac:dyDescent="0.2">
      <c r="A3" s="69" t="s">
        <v>181</v>
      </c>
      <c r="B3" s="69" t="s">
        <v>174</v>
      </c>
      <c r="C3" s="20">
        <v>31514</v>
      </c>
      <c r="D3" s="69">
        <v>37460</v>
      </c>
      <c r="E3" s="20">
        <v>68974</v>
      </c>
      <c r="G3" s="69">
        <v>32801</v>
      </c>
      <c r="H3" s="69">
        <v>38950</v>
      </c>
      <c r="I3" s="69">
        <v>71751</v>
      </c>
      <c r="K3" s="85">
        <v>31786</v>
      </c>
      <c r="L3" s="85">
        <v>35773</v>
      </c>
      <c r="M3" s="91">
        <f t="shared" ref="M3:M20" si="0">SUM(K3:L3)</f>
        <v>67559</v>
      </c>
      <c r="O3" s="29">
        <v>31563</v>
      </c>
      <c r="P3" s="29">
        <v>35713</v>
      </c>
      <c r="Q3" s="91">
        <f t="shared" ref="Q3:Q20" si="1">SUM(O3:P3)</f>
        <v>67276</v>
      </c>
      <c r="S3" s="29">
        <v>32033</v>
      </c>
      <c r="T3" s="29">
        <v>35657</v>
      </c>
      <c r="U3" s="91">
        <f t="shared" ref="U3:U20" si="2">SUM(S3:T3)</f>
        <v>67690</v>
      </c>
    </row>
    <row r="4" spans="1:21" ht="17.25" customHeight="1" x14ac:dyDescent="0.2">
      <c r="A4" s="74" t="s">
        <v>185</v>
      </c>
      <c r="B4" s="74" t="s">
        <v>186</v>
      </c>
      <c r="C4" s="19">
        <v>11253</v>
      </c>
      <c r="D4" s="74">
        <v>16930</v>
      </c>
      <c r="E4" s="20">
        <v>28183</v>
      </c>
      <c r="G4" s="16">
        <v>11547</v>
      </c>
      <c r="H4" s="5">
        <v>17421</v>
      </c>
      <c r="I4" s="20">
        <v>28968</v>
      </c>
      <c r="K4" s="85">
        <v>11193</v>
      </c>
      <c r="L4" s="85">
        <v>15775</v>
      </c>
      <c r="M4" s="91">
        <f t="shared" si="0"/>
        <v>26968</v>
      </c>
      <c r="O4" s="29">
        <v>10620</v>
      </c>
      <c r="P4" s="29">
        <v>14903</v>
      </c>
      <c r="Q4" s="91">
        <f t="shared" si="1"/>
        <v>25523</v>
      </c>
      <c r="S4" s="29">
        <v>11072</v>
      </c>
      <c r="T4" s="29">
        <v>15049</v>
      </c>
      <c r="U4" s="91">
        <f t="shared" si="2"/>
        <v>26121</v>
      </c>
    </row>
    <row r="5" spans="1:21" ht="17.25" customHeight="1" x14ac:dyDescent="0.2">
      <c r="A5" s="74" t="s">
        <v>189</v>
      </c>
      <c r="B5" s="74" t="s">
        <v>190</v>
      </c>
      <c r="C5" s="19">
        <v>16</v>
      </c>
      <c r="D5" s="74">
        <v>15</v>
      </c>
      <c r="E5" s="20">
        <v>31</v>
      </c>
      <c r="G5" s="5">
        <v>14</v>
      </c>
      <c r="H5" s="5">
        <v>25</v>
      </c>
      <c r="I5" s="20">
        <v>39</v>
      </c>
      <c r="K5" s="85">
        <v>113</v>
      </c>
      <c r="L5" s="85">
        <v>114</v>
      </c>
      <c r="M5" s="91">
        <f t="shared" si="0"/>
        <v>227</v>
      </c>
      <c r="O5" s="29">
        <v>88</v>
      </c>
      <c r="P5" s="29">
        <v>91</v>
      </c>
      <c r="Q5" s="91">
        <f t="shared" si="1"/>
        <v>179</v>
      </c>
      <c r="S5" s="29">
        <v>248</v>
      </c>
      <c r="T5" s="29">
        <v>177</v>
      </c>
      <c r="U5" s="91">
        <f t="shared" si="2"/>
        <v>425</v>
      </c>
    </row>
    <row r="6" spans="1:21" ht="17.25" customHeight="1" x14ac:dyDescent="0.2">
      <c r="A6" s="74" t="s">
        <v>191</v>
      </c>
      <c r="B6" s="74" t="s">
        <v>192</v>
      </c>
      <c r="K6" s="85">
        <v>85</v>
      </c>
      <c r="L6" s="85">
        <v>64</v>
      </c>
      <c r="M6" s="91">
        <f t="shared" si="0"/>
        <v>149</v>
      </c>
      <c r="O6" s="29">
        <v>73</v>
      </c>
      <c r="P6" s="29">
        <v>69</v>
      </c>
      <c r="Q6" s="91">
        <f t="shared" si="1"/>
        <v>142</v>
      </c>
      <c r="S6" s="29">
        <v>188</v>
      </c>
      <c r="T6" s="29">
        <v>128</v>
      </c>
      <c r="U6" s="91">
        <f t="shared" si="2"/>
        <v>316</v>
      </c>
    </row>
    <row r="7" spans="1:21" ht="17.25" customHeight="1" x14ac:dyDescent="0.2">
      <c r="A7" s="74" t="s">
        <v>195</v>
      </c>
      <c r="B7" s="74" t="s">
        <v>196</v>
      </c>
      <c r="C7" s="19">
        <v>11237</v>
      </c>
      <c r="D7" s="74">
        <v>16915</v>
      </c>
      <c r="E7" s="20">
        <v>28152</v>
      </c>
      <c r="G7" s="16">
        <v>11533</v>
      </c>
      <c r="H7" s="16">
        <v>17396</v>
      </c>
      <c r="I7" s="20">
        <v>28929</v>
      </c>
      <c r="K7" s="85">
        <v>11080</v>
      </c>
      <c r="L7" s="85">
        <v>15661</v>
      </c>
      <c r="M7" s="91">
        <f t="shared" si="0"/>
        <v>26741</v>
      </c>
      <c r="O7" s="29">
        <v>10532</v>
      </c>
      <c r="P7" s="29">
        <v>14812</v>
      </c>
      <c r="Q7" s="91">
        <f t="shared" si="1"/>
        <v>25344</v>
      </c>
      <c r="S7" s="29">
        <v>10824</v>
      </c>
      <c r="T7" s="29">
        <v>14872</v>
      </c>
      <c r="U7" s="91">
        <f t="shared" si="2"/>
        <v>25696</v>
      </c>
    </row>
    <row r="8" spans="1:21" ht="33" customHeight="1" x14ac:dyDescent="0.2">
      <c r="A8" s="74" t="s">
        <v>197</v>
      </c>
      <c r="B8" s="74" t="s">
        <v>198</v>
      </c>
      <c r="C8" s="19">
        <v>673</v>
      </c>
      <c r="D8" s="74">
        <v>1119</v>
      </c>
      <c r="E8" s="20">
        <v>1792</v>
      </c>
      <c r="G8" s="74">
        <v>976</v>
      </c>
      <c r="H8" s="74">
        <v>1391</v>
      </c>
      <c r="I8" s="20">
        <v>2367</v>
      </c>
      <c r="K8" s="85">
        <v>984</v>
      </c>
      <c r="L8" s="85">
        <v>1409</v>
      </c>
      <c r="M8" s="91">
        <f t="shared" si="0"/>
        <v>2393</v>
      </c>
      <c r="O8" s="29">
        <v>976</v>
      </c>
      <c r="P8" s="29">
        <v>1429</v>
      </c>
      <c r="Q8" s="91">
        <f t="shared" si="1"/>
        <v>2405</v>
      </c>
      <c r="S8" s="29">
        <v>498</v>
      </c>
      <c r="T8" s="29">
        <v>796</v>
      </c>
      <c r="U8" s="91">
        <f t="shared" si="2"/>
        <v>1294</v>
      </c>
    </row>
    <row r="9" spans="1:21" ht="17.25" customHeight="1" x14ac:dyDescent="0.2">
      <c r="A9" s="74" t="s">
        <v>201</v>
      </c>
      <c r="B9" s="74" t="s">
        <v>202</v>
      </c>
      <c r="C9" s="19">
        <v>73</v>
      </c>
      <c r="D9" s="74">
        <v>117</v>
      </c>
      <c r="E9" s="20">
        <v>190</v>
      </c>
      <c r="G9" s="74">
        <v>84</v>
      </c>
      <c r="H9" s="74">
        <v>107</v>
      </c>
      <c r="I9" s="20">
        <v>191</v>
      </c>
      <c r="K9" s="85">
        <v>66</v>
      </c>
      <c r="L9" s="85">
        <v>90</v>
      </c>
      <c r="M9" s="91">
        <f t="shared" si="0"/>
        <v>156</v>
      </c>
      <c r="O9" s="29">
        <v>41</v>
      </c>
      <c r="P9" s="29">
        <v>72</v>
      </c>
      <c r="Q9" s="91">
        <f t="shared" si="1"/>
        <v>113</v>
      </c>
      <c r="S9" s="29">
        <v>55</v>
      </c>
      <c r="T9" s="29">
        <v>80</v>
      </c>
      <c r="U9" s="91">
        <f t="shared" si="2"/>
        <v>135</v>
      </c>
    </row>
    <row r="10" spans="1:21" ht="33" customHeight="1" x14ac:dyDescent="0.2">
      <c r="A10" s="74" t="s">
        <v>203</v>
      </c>
      <c r="B10" s="74" t="s">
        <v>204</v>
      </c>
      <c r="C10" s="74">
        <v>593</v>
      </c>
      <c r="D10" s="74">
        <v>988</v>
      </c>
      <c r="E10" s="20">
        <v>1581</v>
      </c>
      <c r="G10" s="74">
        <v>883</v>
      </c>
      <c r="H10" s="74">
        <v>1263</v>
      </c>
      <c r="I10" s="20">
        <v>2146</v>
      </c>
      <c r="K10" s="85">
        <v>910</v>
      </c>
      <c r="L10" s="85">
        <v>1306</v>
      </c>
      <c r="M10" s="91">
        <f t="shared" si="0"/>
        <v>2216</v>
      </c>
      <c r="O10" s="29">
        <v>929</v>
      </c>
      <c r="P10" s="29">
        <v>1351</v>
      </c>
      <c r="Q10" s="91">
        <f t="shared" si="1"/>
        <v>2280</v>
      </c>
      <c r="S10" s="29">
        <v>434</v>
      </c>
      <c r="T10" s="29">
        <v>706</v>
      </c>
      <c r="U10" s="91">
        <f t="shared" si="2"/>
        <v>1140</v>
      </c>
    </row>
    <row r="11" spans="1:21" ht="33" customHeight="1" x14ac:dyDescent="0.2">
      <c r="A11" s="74" t="s">
        <v>207</v>
      </c>
      <c r="B11" s="74" t="s">
        <v>208</v>
      </c>
      <c r="C11" s="19">
        <v>13080</v>
      </c>
      <c r="D11" s="74">
        <v>12588</v>
      </c>
      <c r="E11" s="20">
        <v>25668</v>
      </c>
      <c r="G11" s="16">
        <v>13777</v>
      </c>
      <c r="H11" s="5">
        <v>13125</v>
      </c>
      <c r="I11" s="20">
        <v>26902</v>
      </c>
      <c r="K11" s="85">
        <v>13165</v>
      </c>
      <c r="L11" s="85">
        <v>12254</v>
      </c>
      <c r="M11" s="91">
        <f t="shared" si="0"/>
        <v>25419</v>
      </c>
      <c r="O11" s="29">
        <v>13137</v>
      </c>
      <c r="P11" s="29">
        <v>12848</v>
      </c>
      <c r="Q11" s="91">
        <f t="shared" si="1"/>
        <v>25985</v>
      </c>
      <c r="S11" s="29">
        <v>13539</v>
      </c>
      <c r="T11" s="29">
        <v>13209</v>
      </c>
      <c r="U11" s="91">
        <f t="shared" si="2"/>
        <v>26748</v>
      </c>
    </row>
    <row r="12" spans="1:21" ht="48.75" customHeight="1" x14ac:dyDescent="0.2">
      <c r="A12" s="74" t="s">
        <v>209</v>
      </c>
      <c r="B12" s="74" t="s">
        <v>210</v>
      </c>
      <c r="C12" s="19">
        <v>12359</v>
      </c>
      <c r="D12" s="74">
        <v>11368</v>
      </c>
      <c r="E12" s="20">
        <v>23727</v>
      </c>
      <c r="G12" s="16">
        <v>13032</v>
      </c>
      <c r="H12" s="5">
        <v>11784</v>
      </c>
      <c r="I12" s="20">
        <v>24816</v>
      </c>
      <c r="K12" s="85">
        <v>12358</v>
      </c>
      <c r="L12" s="85">
        <v>10960</v>
      </c>
      <c r="M12" s="91">
        <f t="shared" si="0"/>
        <v>23318</v>
      </c>
      <c r="O12" s="29">
        <v>12398</v>
      </c>
      <c r="P12" s="29">
        <v>11472</v>
      </c>
      <c r="Q12" s="91">
        <f t="shared" si="1"/>
        <v>23870</v>
      </c>
      <c r="S12" s="29">
        <v>12704</v>
      </c>
      <c r="T12" s="29">
        <v>11823</v>
      </c>
      <c r="U12" s="91">
        <f t="shared" si="2"/>
        <v>24527</v>
      </c>
    </row>
    <row r="13" spans="1:21" ht="17.25" customHeight="1" x14ac:dyDescent="0.2">
      <c r="A13" s="74" t="s">
        <v>213</v>
      </c>
      <c r="B13" s="74" t="s">
        <v>214</v>
      </c>
      <c r="C13" s="19">
        <v>749</v>
      </c>
      <c r="D13" s="74">
        <v>432</v>
      </c>
      <c r="E13" s="20">
        <v>1181</v>
      </c>
      <c r="G13" s="74">
        <v>773</v>
      </c>
      <c r="H13" s="74">
        <v>421</v>
      </c>
      <c r="I13" s="20">
        <v>1194</v>
      </c>
      <c r="K13" s="85">
        <v>738</v>
      </c>
      <c r="L13" s="85">
        <v>375</v>
      </c>
      <c r="M13" s="91">
        <f t="shared" si="0"/>
        <v>1113</v>
      </c>
      <c r="O13" s="29">
        <v>647</v>
      </c>
      <c r="P13" s="29">
        <v>405</v>
      </c>
      <c r="Q13" s="91">
        <f t="shared" si="1"/>
        <v>1052</v>
      </c>
      <c r="S13" s="29">
        <v>706</v>
      </c>
      <c r="T13" s="29">
        <v>407</v>
      </c>
      <c r="U13" s="91">
        <f t="shared" si="2"/>
        <v>1113</v>
      </c>
    </row>
    <row r="14" spans="1:21" ht="17.25" customHeight="1" x14ac:dyDescent="0.2">
      <c r="A14" s="74" t="s">
        <v>216</v>
      </c>
      <c r="B14" s="74" t="s">
        <v>217</v>
      </c>
      <c r="C14" s="19">
        <v>323</v>
      </c>
      <c r="D14" s="74">
        <v>678</v>
      </c>
      <c r="E14" s="20">
        <v>1001</v>
      </c>
      <c r="G14" s="74">
        <v>310</v>
      </c>
      <c r="H14" s="74">
        <v>736</v>
      </c>
      <c r="I14" s="20">
        <v>1046</v>
      </c>
      <c r="K14" s="85">
        <v>324</v>
      </c>
      <c r="L14" s="85">
        <v>667</v>
      </c>
      <c r="M14" s="91">
        <f t="shared" si="0"/>
        <v>991</v>
      </c>
      <c r="O14" s="29">
        <v>260</v>
      </c>
      <c r="P14" s="29">
        <v>739</v>
      </c>
      <c r="Q14" s="91">
        <f t="shared" si="1"/>
        <v>999</v>
      </c>
      <c r="S14" s="29">
        <v>341</v>
      </c>
      <c r="T14" s="29">
        <v>700</v>
      </c>
      <c r="U14" s="91">
        <f t="shared" si="2"/>
        <v>1041</v>
      </c>
    </row>
    <row r="15" spans="1:21" ht="33" customHeight="1" x14ac:dyDescent="0.2">
      <c r="A15" s="74" t="s">
        <v>220</v>
      </c>
      <c r="B15" s="74" t="s">
        <v>222</v>
      </c>
      <c r="C15" s="19">
        <v>1731</v>
      </c>
      <c r="D15" s="74">
        <v>1276</v>
      </c>
      <c r="E15" s="20">
        <v>3007</v>
      </c>
      <c r="G15" s="16">
        <v>1748</v>
      </c>
      <c r="H15" s="5">
        <v>1368</v>
      </c>
      <c r="I15" s="20">
        <v>3116</v>
      </c>
      <c r="K15" s="85">
        <v>1723</v>
      </c>
      <c r="L15" s="85">
        <v>1206</v>
      </c>
      <c r="M15" s="91">
        <f t="shared" si="0"/>
        <v>2929</v>
      </c>
      <c r="O15" s="29">
        <v>1842</v>
      </c>
      <c r="P15" s="29">
        <v>1356</v>
      </c>
      <c r="Q15" s="91">
        <f t="shared" si="1"/>
        <v>3198</v>
      </c>
      <c r="S15" s="29">
        <v>1818</v>
      </c>
      <c r="T15" s="29">
        <v>1302</v>
      </c>
      <c r="U15" s="91">
        <f t="shared" si="2"/>
        <v>3120</v>
      </c>
    </row>
    <row r="16" spans="1:21" ht="17.25" customHeight="1" x14ac:dyDescent="0.2">
      <c r="A16" s="74" t="s">
        <v>229</v>
      </c>
      <c r="B16" s="74" t="s">
        <v>230</v>
      </c>
      <c r="C16" s="19">
        <v>105</v>
      </c>
      <c r="D16" s="74" t="s">
        <v>144</v>
      </c>
      <c r="E16" s="20">
        <v>105</v>
      </c>
      <c r="G16" s="74">
        <v>102</v>
      </c>
      <c r="I16" s="20">
        <v>102</v>
      </c>
      <c r="K16" s="85">
        <v>106</v>
      </c>
      <c r="M16" s="91">
        <f t="shared" si="0"/>
        <v>106</v>
      </c>
      <c r="O16" s="29">
        <v>93</v>
      </c>
      <c r="P16" s="29">
        <v>0</v>
      </c>
      <c r="Q16" s="91">
        <f t="shared" si="1"/>
        <v>93</v>
      </c>
      <c r="S16" s="29">
        <v>108</v>
      </c>
      <c r="T16" s="101"/>
      <c r="U16" s="91">
        <f t="shared" si="2"/>
        <v>108</v>
      </c>
    </row>
    <row r="17" spans="1:21" ht="33" customHeight="1" x14ac:dyDescent="0.2">
      <c r="A17" s="74" t="s">
        <v>237</v>
      </c>
      <c r="B17" s="74" t="s">
        <v>239</v>
      </c>
      <c r="C17" s="74">
        <v>110</v>
      </c>
      <c r="D17" s="74">
        <v>7</v>
      </c>
      <c r="E17" s="20">
        <v>117</v>
      </c>
      <c r="G17" s="74">
        <v>133</v>
      </c>
      <c r="H17" s="74">
        <v>3</v>
      </c>
      <c r="I17" s="20">
        <v>136</v>
      </c>
      <c r="K17" s="85">
        <v>191</v>
      </c>
      <c r="L17" s="85">
        <v>5</v>
      </c>
      <c r="M17" s="91">
        <f t="shared" si="0"/>
        <v>196</v>
      </c>
      <c r="O17" s="29">
        <v>171</v>
      </c>
      <c r="P17" s="29">
        <v>3</v>
      </c>
      <c r="Q17" s="91">
        <f t="shared" si="1"/>
        <v>174</v>
      </c>
      <c r="S17" s="29">
        <v>161</v>
      </c>
      <c r="T17" s="29">
        <v>3</v>
      </c>
      <c r="U17" s="91">
        <f t="shared" si="2"/>
        <v>164</v>
      </c>
    </row>
    <row r="18" spans="1:21" ht="33" customHeight="1" x14ac:dyDescent="0.2">
      <c r="A18" s="74" t="s">
        <v>242</v>
      </c>
      <c r="B18" s="74" t="s">
        <v>243</v>
      </c>
      <c r="C18" s="19">
        <v>1447</v>
      </c>
      <c r="D18" s="74">
        <v>1247</v>
      </c>
      <c r="E18" s="20">
        <v>2694</v>
      </c>
      <c r="G18" s="74">
        <v>1452</v>
      </c>
      <c r="H18" s="74">
        <v>1348</v>
      </c>
      <c r="I18" s="20">
        <v>2800</v>
      </c>
      <c r="K18" s="85">
        <v>1361</v>
      </c>
      <c r="L18" s="85">
        <v>1171</v>
      </c>
      <c r="M18" s="91">
        <f t="shared" si="0"/>
        <v>2532</v>
      </c>
      <c r="O18" s="29">
        <v>1505</v>
      </c>
      <c r="P18" s="29">
        <v>1323</v>
      </c>
      <c r="Q18" s="91">
        <f t="shared" si="1"/>
        <v>2828</v>
      </c>
      <c r="S18" s="29">
        <v>1471</v>
      </c>
      <c r="T18" s="29">
        <v>1266</v>
      </c>
      <c r="U18" s="91">
        <f t="shared" si="2"/>
        <v>2737</v>
      </c>
    </row>
    <row r="19" spans="1:21" ht="17.25" customHeight="1" x14ac:dyDescent="0.2">
      <c r="A19" s="74" t="s">
        <v>248</v>
      </c>
      <c r="B19" s="74" t="s">
        <v>249</v>
      </c>
      <c r="C19" s="19">
        <v>2106</v>
      </c>
      <c r="D19" s="74">
        <v>1277</v>
      </c>
      <c r="E19" s="20">
        <v>3383</v>
      </c>
      <c r="G19" s="74">
        <v>2185</v>
      </c>
      <c r="H19" s="74">
        <v>1411</v>
      </c>
      <c r="I19" s="20">
        <v>3596</v>
      </c>
      <c r="K19" s="85">
        <v>2257</v>
      </c>
      <c r="L19" s="85">
        <v>1350</v>
      </c>
      <c r="M19" s="91">
        <f t="shared" si="0"/>
        <v>3607</v>
      </c>
      <c r="O19" s="29">
        <v>2461</v>
      </c>
      <c r="P19" s="29">
        <v>1446</v>
      </c>
      <c r="Q19" s="91">
        <f t="shared" si="1"/>
        <v>3907</v>
      </c>
      <c r="S19" s="29">
        <v>2777</v>
      </c>
      <c r="T19" s="29">
        <v>1687</v>
      </c>
      <c r="U19" s="91">
        <f t="shared" si="2"/>
        <v>4464</v>
      </c>
    </row>
    <row r="20" spans="1:21" ht="33" customHeight="1" x14ac:dyDescent="0.2">
      <c r="A20" s="74" t="s">
        <v>254</v>
      </c>
      <c r="B20" s="74" t="s">
        <v>255</v>
      </c>
      <c r="C20" s="19">
        <v>2035</v>
      </c>
      <c r="D20" s="74">
        <v>1191</v>
      </c>
      <c r="E20" s="20">
        <v>3226</v>
      </c>
      <c r="G20" s="74">
        <v>2119</v>
      </c>
      <c r="H20" s="74">
        <v>1330</v>
      </c>
      <c r="I20" s="20">
        <v>3449</v>
      </c>
      <c r="K20" s="85">
        <v>2189</v>
      </c>
      <c r="L20" s="85">
        <v>1281</v>
      </c>
      <c r="M20" s="91">
        <f t="shared" si="0"/>
        <v>3470</v>
      </c>
      <c r="O20" s="29">
        <v>2409</v>
      </c>
      <c r="P20" s="29">
        <v>1385</v>
      </c>
      <c r="Q20" s="91">
        <f t="shared" si="1"/>
        <v>3794</v>
      </c>
      <c r="S20" s="29">
        <v>2701</v>
      </c>
      <c r="T20" s="29">
        <v>1628</v>
      </c>
      <c r="U20" s="91">
        <f t="shared" si="2"/>
        <v>4329</v>
      </c>
    </row>
    <row r="32" spans="1:21" ht="12" customHeight="1" x14ac:dyDescent="0.15">
      <c r="G32" s="103" t="s">
        <v>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U2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2.75" customHeight="1" x14ac:dyDescent="0.15"/>
  <cols>
    <col min="1" max="1" width="13.1640625" customWidth="1"/>
    <col min="2" max="2" width="41.33203125" customWidth="1"/>
    <col min="3" max="3" width="12" customWidth="1"/>
    <col min="4" max="9" width="11" customWidth="1"/>
    <col min="10" max="10" width="9.33203125" customWidth="1"/>
    <col min="11" max="11" width="10" customWidth="1"/>
    <col min="12" max="12" width="11.5" customWidth="1"/>
    <col min="13" max="13" width="10" customWidth="1"/>
    <col min="14" max="21" width="9" customWidth="1"/>
  </cols>
  <sheetData>
    <row r="1" spans="1:21" ht="15.75" customHeight="1" x14ac:dyDescent="0.2">
      <c r="B1" s="20" t="s">
        <v>257</v>
      </c>
      <c r="S1" s="102"/>
      <c r="T1" s="102"/>
      <c r="U1" s="104"/>
    </row>
    <row r="2" spans="1:21" ht="48" customHeight="1" x14ac:dyDescent="0.2">
      <c r="C2" s="20" t="s">
        <v>10</v>
      </c>
      <c r="D2" s="20" t="s">
        <v>11</v>
      </c>
      <c r="E2" s="20" t="s">
        <v>12</v>
      </c>
      <c r="G2" s="20" t="s">
        <v>10</v>
      </c>
      <c r="H2" s="20" t="s">
        <v>11</v>
      </c>
      <c r="I2" s="20" t="s">
        <v>13</v>
      </c>
      <c r="K2" s="20" t="s">
        <v>10</v>
      </c>
      <c r="L2" s="20" t="s">
        <v>11</v>
      </c>
      <c r="M2" s="20" t="s">
        <v>14</v>
      </c>
      <c r="O2" s="20" t="s">
        <v>10</v>
      </c>
      <c r="P2" s="20" t="s">
        <v>11</v>
      </c>
      <c r="Q2" s="20" t="s">
        <v>15</v>
      </c>
      <c r="S2" s="62" t="s">
        <v>10</v>
      </c>
      <c r="T2" s="62" t="s">
        <v>11</v>
      </c>
      <c r="U2" s="62" t="s">
        <v>16</v>
      </c>
    </row>
    <row r="3" spans="1:21" ht="17.25" customHeight="1" x14ac:dyDescent="0.2">
      <c r="A3" s="20" t="s">
        <v>269</v>
      </c>
      <c r="B3" s="20" t="s">
        <v>257</v>
      </c>
      <c r="C3" s="20">
        <v>12007</v>
      </c>
      <c r="D3" s="20">
        <v>13663</v>
      </c>
      <c r="E3" s="20">
        <v>25670</v>
      </c>
      <c r="G3" s="20">
        <v>12305</v>
      </c>
      <c r="H3" s="20">
        <v>13692</v>
      </c>
      <c r="I3" s="20">
        <v>25997</v>
      </c>
      <c r="K3" s="105">
        <v>11974</v>
      </c>
      <c r="L3" s="105">
        <v>13256</v>
      </c>
      <c r="M3" s="91">
        <f t="shared" ref="M3:M26" si="0">SUM(K3:L3)</f>
        <v>25230</v>
      </c>
      <c r="O3" s="106">
        <v>12164</v>
      </c>
      <c r="P3" s="106">
        <v>13498</v>
      </c>
      <c r="Q3" s="91">
        <f t="shared" ref="Q3:Q26" si="1">SUM(O3:P3)</f>
        <v>25662</v>
      </c>
      <c r="S3" s="107">
        <v>11909</v>
      </c>
      <c r="T3" s="107">
        <v>12673</v>
      </c>
      <c r="U3" s="104">
        <f t="shared" ref="U3:U26" si="2">SUM(S3:T3)</f>
        <v>24582</v>
      </c>
    </row>
    <row r="4" spans="1:21" ht="33" customHeight="1" x14ac:dyDescent="0.2">
      <c r="A4" s="74" t="s">
        <v>276</v>
      </c>
      <c r="B4" s="74" t="s">
        <v>277</v>
      </c>
      <c r="C4" s="19">
        <v>1827</v>
      </c>
      <c r="D4" s="74">
        <v>1961</v>
      </c>
      <c r="E4" s="20">
        <v>3788</v>
      </c>
      <c r="G4" s="74">
        <v>1904</v>
      </c>
      <c r="H4" s="74">
        <v>1989</v>
      </c>
      <c r="I4" s="69">
        <v>3893</v>
      </c>
      <c r="K4" s="85">
        <v>1835</v>
      </c>
      <c r="L4" s="85">
        <v>1880</v>
      </c>
      <c r="M4" s="91">
        <f t="shared" si="0"/>
        <v>3715</v>
      </c>
      <c r="O4" s="29">
        <v>1750</v>
      </c>
      <c r="P4" s="29">
        <v>1761</v>
      </c>
      <c r="Q4" s="91">
        <f t="shared" si="1"/>
        <v>3511</v>
      </c>
      <c r="S4" s="107">
        <v>1707</v>
      </c>
      <c r="T4" s="107">
        <v>1568</v>
      </c>
      <c r="U4" s="104">
        <f t="shared" si="2"/>
        <v>3275</v>
      </c>
    </row>
    <row r="5" spans="1:21" ht="17.25" customHeight="1" x14ac:dyDescent="0.2">
      <c r="A5" s="74" t="s">
        <v>278</v>
      </c>
      <c r="B5" s="74" t="s">
        <v>279</v>
      </c>
      <c r="C5" s="19">
        <v>1361</v>
      </c>
      <c r="D5" s="74">
        <v>1472</v>
      </c>
      <c r="E5" s="20">
        <v>2833</v>
      </c>
      <c r="G5" s="74">
        <v>1417</v>
      </c>
      <c r="H5" s="74">
        <v>1495</v>
      </c>
      <c r="I5" s="69">
        <v>2912</v>
      </c>
      <c r="K5" s="85">
        <v>1344</v>
      </c>
      <c r="L5" s="85">
        <v>1370</v>
      </c>
      <c r="M5" s="91">
        <f t="shared" si="0"/>
        <v>2714</v>
      </c>
      <c r="O5" s="29">
        <v>1230</v>
      </c>
      <c r="P5" s="29">
        <v>1286</v>
      </c>
      <c r="Q5" s="91">
        <f t="shared" si="1"/>
        <v>2516</v>
      </c>
      <c r="S5" s="107">
        <v>1223</v>
      </c>
      <c r="T5" s="107">
        <v>1108</v>
      </c>
      <c r="U5" s="104">
        <f t="shared" si="2"/>
        <v>2331</v>
      </c>
    </row>
    <row r="6" spans="1:21" ht="17.25" customHeight="1" x14ac:dyDescent="0.2">
      <c r="A6" s="74" t="s">
        <v>282</v>
      </c>
      <c r="B6" s="74" t="s">
        <v>283</v>
      </c>
      <c r="C6" s="74">
        <v>105</v>
      </c>
      <c r="D6" s="74">
        <v>88</v>
      </c>
      <c r="E6" s="20">
        <v>193</v>
      </c>
      <c r="G6" s="74">
        <v>94</v>
      </c>
      <c r="H6" s="74">
        <v>88</v>
      </c>
      <c r="I6" s="69">
        <v>182</v>
      </c>
      <c r="K6" s="85">
        <v>121</v>
      </c>
      <c r="L6" s="85">
        <v>97</v>
      </c>
      <c r="M6" s="91">
        <f t="shared" si="0"/>
        <v>218</v>
      </c>
      <c r="O6" s="29">
        <v>118</v>
      </c>
      <c r="P6" s="29">
        <v>114</v>
      </c>
      <c r="Q6" s="91">
        <f t="shared" si="1"/>
        <v>232</v>
      </c>
      <c r="S6" s="107">
        <v>105</v>
      </c>
      <c r="T6" s="107">
        <v>94</v>
      </c>
      <c r="U6" s="104">
        <f t="shared" si="2"/>
        <v>199</v>
      </c>
    </row>
    <row r="7" spans="1:21" ht="17.25" customHeight="1" x14ac:dyDescent="0.2">
      <c r="A7" s="74" t="s">
        <v>286</v>
      </c>
      <c r="B7" s="74" t="s">
        <v>287</v>
      </c>
      <c r="C7" s="74">
        <v>352</v>
      </c>
      <c r="D7" s="74">
        <v>480</v>
      </c>
      <c r="E7" s="20">
        <v>832</v>
      </c>
      <c r="G7" s="74">
        <v>373</v>
      </c>
      <c r="H7" s="74">
        <v>523</v>
      </c>
      <c r="I7" s="69">
        <v>896</v>
      </c>
      <c r="K7" s="85">
        <v>398</v>
      </c>
      <c r="L7" s="85">
        <v>557</v>
      </c>
      <c r="M7" s="91">
        <f t="shared" si="0"/>
        <v>955</v>
      </c>
      <c r="O7" s="29">
        <v>418</v>
      </c>
      <c r="P7" s="29">
        <v>593</v>
      </c>
      <c r="Q7" s="91">
        <f t="shared" si="1"/>
        <v>1011</v>
      </c>
      <c r="S7" s="107">
        <v>410</v>
      </c>
      <c r="T7" s="107">
        <v>587</v>
      </c>
      <c r="U7" s="104">
        <f t="shared" si="2"/>
        <v>997</v>
      </c>
    </row>
    <row r="8" spans="1:21" ht="17.25" customHeight="1" x14ac:dyDescent="0.2">
      <c r="A8" s="74" t="s">
        <v>290</v>
      </c>
      <c r="B8" s="74" t="s">
        <v>291</v>
      </c>
      <c r="C8" s="74">
        <v>421</v>
      </c>
      <c r="D8" s="74">
        <v>836</v>
      </c>
      <c r="E8" s="20">
        <v>1257</v>
      </c>
      <c r="G8" s="74">
        <v>403</v>
      </c>
      <c r="H8" s="74">
        <v>789</v>
      </c>
      <c r="I8" s="69">
        <v>1192</v>
      </c>
      <c r="K8" s="85">
        <v>362</v>
      </c>
      <c r="L8" s="85">
        <v>703</v>
      </c>
      <c r="M8" s="91">
        <f t="shared" si="0"/>
        <v>1065</v>
      </c>
      <c r="O8" s="29">
        <v>408</v>
      </c>
      <c r="P8" s="29">
        <v>750</v>
      </c>
      <c r="Q8" s="91">
        <f t="shared" si="1"/>
        <v>1158</v>
      </c>
      <c r="S8" s="107">
        <v>160</v>
      </c>
      <c r="T8" s="107">
        <v>210</v>
      </c>
      <c r="U8" s="104">
        <f t="shared" si="2"/>
        <v>370</v>
      </c>
    </row>
    <row r="9" spans="1:21" ht="17.25" customHeight="1" x14ac:dyDescent="0.2">
      <c r="A9" s="74" t="s">
        <v>296</v>
      </c>
      <c r="B9" s="74" t="s">
        <v>297</v>
      </c>
      <c r="C9" s="74">
        <v>80</v>
      </c>
      <c r="D9" s="74">
        <v>131</v>
      </c>
      <c r="E9" s="20">
        <v>211</v>
      </c>
      <c r="G9" s="74">
        <v>57</v>
      </c>
      <c r="H9" s="74">
        <v>111</v>
      </c>
      <c r="I9" s="69">
        <v>168</v>
      </c>
      <c r="K9" s="85">
        <v>68</v>
      </c>
      <c r="L9" s="85">
        <v>141</v>
      </c>
      <c r="M9" s="91">
        <f t="shared" si="0"/>
        <v>209</v>
      </c>
      <c r="O9" s="29">
        <v>49</v>
      </c>
      <c r="P9" s="29">
        <v>116</v>
      </c>
      <c r="Q9" s="91">
        <f t="shared" si="1"/>
        <v>165</v>
      </c>
      <c r="S9" s="107">
        <v>76</v>
      </c>
      <c r="T9" s="107">
        <v>94</v>
      </c>
      <c r="U9" s="104">
        <f t="shared" si="2"/>
        <v>170</v>
      </c>
    </row>
    <row r="10" spans="1:21" ht="17.25" customHeight="1" x14ac:dyDescent="0.2">
      <c r="A10" s="74" t="s">
        <v>302</v>
      </c>
      <c r="B10" s="74" t="s">
        <v>303</v>
      </c>
      <c r="C10" s="74">
        <v>888</v>
      </c>
      <c r="D10" s="74">
        <v>1515</v>
      </c>
      <c r="E10" s="20">
        <v>2403</v>
      </c>
      <c r="G10" s="74">
        <v>918</v>
      </c>
      <c r="H10" s="74">
        <v>1508</v>
      </c>
      <c r="I10" s="69">
        <v>2426</v>
      </c>
      <c r="K10" s="85">
        <v>939</v>
      </c>
      <c r="L10" s="85">
        <v>1525</v>
      </c>
      <c r="M10" s="91">
        <f t="shared" si="0"/>
        <v>2464</v>
      </c>
      <c r="O10" s="29">
        <v>1043</v>
      </c>
      <c r="P10" s="29">
        <v>1683</v>
      </c>
      <c r="Q10" s="91">
        <f t="shared" si="1"/>
        <v>2726</v>
      </c>
      <c r="S10" s="107">
        <v>950</v>
      </c>
      <c r="T10" s="107">
        <v>1593</v>
      </c>
      <c r="U10" s="104">
        <f t="shared" si="2"/>
        <v>2543</v>
      </c>
    </row>
    <row r="11" spans="1:21" ht="33" customHeight="1" x14ac:dyDescent="0.2">
      <c r="A11" s="74" t="s">
        <v>304</v>
      </c>
      <c r="B11" s="74" t="s">
        <v>305</v>
      </c>
      <c r="C11" s="19">
        <v>770</v>
      </c>
      <c r="D11" s="74">
        <v>1113</v>
      </c>
      <c r="E11" s="20">
        <v>1883</v>
      </c>
      <c r="G11" s="74">
        <v>739</v>
      </c>
      <c r="H11" s="74">
        <v>1090</v>
      </c>
      <c r="I11" s="69">
        <v>1829</v>
      </c>
      <c r="K11" s="85">
        <v>686</v>
      </c>
      <c r="L11" s="85">
        <v>1086</v>
      </c>
      <c r="M11" s="91">
        <f t="shared" si="0"/>
        <v>1772</v>
      </c>
      <c r="O11" s="29">
        <v>722</v>
      </c>
      <c r="P11" s="29">
        <v>1055</v>
      </c>
      <c r="Q11" s="91">
        <f t="shared" si="1"/>
        <v>1777</v>
      </c>
      <c r="S11" s="107">
        <v>799</v>
      </c>
      <c r="T11" s="107">
        <v>1079</v>
      </c>
      <c r="U11" s="104">
        <f t="shared" si="2"/>
        <v>1878</v>
      </c>
    </row>
    <row r="12" spans="1:21" ht="17.25" customHeight="1" x14ac:dyDescent="0.2">
      <c r="A12" s="74" t="s">
        <v>312</v>
      </c>
      <c r="B12" s="74" t="s">
        <v>313</v>
      </c>
      <c r="C12" s="74">
        <v>252</v>
      </c>
      <c r="D12" s="74">
        <v>236</v>
      </c>
      <c r="E12" s="20">
        <v>488</v>
      </c>
      <c r="G12" s="74">
        <v>253</v>
      </c>
      <c r="H12" s="74">
        <v>235</v>
      </c>
      <c r="I12" s="69">
        <v>488</v>
      </c>
      <c r="K12" s="85">
        <v>245</v>
      </c>
      <c r="L12" s="85">
        <v>235</v>
      </c>
      <c r="M12" s="91">
        <f t="shared" si="0"/>
        <v>480</v>
      </c>
      <c r="O12" s="29">
        <v>253</v>
      </c>
      <c r="P12" s="29">
        <v>239</v>
      </c>
      <c r="Q12" s="91">
        <f t="shared" si="1"/>
        <v>492</v>
      </c>
      <c r="S12" s="107">
        <v>302</v>
      </c>
      <c r="T12" s="107">
        <v>246</v>
      </c>
      <c r="U12" s="104">
        <f t="shared" si="2"/>
        <v>548</v>
      </c>
    </row>
    <row r="13" spans="1:21" ht="17.25" customHeight="1" x14ac:dyDescent="0.2">
      <c r="A13" s="74" t="s">
        <v>314</v>
      </c>
      <c r="B13" s="74" t="s">
        <v>315</v>
      </c>
      <c r="C13" s="19">
        <v>7</v>
      </c>
      <c r="D13" s="74">
        <v>28</v>
      </c>
      <c r="E13" s="20">
        <v>35</v>
      </c>
      <c r="G13" s="74">
        <v>8</v>
      </c>
      <c r="H13" s="74">
        <v>21</v>
      </c>
      <c r="I13" s="69">
        <v>29</v>
      </c>
      <c r="K13" s="85">
        <v>5</v>
      </c>
      <c r="L13" s="85">
        <v>30</v>
      </c>
      <c r="M13" s="91">
        <f t="shared" si="0"/>
        <v>35</v>
      </c>
      <c r="O13" s="29">
        <v>11</v>
      </c>
      <c r="P13" s="29">
        <v>15</v>
      </c>
      <c r="Q13" s="91">
        <f t="shared" si="1"/>
        <v>26</v>
      </c>
      <c r="S13" s="107">
        <v>10</v>
      </c>
      <c r="T13" s="107">
        <v>18</v>
      </c>
      <c r="U13" s="104">
        <f t="shared" si="2"/>
        <v>28</v>
      </c>
    </row>
    <row r="14" spans="1:21" ht="17.25" customHeight="1" x14ac:dyDescent="0.2">
      <c r="A14" s="74" t="s">
        <v>320</v>
      </c>
      <c r="B14" s="74" t="s">
        <v>322</v>
      </c>
      <c r="C14" s="74">
        <v>496</v>
      </c>
      <c r="D14" s="74">
        <v>1438</v>
      </c>
      <c r="E14" s="20">
        <v>1934</v>
      </c>
      <c r="G14" s="74">
        <v>467</v>
      </c>
      <c r="H14" s="74">
        <v>1358</v>
      </c>
      <c r="I14" s="69">
        <v>1825</v>
      </c>
      <c r="K14" s="85">
        <v>473</v>
      </c>
      <c r="L14" s="85">
        <v>1294</v>
      </c>
      <c r="M14" s="91">
        <f t="shared" si="0"/>
        <v>1767</v>
      </c>
      <c r="O14" s="29">
        <v>435</v>
      </c>
      <c r="P14" s="29">
        <v>1346</v>
      </c>
      <c r="Q14" s="91">
        <f t="shared" si="1"/>
        <v>1781</v>
      </c>
      <c r="S14" s="107">
        <v>479</v>
      </c>
      <c r="T14" s="107">
        <v>1245</v>
      </c>
      <c r="U14" s="104">
        <f t="shared" si="2"/>
        <v>1724</v>
      </c>
    </row>
    <row r="15" spans="1:21" ht="17.25" customHeight="1" x14ac:dyDescent="0.2">
      <c r="A15" s="74" t="s">
        <v>328</v>
      </c>
      <c r="B15" s="74" t="s">
        <v>329</v>
      </c>
      <c r="C15" s="74" t="s">
        <v>144</v>
      </c>
      <c r="D15" s="74">
        <v>2</v>
      </c>
      <c r="E15" s="20">
        <v>2</v>
      </c>
      <c r="I15" s="69">
        <v>0</v>
      </c>
      <c r="L15" s="85">
        <v>2</v>
      </c>
      <c r="M15" s="91">
        <f t="shared" si="0"/>
        <v>2</v>
      </c>
      <c r="O15" s="29">
        <v>0</v>
      </c>
      <c r="P15" s="29">
        <v>1</v>
      </c>
      <c r="Q15" s="91">
        <f t="shared" si="1"/>
        <v>1</v>
      </c>
      <c r="S15" s="102"/>
      <c r="T15" s="102"/>
      <c r="U15" s="104">
        <f t="shared" si="2"/>
        <v>0</v>
      </c>
    </row>
    <row r="16" spans="1:21" ht="17.25" customHeight="1" x14ac:dyDescent="0.2">
      <c r="A16" s="74" t="s">
        <v>334</v>
      </c>
      <c r="B16" s="74" t="s">
        <v>336</v>
      </c>
      <c r="C16" s="74">
        <v>25</v>
      </c>
      <c r="D16" s="74">
        <v>53</v>
      </c>
      <c r="E16" s="20">
        <v>78</v>
      </c>
      <c r="G16" s="74">
        <v>37</v>
      </c>
      <c r="H16" s="74">
        <v>66</v>
      </c>
      <c r="I16" s="69">
        <v>103</v>
      </c>
      <c r="K16" s="85">
        <v>35</v>
      </c>
      <c r="L16" s="85">
        <v>59</v>
      </c>
      <c r="M16" s="91">
        <f t="shared" si="0"/>
        <v>94</v>
      </c>
      <c r="O16" s="29">
        <v>34</v>
      </c>
      <c r="P16" s="29">
        <v>69</v>
      </c>
      <c r="Q16" s="91">
        <f t="shared" si="1"/>
        <v>103</v>
      </c>
      <c r="S16" s="107">
        <v>12</v>
      </c>
      <c r="T16" s="107">
        <v>45</v>
      </c>
      <c r="U16" s="104">
        <f t="shared" si="2"/>
        <v>57</v>
      </c>
    </row>
    <row r="17" spans="1:21" ht="17.25" customHeight="1" x14ac:dyDescent="0.2">
      <c r="A17" s="74" t="s">
        <v>340</v>
      </c>
      <c r="B17" s="74" t="s">
        <v>341</v>
      </c>
      <c r="C17" s="74">
        <v>371</v>
      </c>
      <c r="D17" s="74">
        <v>692</v>
      </c>
      <c r="E17" s="20">
        <v>1063</v>
      </c>
      <c r="G17" s="74">
        <v>393</v>
      </c>
      <c r="H17" s="74">
        <v>649</v>
      </c>
      <c r="I17" s="69">
        <v>1042</v>
      </c>
      <c r="K17" s="85">
        <v>371</v>
      </c>
      <c r="L17" s="85">
        <v>590</v>
      </c>
      <c r="M17" s="91">
        <f t="shared" si="0"/>
        <v>961</v>
      </c>
      <c r="O17" s="29">
        <v>382</v>
      </c>
      <c r="P17" s="29">
        <v>566</v>
      </c>
      <c r="Q17" s="91">
        <f t="shared" si="1"/>
        <v>948</v>
      </c>
      <c r="S17" s="107">
        <v>359</v>
      </c>
      <c r="T17" s="107">
        <v>534</v>
      </c>
      <c r="U17" s="104">
        <f t="shared" si="2"/>
        <v>893</v>
      </c>
    </row>
    <row r="18" spans="1:21" ht="33" customHeight="1" x14ac:dyDescent="0.2">
      <c r="A18" s="74" t="s">
        <v>344</v>
      </c>
      <c r="B18" s="74" t="s">
        <v>345</v>
      </c>
      <c r="C18" s="74">
        <v>277</v>
      </c>
      <c r="D18" s="74">
        <v>578</v>
      </c>
      <c r="E18" s="20">
        <v>855</v>
      </c>
      <c r="G18" s="74">
        <v>302</v>
      </c>
      <c r="H18" s="74">
        <v>529</v>
      </c>
      <c r="I18" s="69">
        <v>831</v>
      </c>
      <c r="K18" s="85">
        <v>268</v>
      </c>
      <c r="L18" s="85">
        <v>499</v>
      </c>
      <c r="M18" s="91">
        <f t="shared" si="0"/>
        <v>767</v>
      </c>
      <c r="O18" s="29">
        <v>288</v>
      </c>
      <c r="P18" s="29">
        <v>476</v>
      </c>
      <c r="Q18" s="91">
        <f t="shared" si="1"/>
        <v>764</v>
      </c>
      <c r="S18" s="107">
        <v>285</v>
      </c>
      <c r="T18" s="107">
        <v>427</v>
      </c>
      <c r="U18" s="104">
        <f t="shared" si="2"/>
        <v>712</v>
      </c>
    </row>
    <row r="19" spans="1:21" ht="17.25" customHeight="1" x14ac:dyDescent="0.2">
      <c r="A19" s="74" t="s">
        <v>348</v>
      </c>
      <c r="B19" s="74" t="s">
        <v>349</v>
      </c>
      <c r="C19" s="74">
        <v>229</v>
      </c>
      <c r="D19" s="74">
        <v>395</v>
      </c>
      <c r="E19" s="20">
        <v>624</v>
      </c>
      <c r="G19" s="74">
        <v>254</v>
      </c>
      <c r="H19" s="74">
        <v>433</v>
      </c>
      <c r="I19" s="69">
        <v>687</v>
      </c>
      <c r="K19" s="85">
        <v>272</v>
      </c>
      <c r="L19" s="85">
        <v>326</v>
      </c>
      <c r="M19" s="91">
        <f t="shared" si="0"/>
        <v>598</v>
      </c>
      <c r="O19" s="29">
        <v>210</v>
      </c>
      <c r="P19" s="29">
        <v>322</v>
      </c>
      <c r="Q19" s="91">
        <f t="shared" si="1"/>
        <v>532</v>
      </c>
      <c r="S19" s="107">
        <v>214</v>
      </c>
      <c r="T19" s="107">
        <v>287</v>
      </c>
      <c r="U19" s="104">
        <f t="shared" si="2"/>
        <v>501</v>
      </c>
    </row>
    <row r="20" spans="1:21" ht="17.25" customHeight="1" x14ac:dyDescent="0.2">
      <c r="A20" s="74" t="s">
        <v>354</v>
      </c>
      <c r="B20" s="74" t="s">
        <v>355</v>
      </c>
      <c r="C20" s="74">
        <v>181</v>
      </c>
      <c r="D20" s="74">
        <v>332</v>
      </c>
      <c r="E20" s="20">
        <v>513</v>
      </c>
      <c r="G20" s="74">
        <v>187</v>
      </c>
      <c r="H20" s="74">
        <v>337</v>
      </c>
      <c r="I20" s="69">
        <v>524</v>
      </c>
      <c r="K20" s="85">
        <v>205</v>
      </c>
      <c r="L20" s="85">
        <v>237</v>
      </c>
      <c r="M20" s="91">
        <f t="shared" si="0"/>
        <v>442</v>
      </c>
      <c r="O20" s="29">
        <v>160</v>
      </c>
      <c r="P20" s="29">
        <v>238</v>
      </c>
      <c r="Q20" s="91">
        <f t="shared" si="1"/>
        <v>398</v>
      </c>
      <c r="S20" s="107">
        <v>155</v>
      </c>
      <c r="T20" s="107">
        <v>228</v>
      </c>
      <c r="U20" s="104">
        <f t="shared" si="2"/>
        <v>383</v>
      </c>
    </row>
    <row r="21" spans="1:21" ht="17.25" customHeight="1" x14ac:dyDescent="0.2">
      <c r="A21" s="112" t="s">
        <v>359</v>
      </c>
      <c r="B21" s="112" t="s">
        <v>361</v>
      </c>
      <c r="C21" s="114">
        <v>4627</v>
      </c>
      <c r="D21" s="112">
        <v>2775</v>
      </c>
      <c r="E21" s="115">
        <v>7402</v>
      </c>
      <c r="F21" s="116"/>
      <c r="G21" s="117">
        <v>4726</v>
      </c>
      <c r="H21" s="117">
        <v>2791</v>
      </c>
      <c r="I21" s="78">
        <v>7517</v>
      </c>
      <c r="J21" s="116"/>
      <c r="K21" s="85">
        <v>4604</v>
      </c>
      <c r="L21" s="85">
        <v>2722</v>
      </c>
      <c r="M21" s="91">
        <f t="shared" si="0"/>
        <v>7326</v>
      </c>
      <c r="O21" s="29">
        <v>4724</v>
      </c>
      <c r="P21" s="29">
        <v>2779</v>
      </c>
      <c r="Q21" s="91">
        <f t="shared" si="1"/>
        <v>7503</v>
      </c>
      <c r="S21" s="107">
        <v>4787</v>
      </c>
      <c r="T21" s="107">
        <v>2944</v>
      </c>
      <c r="U21" s="104">
        <f t="shared" si="2"/>
        <v>7731</v>
      </c>
    </row>
    <row r="22" spans="1:21" ht="18" customHeight="1" x14ac:dyDescent="0.2">
      <c r="A22" s="118" t="s">
        <v>372</v>
      </c>
      <c r="B22" s="118" t="s">
        <v>375</v>
      </c>
      <c r="C22" s="119">
        <v>3032</v>
      </c>
      <c r="D22" s="118">
        <v>1548</v>
      </c>
      <c r="E22" s="121">
        <v>4580</v>
      </c>
      <c r="F22" s="123"/>
      <c r="G22" s="125">
        <v>3200</v>
      </c>
      <c r="H22" s="125">
        <v>1564</v>
      </c>
      <c r="I22" s="126">
        <v>4764</v>
      </c>
      <c r="J22" s="123"/>
      <c r="K22" s="85">
        <v>2977</v>
      </c>
      <c r="L22" s="85">
        <v>1506</v>
      </c>
      <c r="M22" s="91">
        <f t="shared" si="0"/>
        <v>4483</v>
      </c>
      <c r="O22" s="29">
        <v>3093</v>
      </c>
      <c r="P22" s="29">
        <v>1516</v>
      </c>
      <c r="Q22" s="91">
        <f t="shared" si="1"/>
        <v>4609</v>
      </c>
      <c r="S22" s="107">
        <v>3149</v>
      </c>
      <c r="T22" s="107">
        <v>1616</v>
      </c>
      <c r="U22" s="104">
        <f t="shared" si="2"/>
        <v>4765</v>
      </c>
    </row>
    <row r="23" spans="1:21" ht="17.25" customHeight="1" x14ac:dyDescent="0.2">
      <c r="A23" s="18" t="s">
        <v>387</v>
      </c>
      <c r="B23" s="18" t="s">
        <v>388</v>
      </c>
      <c r="C23" s="18">
        <v>951</v>
      </c>
      <c r="D23" s="18">
        <v>725</v>
      </c>
      <c r="E23" s="73">
        <v>1676</v>
      </c>
      <c r="F23" s="130"/>
      <c r="G23" s="14">
        <v>913</v>
      </c>
      <c r="H23" s="14">
        <v>729</v>
      </c>
      <c r="I23" s="73">
        <v>1642</v>
      </c>
      <c r="J23" s="130"/>
      <c r="K23" s="85">
        <v>968</v>
      </c>
      <c r="L23" s="85">
        <v>703</v>
      </c>
      <c r="M23" s="91">
        <f t="shared" si="0"/>
        <v>1671</v>
      </c>
      <c r="O23" s="29">
        <v>951</v>
      </c>
      <c r="P23" s="29">
        <v>704</v>
      </c>
      <c r="Q23" s="91">
        <f t="shared" si="1"/>
        <v>1655</v>
      </c>
      <c r="S23" s="107">
        <v>950</v>
      </c>
      <c r="T23" s="107">
        <v>700</v>
      </c>
      <c r="U23" s="104">
        <f t="shared" si="2"/>
        <v>1650</v>
      </c>
    </row>
    <row r="24" spans="1:21" ht="33" customHeight="1" x14ac:dyDescent="0.2">
      <c r="A24" s="74" t="s">
        <v>395</v>
      </c>
      <c r="B24" s="74" t="s">
        <v>396</v>
      </c>
      <c r="C24" s="19">
        <v>1212</v>
      </c>
      <c r="D24" s="74">
        <v>1419</v>
      </c>
      <c r="E24" s="20">
        <v>2631</v>
      </c>
      <c r="G24" s="16">
        <v>1280</v>
      </c>
      <c r="H24" s="5">
        <v>1486</v>
      </c>
      <c r="I24" s="69">
        <v>2766</v>
      </c>
      <c r="K24" s="85">
        <v>1238</v>
      </c>
      <c r="L24" s="85">
        <v>1522</v>
      </c>
      <c r="M24" s="91">
        <f t="shared" si="0"/>
        <v>2760</v>
      </c>
      <c r="O24" s="29">
        <v>1296</v>
      </c>
      <c r="P24" s="29">
        <v>1556</v>
      </c>
      <c r="Q24" s="91">
        <f t="shared" si="1"/>
        <v>2852</v>
      </c>
      <c r="S24" s="107">
        <v>1305</v>
      </c>
      <c r="T24" s="107">
        <v>1702</v>
      </c>
      <c r="U24" s="104">
        <f t="shared" si="2"/>
        <v>3007</v>
      </c>
    </row>
    <row r="25" spans="1:21" ht="17.25" customHeight="1" x14ac:dyDescent="0.2">
      <c r="A25" s="74" t="s">
        <v>407</v>
      </c>
      <c r="B25" s="74" t="s">
        <v>409</v>
      </c>
      <c r="C25" s="74">
        <v>508</v>
      </c>
      <c r="D25" s="74">
        <v>482</v>
      </c>
      <c r="E25" s="20">
        <v>990</v>
      </c>
      <c r="G25" s="5">
        <v>500</v>
      </c>
      <c r="H25" s="5">
        <v>463</v>
      </c>
      <c r="I25" s="69">
        <v>963</v>
      </c>
      <c r="K25" s="85">
        <v>428</v>
      </c>
      <c r="L25" s="85">
        <v>493</v>
      </c>
      <c r="M25" s="91">
        <f t="shared" si="0"/>
        <v>921</v>
      </c>
      <c r="O25" s="29">
        <v>457</v>
      </c>
      <c r="P25" s="29">
        <v>452</v>
      </c>
      <c r="Q25" s="91">
        <f t="shared" si="1"/>
        <v>909</v>
      </c>
      <c r="S25" s="107">
        <v>496</v>
      </c>
      <c r="T25" s="107">
        <v>484</v>
      </c>
      <c r="U25" s="104">
        <f t="shared" si="2"/>
        <v>980</v>
      </c>
    </row>
    <row r="26" spans="1:21" ht="18" customHeight="1" x14ac:dyDescent="0.2">
      <c r="A26" s="74" t="s">
        <v>417</v>
      </c>
      <c r="B26" s="74" t="s">
        <v>418</v>
      </c>
      <c r="C26" s="74">
        <v>608</v>
      </c>
      <c r="D26" s="74">
        <v>745</v>
      </c>
      <c r="E26" s="20">
        <v>1353</v>
      </c>
      <c r="G26" s="135">
        <v>640</v>
      </c>
      <c r="H26" s="135">
        <v>740</v>
      </c>
      <c r="I26" s="69">
        <v>1380</v>
      </c>
      <c r="K26" s="85">
        <v>603</v>
      </c>
      <c r="L26" s="85">
        <v>762</v>
      </c>
      <c r="M26" s="91">
        <f t="shared" si="0"/>
        <v>1365</v>
      </c>
      <c r="O26" s="29">
        <v>569</v>
      </c>
      <c r="P26" s="29">
        <v>779</v>
      </c>
      <c r="Q26" s="91">
        <f t="shared" si="1"/>
        <v>1348</v>
      </c>
      <c r="S26" s="107">
        <v>571</v>
      </c>
      <c r="T26" s="107">
        <v>658</v>
      </c>
      <c r="U26" s="104">
        <f t="shared" si="2"/>
        <v>1229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U2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2.75" customHeight="1" x14ac:dyDescent="0.15"/>
  <cols>
    <col min="1" max="1" width="11" customWidth="1"/>
    <col min="2" max="2" width="37" customWidth="1"/>
    <col min="3" max="9" width="11" customWidth="1"/>
    <col min="10" max="11" width="9.33203125" customWidth="1"/>
    <col min="12" max="12" width="13" customWidth="1"/>
    <col min="13" max="13" width="10" customWidth="1"/>
    <col min="14" max="14" width="9" customWidth="1"/>
    <col min="15" max="17" width="10.83203125" customWidth="1"/>
    <col min="18" max="21" width="9" customWidth="1"/>
  </cols>
  <sheetData>
    <row r="1" spans="1:21" ht="48" customHeight="1" x14ac:dyDescent="0.2">
      <c r="B1" s="93" t="s">
        <v>107</v>
      </c>
      <c r="C1" s="93" t="s">
        <v>10</v>
      </c>
      <c r="D1" s="69" t="s">
        <v>11</v>
      </c>
      <c r="E1" s="93" t="s">
        <v>12</v>
      </c>
      <c r="G1" s="93" t="s">
        <v>10</v>
      </c>
      <c r="H1" s="69" t="s">
        <v>11</v>
      </c>
      <c r="I1" s="93" t="s">
        <v>13</v>
      </c>
      <c r="K1" s="93" t="s">
        <v>10</v>
      </c>
      <c r="L1" s="69" t="s">
        <v>11</v>
      </c>
      <c r="M1" s="93" t="s">
        <v>14</v>
      </c>
      <c r="O1" s="93" t="s">
        <v>10</v>
      </c>
      <c r="P1" s="69" t="s">
        <v>11</v>
      </c>
      <c r="Q1" s="93" t="s">
        <v>15</v>
      </c>
      <c r="S1" s="95" t="s">
        <v>10</v>
      </c>
      <c r="T1" s="20" t="s">
        <v>11</v>
      </c>
      <c r="U1" s="95" t="s">
        <v>16</v>
      </c>
    </row>
    <row r="2" spans="1:21" ht="33" customHeight="1" x14ac:dyDescent="0.2">
      <c r="A2" s="93" t="s">
        <v>275</v>
      </c>
      <c r="B2" s="93" t="s">
        <v>107</v>
      </c>
      <c r="C2" s="97">
        <v>7560</v>
      </c>
      <c r="D2" s="69">
        <v>8795</v>
      </c>
      <c r="E2" s="20">
        <v>16355</v>
      </c>
      <c r="G2" s="69">
        <v>8127</v>
      </c>
      <c r="H2" s="69">
        <v>9394</v>
      </c>
      <c r="I2" s="69">
        <v>17521</v>
      </c>
      <c r="K2" s="105">
        <v>8003</v>
      </c>
      <c r="L2" s="105">
        <v>9405</v>
      </c>
      <c r="M2" s="91">
        <f t="shared" ref="M2:M13" si="0">SUM(K2:L2)</f>
        <v>17408</v>
      </c>
      <c r="O2" s="29">
        <v>8551</v>
      </c>
      <c r="P2" s="29">
        <v>9932</v>
      </c>
      <c r="Q2" s="91">
        <f t="shared" ref="Q2:Q13" si="1">SUM(O2:P2)</f>
        <v>18483</v>
      </c>
      <c r="S2" s="33">
        <v>8398</v>
      </c>
      <c r="T2" s="33">
        <v>10150</v>
      </c>
      <c r="U2" s="4">
        <f t="shared" ref="U2:U13" si="2">SUM(S2:T2)</f>
        <v>18548</v>
      </c>
    </row>
    <row r="3" spans="1:21" ht="33" customHeight="1" x14ac:dyDescent="0.2">
      <c r="A3" s="94" t="s">
        <v>280</v>
      </c>
      <c r="B3" s="94" t="s">
        <v>281</v>
      </c>
      <c r="C3" s="108">
        <v>1080</v>
      </c>
      <c r="D3" s="19">
        <v>872</v>
      </c>
      <c r="E3" s="20">
        <v>1952</v>
      </c>
      <c r="G3" s="19">
        <v>1107</v>
      </c>
      <c r="H3" s="19">
        <v>949</v>
      </c>
      <c r="I3" s="20">
        <v>2056</v>
      </c>
      <c r="K3" s="85">
        <v>1123</v>
      </c>
      <c r="L3" s="85">
        <v>947</v>
      </c>
      <c r="M3" s="91">
        <f t="shared" si="0"/>
        <v>2070</v>
      </c>
      <c r="O3" s="29">
        <v>1251</v>
      </c>
      <c r="P3" s="29">
        <v>1008</v>
      </c>
      <c r="Q3" s="91">
        <f t="shared" si="1"/>
        <v>2259</v>
      </c>
      <c r="S3" s="33">
        <v>1188</v>
      </c>
      <c r="T3" s="33">
        <v>1035</v>
      </c>
      <c r="U3" s="4">
        <f t="shared" si="2"/>
        <v>2223</v>
      </c>
    </row>
    <row r="4" spans="1:21" ht="17.25" customHeight="1" x14ac:dyDescent="0.2">
      <c r="A4" s="99" t="s">
        <v>284</v>
      </c>
      <c r="B4" s="99" t="s">
        <v>285</v>
      </c>
      <c r="C4" s="109">
        <v>84</v>
      </c>
      <c r="D4" s="74">
        <v>94</v>
      </c>
      <c r="E4" s="20">
        <v>178</v>
      </c>
      <c r="G4" s="74">
        <v>107</v>
      </c>
      <c r="H4" s="74">
        <v>103</v>
      </c>
      <c r="I4" s="69">
        <v>210</v>
      </c>
      <c r="K4" s="85">
        <v>108</v>
      </c>
      <c r="L4" s="85">
        <v>81</v>
      </c>
      <c r="M4" s="91">
        <f t="shared" si="0"/>
        <v>189</v>
      </c>
      <c r="O4" s="29">
        <v>100</v>
      </c>
      <c r="P4" s="29">
        <v>95</v>
      </c>
      <c r="Q4" s="91">
        <f t="shared" si="1"/>
        <v>195</v>
      </c>
      <c r="S4" s="33">
        <v>97</v>
      </c>
      <c r="T4" s="33">
        <v>98</v>
      </c>
      <c r="U4" s="4">
        <f t="shared" si="2"/>
        <v>195</v>
      </c>
    </row>
    <row r="5" spans="1:21" ht="17.25" customHeight="1" x14ac:dyDescent="0.2">
      <c r="A5" s="99" t="s">
        <v>288</v>
      </c>
      <c r="B5" s="99" t="s">
        <v>289</v>
      </c>
      <c r="C5" s="109">
        <v>947</v>
      </c>
      <c r="D5" s="74">
        <v>736</v>
      </c>
      <c r="E5" s="20">
        <v>1683</v>
      </c>
      <c r="G5" s="74">
        <v>936</v>
      </c>
      <c r="H5" s="74">
        <v>802</v>
      </c>
      <c r="I5" s="69">
        <v>1738</v>
      </c>
      <c r="K5" s="85">
        <v>971</v>
      </c>
      <c r="L5" s="85">
        <v>818</v>
      </c>
      <c r="M5" s="91">
        <f t="shared" si="0"/>
        <v>1789</v>
      </c>
      <c r="O5" s="29">
        <v>1092</v>
      </c>
      <c r="P5" s="29">
        <v>849</v>
      </c>
      <c r="Q5" s="91">
        <f t="shared" si="1"/>
        <v>1941</v>
      </c>
      <c r="S5" s="33">
        <v>1038</v>
      </c>
      <c r="T5" s="33">
        <v>895</v>
      </c>
      <c r="U5" s="4">
        <f t="shared" si="2"/>
        <v>1933</v>
      </c>
    </row>
    <row r="6" spans="1:21" ht="17.25" customHeight="1" x14ac:dyDescent="0.2">
      <c r="A6" s="99" t="s">
        <v>292</v>
      </c>
      <c r="B6" s="99" t="s">
        <v>293</v>
      </c>
      <c r="C6" s="108">
        <v>2537</v>
      </c>
      <c r="D6" s="74">
        <v>1834</v>
      </c>
      <c r="E6" s="20">
        <v>4371</v>
      </c>
      <c r="G6" s="19">
        <v>2781</v>
      </c>
      <c r="H6" s="19">
        <v>1963</v>
      </c>
      <c r="I6" s="69">
        <v>4744</v>
      </c>
      <c r="K6" s="85">
        <v>2809</v>
      </c>
      <c r="L6" s="85">
        <v>1980</v>
      </c>
      <c r="M6" s="91">
        <f t="shared" si="0"/>
        <v>4789</v>
      </c>
      <c r="O6" s="29">
        <v>3010</v>
      </c>
      <c r="P6" s="29">
        <v>2011</v>
      </c>
      <c r="Q6" s="91">
        <f t="shared" si="1"/>
        <v>5021</v>
      </c>
      <c r="S6" s="33">
        <v>2167</v>
      </c>
      <c r="T6" s="33">
        <v>1543</v>
      </c>
      <c r="U6" s="4">
        <f t="shared" si="2"/>
        <v>3710</v>
      </c>
    </row>
    <row r="7" spans="1:21" ht="33" customHeight="1" x14ac:dyDescent="0.2">
      <c r="A7" s="99" t="s">
        <v>294</v>
      </c>
      <c r="B7" s="99" t="s">
        <v>295</v>
      </c>
      <c r="C7" s="108">
        <v>1950</v>
      </c>
      <c r="D7" s="74">
        <v>4085</v>
      </c>
      <c r="E7" s="20">
        <v>6035</v>
      </c>
      <c r="G7" s="19">
        <v>2145</v>
      </c>
      <c r="H7" s="74">
        <v>4407</v>
      </c>
      <c r="I7" s="69">
        <v>6552</v>
      </c>
      <c r="K7" s="85">
        <v>2076</v>
      </c>
      <c r="L7" s="85">
        <v>4434</v>
      </c>
      <c r="M7" s="91">
        <f t="shared" si="0"/>
        <v>6510</v>
      </c>
      <c r="O7" s="29">
        <v>2268</v>
      </c>
      <c r="P7" s="29">
        <v>4814</v>
      </c>
      <c r="Q7" s="91">
        <f t="shared" si="1"/>
        <v>7082</v>
      </c>
      <c r="S7" s="33">
        <v>3067</v>
      </c>
      <c r="T7" s="33">
        <v>5638</v>
      </c>
      <c r="U7" s="4">
        <f t="shared" si="2"/>
        <v>8705</v>
      </c>
    </row>
    <row r="8" spans="1:21" ht="18" customHeight="1" x14ac:dyDescent="0.2">
      <c r="A8" s="99" t="s">
        <v>298</v>
      </c>
      <c r="B8" s="99" t="s">
        <v>299</v>
      </c>
      <c r="C8" s="108">
        <v>1791</v>
      </c>
      <c r="D8" s="74">
        <v>3906</v>
      </c>
      <c r="E8" s="20">
        <v>5697</v>
      </c>
      <c r="G8" s="110">
        <v>1997</v>
      </c>
      <c r="H8" s="110">
        <v>4234</v>
      </c>
      <c r="I8" s="69">
        <v>6231</v>
      </c>
      <c r="K8" s="85">
        <v>1930</v>
      </c>
      <c r="L8" s="85">
        <v>4264</v>
      </c>
      <c r="M8" s="91">
        <f t="shared" si="0"/>
        <v>6194</v>
      </c>
      <c r="O8" s="29">
        <v>2122</v>
      </c>
      <c r="P8" s="29">
        <v>4635</v>
      </c>
      <c r="Q8" s="91">
        <f t="shared" si="1"/>
        <v>6757</v>
      </c>
      <c r="S8" s="33">
        <v>2383</v>
      </c>
      <c r="T8" s="33">
        <v>5122</v>
      </c>
      <c r="U8" s="4">
        <f t="shared" si="2"/>
        <v>7505</v>
      </c>
    </row>
    <row r="9" spans="1:21" ht="17.25" customHeight="1" x14ac:dyDescent="0.2">
      <c r="A9" s="99" t="s">
        <v>306</v>
      </c>
      <c r="B9" s="99" t="s">
        <v>307</v>
      </c>
      <c r="C9" s="109">
        <v>375</v>
      </c>
      <c r="D9" s="74">
        <v>627</v>
      </c>
      <c r="E9" s="20">
        <v>1002</v>
      </c>
      <c r="G9" s="74">
        <v>369</v>
      </c>
      <c r="H9" s="74">
        <v>681</v>
      </c>
      <c r="I9" s="69">
        <v>1050</v>
      </c>
      <c r="K9" s="85">
        <v>339</v>
      </c>
      <c r="L9" s="85">
        <v>673</v>
      </c>
      <c r="M9" s="91">
        <f t="shared" si="0"/>
        <v>1012</v>
      </c>
      <c r="O9" s="29">
        <v>354</v>
      </c>
      <c r="P9" s="29">
        <v>650</v>
      </c>
      <c r="Q9" s="91">
        <f t="shared" si="1"/>
        <v>1004</v>
      </c>
      <c r="S9" s="33">
        <v>388</v>
      </c>
      <c r="T9" s="33">
        <v>674</v>
      </c>
      <c r="U9" s="4">
        <f t="shared" si="2"/>
        <v>1062</v>
      </c>
    </row>
    <row r="10" spans="1:21" ht="18" customHeight="1" x14ac:dyDescent="0.2">
      <c r="A10" s="99" t="s">
        <v>310</v>
      </c>
      <c r="B10" s="99" t="s">
        <v>311</v>
      </c>
      <c r="C10" s="74">
        <v>525</v>
      </c>
      <c r="D10" s="74">
        <v>404</v>
      </c>
      <c r="E10" s="20">
        <v>929</v>
      </c>
      <c r="G10" s="111">
        <v>575</v>
      </c>
      <c r="H10" s="74">
        <v>404</v>
      </c>
      <c r="I10" s="69">
        <v>979</v>
      </c>
      <c r="K10" s="85">
        <v>527</v>
      </c>
      <c r="L10" s="85">
        <v>410</v>
      </c>
      <c r="M10" s="91">
        <f t="shared" si="0"/>
        <v>937</v>
      </c>
      <c r="O10" s="29">
        <v>511</v>
      </c>
      <c r="P10" s="29">
        <v>440</v>
      </c>
      <c r="Q10" s="91">
        <f t="shared" si="1"/>
        <v>951</v>
      </c>
      <c r="S10" s="33">
        <v>534</v>
      </c>
      <c r="T10" s="33">
        <v>403</v>
      </c>
      <c r="U10" s="4">
        <f t="shared" si="2"/>
        <v>937</v>
      </c>
    </row>
    <row r="11" spans="1:21" ht="17.25" customHeight="1" x14ac:dyDescent="0.2">
      <c r="A11" s="99" t="s">
        <v>318</v>
      </c>
      <c r="B11" s="99" t="s">
        <v>319</v>
      </c>
      <c r="C11" s="109">
        <v>8</v>
      </c>
      <c r="D11" s="74">
        <v>13</v>
      </c>
      <c r="E11" s="20">
        <v>21</v>
      </c>
      <c r="G11" s="74">
        <v>22</v>
      </c>
      <c r="H11" s="74">
        <v>12</v>
      </c>
      <c r="I11" s="69">
        <v>34</v>
      </c>
      <c r="K11" s="85">
        <v>18</v>
      </c>
      <c r="L11" s="85">
        <v>14</v>
      </c>
      <c r="M11" s="91">
        <f t="shared" si="0"/>
        <v>32</v>
      </c>
      <c r="O11" s="29">
        <v>14</v>
      </c>
      <c r="P11" s="29">
        <v>18</v>
      </c>
      <c r="Q11" s="91">
        <f t="shared" si="1"/>
        <v>32</v>
      </c>
      <c r="S11" s="33">
        <v>22</v>
      </c>
      <c r="T11" s="33">
        <v>20</v>
      </c>
      <c r="U11" s="4">
        <f t="shared" si="2"/>
        <v>42</v>
      </c>
    </row>
    <row r="12" spans="1:21" ht="17.25" customHeight="1" x14ac:dyDescent="0.2">
      <c r="A12" s="99" t="s">
        <v>324</v>
      </c>
      <c r="B12" s="99" t="s">
        <v>325</v>
      </c>
      <c r="C12" s="109">
        <v>107</v>
      </c>
      <c r="D12" s="74">
        <v>37</v>
      </c>
      <c r="E12" s="20">
        <v>144</v>
      </c>
      <c r="G12" s="74">
        <v>82</v>
      </c>
      <c r="H12" s="74">
        <v>43</v>
      </c>
      <c r="I12" s="69">
        <v>125</v>
      </c>
      <c r="K12" s="85">
        <v>86</v>
      </c>
      <c r="L12" s="85">
        <v>18</v>
      </c>
      <c r="M12" s="91">
        <f t="shared" si="0"/>
        <v>104</v>
      </c>
      <c r="O12" s="29">
        <v>85</v>
      </c>
      <c r="P12" s="29">
        <v>33</v>
      </c>
      <c r="Q12" s="91">
        <f t="shared" si="1"/>
        <v>118</v>
      </c>
      <c r="S12" s="33">
        <v>74</v>
      </c>
      <c r="T12" s="33">
        <v>26</v>
      </c>
      <c r="U12" s="4">
        <f t="shared" si="2"/>
        <v>100</v>
      </c>
    </row>
    <row r="13" spans="1:21" ht="33" customHeight="1" x14ac:dyDescent="0.2">
      <c r="A13" s="99" t="s">
        <v>330</v>
      </c>
      <c r="B13" s="99" t="s">
        <v>331</v>
      </c>
      <c r="C13" s="109">
        <v>225</v>
      </c>
      <c r="D13" s="74">
        <v>182</v>
      </c>
      <c r="E13" s="20">
        <v>407</v>
      </c>
      <c r="G13" s="74">
        <v>243</v>
      </c>
      <c r="H13" s="74">
        <v>181</v>
      </c>
      <c r="I13" s="69">
        <v>424</v>
      </c>
      <c r="K13" s="85">
        <v>211</v>
      </c>
      <c r="L13" s="85">
        <v>173</v>
      </c>
      <c r="M13" s="91">
        <f t="shared" si="0"/>
        <v>384</v>
      </c>
      <c r="O13" s="29">
        <v>210</v>
      </c>
      <c r="P13" s="29">
        <v>183</v>
      </c>
      <c r="Q13" s="91">
        <f t="shared" si="1"/>
        <v>393</v>
      </c>
      <c r="S13" s="33">
        <v>245</v>
      </c>
      <c r="T13" s="33">
        <v>184</v>
      </c>
      <c r="U13" s="4">
        <f t="shared" si="2"/>
        <v>429</v>
      </c>
    </row>
    <row r="14" spans="1:21" ht="17.25" customHeight="1" x14ac:dyDescent="0.15">
      <c r="S14" s="4"/>
      <c r="T14" s="4"/>
      <c r="U14" s="4"/>
    </row>
    <row r="15" spans="1:21" ht="13" x14ac:dyDescent="0.15">
      <c r="S15" s="4"/>
      <c r="T15" s="4"/>
      <c r="U15" s="4"/>
    </row>
    <row r="16" spans="1:21" ht="13" x14ac:dyDescent="0.15">
      <c r="S16" s="4"/>
      <c r="T16" s="4"/>
      <c r="U16" s="4"/>
    </row>
    <row r="17" spans="19:21" ht="13" x14ac:dyDescent="0.15">
      <c r="S17" s="4"/>
      <c r="T17" s="4"/>
      <c r="U17" s="4"/>
    </row>
    <row r="18" spans="19:21" ht="13" x14ac:dyDescent="0.15">
      <c r="S18" s="4"/>
      <c r="T18" s="4"/>
      <c r="U18" s="4"/>
    </row>
    <row r="19" spans="19:21" ht="13" x14ac:dyDescent="0.15">
      <c r="S19" s="4"/>
      <c r="T19" s="4"/>
      <c r="U19" s="4"/>
    </row>
    <row r="20" spans="19:21" ht="13" x14ac:dyDescent="0.15">
      <c r="S20" s="4"/>
      <c r="T20" s="4"/>
      <c r="U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TOTALS</vt:lpstr>
      <vt:lpstr>HISTORIC</vt:lpstr>
      <vt:lpstr>CANCERS</vt:lpstr>
      <vt:lpstr>MENTAL AND BEHAVIOURAL DISORDER</vt:lpstr>
      <vt:lpstr>GLANDS AND METABOLIC</vt:lpstr>
      <vt:lpstr>CIRCULATORY SYSTEM</vt:lpstr>
      <vt:lpstr>RESPIRATORY DISEASES</vt:lpstr>
      <vt:lpstr>DIGESTIVE SYSTEM</vt:lpstr>
      <vt:lpstr>NERVOUS SYSTEM</vt:lpstr>
      <vt:lpstr>MUSCULOSKELETAL</vt:lpstr>
      <vt:lpstr>GENITORURINARY</vt:lpstr>
      <vt:lpstr>PREGNANCY AND CHILDBIRTH</vt:lpstr>
      <vt:lpstr>BABIES AROUND CHILDBIRTH</vt:lpstr>
      <vt:lpstr>OTHER CAUSES</vt:lpstr>
      <vt:lpstr>ACCIDENTS AND OTHERS</vt:lpstr>
      <vt:lpstr>INFECTIOUS DISEASES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2020-02-25T15:37:01Z</dcterms:modified>
</cp:coreProperties>
</file>