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vek, elerhetosegek" sheetId="1" r:id="rId3"/>
    <sheet state="visible" name="Laborvezetok" sheetId="2" r:id="rId4"/>
    <sheet state="visible" name="Guruk, javitok" sheetId="3" r:id="rId5"/>
    <sheet state="visible" name="Feladatok es kodjaik" sheetId="4" r:id="rId6"/>
    <sheet state="visible" name="Idopontok" sheetId="5" r:id="rId7"/>
  </sheets>
  <definedNames>
    <definedName hidden="1" localSheetId="2" name="_xlnm._FilterDatabase">'Guruk, javitok'!$D$2:$H$51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Gajdos S..:
C16-4: csutortok 16 orai 4. sorszamu csoport. A paros sorszamu csoportok a paros oktatasi heteken, a paratlan sorszamuak a paratlan oktatasi heteken kerulnek sorra.</t>
      </text>
    </comment>
    <comment authorId="0" ref="C1">
      <text>
        <t xml:space="preserve">Gajdos S..:
A HSZK-beli teremkodok, kiveve az IL105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Gajdos S..:
A 33-as sorszamu feladat guruja a mindenkori meresguru</t>
      </text>
    </comment>
  </commentList>
</comments>
</file>

<file path=xl/sharedStrings.xml><?xml version="1.0" encoding="utf-8"?>
<sst xmlns="http://schemas.openxmlformats.org/spreadsheetml/2006/main" count="583" uniqueCount="218">
  <si>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</si>
  <si>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</si>
  <si>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</si>
  <si>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</si>
  <si>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</si>
  <si>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</si>
  <si>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</si>
  <si>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</si>
  <si>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</si>
  <si>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</si>
  <si>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</si>
  <si>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</si>
  <si>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</si>
  <si>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</si>
  <si>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</si>
  <si>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</si>
  <si>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</si>
  <si>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</si>
  <si>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</si>
  <si>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</si>
  <si>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</si>
  <si>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</si>
  <si>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</si>
  <si>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</si>
  <si>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</si>
  <si>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</si>
  <si>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</si>
  <si>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</si>
  <si>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</si>
  <si>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</si>
  <si>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</si>
  <si>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</si>
  <si>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</si>
  <si>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</si>
  <si>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</si>
  <si>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</si>
  <si>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</si>
  <si>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</si>
  <si>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</si>
  <si>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</si>
  <si>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</si>
  <si>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</si>
  <si>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</si>
  <si>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</si>
  <si>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</si>
  <si>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</si>
  <si>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</si>
  <si>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</si>
  <si>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</si>
  <si>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</si>
  <si>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</si>
  <si>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</si>
  <si>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</si>
  <si>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</si>
  <si>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</si>
  <si>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</si>
  <si>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</si>
  <si>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</si>
  <si>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</si>
  <si>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</si>
  <si>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</si>
  <si>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</si>
  <si>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</si>
  <si>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</si>
  <si>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</si>
  <si>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</si>
  <si>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</si>
  <si>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</si>
  <si>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</si>
  <si>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</si>
  <si>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</si>
  <si>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</si>
  <si>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</si>
  <si>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</si>
  <si>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</si>
  <si>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</si>
  <si>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</si>
  <si>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</si>
  <si>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</si>
  <si>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</si>
  <si>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</si>
  <si>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</si>
  <si>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</si>
  <si>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</si>
  <si>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</si>
  <si>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</si>
  <si>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</si>
  <si>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</si>
  <si>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</si>
  <si>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</si>
  <si>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</si>
  <si>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</si>
  <si>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</si>
  <si>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</si>
  <si>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</si>
  <si>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</si>
  <si>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</si>
  <si>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</si>
  <si>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</si>
  <si>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</si>
  <si>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</si>
  <si>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</si>
  <si>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</si>
  <si>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</si>
  <si>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</si>
  <si>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</si>
  <si>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</si>
  <si>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</si>
  <si>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</si>
  <si>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</si>
  <si>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</si>
  <si>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</si>
  <si>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</si>
  <si>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</si>
  <si>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</si>
  <si>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</si>
  <si>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</si>
  <si>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</si>
  <si>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</si>
  <si>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</si>
  <si>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</si>
  <si>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</si>
  <si>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</si>
  <si>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</si>
  <si>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</si>
  <si>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</si>
  <si>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</si>
  <si>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</si>
  <si>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</si>
  <si>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</si>
  <si>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</si>
  <si>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</si>
  <si>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</si>
  <si>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</si>
  <si>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</si>
  <si>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</si>
  <si>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</si>
  <si>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</si>
  <si>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</si>
  <si>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</si>
  <si>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</si>
  <si>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</si>
  <si>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</si>
  <si>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</si>
  <si>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</si>
  <si>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</si>
  <si>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</si>
  <si>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</si>
  <si>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</si>
  <si>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</si>
  <si>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</si>
  <si>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</si>
  <si>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</si>
  <si>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</si>
  <si>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</si>
  <si>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</si>
  <si>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</si>
  <si>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</si>
  <si>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</si>
  <si>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</si>
  <si>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</si>
  <si>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</si>
  <si>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</si>
  <si>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</si>
  <si>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</si>
  <si>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</si>
  <si>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</si>
  <si>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</si>
  <si>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</si>
  <si>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</si>
  <si>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</si>
  <si>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</si>
  <si>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</si>
  <si>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</si>
  <si>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</si>
  <si>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</si>
  <si>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</si>
  <si>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</si>
  <si>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</si>
  <si>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</si>
  <si>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</si>
  <si>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</si>
  <si>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</si>
  <si>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</si>
  <si>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</si>
  <si>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</si>
  <si>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</si>
  <si>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</si>
  <si>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</si>
  <si>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</si>
  <si>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</si>
  <si>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</si>
  <si>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</si>
  <si>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</si>
  <si>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</si>
  <si>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</si>
  <si>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</si>
  <si>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</si>
  <si>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</si>
  <si>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</si>
  <si>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</si>
  <si>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</si>
  <si>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</si>
  <si>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</si>
  <si>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</si>
  <si>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</si>
  <si>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</si>
  <si>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</si>
  <si>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</si>
  <si>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</si>
  <si>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</si>
  <si>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</si>
  <si>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OR</t>
  </si>
  <si>
    <t>SQ</t>
  </si>
  <si>
    <t>JD</t>
  </si>
  <si>
    <t>SO</t>
  </si>
  <si>
    <t>XS</t>
  </si>
  <si>
    <t>s8-N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</si>
</sst>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E]mmmm\ d\."/>
  </numFmts>
  <fonts count="14">
    <font>
      <sz val="11.0"/>
      <color rgb="FF000000"/>
      <name val="Calibri"/>
    </font>
    <font>
      <b/>
      <sz val="11.0"/>
      <color rgb="FF000000"/>
      <name val="Calibri"/>
    </font>
    <font/>
    <font>
      <u/>
      <color rgb="FF0000FF"/>
      <name val="Arial"/>
    </font>
    <font>
      <sz val="10.0"/>
      <name val="Arial"/>
    </font>
    <font>
      <u/>
      <sz val="10.0"/>
      <color rgb="FF0000FF"/>
      <name val="Arial"/>
    </font>
    <font>
      <b/>
      <sz val="10.0"/>
      <name val="Arial"/>
    </font>
    <font>
      <u/>
      <sz val="10.0"/>
      <color rgb="FF0000FF"/>
      <name val="Arial"/>
    </font>
    <font>
      <u/>
      <color rgb="FF0000FF"/>
      <name val="Arial"/>
    </font>
    <font>
      <name val="Arial"/>
    </font>
    <font>
      <sz val="8.0"/>
      <name val="Arial"/>
    </font>
    <font>
      <sz val="8.0"/>
      <color rgb="FFFF0000"/>
      <name val="Arial"/>
    </font>
    <font>
      <b/>
      <sz val="6.0"/>
      <name val="Arial"/>
    </font>
    <font>
      <sz val="6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/>
    </xf>
    <xf borderId="4" fillId="4" fontId="0" numFmtId="0" xfId="0" applyAlignment="1" applyBorder="1" applyFill="1" applyFont="1">
      <alignment horizontal="center"/>
    </xf>
    <xf borderId="3" fillId="3" fontId="1" numFmtId="0" xfId="0" applyBorder="1" applyFont="1"/>
    <xf borderId="5" fillId="0" fontId="2" numFmtId="0" xfId="0" applyBorder="1" applyFont="1"/>
    <xf borderId="5" fillId="0" fontId="2" numFmtId="0" xfId="0" applyBorder="1" applyFont="1"/>
    <xf borderId="0" fillId="0" fontId="0" numFmtId="0" xfId="0" applyAlignment="1" applyFont="1">
      <alignment/>
    </xf>
    <xf borderId="3" fillId="2" fontId="0" numFmtId="0" xfId="0" applyAlignment="1" applyBorder="1" applyFont="1">
      <alignment horizontal="center"/>
    </xf>
    <xf borderId="6" fillId="3" fontId="1" numFmtId="0" xfId="0" applyAlignment="1" applyBorder="1" applyFont="1">
      <alignment wrapText="1"/>
    </xf>
    <xf borderId="0" fillId="0" fontId="3" numFmtId="0" xfId="0" applyAlignment="1" applyFont="1">
      <alignment vertical="top"/>
    </xf>
    <xf borderId="6" fillId="3" fontId="1" numFmtId="0" xfId="0" applyBorder="1" applyFont="1"/>
    <xf borderId="3" fillId="2" fontId="0" numFmtId="0" xfId="0" applyBorder="1" applyFont="1"/>
    <xf borderId="3" fillId="3" fontId="4" numFmtId="49" xfId="0" applyBorder="1" applyFont="1" applyNumberFormat="1"/>
    <xf borderId="3" fillId="4" fontId="0" numFmtId="0" xfId="0" applyAlignment="1" applyBorder="1" applyFont="1">
      <alignment horizontal="center"/>
    </xf>
    <xf borderId="3" fillId="4" fontId="0" numFmtId="0" xfId="0" applyBorder="1" applyFont="1"/>
    <xf borderId="3" fillId="4" fontId="1" numFmtId="0" xfId="0" applyBorder="1" applyFont="1"/>
    <xf borderId="3" fillId="3" fontId="0" numFmtId="0" xfId="0" applyBorder="1" applyFont="1"/>
    <xf borderId="0" fillId="0" fontId="0" numFmtId="0" xfId="0" applyFont="1"/>
    <xf borderId="0" fillId="0" fontId="4" numFmtId="0" xfId="0" applyFont="1"/>
    <xf borderId="0" fillId="0" fontId="5" numFmtId="0" xfId="0" applyAlignment="1" applyFont="1">
      <alignment vertical="center"/>
    </xf>
    <xf borderId="3" fillId="2" fontId="0" numFmtId="0" xfId="0" applyAlignment="1" applyBorder="1" applyFont="1">
      <alignment/>
    </xf>
    <xf borderId="0" fillId="0" fontId="0" numFmtId="49" xfId="0" applyFont="1" applyNumberFormat="1"/>
    <xf borderId="3" fillId="2" fontId="6" numFmtId="0" xfId="0" applyAlignment="1" applyBorder="1" applyFont="1">
      <alignment/>
    </xf>
    <xf borderId="0" fillId="0" fontId="0" numFmtId="0" xfId="0" applyFont="1"/>
    <xf borderId="3" fillId="4" fontId="0" numFmtId="49" xfId="0" applyBorder="1" applyFont="1" applyNumberFormat="1"/>
    <xf borderId="3" fillId="4" fontId="0" numFmtId="0" xfId="0" applyAlignment="1" applyBorder="1" applyFont="1">
      <alignment/>
    </xf>
    <xf borderId="3" fillId="4" fontId="0" numFmtId="0" xfId="0" applyBorder="1" applyFont="1"/>
    <xf borderId="0" fillId="0" fontId="7" numFmtId="0" xfId="0" applyFont="1"/>
    <xf borderId="3" fillId="2" fontId="4" numFmtId="0" xfId="0" applyAlignment="1" applyBorder="1" applyFont="1">
      <alignment/>
    </xf>
    <xf borderId="0" fillId="0" fontId="8" numFmtId="0" xfId="0" applyFont="1"/>
    <xf borderId="0" fillId="0" fontId="9" numFmtId="0" xfId="0" applyAlignment="1" applyFont="1">
      <alignment/>
    </xf>
    <xf borderId="0" fillId="0" fontId="0" numFmtId="0" xfId="0" applyAlignment="1" applyFont="1">
      <alignment/>
    </xf>
    <xf borderId="0" fillId="0" fontId="4" numFmtId="49" xfId="0" applyFont="1" applyNumberFormat="1"/>
    <xf borderId="3" fillId="0" fontId="6" numFmtId="0" xfId="0" applyAlignment="1" applyBorder="1" applyFont="1">
      <alignment horizontal="center"/>
    </xf>
    <xf borderId="0" fillId="0" fontId="4" numFmtId="1" xfId="0" applyFont="1" applyNumberFormat="1"/>
    <xf borderId="0" fillId="0" fontId="4" numFmtId="1" xfId="0" applyAlignment="1" applyFont="1" applyNumberFormat="1">
      <alignment horizontal="center" textRotation="90"/>
    </xf>
    <xf borderId="0" fillId="5" fontId="4" numFmtId="1" xfId="0" applyAlignment="1" applyBorder="1" applyFill="1" applyFont="1" applyNumberFormat="1">
      <alignment horizontal="center" textRotation="90"/>
    </xf>
    <xf borderId="0" fillId="6" fontId="4" numFmtId="1" xfId="0" applyAlignment="1" applyBorder="1" applyFill="1" applyFont="1" applyNumberFormat="1">
      <alignment horizontal="center" textRotation="90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vertical="center" wrapText="1"/>
    </xf>
    <xf borderId="0" fillId="0" fontId="4" numFmtId="164" xfId="0" applyAlignment="1" applyFont="1" applyNumberFormat="1">
      <alignment horizontal="center" textRotation="90"/>
    </xf>
    <xf borderId="0" fillId="5" fontId="4" numFmtId="164" xfId="0" applyAlignment="1" applyBorder="1" applyFont="1" applyNumberFormat="1">
      <alignment horizontal="center" textRotation="90"/>
    </xf>
    <xf borderId="0" fillId="6" fontId="4" numFmtId="164" xfId="0" applyAlignment="1" applyBorder="1" applyFont="1" applyNumberFormat="1">
      <alignment horizontal="center" textRotation="90"/>
    </xf>
    <xf borderId="0" fillId="0" fontId="10" numFmtId="49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5" fontId="10" numFmtId="0" xfId="0" applyAlignment="1" applyBorder="1" applyFont="1">
      <alignment horizontal="center"/>
    </xf>
    <xf borderId="0" fillId="6" fontId="1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6" fontId="10" numFmtId="49" xfId="0" applyAlignment="1" applyBorder="1" applyFont="1" applyNumberFormat="1">
      <alignment horizontal="center"/>
    </xf>
    <xf borderId="0" fillId="5" fontId="11" numFmtId="0" xfId="0" applyAlignment="1" applyBorder="1" applyFont="1">
      <alignment horizontal="center"/>
    </xf>
    <xf borderId="0" fillId="0" fontId="11" numFmtId="49" xfId="0" applyAlignment="1" applyFont="1" applyNumberFormat="1">
      <alignment horizontal="center"/>
    </xf>
    <xf borderId="0" fillId="6" fontId="11" numFmtId="0" xfId="0" applyAlignment="1" applyBorder="1" applyFont="1">
      <alignment horizontal="center"/>
    </xf>
    <xf borderId="0" fillId="0" fontId="12" numFmtId="49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63"/>
    <col customWidth="1" min="2" max="2" width="17.5"/>
    <col customWidth="1" min="3" max="3" width="17.75"/>
    <col customWidth="1" min="4" max="4" width="10.0"/>
    <col customWidth="1" min="5" max="5" width="10.75"/>
    <col customWidth="1" min="6" max="26" width="7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9" t="s">
        <v>7</v>
      </c>
      <c r="B2" s="12" t="str">
        <f>HYPERLINK("mailto:oktato1@gmail.com","oktato1@gmail.com")</f>
        <v>oktato1@gmail.com</v>
      </c>
      <c r="C2" s="12" t="str">
        <f>HYPERLINK("mailto:oktato1@db.bme.hu","oktato1@db.bme.hu")</f>
        <v>oktato1@db.bme.hu</v>
      </c>
      <c r="D2" s="9" t="s">
        <v>18</v>
      </c>
      <c r="E2" s="20"/>
    </row>
    <row r="3">
      <c r="A3" s="9" t="s">
        <v>24</v>
      </c>
      <c r="B3" s="12" t="str">
        <f>HYPERLINK("mailto:oktato2@gmail.com","oktato2@gmail.com")</f>
        <v>oktato2@gmail.com</v>
      </c>
      <c r="C3" s="32" t="str">
        <f>HYPERLINK("mailto:oktato2@db.bme.hu","oktato2@db.bme.hu")</f>
        <v>oktato2@db.bme.hu</v>
      </c>
      <c r="D3" s="9" t="s">
        <v>50</v>
      </c>
      <c r="E3" s="20"/>
    </row>
    <row r="4">
      <c r="A4" s="9" t="s">
        <v>28</v>
      </c>
      <c r="B4" s="12" t="str">
        <f>HYPERLINK("mailto:oktato3@gmail.com","oktato3@gmail.com")</f>
        <v>oktato3@gmail.com</v>
      </c>
      <c r="C4" s="32" t="str">
        <f>HYPERLINK("mailto:oktato3@db.bme.hu","oktato3@db.bme.hu")</f>
        <v>oktato3@db.bme.hu</v>
      </c>
      <c r="D4" s="9" t="s">
        <v>68</v>
      </c>
      <c r="E4" s="20"/>
    </row>
    <row r="5">
      <c r="A5" s="9" t="s">
        <v>31</v>
      </c>
      <c r="B5" s="12" t="str">
        <f>HYPERLINK("mailto:oktato4@gmail.com","oktato4@gmail.com")</f>
        <v>oktato4@gmail.com</v>
      </c>
      <c r="C5" s="32" t="str">
        <f>HYPERLINK("mailto:oktato4@db.bme.hu","oktato4@db.bme.hu")</f>
        <v>oktato4@db.bme.hu</v>
      </c>
      <c r="D5" s="9" t="s">
        <v>83</v>
      </c>
      <c r="E5" s="20"/>
    </row>
    <row r="6">
      <c r="A6" s="9" t="s">
        <v>34</v>
      </c>
      <c r="B6" s="12" t="str">
        <f>HYPERLINK("mailto:oktato5@gmail.com","oktato5@gmail.com")</f>
        <v>oktato5@gmail.com</v>
      </c>
      <c r="C6" s="32" t="str">
        <f>HYPERLINK("mailto:oktato5@db.bme.hu","oktato5@db.bme.hu")</f>
        <v>oktato5@db.bme.hu</v>
      </c>
      <c r="D6" s="9" t="s">
        <v>97</v>
      </c>
      <c r="E6" s="20"/>
    </row>
    <row r="7">
      <c r="A7" s="9" t="s">
        <v>37</v>
      </c>
      <c r="B7" s="12" t="str">
        <f>HYPERLINK("mailto:oktato6@gmail.com","oktato6@gmail.com")</f>
        <v>oktato6@gmail.com</v>
      </c>
      <c r="C7" s="32" t="str">
        <f>HYPERLINK("mailto:oktato6@db.bme.hu","oktato6@db.bme.hu")</f>
        <v>oktato6@db.bme.hu</v>
      </c>
      <c r="D7" s="9" t="s">
        <v>107</v>
      </c>
      <c r="E7" s="20"/>
    </row>
    <row r="8">
      <c r="A8" s="9" t="s">
        <v>40</v>
      </c>
      <c r="B8" s="12" t="str">
        <f>HYPERLINK("mailto:oktato7@gmail.com","oktato7@gmail.com")</f>
        <v>oktato7@gmail.com</v>
      </c>
      <c r="C8" s="32" t="str">
        <f>HYPERLINK("mailto:oktato7@db.bme.hu","oktato7@db.bme.hu")</f>
        <v>oktato7@db.bme.hu</v>
      </c>
      <c r="D8" s="9" t="s">
        <v>115</v>
      </c>
      <c r="E8" s="20"/>
    </row>
    <row r="9">
      <c r="A9" s="9" t="s">
        <v>44</v>
      </c>
      <c r="B9" s="12" t="str">
        <f>HYPERLINK("mailto:oktato8@gmail.com","oktato8@gmail.com")</f>
        <v>oktato8@gmail.com</v>
      </c>
      <c r="C9" s="32" t="str">
        <f>HYPERLINK("mailto:oktato8@db.bme.hu","oktato8@db.bme.hu")</f>
        <v>oktato8@db.bme.hu</v>
      </c>
      <c r="D9" s="9" t="s">
        <v>123</v>
      </c>
      <c r="E9" s="20"/>
    </row>
    <row r="10">
      <c r="A10" s="9" t="s">
        <v>47</v>
      </c>
      <c r="B10" s="12" t="str">
        <f>HYPERLINK("mailto:oktato9@gmail.com","oktato9@gmail.com")</f>
        <v>oktato9@gmail.com</v>
      </c>
      <c r="C10" s="32" t="str">
        <f>HYPERLINK("mailto:oktato9@db.bme.hu","oktato9@db.bme.hu")</f>
        <v>oktato9@db.bme.hu</v>
      </c>
      <c r="D10" s="9" t="s">
        <v>124</v>
      </c>
      <c r="E10" s="20"/>
    </row>
    <row r="11">
      <c r="A11" s="9" t="s">
        <v>51</v>
      </c>
      <c r="B11" s="12" t="str">
        <f>HYPERLINK("mailto:oktato10@gmail.com","oktato10@gmail.com")</f>
        <v>oktato10@gmail.com</v>
      </c>
      <c r="C11" s="32" t="str">
        <f>HYPERLINK("mailto:oktato10@db.bme.hu","oktato10@db.bme.hu")</f>
        <v>oktato10@db.bme.hu</v>
      </c>
      <c r="D11" s="9" t="s">
        <v>125</v>
      </c>
      <c r="E11" s="20"/>
    </row>
    <row r="12">
      <c r="A12" s="9" t="s">
        <v>54</v>
      </c>
      <c r="B12" s="12" t="str">
        <f>HYPERLINK("mailto:oktato11@gmail.com","oktato11@gmail.com")</f>
        <v>oktato11@gmail.com</v>
      </c>
      <c r="C12" s="32" t="str">
        <f>HYPERLINK("mailto:oktato11@db.bme.hu","oktato11@db.bme.hu")</f>
        <v>oktato11@db.bme.hu</v>
      </c>
      <c r="D12" s="9" t="s">
        <v>126</v>
      </c>
      <c r="E12" s="20" t="s">
        <v>127</v>
      </c>
    </row>
    <row r="13">
      <c r="A13" s="9" t="s">
        <v>57</v>
      </c>
      <c r="B13" s="12" t="str">
        <f>HYPERLINK("mailto:oktato12@gmail.com","oktato12@gmail.com")</f>
        <v>oktato12@gmail.com</v>
      </c>
      <c r="C13" s="32" t="str">
        <f>HYPERLINK("mailto:oktato12@db.bme.hu","oktato12@db.bme.hu")</f>
        <v>oktato12@db.bme.hu</v>
      </c>
      <c r="D13" s="9" t="s">
        <v>128</v>
      </c>
      <c r="E13" s="20"/>
    </row>
    <row r="14">
      <c r="A14" s="9" t="s">
        <v>59</v>
      </c>
      <c r="B14" s="12" t="str">
        <f>HYPERLINK("mailto:oktato13@gmail.com","oktato13@gmail.com")</f>
        <v>oktato13@gmail.com</v>
      </c>
      <c r="C14" s="32" t="str">
        <f>HYPERLINK("mailto:oktato13@db.bme.hu","oktato13@db.bme.hu")</f>
        <v>oktato13@db.bme.hu</v>
      </c>
      <c r="D14" s="9" t="s">
        <v>129</v>
      </c>
      <c r="E14" s="20" t="s">
        <v>130</v>
      </c>
    </row>
    <row r="15">
      <c r="A15" s="9" t="s">
        <v>62</v>
      </c>
      <c r="B15" s="12" t="str">
        <f>HYPERLINK("mailto:oktato14@gmail.com","oktato14@gmail.com")</f>
        <v>oktato14@gmail.com</v>
      </c>
      <c r="C15" s="32" t="str">
        <f>HYPERLINK("mailto:oktato14@db.bme.hu","oktato14@db.bme.hu")</f>
        <v>oktato14@db.bme.hu</v>
      </c>
      <c r="D15" s="9" t="s">
        <v>131</v>
      </c>
      <c r="E15" s="20"/>
    </row>
    <row r="16">
      <c r="A16" s="9" t="s">
        <v>64</v>
      </c>
      <c r="B16" s="12" t="str">
        <f>HYPERLINK("mailto:oktato15@gmail.com","oktato15@gmail.com")</f>
        <v>oktato15@gmail.com</v>
      </c>
      <c r="C16" s="32" t="str">
        <f>HYPERLINK("mailto:oktato15@db.bme.hu","oktato15@db.bme.hu")</f>
        <v>oktato15@db.bme.hu</v>
      </c>
      <c r="D16" s="9" t="s">
        <v>132</v>
      </c>
      <c r="E16" s="20" t="s">
        <v>127</v>
      </c>
    </row>
    <row r="17">
      <c r="A17" s="9" t="s">
        <v>66</v>
      </c>
      <c r="B17" s="12" t="str">
        <f>HYPERLINK("mailto:oktato16@gmail.com","oktato16@gmail.com")</f>
        <v>oktato16@gmail.com</v>
      </c>
      <c r="C17" s="32" t="str">
        <f>HYPERLINK("mailto:oktato16@db.bme.hu","oktato16@db.bme.hu")</f>
        <v>oktato16@db.bme.hu</v>
      </c>
      <c r="D17" s="9" t="s">
        <v>133</v>
      </c>
      <c r="E17" s="20"/>
    </row>
    <row r="18">
      <c r="A18" s="9" t="s">
        <v>69</v>
      </c>
      <c r="B18" s="12" t="str">
        <f>HYPERLINK("mailto:oktato17@gmail.com","oktato17@gmail.com")</f>
        <v>oktato17@gmail.com</v>
      </c>
      <c r="C18" s="32" t="str">
        <f>HYPERLINK("mailto:oktato17@db.bme.hu","oktato17@db.bme.hu")</f>
        <v>oktato17@db.bme.hu</v>
      </c>
      <c r="D18" s="9" t="s">
        <v>134</v>
      </c>
      <c r="E18" s="20"/>
    </row>
    <row r="19">
      <c r="A19" s="9" t="s">
        <v>71</v>
      </c>
      <c r="B19" s="12" t="str">
        <f>HYPERLINK("mailto:oktato18@gmail.com","oktato18@gmail.com")</f>
        <v>oktato18@gmail.com</v>
      </c>
      <c r="C19" s="32" t="str">
        <f>HYPERLINK("mailto:oktato18@db.bme.hu","oktato18@db.bme.hu")</f>
        <v>oktato18@db.bme.hu</v>
      </c>
      <c r="D19" s="9" t="s">
        <v>135</v>
      </c>
      <c r="E19" s="20"/>
    </row>
    <row r="20">
      <c r="A20" s="9" t="s">
        <v>73</v>
      </c>
      <c r="B20" s="12" t="str">
        <f>HYPERLINK("mailto:oktato19@gmail.com","oktato19@gmail.com")</f>
        <v>oktato19@gmail.com</v>
      </c>
      <c r="C20" s="32" t="str">
        <f>HYPERLINK("mailto:oktato19@db.bme.hu","oktato19@db.bme.hu")</f>
        <v>oktato19@db.bme.hu</v>
      </c>
      <c r="D20" s="9" t="s">
        <v>136</v>
      </c>
      <c r="E20" s="20"/>
    </row>
    <row r="21">
      <c r="A21" s="9" t="s">
        <v>74</v>
      </c>
      <c r="B21" s="12" t="str">
        <f>HYPERLINK("mailto:oktato20@gmail.com","oktato20@gmail.com")</f>
        <v>oktato20@gmail.com</v>
      </c>
      <c r="C21" s="32" t="str">
        <f>HYPERLINK("mailto:oktato20@db.bme.hu","oktato20@db.bme.hu")</f>
        <v>oktato20@db.bme.hu</v>
      </c>
      <c r="D21" s="9" t="s">
        <v>137</v>
      </c>
      <c r="E21" s="20"/>
    </row>
    <row r="22">
      <c r="A22" s="9" t="s">
        <v>76</v>
      </c>
      <c r="B22" s="12" t="str">
        <f>HYPERLINK("mailto:oktato21@gmail.com","oktato21@gmail.com")</f>
        <v>oktato21@gmail.com</v>
      </c>
      <c r="C22" s="32" t="str">
        <f>HYPERLINK("mailto:oktato21@db.bme.hu","oktato21@db.bme.hu")</f>
        <v>oktato21@db.bme.hu</v>
      </c>
      <c r="D22" s="9" t="s">
        <v>138</v>
      </c>
      <c r="E22" s="20"/>
    </row>
    <row r="23">
      <c r="A23" s="9" t="s">
        <v>78</v>
      </c>
      <c r="B23" s="12" t="str">
        <f>HYPERLINK("mailto:oktato22@gmail.com","oktato22@gmail.com")</f>
        <v>oktato22@gmail.com</v>
      </c>
      <c r="C23" s="32" t="str">
        <f>HYPERLINK("mailto:oktato22@db.bme.hu","oktato22@db.bme.hu")</f>
        <v>oktato22@db.bme.hu</v>
      </c>
      <c r="D23" s="9" t="s">
        <v>139</v>
      </c>
      <c r="E23" s="20"/>
    </row>
    <row r="24">
      <c r="A24" s="9" t="s">
        <v>79</v>
      </c>
      <c r="B24" s="12" t="str">
        <f>HYPERLINK("mailto:oktato23@gmail.com","oktato23@gmail.com")</f>
        <v>oktato23@gmail.com</v>
      </c>
      <c r="C24" s="32" t="str">
        <f>HYPERLINK("mailto:oktato23@db.bme.hu","oktato23@db.bme.hu")</f>
        <v>oktato23@db.bme.hu</v>
      </c>
      <c r="D24" s="9" t="s">
        <v>140</v>
      </c>
      <c r="E24" s="20"/>
    </row>
    <row r="25">
      <c r="A25" s="9" t="s">
        <v>82</v>
      </c>
      <c r="B25" s="12" t="str">
        <f>HYPERLINK("mailto:oktato24@gmail.com","oktato24@gmail.com")</f>
        <v>oktato24@gmail.com</v>
      </c>
      <c r="C25" s="32" t="str">
        <f>HYPERLINK("mailto:oktato24@db.bme.hu","oktato24@db.bme.hu")</f>
        <v>oktato24@db.bme.hu</v>
      </c>
      <c r="D25" s="9" t="s">
        <v>141</v>
      </c>
      <c r="E25" s="20"/>
    </row>
    <row r="26">
      <c r="A26" s="9" t="s">
        <v>87</v>
      </c>
      <c r="B26" s="12" t="str">
        <f>HYPERLINK("mailto:oktato25@gmail.com","oktato25@gmail.com")</f>
        <v>oktato25@gmail.com</v>
      </c>
      <c r="C26" s="32" t="str">
        <f>HYPERLINK("mailto:oktato25@db.bme.hu","oktato25@db.bme.hu")</f>
        <v>oktato25@db.bme.hu</v>
      </c>
      <c r="D26" s="9" t="s">
        <v>142</v>
      </c>
      <c r="E26" s="20"/>
    </row>
    <row r="27">
      <c r="A27" s="9" t="s">
        <v>90</v>
      </c>
      <c r="B27" s="12" t="str">
        <f>HYPERLINK("mailto:oktato26@gmail.com","oktato26@gmail.com")</f>
        <v>oktato26@gmail.com</v>
      </c>
      <c r="C27" s="32" t="str">
        <f>HYPERLINK("mailto:oktato26@db.bme.hu","oktato26@db.bme.hu")</f>
        <v>oktato26@db.bme.hu</v>
      </c>
      <c r="D27" s="9" t="s">
        <v>143</v>
      </c>
      <c r="E27" s="20"/>
    </row>
    <row r="28">
      <c r="A28" s="9" t="s">
        <v>91</v>
      </c>
      <c r="B28" s="12" t="str">
        <f>HYPERLINK("mailto:oktato27@gmail.com","oktato27@gmail.com")</f>
        <v>oktato27@gmail.com</v>
      </c>
      <c r="C28" s="32" t="str">
        <f>HYPERLINK("mailto:oktato27@db.bme.hu","oktato27@db.bme.hu")</f>
        <v>oktato27@db.bme.hu</v>
      </c>
      <c r="D28" s="9" t="s">
        <v>144</v>
      </c>
      <c r="E28" s="20"/>
    </row>
    <row r="29">
      <c r="A29" s="9" t="s">
        <v>92</v>
      </c>
      <c r="B29" s="12" t="str">
        <f>HYPERLINK("mailto:oktato28@gmail.com","oktato28@gmail.com")</f>
        <v>oktato28@gmail.com</v>
      </c>
      <c r="C29" s="32" t="str">
        <f>HYPERLINK("mailto:oktato28@db.bme.hu","oktato28@db.bme.hu")</f>
        <v>oktato28@db.bme.hu</v>
      </c>
      <c r="D29" s="9" t="s">
        <v>145</v>
      </c>
      <c r="E29" s="20"/>
    </row>
    <row r="30">
      <c r="A30" s="9" t="s">
        <v>93</v>
      </c>
      <c r="B30" s="12" t="str">
        <f>HYPERLINK("mailto:oktato29@gmail.com","oktato29@gmail.com")</f>
        <v>oktato29@gmail.com</v>
      </c>
      <c r="C30" s="32" t="str">
        <f>HYPERLINK("mailto:oktato29@db.bme.hu","oktato29@db.bme.hu")</f>
        <v>oktato29@db.bme.hu</v>
      </c>
      <c r="D30" s="9" t="s">
        <v>146</v>
      </c>
      <c r="E30" s="20"/>
    </row>
    <row r="31">
      <c r="A31" s="9" t="s">
        <v>94</v>
      </c>
      <c r="B31" s="12" t="str">
        <f>HYPERLINK("mailto:oktato30@gmail.com","oktato30@gmail.com")</f>
        <v>oktato30@gmail.com</v>
      </c>
      <c r="C31" s="32" t="str">
        <f>HYPERLINK("mailto:oktato30@db.bme.hu","oktato30@db.bme.hu")</f>
        <v>oktato30@db.bme.hu</v>
      </c>
      <c r="D31" s="9" t="s">
        <v>147</v>
      </c>
      <c r="E31" s="20"/>
    </row>
    <row r="32">
      <c r="A32" s="9" t="s">
        <v>96</v>
      </c>
      <c r="B32" s="12" t="str">
        <f>HYPERLINK("mailto:oktato31@gmail.com","oktato31@gmail.com")</f>
        <v>oktato31@gmail.com</v>
      </c>
      <c r="C32" s="32" t="str">
        <f>HYPERLINK("mailto:oktato31@db.bme.hu","oktato31@db.bme.hu")</f>
        <v>oktato31@db.bme.hu</v>
      </c>
      <c r="D32" s="9" t="s">
        <v>148</v>
      </c>
      <c r="E32" s="20" t="s">
        <v>149</v>
      </c>
    </row>
    <row r="33">
      <c r="A33" s="9" t="s">
        <v>100</v>
      </c>
      <c r="B33" s="12" t="str">
        <f>HYPERLINK("mailto:oktato32@gmail.com","oktato32@gmail.com")</f>
        <v>oktato32@gmail.com</v>
      </c>
      <c r="C33" s="32" t="str">
        <f>HYPERLINK("mailto:oktato32@db.bme.hu","oktato32@db.bme.hu")</f>
        <v>oktato32@db.bme.hu</v>
      </c>
      <c r="D33" s="9" t="s">
        <v>150</v>
      </c>
      <c r="E33" s="20"/>
    </row>
    <row r="34">
      <c r="A34" s="9" t="s">
        <v>101</v>
      </c>
      <c r="B34" s="12" t="str">
        <f>HYPERLINK("mailto:oktato33@gmail.com","oktato33@gmail.com")</f>
        <v>oktato33@gmail.com</v>
      </c>
      <c r="C34" s="32" t="str">
        <f>HYPERLINK("mailto:oktato33@db.bme.hu","oktato33@db.bme.hu")</f>
        <v>oktato33@db.bme.hu</v>
      </c>
      <c r="D34" s="9" t="s">
        <v>151</v>
      </c>
      <c r="E34" s="20"/>
    </row>
    <row r="35">
      <c r="A35" s="9" t="s">
        <v>103</v>
      </c>
      <c r="B35" s="12" t="str">
        <f>HYPERLINK("mailto:oktato34@gmail.com","oktato34@gmail.com")</f>
        <v>oktato34@gmail.com</v>
      </c>
      <c r="C35" s="32" t="str">
        <f>HYPERLINK("mailto:oktato34@db.bme.hu","oktato34@db.bme.hu")</f>
        <v>oktato34@db.bme.hu</v>
      </c>
      <c r="D35" s="9" t="s">
        <v>152</v>
      </c>
      <c r="E35" s="20"/>
    </row>
    <row r="36">
      <c r="A36" s="9" t="s">
        <v>105</v>
      </c>
      <c r="B36" s="12" t="str">
        <f>HYPERLINK("mailto:oktato35@gmail.com","oktato35@gmail.com")</f>
        <v>oktato35@gmail.com</v>
      </c>
      <c r="C36" s="32" t="str">
        <f>HYPERLINK("mailto:oktato35@db.bme.hu","oktato35@db.bme.hu")</f>
        <v>oktato35@db.bme.hu</v>
      </c>
      <c r="D36" s="9" t="s">
        <v>153</v>
      </c>
      <c r="E36" s="20"/>
    </row>
    <row r="37">
      <c r="A37" s="9" t="s">
        <v>106</v>
      </c>
      <c r="B37" s="12" t="str">
        <f>HYPERLINK("mailto:oktato36@gmail.com","oktato36@gmail.com")</f>
        <v>oktato36@gmail.com</v>
      </c>
      <c r="C37" s="32" t="str">
        <f>HYPERLINK("mailto:oktato36@db.bme.hu","oktato36@db.bme.hu")</f>
        <v>oktato36@db.bme.hu</v>
      </c>
      <c r="D37" s="9" t="s">
        <v>154</v>
      </c>
      <c r="E37" s="20"/>
    </row>
    <row r="38">
      <c r="A38" s="9" t="s">
        <v>108</v>
      </c>
      <c r="B38" s="12" t="str">
        <f>HYPERLINK("mailto:oktato37@gmail.com","oktato37@gmail.com")</f>
        <v>oktato37@gmail.com</v>
      </c>
      <c r="C38" s="32" t="str">
        <f>HYPERLINK("mailto:oktato37@db.bme.hu","oktato37@db.bme.hu")</f>
        <v>oktato37@db.bme.hu</v>
      </c>
      <c r="D38" s="9" t="s">
        <v>155</v>
      </c>
      <c r="E38" s="20" t="s">
        <v>156</v>
      </c>
    </row>
    <row r="39">
      <c r="A39" s="9" t="s">
        <v>109</v>
      </c>
      <c r="B39" s="12" t="str">
        <f>HYPERLINK("mailto:oktato38@gmail.com","oktato38@gmail.com")</f>
        <v>oktato38@gmail.com</v>
      </c>
      <c r="C39" s="32" t="str">
        <f>HYPERLINK("mailto:oktato38@db.bme.hu","oktato38@db.bme.hu")</f>
        <v>oktato38@db.bme.hu</v>
      </c>
      <c r="D39" s="9" t="s">
        <v>157</v>
      </c>
      <c r="E39" s="20"/>
    </row>
    <row r="40">
      <c r="A40" s="9" t="s">
        <v>110</v>
      </c>
      <c r="B40" s="12" t="str">
        <f>HYPERLINK("mailto:oktato39@gmail.com","oktato39@gmail.com")</f>
        <v>oktato39@gmail.com</v>
      </c>
      <c r="C40" s="32" t="str">
        <f>HYPERLINK("mailto:oktato39@db.bme.hu","oktato39@db.bme.hu")</f>
        <v>oktato39@db.bme.hu</v>
      </c>
      <c r="D40" s="9" t="s">
        <v>158</v>
      </c>
      <c r="E40" s="20"/>
    </row>
    <row r="41">
      <c r="A41" s="9" t="s">
        <v>111</v>
      </c>
      <c r="B41" s="12" t="str">
        <f>HYPERLINK("mailto:oktato40@gmail.com","oktato40@gmail.com")</f>
        <v>oktato40@gmail.com</v>
      </c>
      <c r="C41" s="32" t="str">
        <f>HYPERLINK("mailto:oktato40@db.bme.hu","oktato40@db.bme.hu")</f>
        <v>oktato40@db.bme.hu</v>
      </c>
      <c r="D41" s="9" t="s">
        <v>159</v>
      </c>
      <c r="E41" s="20"/>
    </row>
    <row r="42">
      <c r="A42" s="9" t="s">
        <v>112</v>
      </c>
      <c r="B42" s="12" t="str">
        <f>HYPERLINK("mailto:oktato41@gmail.com","oktato41@gmail.com")</f>
        <v>oktato41@gmail.com</v>
      </c>
      <c r="C42" s="32" t="str">
        <f>HYPERLINK("mailto:oktato41@db.bme.hu","oktato41@db.bme.hu")</f>
        <v>oktato41@db.bme.hu</v>
      </c>
      <c r="D42" s="9" t="s">
        <v>160</v>
      </c>
      <c r="E42" s="20"/>
    </row>
    <row r="43">
      <c r="A43" s="9" t="s">
        <v>113</v>
      </c>
      <c r="B43" s="12" t="str">
        <f>HYPERLINK("mailto:oktato42@gmail.com","oktato42@gmail.com")</f>
        <v>oktato42@gmail.com</v>
      </c>
      <c r="C43" s="32" t="str">
        <f>HYPERLINK("mailto:oktato42@db.bme.hu","oktato42@db.bme.hu")</f>
        <v>oktato42@db.bme.hu</v>
      </c>
      <c r="D43" s="9" t="s">
        <v>161</v>
      </c>
      <c r="E43" s="20"/>
    </row>
    <row r="44">
      <c r="A44" s="9" t="s">
        <v>114</v>
      </c>
      <c r="B44" s="12" t="str">
        <f>HYPERLINK("mailto:oktato43@gmail.com","oktato43@gmail.com")</f>
        <v>oktato43@gmail.com</v>
      </c>
      <c r="C44" s="32" t="str">
        <f>HYPERLINK("mailto:oktato43@db.bme.hu","oktato43@db.bme.hu")</f>
        <v>oktato43@db.bme.hu</v>
      </c>
      <c r="D44" s="9" t="s">
        <v>162</v>
      </c>
      <c r="E44" s="20"/>
    </row>
    <row r="45">
      <c r="A45" s="9" t="s">
        <v>116</v>
      </c>
      <c r="B45" s="12" t="str">
        <f>HYPERLINK("mailto:oktato44@gmail.com","oktato44@gmail.com")</f>
        <v>oktato44@gmail.com</v>
      </c>
      <c r="C45" s="32" t="str">
        <f>HYPERLINK("mailto:oktato44@db.bme.hu","oktato44@db.bme.hu")</f>
        <v>oktato44@db.bme.hu</v>
      </c>
      <c r="D45" s="9" t="s">
        <v>163</v>
      </c>
      <c r="E45" s="20"/>
    </row>
    <row r="46">
      <c r="A46" s="9" t="s">
        <v>117</v>
      </c>
      <c r="B46" s="12" t="str">
        <f>HYPERLINK("mailto:oktato45@gmail.com","oktato45@gmail.com")</f>
        <v>oktato45@gmail.com</v>
      </c>
      <c r="C46" s="32" t="str">
        <f>HYPERLINK("mailto:oktato45@db.bme.hu","oktato45@db.bme.hu")</f>
        <v>oktato45@db.bme.hu</v>
      </c>
      <c r="D46" s="9" t="s">
        <v>164</v>
      </c>
      <c r="E46" s="20"/>
    </row>
    <row r="47">
      <c r="A47" s="9" t="s">
        <v>118</v>
      </c>
      <c r="B47" s="12" t="str">
        <f>HYPERLINK("mailto:oktato46@gmail.com","oktato46@gmail.com")</f>
        <v>oktato46@gmail.com</v>
      </c>
      <c r="C47" s="32" t="str">
        <f>HYPERLINK("mailto:oktato46@db.bme.hu","oktato46@db.bme.hu")</f>
        <v>oktato46@db.bme.hu</v>
      </c>
      <c r="D47" s="9" t="s">
        <v>165</v>
      </c>
      <c r="E47" s="20"/>
    </row>
    <row r="48">
      <c r="A48" s="9" t="s">
        <v>119</v>
      </c>
      <c r="B48" s="12" t="str">
        <f>HYPERLINK("mailto:oktato47@gmail.com","oktato47@gmail.com")</f>
        <v>oktato47@gmail.com</v>
      </c>
      <c r="C48" s="32" t="str">
        <f>HYPERLINK("mailto:oktato47@db.bme.hu","oktato47@db.bme.hu")</f>
        <v>oktato47@db.bme.hu</v>
      </c>
      <c r="D48" s="9" t="s">
        <v>166</v>
      </c>
      <c r="E48" s="20"/>
    </row>
    <row r="49">
      <c r="A49" s="9" t="s">
        <v>120</v>
      </c>
      <c r="B49" s="12" t="str">
        <f>HYPERLINK("mailto:oktato48@gmail.com","oktato48@gmail.com")</f>
        <v>oktato48@gmail.com</v>
      </c>
      <c r="C49" s="32" t="str">
        <f>HYPERLINK("mailto:oktato48@db.bme.hu","oktato48@db.bme.hu")</f>
        <v>oktato48@db.bme.hu</v>
      </c>
      <c r="D49" s="9" t="s">
        <v>167</v>
      </c>
      <c r="E49" s="20"/>
    </row>
    <row r="50">
      <c r="A50" s="9" t="s">
        <v>122</v>
      </c>
      <c r="B50" s="12" t="str">
        <f>HYPERLINK("mailto:oktato49@gmail.com","oktato49@gmail.com")</f>
        <v>oktato49@gmail.com</v>
      </c>
      <c r="C50" s="32" t="str">
        <f>HYPERLINK("mailto:oktato49@db.bme.hu","oktato49@db.bme.hu")</f>
        <v>oktato49@db.bme.hu</v>
      </c>
      <c r="D50" s="9" t="s">
        <v>168</v>
      </c>
      <c r="E50" s="20"/>
    </row>
    <row r="51">
      <c r="A51" s="9" t="s">
        <v>169</v>
      </c>
      <c r="B51" s="12" t="str">
        <f>HYPERLINK("mailto:oktato50@gmail.com","oktato50@gmail.com")</f>
        <v>oktato50@gmail.com</v>
      </c>
      <c r="C51" s="32" t="str">
        <f>HYPERLINK("mailto:oktato50@db.bme.hu","oktato50@db.bme.hu")</f>
        <v>oktato50@db.bme.hu</v>
      </c>
      <c r="D51" s="9" t="s">
        <v>170</v>
      </c>
      <c r="E51" s="20"/>
    </row>
    <row r="52">
      <c r="A52" s="9" t="s">
        <v>171</v>
      </c>
      <c r="B52" s="12" t="str">
        <f>HYPERLINK("mailto:oktato51@gmail.com","oktato51@gmail.com")</f>
        <v>oktato51@gmail.com</v>
      </c>
      <c r="C52" s="32" t="str">
        <f>HYPERLINK("mailto:oktato51@db.bme.hu","oktato51@db.bme.hu")</f>
        <v>oktato51@db.bme.hu</v>
      </c>
      <c r="D52" s="9" t="s">
        <v>172</v>
      </c>
      <c r="E52" s="20"/>
    </row>
    <row r="53">
      <c r="A53" s="9" t="s">
        <v>173</v>
      </c>
      <c r="B53" s="12" t="str">
        <f>HYPERLINK("mailto:oktato52@gmail.com","oktato52@gmail.com")</f>
        <v>oktato52@gmail.com</v>
      </c>
      <c r="C53" s="32" t="str">
        <f>HYPERLINK("mailto:oktato52@db.bme.hu","oktato52@db.bme.hu")</f>
        <v>oktato52@db.bme.hu</v>
      </c>
      <c r="D53" s="9" t="s">
        <v>174</v>
      </c>
      <c r="E53" s="20"/>
    </row>
    <row r="54">
      <c r="A54" s="9" t="s">
        <v>175</v>
      </c>
      <c r="B54" s="12" t="str">
        <f>HYPERLINK("mailto:oktato53@gmail.com","oktato53@gmail.com")</f>
        <v>oktato53@gmail.com</v>
      </c>
      <c r="C54" s="32" t="str">
        <f>HYPERLINK("mailto:oktato53@db.bme.hu","oktato53@db.bme.hu")</f>
        <v>oktato53@db.bme.hu</v>
      </c>
      <c r="D54" s="9" t="s">
        <v>176</v>
      </c>
      <c r="E54" s="20"/>
    </row>
    <row r="55">
      <c r="A55" s="9" t="s">
        <v>177</v>
      </c>
      <c r="B55" s="12" t="str">
        <f>HYPERLINK("mailto:oktato54@gmail.com","oktato54@gmail.com")</f>
        <v>oktato54@gmail.com</v>
      </c>
      <c r="C55" s="32" t="str">
        <f>HYPERLINK("mailto:oktato54@db.bme.hu","oktato54@db.bme.hu")</f>
        <v>oktato54@db.bme.hu</v>
      </c>
      <c r="D55" s="9" t="s">
        <v>178</v>
      </c>
      <c r="E55" s="20"/>
    </row>
    <row r="56">
      <c r="A56" s="9" t="s">
        <v>179</v>
      </c>
      <c r="B56" s="12" t="str">
        <f>HYPERLINK("mailto:oktato55@gmail.com","oktato55@gmail.com")</f>
        <v>oktato55@gmail.com</v>
      </c>
      <c r="C56" s="32" t="str">
        <f>HYPERLINK("mailto:oktato55@db.bme.hu","oktato55@db.bme.hu")</f>
        <v>oktato55@db.bme.hu</v>
      </c>
      <c r="D56" s="9" t="s">
        <v>180</v>
      </c>
      <c r="E56" s="20"/>
    </row>
    <row r="57">
      <c r="A57" s="9" t="s">
        <v>181</v>
      </c>
      <c r="B57" s="12" t="str">
        <f>HYPERLINK("mailto:oktato56@gmail.com","oktato56@gmail.com")</f>
        <v>oktato56@gmail.com</v>
      </c>
      <c r="C57" s="32" t="str">
        <f>HYPERLINK("mailto:oktato56@db.bme.hu","oktato56@db.bme.hu")</f>
        <v>oktato56@db.bme.hu</v>
      </c>
      <c r="D57" s="9" t="s">
        <v>182</v>
      </c>
      <c r="E57" s="20"/>
    </row>
    <row r="58">
      <c r="A58" s="9" t="s">
        <v>183</v>
      </c>
      <c r="B58" s="12" t="str">
        <f>HYPERLINK("mailto:oktato57@gmail.com","oktato57@gmail.com")</f>
        <v>oktato57@gmail.com</v>
      </c>
      <c r="C58" s="32" t="str">
        <f>HYPERLINK("mailto:oktato57@db.bme.hu","oktato57@db.bme.hu")</f>
        <v>oktato57@db.bme.hu</v>
      </c>
      <c r="D58" s="9" t="s">
        <v>184</v>
      </c>
      <c r="E58" s="20"/>
    </row>
    <row r="59">
      <c r="A59" s="9" t="s">
        <v>185</v>
      </c>
      <c r="B59" s="12" t="str">
        <f>HYPERLINK("mailto:oktato58@gmail.com","oktato58@gmail.com")</f>
        <v>oktato58@gmail.com</v>
      </c>
      <c r="C59" s="32" t="str">
        <f>HYPERLINK("mailto:oktato58@db.bme.hu","oktato58@db.bme.hu")</f>
        <v>oktato58@db.bme.hu</v>
      </c>
      <c r="D59" s="9" t="s">
        <v>186</v>
      </c>
      <c r="E59" s="20"/>
    </row>
    <row r="60">
      <c r="A60" s="9" t="s">
        <v>187</v>
      </c>
      <c r="B60" s="12" t="str">
        <f>HYPERLINK("mailto:oktato59@gmail.com","oktato59@gmail.com")</f>
        <v>oktato59@gmail.com</v>
      </c>
      <c r="C60" s="32" t="str">
        <f>HYPERLINK("mailto:oktato59@db.bme.hu","oktato59@db.bme.hu")</f>
        <v>oktato59@db.bme.hu</v>
      </c>
      <c r="D60" s="9" t="s">
        <v>188</v>
      </c>
      <c r="E60" s="20"/>
    </row>
    <row r="61">
      <c r="A61" s="9" t="s">
        <v>189</v>
      </c>
      <c r="B61" s="12" t="str">
        <f>HYPERLINK("mailto:oktato60@gmail.com","oktato60@gmail.com")</f>
        <v>oktato60@gmail.com</v>
      </c>
      <c r="C61" s="32" t="str">
        <f>HYPERLINK("mailto:oktato60@db.bme.hu","oktato60@db.bme.hu")</f>
        <v>oktato60@db.bme.hu</v>
      </c>
      <c r="D61" s="9" t="s">
        <v>190</v>
      </c>
      <c r="E61" s="20" t="s">
        <v>191</v>
      </c>
    </row>
    <row r="62">
      <c r="A62" s="9" t="s">
        <v>192</v>
      </c>
      <c r="B62" s="12" t="str">
        <f>HYPERLINK("mailto:oktato61@gmail.com","oktato61@gmail.com")</f>
        <v>oktato61@gmail.com</v>
      </c>
      <c r="C62" s="32" t="str">
        <f>HYPERLINK("mailto:oktato61@db.bme.hu","oktato61@db.bme.hu")</f>
        <v>oktato61@db.bme.hu</v>
      </c>
      <c r="D62" s="9" t="s">
        <v>193</v>
      </c>
      <c r="E62" s="20" t="s">
        <v>194</v>
      </c>
    </row>
    <row r="63">
      <c r="A63" s="9" t="s">
        <v>195</v>
      </c>
      <c r="B63" s="12" t="str">
        <f>HYPERLINK("mailto:oktato62@gmail.com","oktato62@gmail.com")</f>
        <v>oktato62@gmail.com</v>
      </c>
      <c r="C63" s="32" t="str">
        <f>HYPERLINK("mailto:oktato62@db.bme.hu","oktato62@db.bme.hu")</f>
        <v>oktato62@db.bme.hu</v>
      </c>
      <c r="D63" s="9" t="s">
        <v>196</v>
      </c>
      <c r="E63" s="20"/>
    </row>
    <row r="64">
      <c r="A64" s="20"/>
      <c r="B64" s="20"/>
      <c r="C64" s="20"/>
      <c r="D64" s="20"/>
      <c r="E64" s="20"/>
    </row>
    <row r="65">
      <c r="A65" s="20"/>
      <c r="B65" s="20"/>
      <c r="C65" s="20"/>
      <c r="D65" s="20"/>
      <c r="E65" s="20"/>
    </row>
    <row r="66">
      <c r="A66" s="20"/>
      <c r="B66" s="20"/>
      <c r="C66" s="20"/>
      <c r="D66" s="20"/>
      <c r="E66" s="20"/>
    </row>
    <row r="67">
      <c r="A67" s="20"/>
      <c r="B67" s="20"/>
      <c r="C67" s="20"/>
      <c r="D67" s="20"/>
      <c r="E67" s="20"/>
    </row>
    <row r="68">
      <c r="A68" s="20"/>
      <c r="B68" s="20"/>
      <c r="C68" s="20"/>
      <c r="D68" s="20"/>
      <c r="E68" s="20"/>
    </row>
    <row r="69">
      <c r="A69" s="20"/>
      <c r="B69" s="20"/>
      <c r="C69" s="20"/>
      <c r="D69" s="20"/>
      <c r="E69" s="20"/>
    </row>
    <row r="70">
      <c r="A70" s="20"/>
      <c r="B70" s="20"/>
      <c r="C70" s="20"/>
      <c r="D70" s="20"/>
      <c r="E70" s="20"/>
    </row>
    <row r="71">
      <c r="A71" s="20"/>
      <c r="B71" s="20"/>
      <c r="C71" s="20"/>
      <c r="D71" s="20"/>
      <c r="E71" s="20"/>
    </row>
    <row r="72">
      <c r="A72" s="20"/>
      <c r="B72" s="20"/>
      <c r="C72" s="20"/>
      <c r="D72" s="20"/>
      <c r="E72" s="20"/>
    </row>
    <row r="73">
      <c r="A73" s="20"/>
      <c r="B73" s="20"/>
      <c r="C73" s="20"/>
      <c r="D73" s="20"/>
      <c r="E73" s="20"/>
    </row>
    <row r="74">
      <c r="A74" s="20"/>
      <c r="B74" s="20"/>
      <c r="C74" s="20"/>
      <c r="D74" s="20"/>
      <c r="E74" s="20"/>
    </row>
    <row r="75">
      <c r="A75" s="20"/>
      <c r="B75" s="20"/>
      <c r="C75" s="20"/>
      <c r="D75" s="20"/>
      <c r="E75" s="20"/>
    </row>
    <row r="76">
      <c r="A76" s="20"/>
      <c r="B76" s="20"/>
      <c r="C76" s="20"/>
      <c r="D76" s="20"/>
      <c r="E76" s="20"/>
    </row>
    <row r="77">
      <c r="A77" s="20"/>
      <c r="B77" s="20"/>
      <c r="C77" s="20"/>
      <c r="D77" s="20"/>
      <c r="E77" s="20"/>
    </row>
    <row r="78">
      <c r="A78" s="20"/>
      <c r="B78" s="20"/>
      <c r="C78" s="20"/>
      <c r="D78" s="20"/>
      <c r="E78" s="20"/>
    </row>
    <row r="79">
      <c r="A79" s="20"/>
      <c r="B79" s="20"/>
      <c r="C79" s="20"/>
      <c r="D79" s="20"/>
      <c r="E79" s="20"/>
    </row>
    <row r="80">
      <c r="A80" s="20"/>
      <c r="B80" s="20"/>
      <c r="C80" s="20"/>
      <c r="D80" s="20"/>
      <c r="E80" s="20"/>
    </row>
    <row r="81">
      <c r="A81" s="20"/>
      <c r="B81" s="20"/>
      <c r="C81" s="20"/>
      <c r="D81" s="20"/>
      <c r="E81" s="20"/>
    </row>
    <row r="82">
      <c r="A82" s="20"/>
      <c r="B82" s="20"/>
      <c r="C82" s="20"/>
      <c r="D82" s="20"/>
      <c r="E82" s="20"/>
    </row>
    <row r="83">
      <c r="A83" s="20"/>
      <c r="B83" s="20"/>
      <c r="C83" s="20"/>
      <c r="D83" s="20"/>
      <c r="E83" s="20"/>
    </row>
    <row r="84">
      <c r="A84" s="20"/>
      <c r="B84" s="20"/>
      <c r="C84" s="20"/>
      <c r="D84" s="20"/>
      <c r="E84" s="20"/>
    </row>
    <row r="85">
      <c r="A85" s="20"/>
      <c r="B85" s="20"/>
      <c r="C85" s="20"/>
      <c r="D85" s="20"/>
      <c r="E85" s="20"/>
    </row>
    <row r="86">
      <c r="A86" s="20"/>
      <c r="B86" s="20"/>
      <c r="C86" s="20"/>
      <c r="D86" s="20"/>
      <c r="E86" s="20"/>
    </row>
    <row r="87">
      <c r="A87" s="20"/>
      <c r="B87" s="20"/>
      <c r="C87" s="20"/>
      <c r="D87" s="20"/>
      <c r="E87" s="20"/>
    </row>
    <row r="88">
      <c r="A88" s="20"/>
      <c r="B88" s="20"/>
      <c r="C88" s="20"/>
      <c r="D88" s="20"/>
      <c r="E88" s="20"/>
    </row>
    <row r="89">
      <c r="A89" s="20"/>
      <c r="B89" s="20"/>
      <c r="C89" s="20"/>
      <c r="D89" s="20"/>
      <c r="E89" s="20"/>
    </row>
    <row r="90">
      <c r="A90" s="20"/>
      <c r="B90" s="20"/>
      <c r="C90" s="20"/>
      <c r="D90" s="20"/>
      <c r="E90" s="20"/>
    </row>
    <row r="91">
      <c r="A91" s="20"/>
      <c r="B91" s="20"/>
      <c r="C91" s="20"/>
      <c r="D91" s="20"/>
      <c r="E91" s="20"/>
    </row>
    <row r="92">
      <c r="A92" s="20"/>
      <c r="B92" s="20"/>
      <c r="C92" s="20"/>
      <c r="D92" s="20"/>
      <c r="E92" s="20"/>
    </row>
    <row r="93">
      <c r="A93" s="20"/>
      <c r="B93" s="20"/>
      <c r="C93" s="20"/>
      <c r="D93" s="20"/>
      <c r="E93" s="20"/>
    </row>
    <row r="94">
      <c r="A94" s="20"/>
      <c r="B94" s="20"/>
      <c r="C94" s="20"/>
      <c r="D94" s="20"/>
      <c r="E94" s="20"/>
    </row>
    <row r="95">
      <c r="A95" s="20"/>
      <c r="B95" s="20"/>
      <c r="C95" s="20"/>
      <c r="D95" s="20"/>
      <c r="E95" s="20"/>
    </row>
    <row r="96">
      <c r="A96" s="20"/>
      <c r="B96" s="20"/>
      <c r="C96" s="20"/>
      <c r="D96" s="20"/>
      <c r="E96" s="20"/>
    </row>
    <row r="97">
      <c r="A97" s="20"/>
      <c r="B97" s="20"/>
      <c r="C97" s="20"/>
      <c r="D97" s="20"/>
      <c r="E97" s="20"/>
    </row>
    <row r="98">
      <c r="A98" s="20"/>
      <c r="B98" s="20"/>
      <c r="C98" s="20"/>
      <c r="D98" s="20"/>
      <c r="E98" s="20"/>
    </row>
    <row r="99">
      <c r="A99" s="20"/>
      <c r="B99" s="20"/>
      <c r="C99" s="20"/>
      <c r="D99" s="20"/>
      <c r="E99" s="20"/>
    </row>
    <row r="100">
      <c r="A100" s="20"/>
      <c r="B100" s="20"/>
      <c r="C100" s="20"/>
      <c r="D100" s="20"/>
      <c r="E100" s="20"/>
    </row>
    <row r="101">
      <c r="A101" s="20"/>
      <c r="B101" s="20"/>
      <c r="C101" s="20"/>
      <c r="D101" s="20"/>
      <c r="E101" s="20"/>
    </row>
    <row r="102">
      <c r="A102" s="20"/>
      <c r="B102" s="20"/>
      <c r="C102" s="20"/>
      <c r="D102" s="20"/>
      <c r="E102" s="20"/>
    </row>
    <row r="103">
      <c r="A103" s="20"/>
      <c r="B103" s="20"/>
      <c r="C103" s="20"/>
      <c r="D103" s="20"/>
      <c r="E103" s="20"/>
    </row>
    <row r="104">
      <c r="A104" s="20"/>
      <c r="B104" s="20"/>
      <c r="C104" s="20"/>
      <c r="D104" s="20"/>
      <c r="E104" s="20"/>
    </row>
    <row r="105">
      <c r="A105" s="20"/>
      <c r="B105" s="20"/>
      <c r="C105" s="20"/>
      <c r="D105" s="20"/>
      <c r="E105" s="20"/>
    </row>
    <row r="106">
      <c r="A106" s="20"/>
      <c r="B106" s="20"/>
      <c r="C106" s="20"/>
      <c r="D106" s="20"/>
      <c r="E106" s="20"/>
    </row>
    <row r="107">
      <c r="A107" s="20"/>
      <c r="B107" s="20"/>
      <c r="C107" s="20"/>
      <c r="D107" s="20"/>
      <c r="E107" s="20"/>
    </row>
    <row r="108">
      <c r="A108" s="20"/>
      <c r="B108" s="20"/>
      <c r="C108" s="20"/>
      <c r="D108" s="20"/>
      <c r="E108" s="20"/>
    </row>
    <row r="109">
      <c r="A109" s="20"/>
      <c r="B109" s="20"/>
      <c r="C109" s="20"/>
      <c r="D109" s="20"/>
      <c r="E109" s="20"/>
    </row>
    <row r="110">
      <c r="A110" s="20"/>
      <c r="B110" s="20"/>
      <c r="C110" s="20"/>
      <c r="D110" s="20"/>
      <c r="E110" s="20"/>
    </row>
    <row r="111">
      <c r="A111" s="20"/>
      <c r="B111" s="20"/>
      <c r="C111" s="20"/>
      <c r="D111" s="20"/>
      <c r="E111" s="20"/>
    </row>
    <row r="112">
      <c r="A112" s="20"/>
      <c r="B112" s="20"/>
      <c r="C112" s="20"/>
      <c r="D112" s="20"/>
      <c r="E112" s="20"/>
    </row>
    <row r="113">
      <c r="A113" s="20"/>
      <c r="B113" s="20"/>
      <c r="C113" s="20"/>
      <c r="D113" s="20"/>
      <c r="E113" s="20"/>
    </row>
    <row r="114">
      <c r="A114" s="20"/>
      <c r="B114" s="20"/>
      <c r="C114" s="20"/>
      <c r="D114" s="20"/>
      <c r="E114" s="20"/>
    </row>
    <row r="115">
      <c r="A115" s="20"/>
      <c r="B115" s="20"/>
      <c r="C115" s="20"/>
      <c r="D115" s="20"/>
      <c r="E115" s="20"/>
    </row>
    <row r="116">
      <c r="A116" s="20"/>
      <c r="B116" s="20"/>
      <c r="C116" s="20"/>
      <c r="D116" s="20"/>
      <c r="E116" s="20"/>
    </row>
    <row r="117">
      <c r="A117" s="20"/>
      <c r="B117" s="20"/>
      <c r="C117" s="20"/>
      <c r="D117" s="20"/>
      <c r="E117" s="20"/>
    </row>
    <row r="118">
      <c r="A118" s="20"/>
      <c r="B118" s="20"/>
      <c r="C118" s="20"/>
      <c r="D118" s="20"/>
      <c r="E118" s="20"/>
    </row>
    <row r="119">
      <c r="A119" s="20"/>
      <c r="B119" s="20"/>
      <c r="C119" s="20"/>
      <c r="D119" s="20"/>
      <c r="E119" s="20"/>
    </row>
    <row r="120">
      <c r="A120" s="20"/>
      <c r="B120" s="20"/>
      <c r="C120" s="20"/>
      <c r="D120" s="20"/>
      <c r="E120" s="20"/>
    </row>
    <row r="121">
      <c r="A121" s="20"/>
      <c r="B121" s="20"/>
      <c r="C121" s="20"/>
      <c r="D121" s="20"/>
      <c r="E121" s="20"/>
    </row>
    <row r="122">
      <c r="A122" s="20"/>
      <c r="B122" s="20"/>
      <c r="C122" s="20"/>
      <c r="D122" s="20"/>
      <c r="E122" s="20"/>
    </row>
    <row r="123">
      <c r="A123" s="20"/>
      <c r="B123" s="20"/>
      <c r="C123" s="20"/>
      <c r="D123" s="20"/>
      <c r="E123" s="20"/>
    </row>
    <row r="124">
      <c r="A124" s="20"/>
      <c r="B124" s="20"/>
      <c r="C124" s="20"/>
      <c r="D124" s="20"/>
      <c r="E124" s="20"/>
    </row>
    <row r="125">
      <c r="A125" s="20"/>
      <c r="B125" s="20"/>
      <c r="C125" s="20"/>
      <c r="D125" s="20"/>
      <c r="E125" s="20"/>
    </row>
    <row r="126">
      <c r="A126" s="20"/>
      <c r="B126" s="20"/>
      <c r="C126" s="20"/>
      <c r="D126" s="20"/>
      <c r="E126" s="20"/>
    </row>
    <row r="127">
      <c r="A127" s="20"/>
      <c r="B127" s="20"/>
      <c r="C127" s="20"/>
      <c r="D127" s="20"/>
      <c r="E127" s="20"/>
    </row>
    <row r="128">
      <c r="A128" s="20"/>
      <c r="B128" s="20"/>
      <c r="C128" s="20"/>
      <c r="D128" s="20"/>
      <c r="E128" s="20"/>
    </row>
    <row r="129">
      <c r="A129" s="20"/>
      <c r="B129" s="20"/>
      <c r="C129" s="20"/>
      <c r="D129" s="20"/>
      <c r="E129" s="20"/>
    </row>
    <row r="130">
      <c r="A130" s="20"/>
      <c r="B130" s="20"/>
      <c r="C130" s="20"/>
      <c r="D130" s="20"/>
      <c r="E130" s="20"/>
    </row>
    <row r="131">
      <c r="A131" s="20"/>
      <c r="B131" s="20"/>
      <c r="C131" s="20"/>
      <c r="D131" s="20"/>
      <c r="E131" s="20"/>
    </row>
    <row r="132">
      <c r="A132" s="20"/>
      <c r="B132" s="20"/>
      <c r="C132" s="20"/>
      <c r="D132" s="20"/>
      <c r="E132" s="20"/>
    </row>
    <row r="133">
      <c r="A133" s="20"/>
      <c r="B133" s="20"/>
      <c r="C133" s="20"/>
      <c r="D133" s="20"/>
      <c r="E133" s="20"/>
    </row>
    <row r="134">
      <c r="A134" s="20"/>
      <c r="B134" s="20"/>
      <c r="C134" s="20"/>
      <c r="D134" s="20"/>
      <c r="E134" s="20"/>
    </row>
    <row r="135">
      <c r="A135" s="20"/>
      <c r="B135" s="20"/>
      <c r="C135" s="20"/>
      <c r="D135" s="20"/>
      <c r="E135" s="20"/>
    </row>
    <row r="136">
      <c r="A136" s="20"/>
      <c r="B136" s="20"/>
      <c r="C136" s="20"/>
      <c r="D136" s="20"/>
      <c r="E136" s="20"/>
    </row>
    <row r="137">
      <c r="A137" s="20"/>
      <c r="B137" s="20"/>
      <c r="C137" s="20"/>
      <c r="D137" s="20"/>
      <c r="E137" s="20"/>
    </row>
    <row r="138">
      <c r="A138" s="20"/>
      <c r="B138" s="20"/>
      <c r="C138" s="20"/>
      <c r="D138" s="20"/>
      <c r="E138" s="20"/>
    </row>
    <row r="139">
      <c r="A139" s="20"/>
      <c r="B139" s="20"/>
      <c r="C139" s="20"/>
      <c r="D139" s="20"/>
      <c r="E139" s="20"/>
    </row>
    <row r="140">
      <c r="A140" s="20"/>
      <c r="B140" s="20"/>
      <c r="C140" s="20"/>
      <c r="D140" s="20"/>
      <c r="E140" s="20"/>
    </row>
    <row r="141">
      <c r="A141" s="20"/>
      <c r="B141" s="20"/>
      <c r="C141" s="20"/>
      <c r="D141" s="20"/>
      <c r="E141" s="20"/>
    </row>
    <row r="142">
      <c r="A142" s="20"/>
      <c r="B142" s="20"/>
      <c r="C142" s="20"/>
      <c r="D142" s="20"/>
      <c r="E142" s="20"/>
    </row>
    <row r="143">
      <c r="A143" s="20"/>
      <c r="B143" s="20"/>
      <c r="C143" s="20"/>
      <c r="D143" s="20"/>
      <c r="E143" s="20"/>
    </row>
    <row r="144">
      <c r="A144" s="20"/>
      <c r="B144" s="20"/>
      <c r="C144" s="20"/>
      <c r="D144" s="20"/>
      <c r="E144" s="20"/>
    </row>
    <row r="145">
      <c r="A145" s="20"/>
      <c r="B145" s="20"/>
      <c r="C145" s="20"/>
      <c r="D145" s="20"/>
      <c r="E145" s="20"/>
    </row>
    <row r="146">
      <c r="A146" s="20"/>
      <c r="B146" s="20"/>
      <c r="C146" s="20"/>
      <c r="D146" s="20"/>
      <c r="E146" s="20"/>
    </row>
    <row r="147">
      <c r="A147" s="20"/>
      <c r="B147" s="20"/>
      <c r="C147" s="20"/>
      <c r="D147" s="20"/>
      <c r="E147" s="20"/>
    </row>
    <row r="148">
      <c r="A148" s="20"/>
      <c r="B148" s="20"/>
      <c r="C148" s="20"/>
      <c r="D148" s="20"/>
      <c r="E148" s="20"/>
    </row>
    <row r="149">
      <c r="A149" s="20"/>
      <c r="B149" s="20"/>
      <c r="C149" s="20"/>
      <c r="D149" s="20"/>
      <c r="E149" s="20"/>
    </row>
    <row r="150">
      <c r="A150" s="20"/>
      <c r="B150" s="20"/>
      <c r="C150" s="20"/>
      <c r="D150" s="20"/>
      <c r="E150" s="20"/>
    </row>
    <row r="151">
      <c r="A151" s="20"/>
      <c r="B151" s="20"/>
      <c r="C151" s="20"/>
      <c r="D151" s="20"/>
      <c r="E151" s="20"/>
    </row>
    <row r="152">
      <c r="A152" s="20"/>
      <c r="B152" s="20"/>
      <c r="C152" s="20"/>
      <c r="D152" s="20"/>
      <c r="E152" s="20"/>
    </row>
    <row r="153">
      <c r="A153" s="20"/>
      <c r="B153" s="20"/>
      <c r="C153" s="20"/>
      <c r="D153" s="20"/>
      <c r="E153" s="20"/>
    </row>
    <row r="154">
      <c r="A154" s="20"/>
      <c r="B154" s="20"/>
      <c r="C154" s="20"/>
      <c r="D154" s="20"/>
      <c r="E154" s="20"/>
    </row>
    <row r="155">
      <c r="A155" s="20"/>
      <c r="B155" s="20"/>
      <c r="C155" s="20"/>
      <c r="D155" s="20"/>
      <c r="E155" s="20"/>
    </row>
    <row r="156">
      <c r="A156" s="20"/>
      <c r="B156" s="20"/>
      <c r="C156" s="20"/>
      <c r="D156" s="20"/>
      <c r="E156" s="20"/>
    </row>
    <row r="157">
      <c r="A157" s="20"/>
      <c r="B157" s="20"/>
      <c r="C157" s="20"/>
      <c r="D157" s="20"/>
      <c r="E157" s="20"/>
    </row>
    <row r="158">
      <c r="A158" s="20"/>
      <c r="B158" s="20"/>
      <c r="C158" s="20"/>
      <c r="D158" s="20"/>
      <c r="E158" s="20"/>
    </row>
    <row r="159">
      <c r="A159" s="20"/>
      <c r="B159" s="20"/>
      <c r="C159" s="20"/>
      <c r="D159" s="20"/>
      <c r="E159" s="20"/>
    </row>
    <row r="160">
      <c r="A160" s="20"/>
      <c r="B160" s="20"/>
      <c r="C160" s="20"/>
      <c r="D160" s="20"/>
      <c r="E160" s="20"/>
    </row>
    <row r="161">
      <c r="A161" s="20"/>
      <c r="B161" s="20"/>
      <c r="C161" s="20"/>
      <c r="D161" s="20"/>
      <c r="E161" s="20"/>
    </row>
    <row r="162">
      <c r="A162" s="20"/>
      <c r="B162" s="20"/>
      <c r="C162" s="20"/>
      <c r="D162" s="20"/>
      <c r="E162" s="20"/>
    </row>
    <row r="163">
      <c r="A163" s="20"/>
      <c r="B163" s="20"/>
      <c r="C163" s="20"/>
      <c r="D163" s="20"/>
      <c r="E163" s="20"/>
    </row>
    <row r="164">
      <c r="A164" s="20"/>
      <c r="B164" s="20"/>
      <c r="C164" s="20"/>
      <c r="D164" s="20"/>
      <c r="E164" s="20"/>
    </row>
    <row r="165">
      <c r="A165" s="20"/>
      <c r="B165" s="20"/>
      <c r="C165" s="20"/>
      <c r="D165" s="20"/>
      <c r="E165" s="20"/>
    </row>
    <row r="166">
      <c r="A166" s="20"/>
      <c r="B166" s="20"/>
      <c r="C166" s="20"/>
      <c r="D166" s="20"/>
      <c r="E166" s="20"/>
    </row>
    <row r="167">
      <c r="A167" s="20"/>
      <c r="B167" s="20"/>
      <c r="C167" s="20"/>
      <c r="D167" s="20"/>
      <c r="E167" s="20"/>
    </row>
    <row r="168">
      <c r="A168" s="20"/>
      <c r="B168" s="20"/>
      <c r="C168" s="20"/>
      <c r="D168" s="20"/>
      <c r="E168" s="20"/>
    </row>
    <row r="169">
      <c r="A169" s="20"/>
      <c r="B169" s="20"/>
      <c r="C169" s="20"/>
      <c r="D169" s="20"/>
      <c r="E169" s="20"/>
    </row>
    <row r="170">
      <c r="A170" s="20"/>
      <c r="B170" s="20"/>
      <c r="C170" s="20"/>
      <c r="D170" s="20"/>
      <c r="E170" s="20"/>
    </row>
    <row r="171">
      <c r="A171" s="20"/>
      <c r="B171" s="20"/>
      <c r="C171" s="20"/>
      <c r="D171" s="20"/>
      <c r="E171" s="20"/>
    </row>
    <row r="172">
      <c r="A172" s="20"/>
      <c r="B172" s="20"/>
      <c r="C172" s="20"/>
      <c r="D172" s="20"/>
      <c r="E172" s="20"/>
    </row>
    <row r="173">
      <c r="A173" s="20"/>
      <c r="B173" s="20"/>
      <c r="C173" s="20"/>
      <c r="D173" s="20"/>
      <c r="E173" s="20"/>
    </row>
    <row r="174">
      <c r="A174" s="20"/>
      <c r="B174" s="20"/>
      <c r="C174" s="20"/>
      <c r="D174" s="20"/>
      <c r="E174" s="20"/>
    </row>
    <row r="175">
      <c r="A175" s="20"/>
      <c r="B175" s="20"/>
      <c r="C175" s="20"/>
      <c r="D175" s="20"/>
      <c r="E175" s="20"/>
    </row>
    <row r="176">
      <c r="A176" s="20"/>
      <c r="B176" s="20"/>
      <c r="C176" s="20"/>
      <c r="D176" s="20"/>
      <c r="E176" s="20"/>
    </row>
    <row r="177">
      <c r="A177" s="20"/>
      <c r="B177" s="20"/>
      <c r="C177" s="20"/>
      <c r="D177" s="20"/>
      <c r="E177" s="20"/>
    </row>
    <row r="178">
      <c r="A178" s="20"/>
      <c r="B178" s="20"/>
      <c r="C178" s="20"/>
      <c r="D178" s="20"/>
      <c r="E178" s="20"/>
    </row>
    <row r="179">
      <c r="A179" s="20"/>
      <c r="B179" s="20"/>
      <c r="C179" s="20"/>
      <c r="D179" s="20"/>
      <c r="E179" s="20"/>
    </row>
    <row r="180">
      <c r="A180" s="20"/>
      <c r="B180" s="20"/>
      <c r="C180" s="20"/>
      <c r="D180" s="20"/>
      <c r="E180" s="20"/>
    </row>
    <row r="181">
      <c r="A181" s="20"/>
      <c r="B181" s="20"/>
      <c r="C181" s="20"/>
      <c r="D181" s="20"/>
      <c r="E181" s="20"/>
    </row>
    <row r="182">
      <c r="A182" s="20"/>
      <c r="B182" s="20"/>
      <c r="C182" s="20"/>
      <c r="D182" s="20"/>
      <c r="E182" s="20"/>
    </row>
    <row r="183">
      <c r="A183" s="20"/>
      <c r="B183" s="20"/>
      <c r="C183" s="20"/>
      <c r="D183" s="20"/>
      <c r="E183" s="20"/>
    </row>
    <row r="184">
      <c r="A184" s="20"/>
      <c r="B184" s="20"/>
      <c r="C184" s="20"/>
      <c r="D184" s="20"/>
      <c r="E184" s="20"/>
    </row>
    <row r="185">
      <c r="A185" s="20"/>
      <c r="B185" s="20"/>
      <c r="C185" s="20"/>
      <c r="D185" s="20"/>
      <c r="E185" s="20"/>
    </row>
    <row r="186">
      <c r="A186" s="20"/>
      <c r="B186" s="20"/>
      <c r="C186" s="20"/>
      <c r="D186" s="20"/>
      <c r="E186" s="20"/>
    </row>
    <row r="187">
      <c r="A187" s="20"/>
      <c r="B187" s="20"/>
      <c r="C187" s="20"/>
      <c r="D187" s="20"/>
      <c r="E187" s="20"/>
    </row>
    <row r="188">
      <c r="A188" s="20"/>
      <c r="B188" s="20"/>
      <c r="C188" s="20"/>
      <c r="D188" s="20"/>
      <c r="E188" s="20"/>
    </row>
    <row r="189">
      <c r="A189" s="20"/>
      <c r="B189" s="20"/>
      <c r="C189" s="20"/>
      <c r="D189" s="20"/>
      <c r="E189" s="20"/>
    </row>
    <row r="190">
      <c r="A190" s="20"/>
      <c r="B190" s="20"/>
      <c r="C190" s="20"/>
      <c r="D190" s="20"/>
      <c r="E190" s="20"/>
    </row>
    <row r="191">
      <c r="A191" s="20"/>
      <c r="B191" s="20"/>
      <c r="C191" s="20"/>
      <c r="D191" s="20"/>
      <c r="E191" s="20"/>
    </row>
    <row r="192">
      <c r="A192" s="20"/>
      <c r="B192" s="20"/>
      <c r="C192" s="20"/>
      <c r="D192" s="20"/>
      <c r="E192" s="20"/>
    </row>
    <row r="193">
      <c r="A193" s="20"/>
      <c r="B193" s="20"/>
      <c r="C193" s="20"/>
      <c r="D193" s="20"/>
      <c r="E193" s="20"/>
    </row>
    <row r="194">
      <c r="A194" s="20"/>
      <c r="B194" s="20"/>
      <c r="C194" s="20"/>
      <c r="D194" s="20"/>
      <c r="E194" s="20"/>
    </row>
    <row r="195">
      <c r="A195" s="20"/>
      <c r="B195" s="20"/>
      <c r="C195" s="20"/>
      <c r="D195" s="20"/>
      <c r="E195" s="20"/>
    </row>
    <row r="196">
      <c r="A196" s="20"/>
      <c r="B196" s="20"/>
      <c r="C196" s="20"/>
      <c r="D196" s="20"/>
      <c r="E196" s="20"/>
    </row>
    <row r="197">
      <c r="A197" s="20"/>
      <c r="B197" s="20"/>
      <c r="C197" s="20"/>
      <c r="D197" s="20"/>
      <c r="E197" s="20"/>
    </row>
    <row r="198">
      <c r="A198" s="20"/>
      <c r="B198" s="20"/>
      <c r="C198" s="20"/>
      <c r="D198" s="20"/>
      <c r="E198" s="20"/>
    </row>
    <row r="199">
      <c r="A199" s="20"/>
      <c r="B199" s="20"/>
      <c r="C199" s="20"/>
      <c r="D199" s="20"/>
      <c r="E199" s="20"/>
    </row>
    <row r="200">
      <c r="A200" s="20"/>
      <c r="B200" s="20"/>
      <c r="C200" s="20"/>
      <c r="D200" s="20"/>
      <c r="E200" s="20"/>
    </row>
    <row r="201">
      <c r="A201" s="20"/>
      <c r="B201" s="20"/>
      <c r="C201" s="20"/>
      <c r="D201" s="20"/>
      <c r="E201" s="20"/>
    </row>
    <row r="202">
      <c r="A202" s="20"/>
      <c r="B202" s="20"/>
      <c r="C202" s="20"/>
      <c r="D202" s="20"/>
      <c r="E202" s="20"/>
    </row>
    <row r="203">
      <c r="A203" s="20"/>
      <c r="B203" s="20"/>
      <c r="C203" s="20"/>
      <c r="D203" s="20"/>
      <c r="E203" s="20"/>
    </row>
    <row r="204">
      <c r="A204" s="20"/>
      <c r="B204" s="20"/>
      <c r="C204" s="20"/>
      <c r="D204" s="20"/>
      <c r="E204" s="20"/>
    </row>
    <row r="205">
      <c r="A205" s="20"/>
      <c r="B205" s="20"/>
      <c r="C205" s="20"/>
      <c r="D205" s="20"/>
      <c r="E205" s="20"/>
    </row>
    <row r="206">
      <c r="A206" s="20"/>
      <c r="B206" s="20"/>
      <c r="C206" s="20"/>
      <c r="D206" s="20"/>
      <c r="E206" s="20"/>
    </row>
    <row r="207">
      <c r="A207" s="20"/>
      <c r="B207" s="20"/>
      <c r="C207" s="20"/>
      <c r="D207" s="20"/>
      <c r="E207" s="20"/>
    </row>
    <row r="208">
      <c r="A208" s="20"/>
      <c r="B208" s="20"/>
      <c r="C208" s="20"/>
      <c r="D208" s="20"/>
      <c r="E208" s="20"/>
    </row>
    <row r="209">
      <c r="A209" s="20"/>
      <c r="B209" s="20"/>
      <c r="C209" s="20"/>
      <c r="D209" s="20"/>
      <c r="E209" s="20"/>
    </row>
    <row r="210">
      <c r="A210" s="20"/>
      <c r="B210" s="20"/>
      <c r="C210" s="20"/>
      <c r="D210" s="20"/>
      <c r="E210" s="20"/>
    </row>
    <row r="211">
      <c r="A211" s="20"/>
      <c r="B211" s="20"/>
      <c r="C211" s="20"/>
      <c r="D211" s="20"/>
      <c r="E211" s="20"/>
    </row>
    <row r="212">
      <c r="A212" s="20"/>
      <c r="B212" s="20"/>
      <c r="C212" s="20"/>
      <c r="D212" s="20"/>
      <c r="E212" s="20"/>
    </row>
    <row r="213">
      <c r="A213" s="20"/>
      <c r="B213" s="20"/>
      <c r="C213" s="20"/>
      <c r="D213" s="20"/>
      <c r="E213" s="20"/>
    </row>
    <row r="214">
      <c r="A214" s="20"/>
      <c r="B214" s="20"/>
      <c r="C214" s="20"/>
      <c r="D214" s="20"/>
      <c r="E214" s="20"/>
    </row>
    <row r="215">
      <c r="A215" s="20"/>
      <c r="B215" s="20"/>
      <c r="C215" s="20"/>
      <c r="D215" s="20"/>
      <c r="E215" s="20"/>
    </row>
    <row r="216">
      <c r="A216" s="20"/>
      <c r="B216" s="20"/>
      <c r="C216" s="20"/>
      <c r="D216" s="20"/>
      <c r="E216" s="20"/>
    </row>
    <row r="217">
      <c r="A217" s="20"/>
      <c r="B217" s="20"/>
      <c r="C217" s="20"/>
      <c r="D217" s="20"/>
      <c r="E217" s="20"/>
    </row>
    <row r="218">
      <c r="A218" s="20"/>
      <c r="B218" s="20"/>
      <c r="C218" s="20"/>
      <c r="D218" s="20"/>
      <c r="E218" s="20"/>
    </row>
    <row r="219">
      <c r="A219" s="20"/>
      <c r="B219" s="20"/>
      <c r="C219" s="20"/>
      <c r="D219" s="20"/>
      <c r="E219" s="20"/>
    </row>
    <row r="220">
      <c r="A220" s="20"/>
      <c r="B220" s="20"/>
      <c r="C220" s="20"/>
      <c r="D220" s="20"/>
      <c r="E220" s="20"/>
    </row>
    <row r="221">
      <c r="A221" s="20"/>
      <c r="B221" s="20"/>
      <c r="C221" s="20"/>
      <c r="D221" s="20"/>
      <c r="E221" s="20"/>
    </row>
    <row r="222">
      <c r="A222" s="20"/>
      <c r="B222" s="20"/>
      <c r="C222" s="20"/>
      <c r="D222" s="20"/>
      <c r="E222" s="20"/>
    </row>
    <row r="223">
      <c r="A223" s="20"/>
      <c r="B223" s="20"/>
      <c r="C223" s="20"/>
      <c r="D223" s="20"/>
      <c r="E223" s="20"/>
    </row>
    <row r="224">
      <c r="A224" s="20"/>
      <c r="B224" s="20"/>
      <c r="C224" s="20"/>
      <c r="D224" s="20"/>
      <c r="E224" s="20"/>
    </row>
    <row r="225">
      <c r="A225" s="20"/>
      <c r="B225" s="20"/>
      <c r="C225" s="20"/>
      <c r="D225" s="20"/>
      <c r="E225" s="20"/>
    </row>
    <row r="226">
      <c r="A226" s="20"/>
      <c r="B226" s="20"/>
      <c r="C226" s="20"/>
      <c r="D226" s="20"/>
      <c r="E226" s="20"/>
    </row>
    <row r="227">
      <c r="A227" s="20"/>
      <c r="B227" s="20"/>
      <c r="C227" s="20"/>
      <c r="D227" s="20"/>
      <c r="E227" s="20"/>
    </row>
    <row r="228">
      <c r="A228" s="20"/>
      <c r="B228" s="20"/>
      <c r="C228" s="20"/>
      <c r="D228" s="20"/>
      <c r="E228" s="20"/>
    </row>
    <row r="229">
      <c r="A229" s="20"/>
      <c r="B229" s="20"/>
      <c r="C229" s="20"/>
      <c r="D229" s="20"/>
      <c r="E229" s="20"/>
    </row>
    <row r="230">
      <c r="A230" s="20"/>
      <c r="B230" s="20"/>
      <c r="C230" s="20"/>
      <c r="D230" s="20"/>
      <c r="E230" s="20"/>
    </row>
    <row r="231">
      <c r="A231" s="20"/>
      <c r="B231" s="20"/>
      <c r="C231" s="20"/>
      <c r="D231" s="20"/>
      <c r="E231" s="20"/>
    </row>
    <row r="232">
      <c r="A232" s="20"/>
      <c r="B232" s="20"/>
      <c r="C232" s="20"/>
      <c r="D232" s="20"/>
      <c r="E232" s="20"/>
    </row>
    <row r="233">
      <c r="A233" s="20"/>
      <c r="B233" s="20"/>
      <c r="C233" s="20"/>
      <c r="D233" s="20"/>
      <c r="E233" s="20"/>
    </row>
    <row r="234">
      <c r="A234" s="20"/>
      <c r="B234" s="20"/>
      <c r="C234" s="20"/>
      <c r="D234" s="20"/>
      <c r="E234" s="20"/>
    </row>
    <row r="235">
      <c r="A235" s="20"/>
      <c r="B235" s="20"/>
      <c r="C235" s="20"/>
      <c r="D235" s="20"/>
      <c r="E235" s="20"/>
    </row>
    <row r="236">
      <c r="A236" s="20"/>
      <c r="B236" s="20"/>
      <c r="C236" s="20"/>
      <c r="D236" s="20"/>
      <c r="E236" s="20"/>
    </row>
    <row r="237">
      <c r="A237" s="20"/>
      <c r="B237" s="20"/>
      <c r="C237" s="20"/>
      <c r="D237" s="20"/>
      <c r="E237" s="20"/>
    </row>
    <row r="238">
      <c r="A238" s="20"/>
      <c r="B238" s="20"/>
      <c r="C238" s="20"/>
      <c r="D238" s="20"/>
      <c r="E238" s="20"/>
    </row>
    <row r="239">
      <c r="A239" s="20"/>
      <c r="B239" s="20"/>
      <c r="C239" s="20"/>
      <c r="D239" s="20"/>
      <c r="E239" s="20"/>
    </row>
    <row r="240">
      <c r="A240" s="20"/>
      <c r="B240" s="20"/>
      <c r="C240" s="20"/>
      <c r="D240" s="20"/>
      <c r="E240" s="20"/>
    </row>
    <row r="241">
      <c r="A241" s="20"/>
      <c r="B241" s="20"/>
      <c r="C241" s="20"/>
      <c r="D241" s="20"/>
      <c r="E241" s="20"/>
    </row>
    <row r="242">
      <c r="A242" s="20"/>
      <c r="B242" s="20"/>
      <c r="C242" s="20"/>
      <c r="D242" s="20"/>
      <c r="E242" s="20"/>
    </row>
    <row r="243">
      <c r="A243" s="20"/>
      <c r="B243" s="20"/>
      <c r="C243" s="20"/>
      <c r="D243" s="20"/>
      <c r="E243" s="20"/>
    </row>
    <row r="244">
      <c r="A244" s="20"/>
      <c r="B244" s="20"/>
      <c r="C244" s="20"/>
      <c r="D244" s="20"/>
      <c r="E244" s="20"/>
    </row>
    <row r="245">
      <c r="A245" s="20"/>
      <c r="B245" s="20"/>
      <c r="C245" s="20"/>
      <c r="D245" s="20"/>
      <c r="E245" s="20"/>
    </row>
    <row r="246">
      <c r="A246" s="20"/>
      <c r="B246" s="20"/>
      <c r="C246" s="20"/>
      <c r="D246" s="20"/>
      <c r="E246" s="20"/>
    </row>
    <row r="247">
      <c r="A247" s="20"/>
      <c r="B247" s="20"/>
      <c r="C247" s="20"/>
      <c r="D247" s="20"/>
      <c r="E247" s="20"/>
    </row>
    <row r="248">
      <c r="A248" s="20"/>
      <c r="B248" s="20"/>
      <c r="C248" s="20"/>
      <c r="D248" s="20"/>
      <c r="E248" s="20"/>
    </row>
    <row r="249">
      <c r="A249" s="20"/>
      <c r="B249" s="20"/>
      <c r="C249" s="20"/>
      <c r="D249" s="20"/>
      <c r="E249" s="20"/>
    </row>
    <row r="250">
      <c r="A250" s="20"/>
      <c r="B250" s="20"/>
      <c r="C250" s="20"/>
      <c r="D250" s="20"/>
      <c r="E250" s="20"/>
    </row>
    <row r="251">
      <c r="A251" s="20"/>
      <c r="B251" s="20"/>
      <c r="C251" s="20"/>
      <c r="D251" s="20"/>
      <c r="E251" s="20"/>
    </row>
    <row r="252">
      <c r="A252" s="20"/>
      <c r="B252" s="20"/>
      <c r="C252" s="20"/>
      <c r="D252" s="20"/>
      <c r="E252" s="20"/>
    </row>
    <row r="253">
      <c r="A253" s="20"/>
      <c r="B253" s="20"/>
      <c r="C253" s="20"/>
      <c r="D253" s="20"/>
      <c r="E253" s="20"/>
    </row>
    <row r="254">
      <c r="A254" s="20"/>
      <c r="B254" s="20"/>
      <c r="C254" s="20"/>
      <c r="D254" s="20"/>
      <c r="E254" s="20"/>
    </row>
    <row r="255">
      <c r="A255" s="20"/>
      <c r="B255" s="20"/>
      <c r="C255" s="20"/>
      <c r="D255" s="20"/>
      <c r="E255" s="20"/>
    </row>
    <row r="256">
      <c r="A256" s="20"/>
      <c r="B256" s="20"/>
      <c r="C256" s="20"/>
      <c r="D256" s="20"/>
      <c r="E256" s="20"/>
    </row>
    <row r="257">
      <c r="A257" s="20"/>
      <c r="B257" s="20"/>
      <c r="C257" s="20"/>
      <c r="D257" s="20"/>
      <c r="E257" s="20"/>
    </row>
    <row r="258">
      <c r="A258" s="20"/>
      <c r="B258" s="20"/>
      <c r="C258" s="20"/>
      <c r="D258" s="20"/>
      <c r="E258" s="20"/>
    </row>
    <row r="259">
      <c r="A259" s="20"/>
      <c r="B259" s="20"/>
      <c r="C259" s="20"/>
      <c r="D259" s="20"/>
      <c r="E259" s="20"/>
    </row>
    <row r="260">
      <c r="A260" s="20"/>
      <c r="B260" s="20"/>
      <c r="C260" s="20"/>
      <c r="D260" s="20"/>
      <c r="E260" s="20"/>
    </row>
    <row r="261">
      <c r="A261" s="20"/>
      <c r="B261" s="20"/>
      <c r="C261" s="20"/>
      <c r="D261" s="20"/>
      <c r="E261" s="20"/>
    </row>
    <row r="262">
      <c r="A262" s="20"/>
      <c r="B262" s="20"/>
      <c r="C262" s="20"/>
      <c r="D262" s="20"/>
      <c r="E262" s="20"/>
    </row>
    <row r="263">
      <c r="A263" s="20"/>
      <c r="B263" s="20"/>
      <c r="C263" s="20"/>
      <c r="D263" s="20"/>
      <c r="E263" s="20"/>
    </row>
    <row r="264">
      <c r="A264" s="20"/>
      <c r="B264" s="20"/>
      <c r="C264" s="20"/>
      <c r="D264" s="20"/>
      <c r="E264" s="20"/>
    </row>
    <row r="265">
      <c r="A265" s="20"/>
      <c r="B265" s="20"/>
      <c r="C265" s="20"/>
      <c r="D265" s="20"/>
      <c r="E265" s="20"/>
    </row>
    <row r="266">
      <c r="A266" s="20"/>
      <c r="B266" s="20"/>
      <c r="C266" s="20"/>
      <c r="D266" s="20"/>
      <c r="E266" s="20"/>
    </row>
    <row r="267">
      <c r="A267" s="20"/>
      <c r="B267" s="20"/>
      <c r="C267" s="20"/>
      <c r="D267" s="20"/>
      <c r="E267" s="20"/>
    </row>
    <row r="268">
      <c r="A268" s="20"/>
      <c r="B268" s="20"/>
      <c r="C268" s="20"/>
      <c r="D268" s="20"/>
      <c r="E268" s="20"/>
    </row>
    <row r="269">
      <c r="A269" s="20"/>
      <c r="B269" s="20"/>
      <c r="C269" s="20"/>
      <c r="D269" s="20"/>
      <c r="E269" s="20"/>
    </row>
    <row r="270">
      <c r="A270" s="20"/>
      <c r="B270" s="20"/>
      <c r="C270" s="20"/>
      <c r="D270" s="20"/>
      <c r="E270" s="20"/>
    </row>
    <row r="271">
      <c r="A271" s="20"/>
      <c r="B271" s="20"/>
      <c r="C271" s="20"/>
      <c r="D271" s="20"/>
      <c r="E271" s="20"/>
    </row>
    <row r="272">
      <c r="A272" s="20"/>
      <c r="B272" s="20"/>
      <c r="C272" s="20"/>
      <c r="D272" s="20"/>
      <c r="E272" s="20"/>
    </row>
    <row r="273">
      <c r="A273" s="20"/>
      <c r="B273" s="20"/>
      <c r="C273" s="20"/>
      <c r="D273" s="20"/>
      <c r="E273" s="20"/>
    </row>
    <row r="274">
      <c r="A274" s="20"/>
      <c r="B274" s="20"/>
      <c r="C274" s="20"/>
      <c r="D274" s="20"/>
      <c r="E274" s="20"/>
    </row>
    <row r="275">
      <c r="A275" s="20"/>
      <c r="B275" s="20"/>
      <c r="C275" s="20"/>
      <c r="D275" s="20"/>
      <c r="E275" s="20"/>
    </row>
    <row r="276">
      <c r="A276" s="20"/>
      <c r="B276" s="20"/>
      <c r="C276" s="20"/>
      <c r="D276" s="20"/>
      <c r="E276" s="20"/>
    </row>
    <row r="277">
      <c r="A277" s="20"/>
      <c r="B277" s="20"/>
      <c r="C277" s="20"/>
      <c r="D277" s="20"/>
      <c r="E277" s="20"/>
    </row>
    <row r="278">
      <c r="A278" s="20"/>
      <c r="B278" s="20"/>
      <c r="C278" s="20"/>
      <c r="D278" s="20"/>
      <c r="E278" s="20"/>
    </row>
    <row r="279">
      <c r="A279" s="20"/>
      <c r="B279" s="20"/>
      <c r="C279" s="20"/>
      <c r="D279" s="20"/>
      <c r="E279" s="20"/>
    </row>
    <row r="280">
      <c r="A280" s="20"/>
      <c r="B280" s="20"/>
      <c r="C280" s="20"/>
      <c r="D280" s="20"/>
      <c r="E280" s="20"/>
    </row>
    <row r="281">
      <c r="A281" s="20"/>
      <c r="B281" s="20"/>
      <c r="C281" s="20"/>
      <c r="D281" s="20"/>
      <c r="E281" s="20"/>
    </row>
    <row r="282">
      <c r="A282" s="20"/>
      <c r="B282" s="20"/>
      <c r="C282" s="20"/>
      <c r="D282" s="20"/>
      <c r="E282" s="20"/>
    </row>
    <row r="283">
      <c r="A283" s="20"/>
      <c r="B283" s="20"/>
      <c r="C283" s="20"/>
      <c r="D283" s="20"/>
      <c r="E283" s="20"/>
    </row>
    <row r="284">
      <c r="A284" s="20"/>
      <c r="B284" s="20"/>
      <c r="C284" s="20"/>
      <c r="D284" s="20"/>
      <c r="E284" s="20"/>
    </row>
    <row r="285">
      <c r="A285" s="20"/>
      <c r="B285" s="20"/>
      <c r="C285" s="20"/>
      <c r="D285" s="20"/>
      <c r="E285" s="20"/>
    </row>
    <row r="286">
      <c r="A286" s="20"/>
      <c r="B286" s="20"/>
      <c r="C286" s="20"/>
      <c r="D286" s="20"/>
      <c r="E286" s="20"/>
    </row>
    <row r="287">
      <c r="A287" s="20"/>
      <c r="B287" s="20"/>
      <c r="C287" s="20"/>
      <c r="D287" s="20"/>
      <c r="E287" s="20"/>
    </row>
    <row r="288">
      <c r="A288" s="20"/>
      <c r="B288" s="20"/>
      <c r="C288" s="20"/>
      <c r="D288" s="20"/>
      <c r="E288" s="20"/>
    </row>
    <row r="289">
      <c r="A289" s="20"/>
      <c r="B289" s="20"/>
      <c r="C289" s="20"/>
      <c r="D289" s="20"/>
      <c r="E289" s="20"/>
    </row>
    <row r="290">
      <c r="A290" s="20"/>
      <c r="B290" s="20"/>
      <c r="C290" s="20"/>
      <c r="D290" s="20"/>
      <c r="E290" s="20"/>
    </row>
    <row r="291">
      <c r="A291" s="20"/>
      <c r="B291" s="20"/>
      <c r="C291" s="20"/>
      <c r="D291" s="20"/>
      <c r="E291" s="20"/>
    </row>
    <row r="292">
      <c r="A292" s="20"/>
      <c r="B292" s="20"/>
      <c r="C292" s="20"/>
      <c r="D292" s="20"/>
      <c r="E292" s="20"/>
    </row>
    <row r="293">
      <c r="A293" s="20"/>
      <c r="B293" s="20"/>
      <c r="C293" s="20"/>
      <c r="D293" s="20"/>
      <c r="E293" s="20"/>
    </row>
    <row r="294">
      <c r="A294" s="20"/>
      <c r="B294" s="20"/>
      <c r="C294" s="20"/>
      <c r="D294" s="20"/>
      <c r="E294" s="20"/>
    </row>
    <row r="295">
      <c r="A295" s="20"/>
      <c r="B295" s="20"/>
      <c r="C295" s="20"/>
      <c r="D295" s="20"/>
      <c r="E295" s="20"/>
    </row>
    <row r="296">
      <c r="A296" s="20"/>
      <c r="B296" s="20"/>
      <c r="C296" s="20"/>
      <c r="D296" s="20"/>
      <c r="E296" s="20"/>
    </row>
    <row r="297">
      <c r="A297" s="20"/>
      <c r="B297" s="20"/>
      <c r="C297" s="20"/>
      <c r="D297" s="20"/>
      <c r="E297" s="20"/>
    </row>
    <row r="298">
      <c r="A298" s="20"/>
      <c r="B298" s="20"/>
      <c r="C298" s="20"/>
      <c r="D298" s="20"/>
      <c r="E298" s="20"/>
    </row>
    <row r="299">
      <c r="A299" s="20"/>
      <c r="B299" s="20"/>
      <c r="C299" s="20"/>
      <c r="D299" s="20"/>
      <c r="E299" s="20"/>
    </row>
    <row r="300">
      <c r="A300" s="20"/>
      <c r="B300" s="20"/>
      <c r="C300" s="20"/>
      <c r="D300" s="20"/>
      <c r="E300" s="20"/>
    </row>
    <row r="301">
      <c r="A301" s="20"/>
      <c r="B301" s="20"/>
      <c r="C301" s="20"/>
      <c r="D301" s="20"/>
      <c r="E301" s="20"/>
    </row>
    <row r="302">
      <c r="A302" s="20"/>
      <c r="B302" s="20"/>
      <c r="C302" s="20"/>
      <c r="D302" s="20"/>
      <c r="E302" s="20"/>
    </row>
    <row r="303">
      <c r="A303" s="20"/>
      <c r="B303" s="20"/>
      <c r="C303" s="20"/>
      <c r="D303" s="20"/>
      <c r="E303" s="20"/>
    </row>
    <row r="304">
      <c r="A304" s="20"/>
      <c r="B304" s="20"/>
      <c r="C304" s="20"/>
      <c r="D304" s="20"/>
      <c r="E304" s="20"/>
    </row>
    <row r="305">
      <c r="A305" s="20"/>
      <c r="B305" s="20"/>
      <c r="C305" s="20"/>
      <c r="D305" s="20"/>
      <c r="E305" s="20"/>
    </row>
    <row r="306">
      <c r="A306" s="20"/>
      <c r="B306" s="20"/>
      <c r="C306" s="20"/>
      <c r="D306" s="20"/>
      <c r="E306" s="20"/>
    </row>
    <row r="307">
      <c r="A307" s="20"/>
      <c r="B307" s="20"/>
      <c r="C307" s="20"/>
      <c r="D307" s="20"/>
      <c r="E307" s="20"/>
    </row>
    <row r="308">
      <c r="A308" s="20"/>
      <c r="B308" s="20"/>
      <c r="C308" s="20"/>
      <c r="D308" s="20"/>
      <c r="E308" s="20"/>
    </row>
    <row r="309">
      <c r="A309" s="20"/>
      <c r="B309" s="20"/>
      <c r="C309" s="20"/>
      <c r="D309" s="20"/>
      <c r="E309" s="20"/>
    </row>
    <row r="310">
      <c r="A310" s="20"/>
      <c r="B310" s="20"/>
      <c r="C310" s="20"/>
      <c r="D310" s="20"/>
      <c r="E310" s="20"/>
    </row>
    <row r="311">
      <c r="A311" s="20"/>
      <c r="B311" s="20"/>
      <c r="C311" s="20"/>
      <c r="D311" s="20"/>
      <c r="E311" s="20"/>
    </row>
    <row r="312">
      <c r="A312" s="20"/>
      <c r="B312" s="20"/>
      <c r="C312" s="20"/>
      <c r="D312" s="20"/>
      <c r="E312" s="20"/>
    </row>
    <row r="313">
      <c r="A313" s="20"/>
      <c r="B313" s="20"/>
      <c r="C313" s="20"/>
      <c r="D313" s="20"/>
      <c r="E313" s="20"/>
    </row>
    <row r="314">
      <c r="A314" s="20"/>
      <c r="B314" s="20"/>
      <c r="C314" s="20"/>
      <c r="D314" s="20"/>
      <c r="E314" s="20"/>
    </row>
    <row r="315">
      <c r="A315" s="20"/>
      <c r="B315" s="20"/>
      <c r="C315" s="20"/>
      <c r="D315" s="20"/>
      <c r="E315" s="20"/>
    </row>
    <row r="316">
      <c r="A316" s="20"/>
      <c r="B316" s="20"/>
      <c r="C316" s="20"/>
      <c r="D316" s="20"/>
      <c r="E316" s="20"/>
    </row>
    <row r="317">
      <c r="A317" s="20"/>
      <c r="B317" s="20"/>
      <c r="C317" s="20"/>
      <c r="D317" s="20"/>
      <c r="E317" s="20"/>
    </row>
    <row r="318">
      <c r="A318" s="20"/>
      <c r="B318" s="20"/>
      <c r="C318" s="20"/>
      <c r="D318" s="20"/>
      <c r="E318" s="20"/>
    </row>
    <row r="319">
      <c r="A319" s="20"/>
      <c r="B319" s="20"/>
      <c r="C319" s="20"/>
      <c r="D319" s="20"/>
      <c r="E319" s="20"/>
    </row>
    <row r="320">
      <c r="A320" s="20"/>
      <c r="B320" s="20"/>
      <c r="C320" s="20"/>
      <c r="D320" s="20"/>
      <c r="E320" s="20"/>
    </row>
    <row r="321">
      <c r="A321" s="20"/>
      <c r="B321" s="20"/>
      <c r="C321" s="20"/>
      <c r="D321" s="20"/>
      <c r="E321" s="20"/>
    </row>
    <row r="322">
      <c r="A322" s="20"/>
      <c r="B322" s="20"/>
      <c r="C322" s="20"/>
      <c r="D322" s="20"/>
      <c r="E322" s="20"/>
    </row>
    <row r="323">
      <c r="A323" s="20"/>
      <c r="B323" s="20"/>
      <c r="C323" s="20"/>
      <c r="D323" s="20"/>
      <c r="E323" s="20"/>
    </row>
    <row r="324">
      <c r="A324" s="20"/>
      <c r="B324" s="20"/>
      <c r="C324" s="20"/>
      <c r="D324" s="20"/>
      <c r="E324" s="20"/>
    </row>
    <row r="325">
      <c r="A325" s="20"/>
      <c r="B325" s="20"/>
      <c r="C325" s="20"/>
      <c r="D325" s="20"/>
      <c r="E325" s="20"/>
    </row>
    <row r="326">
      <c r="A326" s="20"/>
      <c r="B326" s="20"/>
      <c r="C326" s="20"/>
      <c r="D326" s="20"/>
      <c r="E326" s="20"/>
    </row>
    <row r="327">
      <c r="A327" s="20"/>
      <c r="B327" s="20"/>
      <c r="C327" s="20"/>
      <c r="D327" s="20"/>
      <c r="E327" s="20"/>
    </row>
    <row r="328">
      <c r="A328" s="20"/>
      <c r="B328" s="20"/>
      <c r="C328" s="20"/>
      <c r="D328" s="20"/>
      <c r="E328" s="20"/>
    </row>
    <row r="329">
      <c r="A329" s="20"/>
      <c r="B329" s="20"/>
      <c r="C329" s="20"/>
      <c r="D329" s="20"/>
      <c r="E329" s="20"/>
    </row>
    <row r="330">
      <c r="A330" s="20"/>
      <c r="B330" s="20"/>
      <c r="C330" s="20"/>
      <c r="D330" s="20"/>
      <c r="E330" s="20"/>
    </row>
    <row r="331">
      <c r="A331" s="20"/>
      <c r="B331" s="20"/>
      <c r="C331" s="20"/>
      <c r="D331" s="20"/>
      <c r="E331" s="20"/>
    </row>
    <row r="332">
      <c r="A332" s="20"/>
      <c r="B332" s="20"/>
      <c r="C332" s="20"/>
      <c r="D332" s="20"/>
      <c r="E332" s="20"/>
    </row>
    <row r="333">
      <c r="A333" s="20"/>
      <c r="B333" s="20"/>
      <c r="C333" s="20"/>
      <c r="D333" s="20"/>
      <c r="E333" s="20"/>
    </row>
    <row r="334">
      <c r="A334" s="20"/>
      <c r="B334" s="20"/>
      <c r="C334" s="20"/>
      <c r="D334" s="20"/>
      <c r="E334" s="20"/>
    </row>
    <row r="335">
      <c r="A335" s="20"/>
      <c r="B335" s="20"/>
      <c r="C335" s="20"/>
      <c r="D335" s="20"/>
      <c r="E335" s="20"/>
    </row>
    <row r="336">
      <c r="A336" s="20"/>
      <c r="B336" s="20"/>
      <c r="C336" s="20"/>
      <c r="D336" s="20"/>
      <c r="E336" s="20"/>
    </row>
    <row r="337">
      <c r="A337" s="20"/>
      <c r="B337" s="20"/>
      <c r="C337" s="20"/>
      <c r="D337" s="20"/>
      <c r="E337" s="20"/>
    </row>
    <row r="338">
      <c r="A338" s="20"/>
      <c r="B338" s="20"/>
      <c r="C338" s="20"/>
      <c r="D338" s="20"/>
      <c r="E338" s="20"/>
    </row>
    <row r="339">
      <c r="A339" s="20"/>
      <c r="B339" s="20"/>
      <c r="C339" s="20"/>
      <c r="D339" s="20"/>
      <c r="E339" s="20"/>
    </row>
    <row r="340">
      <c r="A340" s="20"/>
      <c r="B340" s="20"/>
      <c r="C340" s="20"/>
      <c r="D340" s="20"/>
      <c r="E340" s="20"/>
    </row>
    <row r="341">
      <c r="A341" s="20"/>
      <c r="B341" s="20"/>
      <c r="C341" s="20"/>
      <c r="D341" s="20"/>
      <c r="E341" s="20"/>
    </row>
    <row r="342">
      <c r="A342" s="20"/>
      <c r="B342" s="20"/>
      <c r="C342" s="20"/>
      <c r="D342" s="20"/>
      <c r="E342" s="20"/>
    </row>
    <row r="343">
      <c r="A343" s="20"/>
      <c r="B343" s="20"/>
      <c r="C343" s="20"/>
      <c r="D343" s="20"/>
      <c r="E343" s="20"/>
    </row>
    <row r="344">
      <c r="A344" s="20"/>
      <c r="B344" s="20"/>
      <c r="C344" s="20"/>
      <c r="D344" s="20"/>
      <c r="E344" s="20"/>
    </row>
    <row r="345">
      <c r="A345" s="20"/>
      <c r="B345" s="20"/>
      <c r="C345" s="20"/>
      <c r="D345" s="20"/>
      <c r="E345" s="20"/>
    </row>
    <row r="346">
      <c r="A346" s="20"/>
      <c r="B346" s="20"/>
      <c r="C346" s="20"/>
      <c r="D346" s="20"/>
      <c r="E346" s="20"/>
    </row>
    <row r="347">
      <c r="A347" s="20"/>
      <c r="B347" s="20"/>
      <c r="C347" s="20"/>
      <c r="D347" s="20"/>
      <c r="E347" s="20"/>
    </row>
    <row r="348">
      <c r="A348" s="20"/>
      <c r="B348" s="20"/>
      <c r="C348" s="20"/>
      <c r="D348" s="20"/>
      <c r="E348" s="20"/>
    </row>
    <row r="349">
      <c r="A349" s="20"/>
      <c r="B349" s="20"/>
      <c r="C349" s="20"/>
      <c r="D349" s="20"/>
      <c r="E349" s="20"/>
    </row>
    <row r="350">
      <c r="A350" s="20"/>
      <c r="B350" s="20"/>
      <c r="C350" s="20"/>
      <c r="D350" s="20"/>
      <c r="E350" s="20"/>
    </row>
    <row r="351">
      <c r="A351" s="20"/>
      <c r="B351" s="20"/>
      <c r="C351" s="20"/>
      <c r="D351" s="20"/>
      <c r="E351" s="20"/>
    </row>
    <row r="352">
      <c r="A352" s="20"/>
      <c r="B352" s="20"/>
      <c r="C352" s="20"/>
      <c r="D352" s="20"/>
      <c r="E352" s="20"/>
    </row>
    <row r="353">
      <c r="A353" s="20"/>
      <c r="B353" s="20"/>
      <c r="C353" s="20"/>
      <c r="D353" s="20"/>
      <c r="E353" s="20"/>
    </row>
    <row r="354">
      <c r="A354" s="20"/>
      <c r="B354" s="20"/>
      <c r="C354" s="20"/>
      <c r="D354" s="20"/>
      <c r="E354" s="20"/>
    </row>
    <row r="355">
      <c r="A355" s="20"/>
      <c r="B355" s="20"/>
      <c r="C355" s="20"/>
      <c r="D355" s="20"/>
      <c r="E355" s="20"/>
    </row>
    <row r="356">
      <c r="A356" s="20"/>
      <c r="B356" s="20"/>
      <c r="C356" s="20"/>
      <c r="D356" s="20"/>
      <c r="E356" s="20"/>
    </row>
    <row r="357">
      <c r="A357" s="20"/>
      <c r="B357" s="20"/>
      <c r="C357" s="20"/>
      <c r="D357" s="20"/>
      <c r="E357" s="20"/>
    </row>
    <row r="358">
      <c r="A358" s="20"/>
      <c r="B358" s="20"/>
      <c r="C358" s="20"/>
      <c r="D358" s="20"/>
      <c r="E358" s="20"/>
    </row>
    <row r="359">
      <c r="A359" s="20"/>
      <c r="B359" s="20"/>
      <c r="C359" s="20"/>
      <c r="D359" s="20"/>
      <c r="E359" s="20"/>
    </row>
    <row r="360">
      <c r="A360" s="20"/>
      <c r="B360" s="20"/>
      <c r="C360" s="20"/>
      <c r="D360" s="20"/>
      <c r="E360" s="20"/>
    </row>
    <row r="361">
      <c r="A361" s="20"/>
      <c r="B361" s="20"/>
      <c r="C361" s="20"/>
      <c r="D361" s="20"/>
      <c r="E361" s="20"/>
    </row>
    <row r="362">
      <c r="A362" s="20"/>
      <c r="B362" s="20"/>
      <c r="C362" s="20"/>
      <c r="D362" s="20"/>
      <c r="E362" s="20"/>
    </row>
    <row r="363">
      <c r="A363" s="20"/>
      <c r="B363" s="20"/>
      <c r="C363" s="20"/>
      <c r="D363" s="20"/>
      <c r="E363" s="20"/>
    </row>
    <row r="364">
      <c r="A364" s="20"/>
      <c r="B364" s="20"/>
      <c r="C364" s="20"/>
      <c r="D364" s="20"/>
      <c r="E364" s="20"/>
    </row>
    <row r="365">
      <c r="A365" s="20"/>
      <c r="B365" s="20"/>
      <c r="C365" s="20"/>
      <c r="D365" s="20"/>
      <c r="E365" s="20"/>
    </row>
    <row r="366">
      <c r="A366" s="20"/>
      <c r="B366" s="20"/>
      <c r="C366" s="20"/>
      <c r="D366" s="20"/>
      <c r="E366" s="20"/>
    </row>
    <row r="367">
      <c r="A367" s="20"/>
      <c r="B367" s="20"/>
      <c r="C367" s="20"/>
      <c r="D367" s="20"/>
      <c r="E367" s="20"/>
    </row>
    <row r="368">
      <c r="A368" s="20"/>
      <c r="B368" s="20"/>
      <c r="C368" s="20"/>
      <c r="D368" s="20"/>
      <c r="E368" s="20"/>
    </row>
    <row r="369">
      <c r="A369" s="20"/>
      <c r="B369" s="20"/>
      <c r="C369" s="20"/>
      <c r="D369" s="20"/>
      <c r="E369" s="20"/>
    </row>
    <row r="370">
      <c r="A370" s="20"/>
      <c r="B370" s="20"/>
      <c r="C370" s="20"/>
      <c r="D370" s="20"/>
      <c r="E370" s="20"/>
    </row>
    <row r="371">
      <c r="A371" s="20"/>
      <c r="B371" s="20"/>
      <c r="C371" s="20"/>
      <c r="D371" s="20"/>
      <c r="E371" s="20"/>
    </row>
    <row r="372">
      <c r="A372" s="20"/>
      <c r="B372" s="20"/>
      <c r="C372" s="20"/>
      <c r="D372" s="20"/>
      <c r="E372" s="20"/>
    </row>
    <row r="373">
      <c r="A373" s="20"/>
      <c r="B373" s="20"/>
      <c r="C373" s="20"/>
      <c r="D373" s="20"/>
      <c r="E373" s="20"/>
    </row>
    <row r="374">
      <c r="A374" s="20"/>
      <c r="B374" s="20"/>
      <c r="C374" s="20"/>
      <c r="D374" s="20"/>
      <c r="E374" s="20"/>
    </row>
    <row r="375">
      <c r="A375" s="20"/>
      <c r="B375" s="20"/>
      <c r="C375" s="20"/>
      <c r="D375" s="20"/>
      <c r="E375" s="20"/>
    </row>
    <row r="376">
      <c r="A376" s="20"/>
      <c r="B376" s="20"/>
      <c r="C376" s="20"/>
      <c r="D376" s="20"/>
      <c r="E376" s="20"/>
    </row>
    <row r="377">
      <c r="A377" s="20"/>
      <c r="B377" s="20"/>
      <c r="C377" s="20"/>
      <c r="D377" s="20"/>
      <c r="E377" s="20"/>
    </row>
    <row r="378">
      <c r="A378" s="20"/>
      <c r="B378" s="20"/>
      <c r="C378" s="20"/>
      <c r="D378" s="20"/>
      <c r="E378" s="20"/>
    </row>
    <row r="379">
      <c r="A379" s="20"/>
      <c r="B379" s="20"/>
      <c r="C379" s="20"/>
      <c r="D379" s="20"/>
      <c r="E379" s="20"/>
    </row>
    <row r="380">
      <c r="A380" s="20"/>
      <c r="B380" s="20"/>
      <c r="C380" s="20"/>
      <c r="D380" s="20"/>
      <c r="E380" s="20"/>
    </row>
    <row r="381">
      <c r="A381" s="20"/>
      <c r="B381" s="20"/>
      <c r="C381" s="20"/>
      <c r="D381" s="20"/>
      <c r="E381" s="20"/>
    </row>
    <row r="382">
      <c r="A382" s="20"/>
      <c r="B382" s="20"/>
      <c r="C382" s="20"/>
      <c r="D382" s="20"/>
      <c r="E382" s="20"/>
    </row>
    <row r="383">
      <c r="A383" s="20"/>
      <c r="B383" s="20"/>
      <c r="C383" s="20"/>
      <c r="D383" s="20"/>
      <c r="E383" s="20"/>
    </row>
    <row r="384">
      <c r="A384" s="20"/>
      <c r="B384" s="20"/>
      <c r="C384" s="20"/>
      <c r="D384" s="20"/>
      <c r="E384" s="20"/>
    </row>
    <row r="385">
      <c r="A385" s="20"/>
      <c r="B385" s="20"/>
      <c r="C385" s="20"/>
      <c r="D385" s="20"/>
      <c r="E385" s="20"/>
    </row>
    <row r="386">
      <c r="A386" s="20"/>
      <c r="B386" s="20"/>
      <c r="C386" s="20"/>
      <c r="D386" s="20"/>
      <c r="E386" s="20"/>
    </row>
    <row r="387">
      <c r="A387" s="20"/>
      <c r="B387" s="20"/>
      <c r="C387" s="20"/>
      <c r="D387" s="20"/>
      <c r="E387" s="20"/>
    </row>
    <row r="388">
      <c r="A388" s="20"/>
      <c r="B388" s="20"/>
      <c r="C388" s="20"/>
      <c r="D388" s="20"/>
      <c r="E388" s="20"/>
    </row>
    <row r="389">
      <c r="A389" s="20"/>
      <c r="B389" s="20"/>
      <c r="C389" s="20"/>
      <c r="D389" s="20"/>
      <c r="E389" s="20"/>
    </row>
    <row r="390">
      <c r="A390" s="20"/>
      <c r="B390" s="20"/>
      <c r="C390" s="20"/>
      <c r="D390" s="20"/>
      <c r="E390" s="20"/>
    </row>
    <row r="391">
      <c r="A391" s="20"/>
      <c r="B391" s="20"/>
      <c r="C391" s="20"/>
      <c r="D391" s="20"/>
      <c r="E391" s="20"/>
    </row>
    <row r="392">
      <c r="A392" s="20"/>
      <c r="B392" s="20"/>
      <c r="C392" s="20"/>
      <c r="D392" s="20"/>
      <c r="E392" s="20"/>
    </row>
    <row r="393">
      <c r="A393" s="20"/>
      <c r="B393" s="20"/>
      <c r="C393" s="20"/>
      <c r="D393" s="20"/>
      <c r="E393" s="20"/>
    </row>
    <row r="394">
      <c r="A394" s="20"/>
      <c r="B394" s="20"/>
      <c r="C394" s="20"/>
      <c r="D394" s="20"/>
      <c r="E394" s="20"/>
    </row>
    <row r="395">
      <c r="A395" s="20"/>
      <c r="B395" s="20"/>
      <c r="C395" s="20"/>
      <c r="D395" s="20"/>
      <c r="E395" s="20"/>
    </row>
    <row r="396">
      <c r="A396" s="20"/>
      <c r="B396" s="20"/>
      <c r="C396" s="20"/>
      <c r="D396" s="20"/>
      <c r="E396" s="20"/>
    </row>
    <row r="397">
      <c r="A397" s="20"/>
      <c r="B397" s="20"/>
      <c r="C397" s="20"/>
      <c r="D397" s="20"/>
      <c r="E397" s="20"/>
    </row>
    <row r="398">
      <c r="A398" s="20"/>
      <c r="B398" s="20"/>
      <c r="C398" s="20"/>
      <c r="D398" s="20"/>
      <c r="E398" s="20"/>
    </row>
    <row r="399">
      <c r="A399" s="20"/>
      <c r="B399" s="20"/>
      <c r="C399" s="20"/>
      <c r="D399" s="20"/>
      <c r="E399" s="20"/>
    </row>
    <row r="400">
      <c r="A400" s="20"/>
      <c r="B400" s="20"/>
      <c r="C400" s="20"/>
      <c r="D400" s="20"/>
      <c r="E400" s="20"/>
    </row>
    <row r="401">
      <c r="A401" s="20"/>
      <c r="B401" s="20"/>
      <c r="C401" s="20"/>
      <c r="D401" s="20"/>
      <c r="E401" s="20"/>
    </row>
    <row r="402">
      <c r="A402" s="20"/>
      <c r="B402" s="20"/>
      <c r="C402" s="20"/>
      <c r="D402" s="20"/>
      <c r="E402" s="20"/>
    </row>
    <row r="403">
      <c r="A403" s="20"/>
      <c r="B403" s="20"/>
      <c r="C403" s="20"/>
      <c r="D403" s="20"/>
      <c r="E403" s="20"/>
    </row>
    <row r="404">
      <c r="A404" s="20"/>
      <c r="B404" s="20"/>
      <c r="C404" s="20"/>
      <c r="D404" s="20"/>
      <c r="E404" s="20"/>
    </row>
    <row r="405">
      <c r="A405" s="20"/>
      <c r="B405" s="20"/>
      <c r="C405" s="20"/>
      <c r="D405" s="20"/>
      <c r="E405" s="20"/>
    </row>
    <row r="406">
      <c r="A406" s="20"/>
      <c r="B406" s="20"/>
      <c r="C406" s="20"/>
      <c r="D406" s="20"/>
      <c r="E406" s="20"/>
    </row>
    <row r="407">
      <c r="A407" s="20"/>
      <c r="B407" s="20"/>
      <c r="C407" s="20"/>
      <c r="D407" s="20"/>
      <c r="E407" s="20"/>
    </row>
    <row r="408">
      <c r="A408" s="20"/>
      <c r="B408" s="20"/>
      <c r="C408" s="20"/>
      <c r="D408" s="20"/>
      <c r="E408" s="20"/>
    </row>
    <row r="409">
      <c r="A409" s="20"/>
      <c r="B409" s="20"/>
      <c r="C409" s="20"/>
      <c r="D409" s="20"/>
      <c r="E409" s="20"/>
    </row>
    <row r="410">
      <c r="A410" s="20"/>
      <c r="B410" s="20"/>
      <c r="C410" s="20"/>
      <c r="D410" s="20"/>
      <c r="E410" s="20"/>
    </row>
    <row r="411">
      <c r="A411" s="20"/>
      <c r="B411" s="20"/>
      <c r="C411" s="20"/>
      <c r="D411" s="20"/>
      <c r="E411" s="20"/>
    </row>
    <row r="412">
      <c r="A412" s="20"/>
      <c r="B412" s="20"/>
      <c r="C412" s="20"/>
      <c r="D412" s="20"/>
      <c r="E412" s="20"/>
    </row>
    <row r="413">
      <c r="A413" s="20"/>
      <c r="B413" s="20"/>
      <c r="C413" s="20"/>
      <c r="D413" s="20"/>
      <c r="E413" s="20"/>
    </row>
    <row r="414">
      <c r="A414" s="20"/>
      <c r="B414" s="20"/>
      <c r="C414" s="20"/>
      <c r="D414" s="20"/>
      <c r="E414" s="20"/>
    </row>
    <row r="415">
      <c r="A415" s="20"/>
      <c r="B415" s="20"/>
      <c r="C415" s="20"/>
      <c r="D415" s="20"/>
      <c r="E415" s="20"/>
    </row>
    <row r="416">
      <c r="A416" s="20"/>
      <c r="B416" s="20"/>
      <c r="C416" s="20"/>
      <c r="D416" s="20"/>
      <c r="E416" s="20"/>
    </row>
    <row r="417">
      <c r="A417" s="20"/>
      <c r="B417" s="20"/>
      <c r="C417" s="20"/>
      <c r="D417" s="20"/>
      <c r="E417" s="20"/>
    </row>
    <row r="418">
      <c r="A418" s="20"/>
      <c r="B418" s="20"/>
      <c r="C418" s="20"/>
      <c r="D418" s="20"/>
      <c r="E418" s="20"/>
    </row>
    <row r="419">
      <c r="A419" s="20"/>
      <c r="B419" s="20"/>
      <c r="C419" s="20"/>
      <c r="D419" s="20"/>
      <c r="E419" s="20"/>
    </row>
    <row r="420">
      <c r="A420" s="20"/>
      <c r="B420" s="20"/>
      <c r="C420" s="20"/>
      <c r="D420" s="20"/>
      <c r="E420" s="20"/>
    </row>
    <row r="421">
      <c r="A421" s="20"/>
      <c r="B421" s="20"/>
      <c r="C421" s="20"/>
      <c r="D421" s="20"/>
      <c r="E421" s="20"/>
    </row>
    <row r="422">
      <c r="A422" s="20"/>
      <c r="B422" s="20"/>
      <c r="C422" s="20"/>
      <c r="D422" s="20"/>
      <c r="E422" s="20"/>
    </row>
    <row r="423">
      <c r="A423" s="20"/>
      <c r="B423" s="20"/>
      <c r="C423" s="20"/>
      <c r="D423" s="20"/>
      <c r="E423" s="20"/>
    </row>
    <row r="424">
      <c r="A424" s="20"/>
      <c r="B424" s="20"/>
      <c r="C424" s="20"/>
      <c r="D424" s="20"/>
      <c r="E424" s="20"/>
    </row>
    <row r="425">
      <c r="A425" s="20"/>
      <c r="B425" s="20"/>
      <c r="C425" s="20"/>
      <c r="D425" s="20"/>
      <c r="E425" s="20"/>
    </row>
    <row r="426">
      <c r="A426" s="20"/>
      <c r="B426" s="20"/>
      <c r="C426" s="20"/>
      <c r="D426" s="20"/>
      <c r="E426" s="20"/>
    </row>
    <row r="427">
      <c r="A427" s="20"/>
      <c r="B427" s="20"/>
      <c r="C427" s="20"/>
      <c r="D427" s="20"/>
      <c r="E427" s="20"/>
    </row>
    <row r="428">
      <c r="A428" s="20"/>
      <c r="B428" s="20"/>
      <c r="C428" s="20"/>
      <c r="D428" s="20"/>
      <c r="E428" s="20"/>
    </row>
    <row r="429">
      <c r="A429" s="20"/>
      <c r="B429" s="20"/>
      <c r="C429" s="20"/>
      <c r="D429" s="20"/>
      <c r="E429" s="20"/>
    </row>
    <row r="430">
      <c r="A430" s="20"/>
      <c r="B430" s="20"/>
      <c r="C430" s="20"/>
      <c r="D430" s="20"/>
      <c r="E430" s="20"/>
    </row>
    <row r="431">
      <c r="A431" s="20"/>
      <c r="B431" s="20"/>
      <c r="C431" s="20"/>
      <c r="D431" s="20"/>
      <c r="E431" s="20"/>
    </row>
    <row r="432">
      <c r="A432" s="20"/>
      <c r="B432" s="20"/>
      <c r="C432" s="20"/>
      <c r="D432" s="20"/>
      <c r="E432" s="20"/>
    </row>
    <row r="433">
      <c r="A433" s="20"/>
      <c r="B433" s="20"/>
      <c r="C433" s="20"/>
      <c r="D433" s="20"/>
      <c r="E433" s="20"/>
    </row>
    <row r="434">
      <c r="A434" s="20"/>
      <c r="B434" s="20"/>
      <c r="C434" s="20"/>
      <c r="D434" s="20"/>
      <c r="E434" s="20"/>
    </row>
    <row r="435">
      <c r="A435" s="20"/>
      <c r="B435" s="20"/>
      <c r="C435" s="20"/>
      <c r="D435" s="20"/>
      <c r="E435" s="20"/>
    </row>
    <row r="436">
      <c r="A436" s="20"/>
      <c r="B436" s="20"/>
      <c r="C436" s="20"/>
      <c r="D436" s="20"/>
      <c r="E436" s="20"/>
    </row>
    <row r="437">
      <c r="A437" s="20"/>
      <c r="B437" s="20"/>
      <c r="C437" s="20"/>
      <c r="D437" s="20"/>
      <c r="E437" s="20"/>
    </row>
    <row r="438">
      <c r="A438" s="20"/>
      <c r="B438" s="20"/>
      <c r="C438" s="20"/>
      <c r="D438" s="20"/>
      <c r="E438" s="20"/>
    </row>
    <row r="439">
      <c r="A439" s="20"/>
      <c r="B439" s="20"/>
      <c r="C439" s="20"/>
      <c r="D439" s="20"/>
      <c r="E439" s="20"/>
    </row>
    <row r="440">
      <c r="A440" s="20"/>
      <c r="B440" s="20"/>
      <c r="C440" s="20"/>
      <c r="D440" s="20"/>
      <c r="E440" s="20"/>
    </row>
    <row r="441">
      <c r="A441" s="20"/>
      <c r="B441" s="20"/>
      <c r="C441" s="20"/>
      <c r="D441" s="20"/>
      <c r="E441" s="20"/>
    </row>
    <row r="442">
      <c r="A442" s="20"/>
      <c r="B442" s="20"/>
      <c r="C442" s="20"/>
      <c r="D442" s="20"/>
      <c r="E442" s="20"/>
    </row>
    <row r="443">
      <c r="A443" s="20"/>
      <c r="B443" s="20"/>
      <c r="C443" s="20"/>
      <c r="D443" s="20"/>
      <c r="E443" s="20"/>
    </row>
    <row r="444">
      <c r="A444" s="20"/>
      <c r="B444" s="20"/>
      <c r="C444" s="20"/>
      <c r="D444" s="20"/>
      <c r="E444" s="20"/>
    </row>
    <row r="445">
      <c r="A445" s="20"/>
      <c r="B445" s="20"/>
      <c r="C445" s="20"/>
      <c r="D445" s="20"/>
      <c r="E445" s="20"/>
    </row>
    <row r="446">
      <c r="A446" s="20"/>
      <c r="B446" s="20"/>
      <c r="C446" s="20"/>
      <c r="D446" s="20"/>
      <c r="E446" s="20"/>
    </row>
    <row r="447">
      <c r="A447" s="20"/>
      <c r="B447" s="20"/>
      <c r="C447" s="20"/>
      <c r="D447" s="20"/>
      <c r="E447" s="20"/>
    </row>
    <row r="448">
      <c r="A448" s="20"/>
      <c r="B448" s="20"/>
      <c r="C448" s="20"/>
      <c r="D448" s="20"/>
      <c r="E448" s="20"/>
    </row>
    <row r="449">
      <c r="A449" s="20"/>
      <c r="B449" s="20"/>
      <c r="C449" s="20"/>
      <c r="D449" s="20"/>
      <c r="E449" s="20"/>
    </row>
    <row r="450">
      <c r="A450" s="20"/>
      <c r="B450" s="20"/>
      <c r="C450" s="20"/>
      <c r="D450" s="20"/>
      <c r="E450" s="20"/>
    </row>
    <row r="451">
      <c r="A451" s="20"/>
      <c r="B451" s="20"/>
      <c r="C451" s="20"/>
      <c r="D451" s="20"/>
      <c r="E451" s="20"/>
    </row>
    <row r="452">
      <c r="A452" s="20"/>
      <c r="B452" s="20"/>
      <c r="C452" s="20"/>
      <c r="D452" s="20"/>
      <c r="E452" s="20"/>
    </row>
    <row r="453">
      <c r="A453" s="20"/>
      <c r="B453" s="20"/>
      <c r="C453" s="20"/>
      <c r="D453" s="20"/>
      <c r="E453" s="20"/>
    </row>
    <row r="454">
      <c r="A454" s="20"/>
      <c r="B454" s="20"/>
      <c r="C454" s="20"/>
      <c r="D454" s="20"/>
      <c r="E454" s="20"/>
    </row>
    <row r="455">
      <c r="A455" s="20"/>
      <c r="B455" s="20"/>
      <c r="C455" s="20"/>
      <c r="D455" s="20"/>
      <c r="E455" s="20"/>
    </row>
    <row r="456">
      <c r="A456" s="20"/>
      <c r="B456" s="20"/>
      <c r="C456" s="20"/>
      <c r="D456" s="20"/>
      <c r="E456" s="20"/>
    </row>
    <row r="457">
      <c r="A457" s="20"/>
      <c r="B457" s="20"/>
      <c r="C457" s="20"/>
      <c r="D457" s="20"/>
      <c r="E457" s="20"/>
    </row>
    <row r="458">
      <c r="A458" s="20"/>
      <c r="B458" s="20"/>
      <c r="C458" s="20"/>
      <c r="D458" s="20"/>
      <c r="E458" s="20"/>
    </row>
    <row r="459">
      <c r="A459" s="20"/>
      <c r="B459" s="20"/>
      <c r="C459" s="20"/>
      <c r="D459" s="20"/>
      <c r="E459" s="20"/>
    </row>
    <row r="460">
      <c r="A460" s="20"/>
      <c r="B460" s="20"/>
      <c r="C460" s="20"/>
      <c r="D460" s="20"/>
      <c r="E460" s="20"/>
    </row>
    <row r="461">
      <c r="A461" s="20"/>
      <c r="B461" s="20"/>
      <c r="C461" s="20"/>
      <c r="D461" s="20"/>
      <c r="E461" s="20"/>
    </row>
    <row r="462">
      <c r="A462" s="20"/>
      <c r="B462" s="20"/>
      <c r="C462" s="20"/>
      <c r="D462" s="20"/>
      <c r="E462" s="20"/>
    </row>
    <row r="463">
      <c r="A463" s="20"/>
      <c r="B463" s="20"/>
      <c r="C463" s="20"/>
      <c r="D463" s="20"/>
      <c r="E463" s="20"/>
    </row>
    <row r="464">
      <c r="A464" s="20"/>
      <c r="B464" s="20"/>
      <c r="C464" s="20"/>
      <c r="D464" s="20"/>
      <c r="E464" s="20"/>
    </row>
    <row r="465">
      <c r="A465" s="20"/>
      <c r="B465" s="20"/>
      <c r="C465" s="20"/>
      <c r="D465" s="20"/>
      <c r="E465" s="20"/>
    </row>
    <row r="466">
      <c r="A466" s="20"/>
      <c r="B466" s="20"/>
      <c r="C466" s="20"/>
      <c r="D466" s="20"/>
      <c r="E466" s="20"/>
    </row>
    <row r="467">
      <c r="A467" s="20"/>
      <c r="B467" s="20"/>
      <c r="C467" s="20"/>
      <c r="D467" s="20"/>
      <c r="E467" s="20"/>
    </row>
    <row r="468">
      <c r="A468" s="20"/>
      <c r="B468" s="20"/>
      <c r="C468" s="20"/>
      <c r="D468" s="20"/>
      <c r="E468" s="20"/>
    </row>
    <row r="469">
      <c r="A469" s="20"/>
      <c r="B469" s="20"/>
      <c r="C469" s="20"/>
      <c r="D469" s="20"/>
      <c r="E469" s="20"/>
    </row>
    <row r="470">
      <c r="A470" s="20"/>
      <c r="B470" s="20"/>
      <c r="C470" s="20"/>
      <c r="D470" s="20"/>
      <c r="E470" s="20"/>
    </row>
    <row r="471">
      <c r="A471" s="20"/>
      <c r="B471" s="20"/>
      <c r="C471" s="20"/>
      <c r="D471" s="20"/>
      <c r="E471" s="20"/>
    </row>
    <row r="472">
      <c r="A472" s="20"/>
      <c r="B472" s="20"/>
      <c r="C472" s="20"/>
      <c r="D472" s="20"/>
      <c r="E472" s="20"/>
    </row>
    <row r="473">
      <c r="A473" s="20"/>
      <c r="B473" s="20"/>
      <c r="C473" s="20"/>
      <c r="D473" s="20"/>
      <c r="E473" s="20"/>
    </row>
    <row r="474">
      <c r="A474" s="20"/>
      <c r="B474" s="20"/>
      <c r="C474" s="20"/>
      <c r="D474" s="20"/>
      <c r="E474" s="20"/>
    </row>
    <row r="475">
      <c r="A475" s="20"/>
      <c r="B475" s="20"/>
      <c r="C475" s="20"/>
      <c r="D475" s="20"/>
      <c r="E475" s="20"/>
    </row>
    <row r="476">
      <c r="A476" s="20"/>
      <c r="B476" s="20"/>
      <c r="C476" s="20"/>
      <c r="D476" s="20"/>
      <c r="E476" s="20"/>
    </row>
    <row r="477">
      <c r="A477" s="20"/>
      <c r="B477" s="20"/>
      <c r="C477" s="20"/>
      <c r="D477" s="20"/>
      <c r="E477" s="20"/>
    </row>
    <row r="478">
      <c r="A478" s="20"/>
      <c r="B478" s="20"/>
      <c r="C478" s="20"/>
      <c r="D478" s="20"/>
      <c r="E478" s="20"/>
    </row>
    <row r="479">
      <c r="A479" s="20"/>
      <c r="B479" s="20"/>
      <c r="C479" s="20"/>
      <c r="D479" s="20"/>
      <c r="E479" s="20"/>
    </row>
    <row r="480">
      <c r="A480" s="20"/>
      <c r="B480" s="20"/>
      <c r="C480" s="20"/>
      <c r="D480" s="20"/>
      <c r="E480" s="20"/>
    </row>
    <row r="481">
      <c r="A481" s="20"/>
      <c r="B481" s="20"/>
      <c r="C481" s="20"/>
      <c r="D481" s="20"/>
      <c r="E481" s="20"/>
    </row>
    <row r="482">
      <c r="A482" s="20"/>
      <c r="B482" s="20"/>
      <c r="C482" s="20"/>
      <c r="D482" s="20"/>
      <c r="E482" s="20"/>
    </row>
    <row r="483">
      <c r="A483" s="20"/>
      <c r="B483" s="20"/>
      <c r="C483" s="20"/>
      <c r="D483" s="20"/>
      <c r="E483" s="20"/>
    </row>
    <row r="484">
      <c r="A484" s="20"/>
      <c r="B484" s="20"/>
      <c r="C484" s="20"/>
      <c r="D484" s="20"/>
      <c r="E484" s="20"/>
    </row>
    <row r="485">
      <c r="A485" s="20"/>
      <c r="B485" s="20"/>
      <c r="C485" s="20"/>
      <c r="D485" s="20"/>
      <c r="E485" s="20"/>
    </row>
    <row r="486">
      <c r="A486" s="20"/>
      <c r="B486" s="20"/>
      <c r="C486" s="20"/>
      <c r="D486" s="20"/>
      <c r="E486" s="20"/>
    </row>
    <row r="487">
      <c r="A487" s="20"/>
      <c r="B487" s="20"/>
      <c r="C487" s="20"/>
      <c r="D487" s="20"/>
      <c r="E487" s="20"/>
    </row>
    <row r="488">
      <c r="A488" s="20"/>
      <c r="B488" s="20"/>
      <c r="C488" s="20"/>
      <c r="D488" s="20"/>
      <c r="E488" s="20"/>
    </row>
    <row r="489">
      <c r="A489" s="20"/>
      <c r="B489" s="20"/>
      <c r="C489" s="20"/>
      <c r="D489" s="20"/>
      <c r="E489" s="20"/>
    </row>
    <row r="490">
      <c r="A490" s="20"/>
      <c r="B490" s="20"/>
      <c r="C490" s="20"/>
      <c r="D490" s="20"/>
      <c r="E490" s="20"/>
    </row>
    <row r="491">
      <c r="A491" s="20"/>
      <c r="B491" s="20"/>
      <c r="C491" s="20"/>
      <c r="D491" s="20"/>
      <c r="E491" s="20"/>
    </row>
    <row r="492">
      <c r="A492" s="20"/>
      <c r="B492" s="20"/>
      <c r="C492" s="20"/>
      <c r="D492" s="20"/>
      <c r="E492" s="20"/>
    </row>
    <row r="493">
      <c r="A493" s="20"/>
      <c r="B493" s="20"/>
      <c r="C493" s="20"/>
      <c r="D493" s="20"/>
      <c r="E493" s="20"/>
    </row>
    <row r="494">
      <c r="A494" s="20"/>
      <c r="B494" s="20"/>
      <c r="C494" s="20"/>
      <c r="D494" s="20"/>
      <c r="E494" s="20"/>
    </row>
    <row r="495">
      <c r="A495" s="20"/>
      <c r="B495" s="20"/>
      <c r="C495" s="20"/>
      <c r="D495" s="20"/>
      <c r="E495" s="20"/>
    </row>
    <row r="496">
      <c r="A496" s="20"/>
      <c r="B496" s="20"/>
      <c r="C496" s="20"/>
      <c r="D496" s="20"/>
      <c r="E496" s="20"/>
    </row>
    <row r="497">
      <c r="A497" s="20"/>
      <c r="B497" s="20"/>
      <c r="C497" s="20"/>
      <c r="D497" s="20"/>
      <c r="E497" s="20"/>
    </row>
    <row r="498">
      <c r="A498" s="20"/>
      <c r="B498" s="20"/>
      <c r="C498" s="20"/>
      <c r="D498" s="20"/>
      <c r="E498" s="20"/>
    </row>
    <row r="499">
      <c r="A499" s="20"/>
      <c r="B499" s="20"/>
      <c r="C499" s="20"/>
      <c r="D499" s="20"/>
      <c r="E499" s="20"/>
    </row>
    <row r="500">
      <c r="A500" s="20"/>
      <c r="B500" s="20"/>
      <c r="C500" s="20"/>
      <c r="D500" s="20"/>
      <c r="E500" s="20"/>
    </row>
    <row r="501">
      <c r="A501" s="20"/>
      <c r="B501" s="20"/>
      <c r="C501" s="20"/>
      <c r="D501" s="20"/>
      <c r="E501" s="20"/>
    </row>
    <row r="502">
      <c r="A502" s="20"/>
      <c r="B502" s="20"/>
      <c r="C502" s="20"/>
      <c r="D502" s="20"/>
      <c r="E502" s="20"/>
    </row>
    <row r="503">
      <c r="A503" s="20"/>
      <c r="B503" s="20"/>
      <c r="C503" s="20"/>
      <c r="D503" s="20"/>
      <c r="E503" s="20"/>
    </row>
    <row r="504">
      <c r="A504" s="20"/>
      <c r="B504" s="20"/>
      <c r="C504" s="20"/>
      <c r="D504" s="20"/>
      <c r="E504" s="20"/>
    </row>
    <row r="505">
      <c r="A505" s="20"/>
      <c r="B505" s="20"/>
      <c r="C505" s="20"/>
      <c r="D505" s="20"/>
      <c r="E505" s="20"/>
    </row>
    <row r="506">
      <c r="A506" s="20"/>
      <c r="B506" s="20"/>
      <c r="C506" s="20"/>
      <c r="D506" s="20"/>
      <c r="E506" s="20"/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  <row r="979">
      <c r="A979" s="20"/>
      <c r="B979" s="20"/>
      <c r="C979" s="20"/>
      <c r="D979" s="20"/>
      <c r="E979" s="20"/>
    </row>
    <row r="980">
      <c r="A980" s="20"/>
      <c r="B980" s="20"/>
      <c r="C980" s="20"/>
      <c r="D980" s="20"/>
      <c r="E980" s="20"/>
    </row>
    <row r="981">
      <c r="A981" s="20"/>
      <c r="B981" s="20"/>
      <c r="C981" s="20"/>
      <c r="D981" s="20"/>
      <c r="E981" s="20"/>
    </row>
    <row r="982">
      <c r="A982" s="20"/>
      <c r="B982" s="20"/>
      <c r="C982" s="20"/>
      <c r="D982" s="20"/>
      <c r="E982" s="20"/>
    </row>
    <row r="983">
      <c r="A983" s="20"/>
      <c r="B983" s="20"/>
      <c r="C983" s="20"/>
      <c r="D983" s="20"/>
      <c r="E983" s="20"/>
    </row>
    <row r="984">
      <c r="A984" s="20"/>
      <c r="B984" s="20"/>
      <c r="C984" s="20"/>
      <c r="D984" s="20"/>
      <c r="E984" s="20"/>
    </row>
    <row r="985">
      <c r="A985" s="20"/>
      <c r="B985" s="20"/>
      <c r="C985" s="20"/>
      <c r="D985" s="20"/>
      <c r="E985" s="20"/>
    </row>
    <row r="986">
      <c r="A986" s="20"/>
      <c r="B986" s="20"/>
      <c r="C986" s="20"/>
      <c r="D986" s="20"/>
      <c r="E986" s="20"/>
    </row>
    <row r="987">
      <c r="A987" s="20"/>
      <c r="B987" s="20"/>
      <c r="C987" s="20"/>
      <c r="D987" s="20"/>
      <c r="E987" s="20"/>
    </row>
    <row r="988">
      <c r="A988" s="20"/>
      <c r="B988" s="20"/>
      <c r="C988" s="20"/>
      <c r="D988" s="20"/>
      <c r="E988" s="20"/>
    </row>
    <row r="989">
      <c r="A989" s="20"/>
      <c r="B989" s="20"/>
      <c r="C989" s="20"/>
      <c r="D989" s="20"/>
      <c r="E989" s="20"/>
    </row>
    <row r="990">
      <c r="A990" s="20"/>
      <c r="B990" s="20"/>
      <c r="C990" s="20"/>
      <c r="D990" s="20"/>
      <c r="E990" s="20"/>
    </row>
    <row r="991">
      <c r="A991" s="20"/>
      <c r="B991" s="20"/>
      <c r="C991" s="20"/>
      <c r="D991" s="20"/>
      <c r="E991" s="20"/>
    </row>
    <row r="992">
      <c r="A992" s="20"/>
      <c r="B992" s="20"/>
      <c r="C992" s="20"/>
      <c r="D992" s="20"/>
      <c r="E992" s="20"/>
    </row>
    <row r="993">
      <c r="A993" s="20"/>
      <c r="B993" s="20"/>
      <c r="C993" s="20"/>
      <c r="D993" s="20"/>
      <c r="E993" s="20"/>
    </row>
    <row r="994">
      <c r="A994" s="20"/>
      <c r="B994" s="20"/>
      <c r="C994" s="20"/>
      <c r="D994" s="20"/>
      <c r="E994" s="20"/>
    </row>
    <row r="995">
      <c r="A995" s="20"/>
      <c r="B995" s="20"/>
      <c r="C995" s="20"/>
      <c r="D995" s="20"/>
      <c r="E995" s="20"/>
    </row>
    <row r="996">
      <c r="A996" s="20"/>
      <c r="B996" s="20"/>
      <c r="C996" s="20"/>
      <c r="D996" s="20"/>
      <c r="E996" s="20"/>
    </row>
    <row r="997">
      <c r="A997" s="20"/>
      <c r="B997" s="20"/>
      <c r="C997" s="20"/>
      <c r="D997" s="20"/>
      <c r="E997" s="20"/>
    </row>
    <row r="998">
      <c r="A998" s="20"/>
      <c r="B998" s="20"/>
      <c r="C998" s="20"/>
      <c r="D998" s="20"/>
      <c r="E998" s="20"/>
    </row>
    <row r="999">
      <c r="A999" s="20"/>
      <c r="B999" s="20"/>
      <c r="C999" s="20"/>
      <c r="D999" s="20"/>
      <c r="E999" s="20"/>
    </row>
    <row r="1000">
      <c r="A1000" s="20"/>
      <c r="B1000" s="20"/>
      <c r="C1000" s="20"/>
      <c r="D1000" s="20"/>
      <c r="E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0"/>
    <col customWidth="1" min="2" max="2" width="9.38"/>
    <col customWidth="1" min="3" max="3" width="5.5"/>
    <col customWidth="1" min="4" max="4" width="5.63"/>
    <col customWidth="1" min="5" max="5" width="9.38"/>
    <col customWidth="1" min="6" max="6" width="15.88"/>
    <col customWidth="1" min="7" max="7" width="5.13"/>
    <col customWidth="1" min="8" max="8" width="11.38"/>
    <col customWidth="1" min="9" max="9" width="9.63"/>
    <col customWidth="1" min="10" max="26" width="7.0"/>
  </cols>
  <sheetData>
    <row r="1" ht="32.25" customHeight="1">
      <c r="A1" s="4" t="s">
        <v>1</v>
      </c>
      <c r="B1" s="6" t="s">
        <v>9</v>
      </c>
      <c r="C1" s="6" t="s">
        <v>10</v>
      </c>
      <c r="D1" s="6" t="s">
        <v>11</v>
      </c>
      <c r="E1" s="11" t="s">
        <v>12</v>
      </c>
      <c r="F1" s="13" t="s">
        <v>14</v>
      </c>
      <c r="G1" s="13" t="s">
        <v>15</v>
      </c>
      <c r="H1" s="13" t="s">
        <v>16</v>
      </c>
      <c r="I1" s="13" t="s">
        <v>17</v>
      </c>
    </row>
    <row r="2">
      <c r="A2" s="15" t="s">
        <v>7</v>
      </c>
      <c r="B2" s="15" t="s">
        <v>19</v>
      </c>
      <c r="C2" s="15" t="s">
        <v>20</v>
      </c>
      <c r="D2" s="19"/>
      <c r="E2" s="19" t="s">
        <v>23</v>
      </c>
      <c r="F2" s="19"/>
      <c r="G2" s="19"/>
      <c r="H2" s="19"/>
      <c r="I2" s="19"/>
      <c r="L2" s="21"/>
      <c r="M2" s="22"/>
      <c r="N2" s="24"/>
    </row>
    <row r="3">
      <c r="A3" s="15" t="s">
        <v>24</v>
      </c>
      <c r="B3" s="15" t="s">
        <v>25</v>
      </c>
      <c r="C3" s="15" t="s">
        <v>26</v>
      </c>
      <c r="D3" s="19" t="s">
        <v>27</v>
      </c>
      <c r="E3" s="19"/>
      <c r="F3" s="19"/>
      <c r="G3" s="19"/>
      <c r="H3" s="19"/>
      <c r="I3" s="19"/>
      <c r="L3" s="26"/>
      <c r="M3" s="22"/>
      <c r="N3" s="24"/>
    </row>
    <row r="4">
      <c r="A4" s="15" t="s">
        <v>28</v>
      </c>
      <c r="B4" s="15" t="s">
        <v>29</v>
      </c>
      <c r="C4" s="15" t="s">
        <v>20</v>
      </c>
      <c r="D4" s="19"/>
      <c r="E4" s="19"/>
      <c r="F4" s="19"/>
      <c r="G4" s="19"/>
      <c r="H4" s="19"/>
      <c r="I4" s="19"/>
      <c r="L4" s="24"/>
      <c r="M4" s="30"/>
    </row>
    <row r="5">
      <c r="A5" s="15" t="s">
        <v>31</v>
      </c>
      <c r="B5" s="15" t="s">
        <v>32</v>
      </c>
      <c r="C5" s="15" t="s">
        <v>33</v>
      </c>
      <c r="D5" s="19"/>
      <c r="E5" s="19" t="s">
        <v>23</v>
      </c>
      <c r="F5" s="19"/>
      <c r="G5" s="19"/>
      <c r="H5" s="19"/>
      <c r="I5" s="19"/>
      <c r="L5" s="24"/>
      <c r="M5" s="30"/>
    </row>
    <row r="6">
      <c r="A6" s="15" t="s">
        <v>34</v>
      </c>
      <c r="B6" s="15" t="s">
        <v>35</v>
      </c>
      <c r="C6" s="15" t="s">
        <v>36</v>
      </c>
      <c r="D6" s="19"/>
      <c r="E6" s="19"/>
      <c r="F6" s="19"/>
      <c r="G6" s="19"/>
      <c r="H6" s="19"/>
      <c r="I6" s="19"/>
      <c r="L6" s="24"/>
      <c r="M6" s="30"/>
    </row>
    <row r="7">
      <c r="A7" s="15" t="s">
        <v>37</v>
      </c>
      <c r="B7" s="15" t="s">
        <v>38</v>
      </c>
      <c r="C7" s="15" t="s">
        <v>39</v>
      </c>
      <c r="D7" s="19"/>
      <c r="E7" s="19" t="s">
        <v>23</v>
      </c>
      <c r="F7" s="19"/>
      <c r="G7" s="19"/>
      <c r="H7" s="19"/>
      <c r="I7" s="19"/>
      <c r="L7" s="24"/>
      <c r="M7" s="30"/>
    </row>
    <row r="8">
      <c r="A8" s="15" t="s">
        <v>40</v>
      </c>
      <c r="B8" s="15" t="s">
        <v>41</v>
      </c>
      <c r="C8" s="15" t="s">
        <v>33</v>
      </c>
      <c r="D8" s="19" t="s">
        <v>42</v>
      </c>
      <c r="E8" s="19"/>
      <c r="F8" s="19"/>
      <c r="G8" s="19"/>
      <c r="H8" s="19"/>
      <c r="I8" s="19"/>
      <c r="L8" s="21"/>
      <c r="M8" s="30"/>
    </row>
    <row r="9">
      <c r="A9" s="15" t="s">
        <v>44</v>
      </c>
      <c r="B9" s="15" t="s">
        <v>45</v>
      </c>
      <c r="C9" s="15" t="s">
        <v>39</v>
      </c>
      <c r="D9" s="19"/>
      <c r="E9" s="19" t="s">
        <v>23</v>
      </c>
      <c r="F9" s="19"/>
      <c r="G9" s="19"/>
      <c r="H9" s="19"/>
      <c r="I9" s="19"/>
      <c r="L9" s="21"/>
      <c r="M9" s="30"/>
    </row>
    <row r="10">
      <c r="A10" s="15" t="s">
        <v>47</v>
      </c>
      <c r="B10" s="15" t="s">
        <v>48</v>
      </c>
      <c r="C10" s="15" t="s">
        <v>26</v>
      </c>
      <c r="D10" s="19" t="s">
        <v>49</v>
      </c>
      <c r="E10" s="19"/>
      <c r="F10" s="19"/>
      <c r="G10" s="19"/>
      <c r="H10" s="19"/>
      <c r="I10" s="19"/>
      <c r="L10" s="21"/>
      <c r="M10" s="22"/>
    </row>
    <row r="11">
      <c r="A11" s="15" t="s">
        <v>51</v>
      </c>
      <c r="B11" s="15" t="s">
        <v>52</v>
      </c>
      <c r="C11" s="15" t="s">
        <v>53</v>
      </c>
      <c r="D11" s="19"/>
      <c r="E11" s="19"/>
      <c r="F11" s="19"/>
      <c r="G11" s="19"/>
      <c r="H11" s="19"/>
      <c r="I11" s="19"/>
      <c r="L11" s="24"/>
      <c r="M11" s="30"/>
    </row>
    <row r="12">
      <c r="A12" s="15" t="s">
        <v>54</v>
      </c>
      <c r="B12" s="15" t="s">
        <v>55</v>
      </c>
      <c r="C12" s="15" t="s">
        <v>20</v>
      </c>
      <c r="D12" s="19"/>
      <c r="E12" s="19"/>
      <c r="F12" s="19"/>
      <c r="G12" s="19"/>
      <c r="H12" s="19"/>
      <c r="I12" s="19"/>
      <c r="L12" s="21"/>
      <c r="M12" s="22"/>
    </row>
    <row r="13">
      <c r="A13" s="15" t="s">
        <v>57</v>
      </c>
      <c r="B13" s="15" t="s">
        <v>58</v>
      </c>
      <c r="C13" s="15" t="s">
        <v>53</v>
      </c>
      <c r="D13" s="19"/>
      <c r="E13" s="19" t="s">
        <v>23</v>
      </c>
      <c r="F13" s="19"/>
      <c r="G13" s="19"/>
      <c r="H13" s="19"/>
      <c r="I13" s="19"/>
      <c r="L13" s="21"/>
      <c r="M13" s="22"/>
      <c r="N13" s="24"/>
    </row>
    <row r="14">
      <c r="A14" s="15" t="s">
        <v>59</v>
      </c>
      <c r="B14" s="15" t="s">
        <v>60</v>
      </c>
      <c r="C14" s="15" t="s">
        <v>61</v>
      </c>
      <c r="D14" s="19"/>
      <c r="E14" s="19" t="s">
        <v>23</v>
      </c>
      <c r="F14" s="19"/>
      <c r="G14" s="19"/>
      <c r="H14" s="19"/>
      <c r="I14" s="19"/>
      <c r="L14" s="21"/>
      <c r="M14" s="22"/>
      <c r="N14" s="24"/>
    </row>
    <row r="15">
      <c r="A15" s="15" t="s">
        <v>62</v>
      </c>
      <c r="B15" s="15" t="s">
        <v>63</v>
      </c>
      <c r="C15" s="15" t="s">
        <v>61</v>
      </c>
      <c r="D15" s="19"/>
      <c r="E15" s="19" t="s">
        <v>23</v>
      </c>
      <c r="F15" s="19"/>
      <c r="G15" s="19"/>
      <c r="H15" s="19"/>
      <c r="I15" s="19"/>
      <c r="L15" s="26"/>
      <c r="M15" s="22"/>
    </row>
    <row r="16">
      <c r="A16" s="15" t="s">
        <v>64</v>
      </c>
      <c r="B16" s="15" t="s">
        <v>65</v>
      </c>
      <c r="C16" s="15" t="s">
        <v>39</v>
      </c>
      <c r="D16" s="19"/>
      <c r="E16" s="19" t="s">
        <v>23</v>
      </c>
      <c r="F16" s="19"/>
      <c r="G16" s="19"/>
      <c r="H16" s="19"/>
      <c r="I16" s="19"/>
      <c r="L16" s="26"/>
      <c r="M16" s="22"/>
      <c r="N16" s="24"/>
    </row>
    <row r="17">
      <c r="A17" s="15" t="s">
        <v>66</v>
      </c>
      <c r="B17" s="15" t="s">
        <v>67</v>
      </c>
      <c r="C17" s="15" t="s">
        <v>20</v>
      </c>
      <c r="D17" s="19"/>
      <c r="E17" s="19" t="s">
        <v>23</v>
      </c>
      <c r="F17" s="19"/>
      <c r="G17" s="19"/>
      <c r="H17" s="19"/>
      <c r="I17" s="19"/>
      <c r="L17" s="24"/>
      <c r="M17" s="30"/>
      <c r="N17" s="24"/>
    </row>
    <row r="18">
      <c r="A18" s="15" t="s">
        <v>69</v>
      </c>
      <c r="B18" s="15" t="s">
        <v>70</v>
      </c>
      <c r="C18" s="15" t="s">
        <v>61</v>
      </c>
      <c r="D18" s="19"/>
      <c r="E18" s="19" t="s">
        <v>23</v>
      </c>
      <c r="F18" s="19"/>
      <c r="G18" s="19"/>
      <c r="H18" s="19"/>
      <c r="I18" s="19"/>
      <c r="L18" s="24"/>
      <c r="M18" s="30"/>
      <c r="N18" s="24"/>
    </row>
    <row r="19">
      <c r="A19" s="15" t="s">
        <v>71</v>
      </c>
      <c r="B19" s="15" t="s">
        <v>72</v>
      </c>
      <c r="C19" s="15" t="s">
        <v>53</v>
      </c>
      <c r="D19" s="19"/>
      <c r="E19" s="19" t="s">
        <v>23</v>
      </c>
      <c r="F19" s="19"/>
      <c r="G19" s="19"/>
      <c r="H19" s="19"/>
      <c r="I19" s="19"/>
      <c r="L19" s="21"/>
      <c r="M19" s="30"/>
      <c r="N19" s="24"/>
    </row>
    <row r="20">
      <c r="A20" s="15" t="s">
        <v>73</v>
      </c>
      <c r="B20" s="15" t="s">
        <v>75</v>
      </c>
      <c r="C20" s="15" t="s">
        <v>53</v>
      </c>
      <c r="D20" s="19"/>
      <c r="E20" s="19"/>
      <c r="F20" s="19"/>
      <c r="G20" s="19"/>
      <c r="H20" s="19"/>
      <c r="I20" s="19"/>
      <c r="L20" s="26"/>
      <c r="M20" s="22"/>
    </row>
    <row r="21">
      <c r="A21" s="15" t="s">
        <v>74</v>
      </c>
      <c r="B21" s="15" t="s">
        <v>77</v>
      </c>
      <c r="C21" s="15" t="s">
        <v>39</v>
      </c>
      <c r="D21" s="19"/>
      <c r="E21" s="19"/>
      <c r="F21" s="19"/>
      <c r="G21" s="19"/>
      <c r="H21" s="19"/>
      <c r="I21" s="19"/>
      <c r="L21" s="26"/>
      <c r="M21" s="22"/>
      <c r="N21" s="24"/>
    </row>
    <row r="22">
      <c r="A22" s="15" t="s">
        <v>76</v>
      </c>
      <c r="B22" s="15" t="s">
        <v>80</v>
      </c>
      <c r="C22" s="15" t="s">
        <v>53</v>
      </c>
      <c r="D22" s="19"/>
      <c r="E22" s="19" t="s">
        <v>23</v>
      </c>
      <c r="F22" s="19"/>
      <c r="G22" s="19"/>
      <c r="H22" s="19"/>
      <c r="I22" s="19"/>
      <c r="L22" s="21"/>
      <c r="M22" s="22"/>
      <c r="N22" s="24"/>
    </row>
    <row r="23">
      <c r="A23" s="15" t="s">
        <v>78</v>
      </c>
      <c r="B23" s="15" t="s">
        <v>85</v>
      </c>
      <c r="C23" s="15" t="s">
        <v>86</v>
      </c>
      <c r="D23" s="19"/>
      <c r="E23" s="19" t="s">
        <v>23</v>
      </c>
      <c r="F23" s="19"/>
      <c r="G23" s="19"/>
      <c r="H23" s="19"/>
      <c r="I23" s="19"/>
      <c r="L23" s="24"/>
      <c r="M23" s="30"/>
    </row>
    <row r="24">
      <c r="A24" s="15" t="s">
        <v>79</v>
      </c>
      <c r="B24" s="15" t="s">
        <v>88</v>
      </c>
      <c r="C24" s="15" t="s">
        <v>89</v>
      </c>
      <c r="D24" s="19"/>
      <c r="E24" s="19"/>
      <c r="F24" s="19"/>
      <c r="G24" s="19"/>
      <c r="H24" s="19"/>
      <c r="I24" s="19"/>
      <c r="L24" s="21"/>
      <c r="M24" s="22"/>
      <c r="N24" s="24"/>
    </row>
    <row r="25">
      <c r="A25" s="15" t="s">
        <v>82</v>
      </c>
      <c r="B25" s="15" t="s">
        <v>25</v>
      </c>
      <c r="C25" s="15" t="s">
        <v>26</v>
      </c>
      <c r="D25" s="19" t="s">
        <v>27</v>
      </c>
      <c r="E25" s="19"/>
      <c r="F25" s="19"/>
      <c r="G25" s="19"/>
      <c r="H25" s="19"/>
      <c r="I25" s="19"/>
      <c r="L25" s="21"/>
      <c r="M25" s="22"/>
      <c r="N25" s="24"/>
    </row>
    <row r="26">
      <c r="A26" s="15" t="s">
        <v>87</v>
      </c>
      <c r="B26" s="15" t="s">
        <v>95</v>
      </c>
      <c r="C26" s="15" t="s">
        <v>86</v>
      </c>
      <c r="D26" s="19"/>
      <c r="E26" s="19" t="s">
        <v>23</v>
      </c>
      <c r="F26" s="19"/>
      <c r="G26" s="19"/>
      <c r="H26" s="19"/>
      <c r="I26" s="19"/>
      <c r="L26" s="21"/>
      <c r="M26" s="22"/>
      <c r="N26" s="24"/>
    </row>
    <row r="27">
      <c r="A27" s="15" t="s">
        <v>90</v>
      </c>
      <c r="B27" s="15" t="s">
        <v>98</v>
      </c>
      <c r="C27" s="15" t="s">
        <v>26</v>
      </c>
      <c r="D27" s="19"/>
      <c r="E27" s="19" t="s">
        <v>23</v>
      </c>
      <c r="F27" s="19"/>
      <c r="G27" s="19"/>
      <c r="H27" s="19"/>
      <c r="I27" s="19"/>
      <c r="L27" s="24"/>
      <c r="M27" s="30"/>
    </row>
    <row r="28">
      <c r="A28" s="15" t="s">
        <v>91</v>
      </c>
      <c r="B28" s="15" t="s">
        <v>99</v>
      </c>
      <c r="C28" s="15" t="s">
        <v>61</v>
      </c>
      <c r="D28" s="19"/>
      <c r="E28" s="19"/>
      <c r="F28" s="19"/>
      <c r="G28" s="19"/>
      <c r="H28" s="19"/>
      <c r="I28" s="19"/>
      <c r="L28" s="24"/>
      <c r="M28" s="30"/>
    </row>
    <row r="29">
      <c r="A29" s="15" t="s">
        <v>92</v>
      </c>
      <c r="B29" s="15" t="s">
        <v>102</v>
      </c>
      <c r="C29" s="15" t="s">
        <v>89</v>
      </c>
      <c r="D29" s="19" t="s">
        <v>42</v>
      </c>
      <c r="E29" s="19" t="s">
        <v>23</v>
      </c>
      <c r="F29" s="19"/>
      <c r="G29" s="19"/>
      <c r="H29" s="19"/>
      <c r="I29" s="19"/>
      <c r="L29" s="26"/>
      <c r="M29" s="22"/>
    </row>
    <row r="30">
      <c r="A30" s="15" t="s">
        <v>93</v>
      </c>
      <c r="B30" s="15" t="s">
        <v>104</v>
      </c>
      <c r="C30" s="15" t="s">
        <v>53</v>
      </c>
      <c r="D30" s="19"/>
      <c r="E30" s="19"/>
      <c r="F30" s="19"/>
      <c r="G30" s="19"/>
      <c r="H30" s="19"/>
      <c r="I30" s="19"/>
      <c r="L30" s="24"/>
      <c r="M30" s="30"/>
    </row>
    <row r="31">
      <c r="A31" s="33"/>
      <c r="B31" s="20"/>
      <c r="E31" s="20"/>
      <c r="F31" s="20"/>
      <c r="G31" s="20"/>
      <c r="H31" s="20"/>
      <c r="I31" s="20"/>
      <c r="L31" s="26"/>
      <c r="M31" s="22"/>
      <c r="N31" s="24"/>
    </row>
    <row r="32">
      <c r="A32" s="34"/>
      <c r="B32" s="20"/>
      <c r="E32" s="20"/>
      <c r="F32" s="20"/>
      <c r="G32" s="20"/>
      <c r="H32" s="20"/>
      <c r="I32" s="20"/>
      <c r="L32" s="21"/>
      <c r="M32" s="22"/>
      <c r="N32" s="24"/>
    </row>
    <row r="33">
      <c r="A33" s="33"/>
      <c r="B33" s="20"/>
      <c r="E33" s="20"/>
      <c r="F33" s="20"/>
      <c r="G33" s="20"/>
      <c r="H33" s="20"/>
      <c r="I33" s="20"/>
      <c r="L33" s="24"/>
      <c r="M33" s="30"/>
    </row>
    <row r="34">
      <c r="A34" s="34"/>
      <c r="B34" s="20"/>
      <c r="E34" s="20"/>
      <c r="F34" s="20"/>
      <c r="G34" s="20"/>
      <c r="H34" s="20"/>
      <c r="I34" s="20"/>
      <c r="L34" s="24"/>
      <c r="M34" s="30"/>
    </row>
    <row r="35">
      <c r="A35" s="33"/>
      <c r="B35" s="20"/>
      <c r="E35" s="20"/>
      <c r="F35" s="20"/>
      <c r="G35" s="20"/>
      <c r="H35" s="20"/>
      <c r="I35" s="20"/>
      <c r="L35" s="26"/>
      <c r="M35" s="22"/>
      <c r="N35" s="24"/>
    </row>
    <row r="36">
      <c r="A36" s="34"/>
      <c r="B36" s="20"/>
      <c r="E36" s="20"/>
      <c r="F36" s="20"/>
      <c r="G36" s="20"/>
      <c r="H36" s="20"/>
      <c r="I36" s="20"/>
      <c r="L36" s="35"/>
      <c r="M36" s="30"/>
      <c r="N36" s="24"/>
    </row>
    <row r="37">
      <c r="A37" s="20"/>
      <c r="B37" s="20"/>
      <c r="E37" s="20"/>
      <c r="F37" s="20"/>
      <c r="G37" s="20"/>
      <c r="H37" s="20"/>
      <c r="I37" s="20"/>
      <c r="L37" s="26"/>
      <c r="M37" s="22"/>
      <c r="N37" s="24"/>
    </row>
    <row r="38">
      <c r="A38" s="20"/>
      <c r="B38" s="20"/>
      <c r="E38" s="20"/>
      <c r="F38" s="20"/>
      <c r="G38" s="20"/>
      <c r="H38" s="20"/>
      <c r="I38" s="20"/>
      <c r="L38" s="21"/>
      <c r="M38" s="30"/>
      <c r="N38" s="24"/>
    </row>
    <row r="39">
      <c r="A39" s="20"/>
      <c r="B39" s="20"/>
      <c r="E39" s="20"/>
      <c r="F39" s="20"/>
      <c r="G39" s="20"/>
      <c r="H39" s="20"/>
      <c r="I39" s="20"/>
      <c r="L39" s="21"/>
      <c r="M39" s="30"/>
      <c r="N39" s="24"/>
    </row>
    <row r="40">
      <c r="A40" s="20"/>
      <c r="B40" s="20"/>
      <c r="E40" s="20"/>
      <c r="F40" s="20"/>
      <c r="G40" s="20"/>
      <c r="H40" s="20"/>
      <c r="I40" s="20"/>
      <c r="L40" s="21"/>
      <c r="M40" s="22"/>
      <c r="N40" s="24"/>
    </row>
    <row r="41">
      <c r="A41" s="20"/>
      <c r="B41" s="20"/>
      <c r="E41" s="20"/>
      <c r="F41" s="20"/>
      <c r="G41" s="20"/>
      <c r="H41" s="20"/>
      <c r="I41" s="20"/>
      <c r="L41" s="24"/>
      <c r="M41" s="30"/>
      <c r="N41" s="24"/>
    </row>
    <row r="42">
      <c r="A42" s="20"/>
      <c r="B42" s="20"/>
      <c r="E42" s="20"/>
      <c r="F42" s="20"/>
      <c r="G42" s="20"/>
      <c r="H42" s="20"/>
      <c r="I42" s="20"/>
      <c r="L42" s="26"/>
      <c r="M42" s="22"/>
      <c r="N42" s="24"/>
    </row>
    <row r="43">
      <c r="A43" s="20"/>
      <c r="B43" s="20"/>
      <c r="E43" s="20"/>
      <c r="F43" s="20"/>
      <c r="G43" s="20"/>
      <c r="H43" s="20"/>
      <c r="I43" s="20"/>
      <c r="L43" s="26"/>
      <c r="M43" s="22"/>
      <c r="N43" s="24"/>
    </row>
    <row r="44">
      <c r="A44" s="20"/>
      <c r="B44" s="20"/>
      <c r="E44" s="20"/>
      <c r="F44" s="20"/>
      <c r="G44" s="20"/>
      <c r="H44" s="20"/>
      <c r="I44" s="20"/>
      <c r="L44" s="26"/>
      <c r="M44" s="22"/>
      <c r="N44" s="24"/>
    </row>
    <row r="45">
      <c r="A45" s="20"/>
      <c r="B45" s="20"/>
      <c r="E45" s="20"/>
      <c r="F45" s="20"/>
      <c r="G45" s="20"/>
      <c r="H45" s="20"/>
      <c r="I45" s="20"/>
      <c r="L45" s="26"/>
      <c r="M45" s="22"/>
    </row>
    <row r="46">
      <c r="A46" s="20"/>
      <c r="B46" s="20"/>
      <c r="E46" s="20"/>
      <c r="F46" s="20"/>
      <c r="G46" s="20"/>
      <c r="H46" s="20"/>
      <c r="I46" s="20"/>
      <c r="L46" s="21"/>
      <c r="M46" s="22"/>
      <c r="N46" s="24"/>
    </row>
    <row r="47">
      <c r="A47" s="20"/>
      <c r="B47" s="20"/>
      <c r="E47" s="20"/>
      <c r="F47" s="20"/>
      <c r="G47" s="20"/>
      <c r="H47" s="20"/>
      <c r="I47" s="20"/>
      <c r="L47" s="26"/>
      <c r="M47" s="22"/>
    </row>
    <row r="48">
      <c r="A48" s="20"/>
      <c r="B48" s="20"/>
      <c r="E48" s="20"/>
      <c r="F48" s="20"/>
      <c r="G48" s="20"/>
      <c r="H48" s="20"/>
      <c r="I48" s="20"/>
      <c r="L48" s="24"/>
      <c r="M48" s="30"/>
    </row>
    <row r="49">
      <c r="A49" s="20"/>
      <c r="B49" s="20"/>
      <c r="E49" s="20"/>
      <c r="F49" s="20"/>
      <c r="G49" s="20"/>
      <c r="H49" s="20"/>
      <c r="I49" s="20"/>
      <c r="L49" s="21"/>
      <c r="M49" s="22"/>
      <c r="N49" s="24"/>
    </row>
    <row r="50">
      <c r="A50" s="20"/>
      <c r="B50" s="20"/>
      <c r="E50" s="20"/>
      <c r="F50" s="20"/>
      <c r="G50" s="20"/>
      <c r="H50" s="20"/>
      <c r="I50" s="20"/>
      <c r="L50" s="21"/>
      <c r="M50" s="30"/>
    </row>
    <row r="51">
      <c r="A51" s="20"/>
      <c r="B51" s="20"/>
      <c r="E51" s="20"/>
      <c r="F51" s="20"/>
      <c r="G51" s="20"/>
      <c r="H51" s="20"/>
      <c r="I51" s="20"/>
      <c r="L51" s="26"/>
      <c r="M51" s="22"/>
      <c r="N51" s="24"/>
    </row>
    <row r="52">
      <c r="A52" s="20"/>
      <c r="B52" s="20"/>
      <c r="E52" s="20"/>
      <c r="F52" s="20"/>
      <c r="G52" s="20"/>
      <c r="H52" s="20"/>
      <c r="I52" s="20"/>
      <c r="L52" s="21"/>
      <c r="M52" s="22"/>
    </row>
    <row r="53">
      <c r="A53" s="20"/>
      <c r="B53" s="20"/>
      <c r="E53" s="20"/>
      <c r="F53" s="20"/>
      <c r="G53" s="20"/>
      <c r="H53" s="20"/>
      <c r="I53" s="20"/>
      <c r="L53" s="24"/>
      <c r="M53" s="30"/>
    </row>
    <row r="54">
      <c r="A54" s="20"/>
      <c r="B54" s="20"/>
      <c r="E54" s="20"/>
      <c r="F54" s="20"/>
      <c r="G54" s="20"/>
      <c r="H54" s="20"/>
      <c r="I54" s="20"/>
      <c r="L54" s="21"/>
      <c r="M54" s="30"/>
    </row>
    <row r="55">
      <c r="A55" s="20"/>
      <c r="B55" s="20"/>
      <c r="E55" s="20"/>
      <c r="F55" s="20"/>
      <c r="G55" s="20"/>
      <c r="H55" s="20"/>
      <c r="I55" s="20"/>
      <c r="L55" s="26"/>
      <c r="M55" s="22"/>
    </row>
    <row r="56">
      <c r="A56" s="20"/>
      <c r="B56" s="20"/>
      <c r="E56" s="20"/>
      <c r="F56" s="20"/>
      <c r="G56" s="20"/>
      <c r="H56" s="20"/>
      <c r="I56" s="20"/>
      <c r="L56" s="26"/>
      <c r="M56" s="22"/>
      <c r="N56" s="24"/>
    </row>
    <row r="57">
      <c r="A57" s="20"/>
      <c r="B57" s="20"/>
      <c r="E57" s="20"/>
      <c r="F57" s="20"/>
      <c r="G57" s="20"/>
      <c r="H57" s="20"/>
      <c r="I57" s="20"/>
      <c r="L57" s="26"/>
      <c r="M57" s="22"/>
      <c r="N57" s="24"/>
    </row>
    <row r="58">
      <c r="A58" s="20"/>
      <c r="B58" s="20"/>
      <c r="E58" s="20"/>
      <c r="F58" s="20"/>
      <c r="G58" s="20"/>
      <c r="H58" s="20"/>
      <c r="I58" s="20"/>
      <c r="L58" s="24"/>
      <c r="M58" s="30"/>
    </row>
    <row r="59">
      <c r="A59" s="20"/>
      <c r="B59" s="20"/>
      <c r="E59" s="20"/>
      <c r="F59" s="20"/>
      <c r="G59" s="20"/>
      <c r="H59" s="20"/>
      <c r="I59" s="20"/>
      <c r="L59" s="26"/>
      <c r="M59" s="22"/>
    </row>
    <row r="60">
      <c r="A60" s="20"/>
      <c r="B60" s="20"/>
      <c r="E60" s="20"/>
      <c r="F60" s="20"/>
      <c r="G60" s="20"/>
      <c r="H60" s="20"/>
      <c r="I60" s="20"/>
      <c r="L60" s="26"/>
      <c r="M60" s="22"/>
    </row>
    <row r="61">
      <c r="A61" s="20"/>
      <c r="B61" s="20"/>
      <c r="E61" s="20"/>
      <c r="F61" s="20"/>
      <c r="G61" s="20"/>
      <c r="H61" s="20"/>
      <c r="I61" s="20"/>
      <c r="L61" s="21"/>
      <c r="M61" s="22"/>
      <c r="N61" s="24"/>
    </row>
    <row r="62">
      <c r="A62" s="20"/>
      <c r="B62" s="20"/>
      <c r="E62" s="20"/>
      <c r="F62" s="20"/>
      <c r="G62" s="20"/>
      <c r="H62" s="20"/>
      <c r="I62" s="20"/>
    </row>
    <row r="63">
      <c r="A63" s="20"/>
      <c r="B63" s="20"/>
      <c r="E63" s="20"/>
      <c r="F63" s="20"/>
      <c r="G63" s="20"/>
      <c r="H63" s="20"/>
      <c r="I63" s="20"/>
    </row>
    <row r="64">
      <c r="A64" s="20"/>
      <c r="B64" s="20"/>
      <c r="E64" s="20"/>
      <c r="F64" s="20"/>
      <c r="G64" s="20"/>
      <c r="H64" s="20"/>
      <c r="I64" s="20"/>
    </row>
    <row r="65">
      <c r="A65" s="20"/>
      <c r="B65" s="20"/>
      <c r="E65" s="20"/>
      <c r="F65" s="20"/>
      <c r="G65" s="20"/>
      <c r="H65" s="20"/>
      <c r="I65" s="20"/>
    </row>
    <row r="66">
      <c r="A66" s="20"/>
      <c r="B66" s="20"/>
      <c r="E66" s="20"/>
      <c r="F66" s="20"/>
      <c r="G66" s="20"/>
      <c r="H66" s="20"/>
      <c r="I66" s="20"/>
    </row>
    <row r="67">
      <c r="A67" s="20"/>
      <c r="B67" s="20"/>
      <c r="E67" s="20"/>
      <c r="F67" s="20"/>
      <c r="G67" s="20"/>
      <c r="H67" s="20"/>
      <c r="I67" s="20"/>
    </row>
    <row r="68">
      <c r="A68" s="20"/>
      <c r="B68" s="20"/>
      <c r="E68" s="20"/>
      <c r="F68" s="20"/>
      <c r="G68" s="20"/>
      <c r="H68" s="20"/>
      <c r="I68" s="20"/>
    </row>
    <row r="69">
      <c r="A69" s="20"/>
      <c r="B69" s="20"/>
      <c r="E69" s="20"/>
      <c r="F69" s="20"/>
      <c r="G69" s="20"/>
      <c r="H69" s="20"/>
      <c r="I69" s="20"/>
    </row>
    <row r="70">
      <c r="A70" s="20"/>
      <c r="B70" s="20"/>
      <c r="E70" s="20"/>
      <c r="F70" s="20"/>
      <c r="G70" s="20"/>
      <c r="H70" s="20"/>
      <c r="I70" s="20"/>
    </row>
    <row r="71">
      <c r="A71" s="20"/>
      <c r="B71" s="20"/>
      <c r="E71" s="20"/>
      <c r="F71" s="20"/>
      <c r="G71" s="20"/>
      <c r="H71" s="20"/>
      <c r="I71" s="20"/>
    </row>
    <row r="72">
      <c r="A72" s="20"/>
      <c r="B72" s="20"/>
      <c r="E72" s="20"/>
      <c r="F72" s="20"/>
      <c r="G72" s="20"/>
      <c r="H72" s="20"/>
      <c r="I72" s="20"/>
    </row>
    <row r="73">
      <c r="A73" s="20"/>
      <c r="B73" s="20"/>
      <c r="E73" s="20"/>
      <c r="F73" s="20"/>
      <c r="G73" s="20"/>
      <c r="H73" s="20"/>
      <c r="I73" s="20"/>
    </row>
    <row r="74">
      <c r="A74" s="20"/>
      <c r="B74" s="20"/>
      <c r="E74" s="20"/>
      <c r="F74" s="20"/>
      <c r="G74" s="20"/>
      <c r="H74" s="20"/>
      <c r="I74" s="20"/>
    </row>
    <row r="75">
      <c r="A75" s="20"/>
      <c r="B75" s="20"/>
      <c r="E75" s="20"/>
      <c r="F75" s="20"/>
      <c r="G75" s="20"/>
      <c r="H75" s="20"/>
      <c r="I75" s="20"/>
    </row>
    <row r="76">
      <c r="A76" s="20"/>
      <c r="B76" s="20"/>
      <c r="E76" s="20"/>
      <c r="F76" s="20"/>
      <c r="G76" s="20"/>
      <c r="H76" s="20"/>
      <c r="I76" s="20"/>
    </row>
    <row r="77">
      <c r="A77" s="20"/>
      <c r="B77" s="20"/>
      <c r="E77" s="20"/>
      <c r="F77" s="20"/>
      <c r="G77" s="20"/>
      <c r="H77" s="20"/>
      <c r="I77" s="20"/>
    </row>
    <row r="78">
      <c r="A78" s="20"/>
      <c r="B78" s="20"/>
      <c r="E78" s="20"/>
      <c r="F78" s="20"/>
      <c r="G78" s="20"/>
      <c r="H78" s="20"/>
      <c r="I78" s="20"/>
    </row>
    <row r="79">
      <c r="A79" s="20"/>
      <c r="B79" s="20"/>
      <c r="E79" s="20"/>
      <c r="F79" s="20"/>
      <c r="G79" s="20"/>
      <c r="H79" s="20"/>
      <c r="I79" s="20"/>
    </row>
    <row r="80">
      <c r="A80" s="20"/>
      <c r="B80" s="20"/>
      <c r="E80" s="20"/>
      <c r="F80" s="20"/>
      <c r="G80" s="20"/>
      <c r="H80" s="20"/>
      <c r="I80" s="20"/>
    </row>
    <row r="81">
      <c r="A81" s="20"/>
      <c r="B81" s="20"/>
      <c r="E81" s="20"/>
      <c r="F81" s="20"/>
      <c r="G81" s="20"/>
      <c r="H81" s="20"/>
      <c r="I81" s="20"/>
    </row>
    <row r="82">
      <c r="A82" s="20"/>
      <c r="B82" s="20"/>
      <c r="E82" s="20"/>
      <c r="F82" s="20"/>
      <c r="G82" s="20"/>
      <c r="H82" s="20"/>
      <c r="I82" s="20"/>
    </row>
    <row r="83">
      <c r="A83" s="20"/>
      <c r="B83" s="20"/>
      <c r="E83" s="20"/>
      <c r="F83" s="20"/>
      <c r="G83" s="20"/>
      <c r="H83" s="20"/>
      <c r="I83" s="20"/>
    </row>
    <row r="84">
      <c r="A84" s="20"/>
      <c r="B84" s="20"/>
      <c r="E84" s="20"/>
      <c r="F84" s="20"/>
      <c r="G84" s="20"/>
      <c r="H84" s="20"/>
      <c r="I84" s="20"/>
    </row>
    <row r="85">
      <c r="A85" s="20"/>
      <c r="B85" s="20"/>
      <c r="E85" s="20"/>
      <c r="F85" s="20"/>
      <c r="G85" s="20"/>
      <c r="H85" s="20"/>
      <c r="I85" s="20"/>
    </row>
    <row r="86">
      <c r="A86" s="20"/>
      <c r="B86" s="20"/>
      <c r="E86" s="20"/>
      <c r="F86" s="20"/>
      <c r="G86" s="20"/>
      <c r="H86" s="20"/>
      <c r="I86" s="20"/>
    </row>
    <row r="87">
      <c r="A87" s="20"/>
      <c r="B87" s="20"/>
      <c r="E87" s="20"/>
      <c r="F87" s="20"/>
      <c r="G87" s="20"/>
      <c r="H87" s="20"/>
      <c r="I87" s="20"/>
    </row>
    <row r="88">
      <c r="A88" s="20"/>
      <c r="B88" s="20"/>
      <c r="E88" s="20"/>
      <c r="F88" s="20"/>
      <c r="G88" s="20"/>
      <c r="H88" s="20"/>
      <c r="I88" s="20"/>
    </row>
    <row r="89">
      <c r="A89" s="20"/>
      <c r="B89" s="20"/>
      <c r="E89" s="20"/>
      <c r="F89" s="20"/>
      <c r="G89" s="20"/>
      <c r="H89" s="20"/>
      <c r="I89" s="20"/>
    </row>
    <row r="90">
      <c r="A90" s="20"/>
      <c r="B90" s="20"/>
      <c r="E90" s="20"/>
      <c r="F90" s="20"/>
      <c r="G90" s="20"/>
      <c r="H90" s="20"/>
      <c r="I90" s="20"/>
    </row>
    <row r="91">
      <c r="A91" s="20"/>
      <c r="B91" s="20"/>
      <c r="E91" s="20"/>
      <c r="F91" s="20"/>
      <c r="G91" s="20"/>
      <c r="H91" s="20"/>
      <c r="I91" s="20"/>
    </row>
    <row r="92">
      <c r="A92" s="20"/>
      <c r="B92" s="20"/>
      <c r="E92" s="20"/>
      <c r="F92" s="20"/>
      <c r="G92" s="20"/>
      <c r="H92" s="20"/>
      <c r="I92" s="20"/>
    </row>
    <row r="93">
      <c r="A93" s="20"/>
      <c r="B93" s="20"/>
      <c r="E93" s="20"/>
      <c r="F93" s="20"/>
      <c r="G93" s="20"/>
      <c r="H93" s="20"/>
      <c r="I93" s="20"/>
    </row>
    <row r="94">
      <c r="A94" s="20"/>
      <c r="B94" s="20"/>
      <c r="E94" s="20"/>
      <c r="F94" s="20"/>
      <c r="G94" s="20"/>
      <c r="H94" s="20"/>
      <c r="I94" s="20"/>
    </row>
    <row r="95">
      <c r="A95" s="20"/>
      <c r="B95" s="20"/>
      <c r="E95" s="20"/>
      <c r="F95" s="20"/>
      <c r="G95" s="20"/>
      <c r="H95" s="20"/>
      <c r="I95" s="20"/>
    </row>
    <row r="96">
      <c r="A96" s="20"/>
      <c r="B96" s="20"/>
      <c r="E96" s="20"/>
      <c r="F96" s="20"/>
      <c r="G96" s="20"/>
      <c r="H96" s="20"/>
      <c r="I96" s="20"/>
    </row>
    <row r="97">
      <c r="A97" s="20"/>
      <c r="B97" s="20"/>
      <c r="E97" s="20"/>
      <c r="F97" s="20"/>
      <c r="G97" s="20"/>
      <c r="H97" s="20"/>
      <c r="I97" s="20"/>
    </row>
    <row r="98">
      <c r="A98" s="20"/>
      <c r="B98" s="20"/>
      <c r="E98" s="20"/>
      <c r="F98" s="20"/>
      <c r="G98" s="20"/>
      <c r="H98" s="20"/>
      <c r="I98" s="20"/>
    </row>
    <row r="99">
      <c r="A99" s="20"/>
      <c r="B99" s="20"/>
      <c r="E99" s="20"/>
      <c r="F99" s="20"/>
      <c r="G99" s="20"/>
      <c r="H99" s="20"/>
      <c r="I99" s="20"/>
    </row>
    <row r="100">
      <c r="A100" s="20"/>
      <c r="B100" s="20"/>
      <c r="E100" s="20"/>
      <c r="F100" s="20"/>
      <c r="G100" s="20"/>
      <c r="H100" s="20"/>
      <c r="I100" s="20"/>
    </row>
    <row r="101">
      <c r="A101" s="20"/>
      <c r="B101" s="20"/>
      <c r="E101" s="20"/>
      <c r="F101" s="20"/>
      <c r="G101" s="20"/>
      <c r="H101" s="20"/>
      <c r="I101" s="20"/>
    </row>
    <row r="102">
      <c r="A102" s="20"/>
      <c r="B102" s="20"/>
      <c r="E102" s="20"/>
      <c r="F102" s="20"/>
      <c r="G102" s="20"/>
      <c r="H102" s="20"/>
      <c r="I102" s="20"/>
    </row>
    <row r="103">
      <c r="A103" s="20"/>
      <c r="B103" s="20"/>
      <c r="E103" s="20"/>
      <c r="F103" s="20"/>
      <c r="G103" s="20"/>
      <c r="H103" s="20"/>
      <c r="I103" s="20"/>
    </row>
    <row r="104">
      <c r="A104" s="20"/>
      <c r="B104" s="20"/>
      <c r="E104" s="20"/>
      <c r="F104" s="20"/>
      <c r="G104" s="20"/>
      <c r="H104" s="20"/>
      <c r="I104" s="20"/>
    </row>
    <row r="105">
      <c r="A105" s="20"/>
      <c r="B105" s="20"/>
      <c r="E105" s="20"/>
      <c r="F105" s="20"/>
      <c r="G105" s="20"/>
      <c r="H105" s="20"/>
      <c r="I105" s="20"/>
    </row>
    <row r="106">
      <c r="A106" s="20"/>
      <c r="B106" s="20"/>
      <c r="E106" s="20"/>
      <c r="F106" s="20"/>
      <c r="G106" s="20"/>
      <c r="H106" s="20"/>
      <c r="I106" s="20"/>
    </row>
    <row r="107">
      <c r="A107" s="20"/>
      <c r="B107" s="20"/>
      <c r="E107" s="20"/>
      <c r="F107" s="20"/>
      <c r="G107" s="20"/>
      <c r="H107" s="20"/>
      <c r="I107" s="20"/>
    </row>
    <row r="108">
      <c r="A108" s="20"/>
      <c r="B108" s="20"/>
      <c r="E108" s="20"/>
      <c r="F108" s="20"/>
      <c r="G108" s="20"/>
      <c r="H108" s="20"/>
      <c r="I108" s="20"/>
    </row>
    <row r="109">
      <c r="A109" s="20"/>
      <c r="B109" s="20"/>
      <c r="E109" s="20"/>
      <c r="F109" s="20"/>
      <c r="G109" s="20"/>
      <c r="H109" s="20"/>
      <c r="I109" s="20"/>
    </row>
    <row r="110">
      <c r="A110" s="20"/>
      <c r="B110" s="20"/>
      <c r="E110" s="20"/>
      <c r="F110" s="20"/>
      <c r="G110" s="20"/>
      <c r="H110" s="20"/>
      <c r="I110" s="20"/>
    </row>
    <row r="111">
      <c r="A111" s="20"/>
      <c r="B111" s="20"/>
      <c r="E111" s="20"/>
      <c r="F111" s="20"/>
      <c r="G111" s="20"/>
      <c r="H111" s="20"/>
      <c r="I111" s="20"/>
    </row>
    <row r="112">
      <c r="A112" s="20"/>
      <c r="B112" s="20"/>
      <c r="E112" s="20"/>
      <c r="F112" s="20"/>
      <c r="G112" s="20"/>
      <c r="H112" s="20"/>
      <c r="I112" s="20"/>
    </row>
    <row r="113">
      <c r="A113" s="20"/>
      <c r="B113" s="20"/>
      <c r="E113" s="20"/>
      <c r="F113" s="20"/>
      <c r="G113" s="20"/>
      <c r="H113" s="20"/>
      <c r="I113" s="20"/>
    </row>
    <row r="114">
      <c r="A114" s="20"/>
      <c r="B114" s="20"/>
      <c r="E114" s="20"/>
      <c r="F114" s="20"/>
      <c r="G114" s="20"/>
      <c r="H114" s="20"/>
      <c r="I114" s="20"/>
    </row>
    <row r="115">
      <c r="A115" s="20"/>
      <c r="B115" s="20"/>
      <c r="E115" s="20"/>
      <c r="F115" s="20"/>
      <c r="G115" s="20"/>
      <c r="H115" s="20"/>
      <c r="I115" s="20"/>
    </row>
    <row r="116">
      <c r="A116" s="20"/>
      <c r="B116" s="20"/>
      <c r="E116" s="20"/>
      <c r="F116" s="20"/>
      <c r="G116" s="20"/>
      <c r="H116" s="20"/>
      <c r="I116" s="20"/>
    </row>
    <row r="117">
      <c r="A117" s="20"/>
      <c r="B117" s="20"/>
      <c r="E117" s="20"/>
      <c r="F117" s="20"/>
      <c r="G117" s="20"/>
      <c r="H117" s="20"/>
      <c r="I117" s="20"/>
    </row>
    <row r="118">
      <c r="A118" s="20"/>
      <c r="B118" s="20"/>
      <c r="E118" s="20"/>
      <c r="F118" s="20"/>
      <c r="G118" s="20"/>
      <c r="H118" s="20"/>
      <c r="I118" s="20"/>
    </row>
    <row r="119">
      <c r="A119" s="20"/>
      <c r="B119" s="20"/>
      <c r="E119" s="20"/>
      <c r="F119" s="20"/>
      <c r="G119" s="20"/>
      <c r="H119" s="20"/>
      <c r="I119" s="20"/>
    </row>
    <row r="120">
      <c r="A120" s="20"/>
      <c r="B120" s="20"/>
      <c r="E120" s="20"/>
      <c r="F120" s="20"/>
      <c r="G120" s="20"/>
      <c r="H120" s="20"/>
      <c r="I120" s="20"/>
    </row>
    <row r="121">
      <c r="A121" s="20"/>
      <c r="B121" s="20"/>
      <c r="E121" s="20"/>
      <c r="F121" s="20"/>
      <c r="G121" s="20"/>
      <c r="H121" s="20"/>
      <c r="I121" s="20"/>
    </row>
    <row r="122">
      <c r="A122" s="20"/>
      <c r="B122" s="20"/>
      <c r="E122" s="20"/>
      <c r="F122" s="20"/>
      <c r="G122" s="20"/>
      <c r="H122" s="20"/>
      <c r="I122" s="20"/>
    </row>
    <row r="123">
      <c r="A123" s="20"/>
      <c r="B123" s="20"/>
      <c r="E123" s="20"/>
      <c r="F123" s="20"/>
      <c r="G123" s="20"/>
      <c r="H123" s="20"/>
      <c r="I123" s="20"/>
    </row>
    <row r="124">
      <c r="A124" s="20"/>
      <c r="B124" s="20"/>
      <c r="E124" s="20"/>
      <c r="F124" s="20"/>
      <c r="G124" s="20"/>
      <c r="H124" s="20"/>
      <c r="I124" s="20"/>
    </row>
    <row r="125">
      <c r="A125" s="20"/>
      <c r="B125" s="20"/>
      <c r="E125" s="20"/>
      <c r="F125" s="20"/>
      <c r="G125" s="20"/>
      <c r="H125" s="20"/>
      <c r="I125" s="20"/>
    </row>
    <row r="126">
      <c r="A126" s="20"/>
      <c r="B126" s="20"/>
      <c r="E126" s="20"/>
      <c r="F126" s="20"/>
      <c r="G126" s="20"/>
      <c r="H126" s="20"/>
      <c r="I126" s="20"/>
    </row>
    <row r="127">
      <c r="A127" s="20"/>
      <c r="B127" s="20"/>
      <c r="E127" s="20"/>
      <c r="F127" s="20"/>
      <c r="G127" s="20"/>
      <c r="H127" s="20"/>
      <c r="I127" s="20"/>
    </row>
    <row r="128">
      <c r="A128" s="20"/>
      <c r="B128" s="20"/>
      <c r="E128" s="20"/>
      <c r="F128" s="20"/>
      <c r="G128" s="20"/>
      <c r="H128" s="20"/>
      <c r="I128" s="20"/>
    </row>
    <row r="129">
      <c r="A129" s="20"/>
      <c r="B129" s="20"/>
      <c r="E129" s="20"/>
      <c r="F129" s="20"/>
      <c r="G129" s="20"/>
      <c r="H129" s="20"/>
      <c r="I129" s="20"/>
    </row>
    <row r="130">
      <c r="A130" s="20"/>
      <c r="B130" s="20"/>
      <c r="E130" s="20"/>
      <c r="F130" s="20"/>
      <c r="G130" s="20"/>
      <c r="H130" s="20"/>
      <c r="I130" s="20"/>
    </row>
    <row r="131">
      <c r="A131" s="20"/>
      <c r="B131" s="20"/>
      <c r="E131" s="20"/>
      <c r="F131" s="20"/>
      <c r="G131" s="20"/>
      <c r="H131" s="20"/>
      <c r="I131" s="20"/>
    </row>
    <row r="132">
      <c r="A132" s="20"/>
      <c r="B132" s="20"/>
      <c r="E132" s="20"/>
      <c r="F132" s="20"/>
      <c r="G132" s="20"/>
      <c r="H132" s="20"/>
      <c r="I132" s="20"/>
    </row>
    <row r="133">
      <c r="A133" s="20"/>
      <c r="B133" s="20"/>
      <c r="E133" s="20"/>
      <c r="F133" s="20"/>
      <c r="G133" s="20"/>
      <c r="H133" s="20"/>
      <c r="I133" s="20"/>
    </row>
    <row r="134">
      <c r="A134" s="20"/>
      <c r="B134" s="20"/>
      <c r="E134" s="20"/>
      <c r="F134" s="20"/>
      <c r="G134" s="20"/>
      <c r="H134" s="20"/>
      <c r="I134" s="20"/>
    </row>
    <row r="135">
      <c r="A135" s="20"/>
      <c r="B135" s="20"/>
      <c r="E135" s="20"/>
      <c r="F135" s="20"/>
      <c r="G135" s="20"/>
      <c r="H135" s="20"/>
      <c r="I135" s="20"/>
    </row>
    <row r="136">
      <c r="A136" s="20"/>
      <c r="B136" s="20"/>
      <c r="E136" s="20"/>
      <c r="F136" s="20"/>
      <c r="G136" s="20"/>
      <c r="H136" s="20"/>
      <c r="I136" s="20"/>
    </row>
    <row r="137">
      <c r="A137" s="20"/>
      <c r="B137" s="20"/>
      <c r="E137" s="20"/>
      <c r="F137" s="20"/>
      <c r="G137" s="20"/>
      <c r="H137" s="20"/>
      <c r="I137" s="20"/>
    </row>
    <row r="138">
      <c r="A138" s="20"/>
      <c r="B138" s="20"/>
      <c r="E138" s="20"/>
      <c r="F138" s="20"/>
      <c r="G138" s="20"/>
      <c r="H138" s="20"/>
      <c r="I138" s="20"/>
    </row>
    <row r="139">
      <c r="A139" s="20"/>
      <c r="B139" s="20"/>
      <c r="E139" s="20"/>
      <c r="F139" s="20"/>
      <c r="G139" s="20"/>
      <c r="H139" s="20"/>
      <c r="I139" s="20"/>
    </row>
    <row r="140">
      <c r="A140" s="20"/>
      <c r="B140" s="20"/>
      <c r="E140" s="20"/>
      <c r="F140" s="20"/>
      <c r="G140" s="20"/>
      <c r="H140" s="20"/>
      <c r="I140" s="20"/>
    </row>
    <row r="141">
      <c r="A141" s="20"/>
      <c r="B141" s="20"/>
      <c r="E141" s="20"/>
      <c r="F141" s="20"/>
      <c r="G141" s="20"/>
      <c r="H141" s="20"/>
      <c r="I141" s="20"/>
    </row>
    <row r="142">
      <c r="A142" s="20"/>
      <c r="B142" s="20"/>
      <c r="E142" s="20"/>
      <c r="F142" s="20"/>
      <c r="G142" s="20"/>
      <c r="H142" s="20"/>
      <c r="I142" s="20"/>
    </row>
    <row r="143">
      <c r="A143" s="20"/>
      <c r="B143" s="20"/>
      <c r="E143" s="20"/>
      <c r="F143" s="20"/>
      <c r="G143" s="20"/>
      <c r="H143" s="20"/>
      <c r="I143" s="20"/>
    </row>
    <row r="144">
      <c r="A144" s="20"/>
      <c r="B144" s="20"/>
      <c r="E144" s="20"/>
      <c r="F144" s="20"/>
      <c r="G144" s="20"/>
      <c r="H144" s="20"/>
      <c r="I144" s="20"/>
    </row>
    <row r="145">
      <c r="A145" s="20"/>
      <c r="B145" s="20"/>
      <c r="E145" s="20"/>
      <c r="F145" s="20"/>
      <c r="G145" s="20"/>
      <c r="H145" s="20"/>
      <c r="I145" s="20"/>
    </row>
    <row r="146">
      <c r="A146" s="20"/>
      <c r="B146" s="20"/>
      <c r="E146" s="20"/>
      <c r="F146" s="20"/>
      <c r="G146" s="20"/>
      <c r="H146" s="20"/>
      <c r="I146" s="20"/>
    </row>
    <row r="147">
      <c r="A147" s="20"/>
      <c r="B147" s="20"/>
      <c r="E147" s="20"/>
      <c r="F147" s="20"/>
      <c r="G147" s="20"/>
      <c r="H147" s="20"/>
      <c r="I147" s="20"/>
    </row>
    <row r="148">
      <c r="A148" s="20"/>
      <c r="B148" s="20"/>
      <c r="E148" s="20"/>
      <c r="F148" s="20"/>
      <c r="G148" s="20"/>
      <c r="H148" s="20"/>
      <c r="I148" s="20"/>
    </row>
    <row r="149">
      <c r="A149" s="20"/>
      <c r="B149" s="20"/>
      <c r="E149" s="20"/>
      <c r="F149" s="20"/>
      <c r="G149" s="20"/>
      <c r="H149" s="20"/>
      <c r="I149" s="20"/>
    </row>
    <row r="150">
      <c r="A150" s="20"/>
      <c r="B150" s="20"/>
      <c r="E150" s="20"/>
      <c r="F150" s="20"/>
      <c r="G150" s="20"/>
      <c r="H150" s="20"/>
      <c r="I150" s="20"/>
    </row>
    <row r="151">
      <c r="A151" s="20"/>
      <c r="B151" s="20"/>
      <c r="E151" s="20"/>
      <c r="F151" s="20"/>
      <c r="G151" s="20"/>
      <c r="H151" s="20"/>
      <c r="I151" s="20"/>
    </row>
    <row r="152">
      <c r="A152" s="20"/>
      <c r="B152" s="20"/>
      <c r="E152" s="20"/>
      <c r="F152" s="20"/>
      <c r="G152" s="20"/>
      <c r="H152" s="20"/>
      <c r="I152" s="20"/>
    </row>
    <row r="153">
      <c r="A153" s="20"/>
      <c r="B153" s="20"/>
      <c r="E153" s="20"/>
      <c r="F153" s="20"/>
      <c r="G153" s="20"/>
      <c r="H153" s="20"/>
      <c r="I153" s="20"/>
    </row>
    <row r="154">
      <c r="A154" s="20"/>
      <c r="B154" s="20"/>
      <c r="E154" s="20"/>
      <c r="F154" s="20"/>
      <c r="G154" s="20"/>
      <c r="H154" s="20"/>
      <c r="I154" s="20"/>
    </row>
    <row r="155">
      <c r="A155" s="20"/>
      <c r="B155" s="20"/>
      <c r="E155" s="20"/>
      <c r="F155" s="20"/>
      <c r="G155" s="20"/>
      <c r="H155" s="20"/>
      <c r="I155" s="20"/>
    </row>
    <row r="156">
      <c r="A156" s="20"/>
      <c r="B156" s="20"/>
      <c r="E156" s="20"/>
      <c r="F156" s="20"/>
      <c r="G156" s="20"/>
      <c r="H156" s="20"/>
      <c r="I156" s="20"/>
    </row>
    <row r="157">
      <c r="A157" s="20"/>
      <c r="B157" s="20"/>
      <c r="E157" s="20"/>
      <c r="F157" s="20"/>
      <c r="G157" s="20"/>
      <c r="H157" s="20"/>
      <c r="I157" s="20"/>
    </row>
    <row r="158">
      <c r="A158" s="20"/>
      <c r="B158" s="20"/>
      <c r="E158" s="20"/>
      <c r="F158" s="20"/>
      <c r="G158" s="20"/>
      <c r="H158" s="20"/>
      <c r="I158" s="20"/>
    </row>
    <row r="159">
      <c r="A159" s="20"/>
      <c r="B159" s="20"/>
      <c r="E159" s="20"/>
      <c r="F159" s="20"/>
      <c r="G159" s="20"/>
      <c r="H159" s="20"/>
      <c r="I159" s="20"/>
    </row>
    <row r="160">
      <c r="A160" s="20"/>
      <c r="B160" s="20"/>
      <c r="E160" s="20"/>
      <c r="F160" s="20"/>
      <c r="G160" s="20"/>
      <c r="H160" s="20"/>
      <c r="I160" s="20"/>
    </row>
    <row r="161">
      <c r="A161" s="20"/>
      <c r="B161" s="20"/>
      <c r="E161" s="20"/>
      <c r="F161" s="20"/>
      <c r="G161" s="20"/>
      <c r="H161" s="20"/>
      <c r="I161" s="20"/>
    </row>
    <row r="162">
      <c r="A162" s="20"/>
      <c r="B162" s="20"/>
      <c r="E162" s="20"/>
      <c r="F162" s="20"/>
      <c r="G162" s="20"/>
      <c r="H162" s="20"/>
      <c r="I162" s="20"/>
    </row>
    <row r="163">
      <c r="A163" s="20"/>
      <c r="B163" s="20"/>
      <c r="E163" s="20"/>
      <c r="F163" s="20"/>
      <c r="G163" s="20"/>
      <c r="H163" s="20"/>
      <c r="I163" s="20"/>
    </row>
    <row r="164">
      <c r="A164" s="20"/>
      <c r="B164" s="20"/>
      <c r="E164" s="20"/>
      <c r="F164" s="20"/>
      <c r="G164" s="20"/>
      <c r="H164" s="20"/>
      <c r="I164" s="20"/>
    </row>
    <row r="165">
      <c r="A165" s="20"/>
      <c r="B165" s="20"/>
      <c r="E165" s="20"/>
      <c r="F165" s="20"/>
      <c r="G165" s="20"/>
      <c r="H165" s="20"/>
      <c r="I165" s="20"/>
    </row>
    <row r="166">
      <c r="A166" s="20"/>
      <c r="B166" s="20"/>
      <c r="E166" s="20"/>
      <c r="F166" s="20"/>
      <c r="G166" s="20"/>
      <c r="H166" s="20"/>
      <c r="I166" s="20"/>
    </row>
    <row r="167">
      <c r="A167" s="20"/>
      <c r="B167" s="20"/>
      <c r="E167" s="20"/>
      <c r="F167" s="20"/>
      <c r="G167" s="20"/>
      <c r="H167" s="20"/>
      <c r="I167" s="20"/>
    </row>
    <row r="168">
      <c r="A168" s="20"/>
      <c r="B168" s="20"/>
      <c r="E168" s="20"/>
      <c r="F168" s="20"/>
      <c r="G168" s="20"/>
      <c r="H168" s="20"/>
      <c r="I168" s="20"/>
    </row>
    <row r="169">
      <c r="A169" s="20"/>
      <c r="B169" s="20"/>
      <c r="E169" s="20"/>
      <c r="F169" s="20"/>
      <c r="G169" s="20"/>
      <c r="H169" s="20"/>
      <c r="I169" s="20"/>
    </row>
    <row r="170">
      <c r="A170" s="20"/>
      <c r="B170" s="20"/>
      <c r="E170" s="20"/>
      <c r="F170" s="20"/>
      <c r="G170" s="20"/>
      <c r="H170" s="20"/>
      <c r="I170" s="20"/>
    </row>
    <row r="171">
      <c r="A171" s="20"/>
      <c r="B171" s="20"/>
      <c r="E171" s="20"/>
      <c r="F171" s="20"/>
      <c r="G171" s="20"/>
      <c r="H171" s="20"/>
      <c r="I171" s="20"/>
    </row>
    <row r="172">
      <c r="A172" s="20"/>
      <c r="B172" s="20"/>
      <c r="E172" s="20"/>
      <c r="F172" s="20"/>
      <c r="G172" s="20"/>
      <c r="H172" s="20"/>
      <c r="I172" s="20"/>
    </row>
    <row r="173">
      <c r="A173" s="20"/>
      <c r="B173" s="20"/>
      <c r="E173" s="20"/>
      <c r="F173" s="20"/>
      <c r="G173" s="20"/>
      <c r="H173" s="20"/>
      <c r="I173" s="20"/>
    </row>
    <row r="174">
      <c r="A174" s="20"/>
      <c r="B174" s="20"/>
      <c r="E174" s="20"/>
      <c r="F174" s="20"/>
      <c r="G174" s="20"/>
      <c r="H174" s="20"/>
      <c r="I174" s="20"/>
    </row>
    <row r="175">
      <c r="A175" s="20"/>
      <c r="B175" s="20"/>
      <c r="E175" s="20"/>
      <c r="F175" s="20"/>
      <c r="G175" s="20"/>
      <c r="H175" s="20"/>
      <c r="I175" s="20"/>
    </row>
    <row r="176">
      <c r="A176" s="20"/>
      <c r="B176" s="20"/>
      <c r="E176" s="20"/>
      <c r="F176" s="20"/>
      <c r="G176" s="20"/>
      <c r="H176" s="20"/>
      <c r="I176" s="20"/>
    </row>
    <row r="177">
      <c r="A177" s="20"/>
      <c r="B177" s="20"/>
      <c r="E177" s="20"/>
      <c r="F177" s="20"/>
      <c r="G177" s="20"/>
      <c r="H177" s="20"/>
      <c r="I177" s="20"/>
    </row>
    <row r="178">
      <c r="A178" s="20"/>
      <c r="B178" s="20"/>
      <c r="E178" s="20"/>
      <c r="F178" s="20"/>
      <c r="G178" s="20"/>
      <c r="H178" s="20"/>
      <c r="I178" s="20"/>
    </row>
    <row r="179">
      <c r="A179" s="20"/>
      <c r="B179" s="20"/>
      <c r="E179" s="20"/>
      <c r="F179" s="20"/>
      <c r="G179" s="20"/>
      <c r="H179" s="20"/>
      <c r="I179" s="20"/>
    </row>
    <row r="180">
      <c r="A180" s="20"/>
      <c r="B180" s="20"/>
      <c r="E180" s="20"/>
      <c r="F180" s="20"/>
      <c r="G180" s="20"/>
      <c r="H180" s="20"/>
      <c r="I180" s="20"/>
    </row>
    <row r="181">
      <c r="A181" s="20"/>
      <c r="B181" s="20"/>
      <c r="E181" s="20"/>
      <c r="F181" s="20"/>
      <c r="G181" s="20"/>
      <c r="H181" s="20"/>
      <c r="I181" s="20"/>
    </row>
    <row r="182">
      <c r="A182" s="20"/>
      <c r="B182" s="20"/>
      <c r="E182" s="20"/>
      <c r="F182" s="20"/>
      <c r="G182" s="20"/>
      <c r="H182" s="20"/>
      <c r="I182" s="20"/>
    </row>
    <row r="183">
      <c r="A183" s="20"/>
      <c r="B183" s="20"/>
      <c r="E183" s="20"/>
      <c r="F183" s="20"/>
      <c r="G183" s="20"/>
      <c r="H183" s="20"/>
      <c r="I183" s="20"/>
    </row>
    <row r="184">
      <c r="A184" s="20"/>
      <c r="B184" s="20"/>
      <c r="E184" s="20"/>
      <c r="F184" s="20"/>
      <c r="G184" s="20"/>
      <c r="H184" s="20"/>
      <c r="I184" s="20"/>
    </row>
    <row r="185">
      <c r="A185" s="20"/>
      <c r="B185" s="20"/>
      <c r="E185" s="20"/>
      <c r="F185" s="20"/>
      <c r="G185" s="20"/>
      <c r="H185" s="20"/>
      <c r="I185" s="20"/>
    </row>
    <row r="186">
      <c r="A186" s="20"/>
      <c r="B186" s="20"/>
      <c r="E186" s="20"/>
      <c r="F186" s="20"/>
      <c r="G186" s="20"/>
      <c r="H186" s="20"/>
      <c r="I186" s="20"/>
    </row>
    <row r="187">
      <c r="A187" s="20"/>
      <c r="B187" s="20"/>
      <c r="E187" s="20"/>
      <c r="F187" s="20"/>
      <c r="G187" s="20"/>
      <c r="H187" s="20"/>
      <c r="I187" s="20"/>
    </row>
    <row r="188">
      <c r="A188" s="20"/>
      <c r="B188" s="20"/>
      <c r="E188" s="20"/>
      <c r="F188" s="20"/>
      <c r="G188" s="20"/>
      <c r="H188" s="20"/>
      <c r="I188" s="20"/>
    </row>
    <row r="189">
      <c r="A189" s="20"/>
      <c r="B189" s="20"/>
      <c r="E189" s="20"/>
      <c r="F189" s="20"/>
      <c r="G189" s="20"/>
      <c r="H189" s="20"/>
      <c r="I189" s="20"/>
    </row>
    <row r="190">
      <c r="A190" s="20"/>
      <c r="B190" s="20"/>
      <c r="E190" s="20"/>
      <c r="F190" s="20"/>
      <c r="G190" s="20"/>
      <c r="H190" s="20"/>
      <c r="I190" s="20"/>
    </row>
    <row r="191">
      <c r="A191" s="20"/>
      <c r="B191" s="20"/>
      <c r="E191" s="20"/>
      <c r="F191" s="20"/>
      <c r="G191" s="20"/>
      <c r="H191" s="20"/>
      <c r="I191" s="20"/>
    </row>
    <row r="192">
      <c r="A192" s="20"/>
      <c r="B192" s="20"/>
      <c r="E192" s="20"/>
      <c r="F192" s="20"/>
      <c r="G192" s="20"/>
      <c r="H192" s="20"/>
      <c r="I192" s="20"/>
    </row>
    <row r="193">
      <c r="A193" s="20"/>
      <c r="B193" s="20"/>
      <c r="E193" s="20"/>
      <c r="F193" s="20"/>
      <c r="G193" s="20"/>
      <c r="H193" s="20"/>
      <c r="I193" s="20"/>
    </row>
    <row r="194">
      <c r="A194" s="20"/>
      <c r="B194" s="20"/>
      <c r="E194" s="20"/>
      <c r="F194" s="20"/>
      <c r="G194" s="20"/>
      <c r="H194" s="20"/>
      <c r="I194" s="20"/>
    </row>
    <row r="195">
      <c r="A195" s="20"/>
      <c r="B195" s="20"/>
      <c r="E195" s="20"/>
      <c r="F195" s="20"/>
      <c r="G195" s="20"/>
      <c r="H195" s="20"/>
      <c r="I195" s="20"/>
    </row>
    <row r="196">
      <c r="A196" s="20"/>
      <c r="B196" s="20"/>
      <c r="E196" s="20"/>
      <c r="F196" s="20"/>
      <c r="G196" s="20"/>
      <c r="H196" s="20"/>
      <c r="I196" s="20"/>
    </row>
    <row r="197">
      <c r="A197" s="20"/>
      <c r="B197" s="20"/>
      <c r="E197" s="20"/>
      <c r="F197" s="20"/>
      <c r="G197" s="20"/>
      <c r="H197" s="20"/>
      <c r="I197" s="20"/>
    </row>
    <row r="198">
      <c r="A198" s="20"/>
      <c r="B198" s="20"/>
      <c r="E198" s="20"/>
      <c r="F198" s="20"/>
      <c r="G198" s="20"/>
      <c r="H198" s="20"/>
      <c r="I198" s="20"/>
    </row>
    <row r="199">
      <c r="A199" s="20"/>
      <c r="B199" s="20"/>
      <c r="E199" s="20"/>
      <c r="F199" s="20"/>
      <c r="G199" s="20"/>
      <c r="H199" s="20"/>
      <c r="I199" s="20"/>
    </row>
    <row r="200">
      <c r="A200" s="20"/>
      <c r="B200" s="20"/>
      <c r="E200" s="20"/>
      <c r="F200" s="20"/>
      <c r="G200" s="20"/>
      <c r="H200" s="20"/>
      <c r="I200" s="20"/>
    </row>
    <row r="201">
      <c r="A201" s="20"/>
      <c r="B201" s="20"/>
      <c r="E201" s="20"/>
      <c r="F201" s="20"/>
      <c r="G201" s="20"/>
      <c r="H201" s="20"/>
      <c r="I201" s="20"/>
    </row>
    <row r="202">
      <c r="A202" s="20"/>
      <c r="B202" s="20"/>
      <c r="E202" s="20"/>
      <c r="F202" s="20"/>
      <c r="G202" s="20"/>
      <c r="H202" s="20"/>
      <c r="I202" s="20"/>
    </row>
    <row r="203">
      <c r="A203" s="20"/>
      <c r="B203" s="20"/>
      <c r="E203" s="20"/>
      <c r="F203" s="20"/>
      <c r="G203" s="20"/>
      <c r="H203" s="20"/>
      <c r="I203" s="20"/>
    </row>
    <row r="204">
      <c r="A204" s="20"/>
      <c r="B204" s="20"/>
      <c r="E204" s="20"/>
      <c r="F204" s="20"/>
      <c r="G204" s="20"/>
      <c r="H204" s="20"/>
      <c r="I204" s="20"/>
    </row>
    <row r="205">
      <c r="A205" s="20"/>
      <c r="B205" s="20"/>
      <c r="E205" s="20"/>
      <c r="F205" s="20"/>
      <c r="G205" s="20"/>
      <c r="H205" s="20"/>
      <c r="I205" s="20"/>
    </row>
    <row r="206">
      <c r="A206" s="20"/>
      <c r="B206" s="20"/>
      <c r="E206" s="20"/>
      <c r="F206" s="20"/>
      <c r="G206" s="20"/>
      <c r="H206" s="20"/>
      <c r="I206" s="20"/>
    </row>
    <row r="207">
      <c r="A207" s="20"/>
      <c r="B207" s="20"/>
      <c r="E207" s="20"/>
      <c r="F207" s="20"/>
      <c r="G207" s="20"/>
      <c r="H207" s="20"/>
      <c r="I207" s="20"/>
    </row>
    <row r="208">
      <c r="A208" s="20"/>
      <c r="B208" s="20"/>
      <c r="E208" s="20"/>
      <c r="F208" s="20"/>
      <c r="G208" s="20"/>
      <c r="H208" s="20"/>
      <c r="I208" s="20"/>
    </row>
    <row r="209">
      <c r="A209" s="20"/>
      <c r="B209" s="20"/>
      <c r="E209" s="20"/>
      <c r="F209" s="20"/>
      <c r="G209" s="20"/>
      <c r="H209" s="20"/>
      <c r="I209" s="20"/>
    </row>
    <row r="210">
      <c r="A210" s="20"/>
      <c r="B210" s="20"/>
      <c r="E210" s="20"/>
      <c r="F210" s="20"/>
      <c r="G210" s="20"/>
      <c r="H210" s="20"/>
      <c r="I210" s="20"/>
    </row>
    <row r="211">
      <c r="A211" s="20"/>
      <c r="B211" s="20"/>
      <c r="E211" s="20"/>
      <c r="F211" s="20"/>
      <c r="G211" s="20"/>
      <c r="H211" s="20"/>
      <c r="I211" s="20"/>
    </row>
    <row r="212">
      <c r="A212" s="20"/>
      <c r="B212" s="20"/>
      <c r="E212" s="20"/>
      <c r="F212" s="20"/>
      <c r="G212" s="20"/>
      <c r="H212" s="20"/>
      <c r="I212" s="20"/>
    </row>
    <row r="213">
      <c r="A213" s="20"/>
      <c r="B213" s="20"/>
      <c r="E213" s="20"/>
      <c r="F213" s="20"/>
      <c r="G213" s="20"/>
      <c r="H213" s="20"/>
      <c r="I213" s="20"/>
    </row>
    <row r="214">
      <c r="A214" s="20"/>
      <c r="B214" s="20"/>
      <c r="E214" s="20"/>
      <c r="F214" s="20"/>
      <c r="G214" s="20"/>
      <c r="H214" s="20"/>
      <c r="I214" s="20"/>
    </row>
    <row r="215">
      <c r="A215" s="20"/>
      <c r="B215" s="20"/>
      <c r="E215" s="20"/>
      <c r="F215" s="20"/>
      <c r="G215" s="20"/>
      <c r="H215" s="20"/>
      <c r="I215" s="20"/>
    </row>
    <row r="216">
      <c r="A216" s="20"/>
      <c r="B216" s="20"/>
      <c r="E216" s="20"/>
      <c r="F216" s="20"/>
      <c r="G216" s="20"/>
      <c r="H216" s="20"/>
      <c r="I216" s="20"/>
    </row>
    <row r="217">
      <c r="A217" s="20"/>
      <c r="B217" s="20"/>
      <c r="E217" s="20"/>
      <c r="F217" s="20"/>
      <c r="G217" s="20"/>
      <c r="H217" s="20"/>
      <c r="I217" s="20"/>
    </row>
    <row r="218">
      <c r="A218" s="20"/>
      <c r="B218" s="20"/>
      <c r="E218" s="20"/>
      <c r="F218" s="20"/>
      <c r="G218" s="20"/>
      <c r="H218" s="20"/>
      <c r="I218" s="20"/>
    </row>
    <row r="219">
      <c r="A219" s="20"/>
      <c r="B219" s="20"/>
      <c r="E219" s="20"/>
      <c r="F219" s="20"/>
      <c r="G219" s="20"/>
      <c r="H219" s="20"/>
      <c r="I219" s="20"/>
    </row>
    <row r="220">
      <c r="A220" s="20"/>
      <c r="B220" s="20"/>
      <c r="E220" s="20"/>
      <c r="F220" s="20"/>
      <c r="G220" s="20"/>
      <c r="H220" s="20"/>
      <c r="I220" s="20"/>
    </row>
    <row r="221">
      <c r="A221" s="20"/>
      <c r="B221" s="20"/>
      <c r="E221" s="20"/>
      <c r="F221" s="20"/>
      <c r="G221" s="20"/>
      <c r="H221" s="20"/>
      <c r="I221" s="20"/>
    </row>
    <row r="222">
      <c r="A222" s="20"/>
      <c r="B222" s="20"/>
      <c r="E222" s="20"/>
      <c r="F222" s="20"/>
      <c r="G222" s="20"/>
      <c r="H222" s="20"/>
      <c r="I222" s="20"/>
    </row>
    <row r="223">
      <c r="A223" s="20"/>
      <c r="B223" s="20"/>
      <c r="E223" s="20"/>
      <c r="F223" s="20"/>
      <c r="G223" s="20"/>
      <c r="H223" s="20"/>
      <c r="I223" s="20"/>
    </row>
    <row r="224">
      <c r="A224" s="20"/>
      <c r="B224" s="20"/>
      <c r="E224" s="20"/>
      <c r="F224" s="20"/>
      <c r="G224" s="20"/>
      <c r="H224" s="20"/>
      <c r="I224" s="20"/>
    </row>
    <row r="225">
      <c r="A225" s="20"/>
      <c r="B225" s="20"/>
      <c r="E225" s="20"/>
      <c r="F225" s="20"/>
      <c r="G225" s="20"/>
      <c r="H225" s="20"/>
      <c r="I225" s="20"/>
    </row>
    <row r="226">
      <c r="A226" s="20"/>
      <c r="B226" s="20"/>
      <c r="E226" s="20"/>
      <c r="F226" s="20"/>
      <c r="G226" s="20"/>
      <c r="H226" s="20"/>
      <c r="I226" s="20"/>
    </row>
    <row r="227">
      <c r="A227" s="20"/>
      <c r="B227" s="20"/>
      <c r="E227" s="20"/>
      <c r="F227" s="20"/>
      <c r="G227" s="20"/>
      <c r="H227" s="20"/>
      <c r="I227" s="20"/>
    </row>
    <row r="228">
      <c r="A228" s="20"/>
      <c r="B228" s="20"/>
      <c r="E228" s="20"/>
      <c r="F228" s="20"/>
      <c r="G228" s="20"/>
      <c r="H228" s="20"/>
      <c r="I228" s="20"/>
    </row>
    <row r="229">
      <c r="A229" s="20"/>
      <c r="B229" s="20"/>
      <c r="E229" s="20"/>
      <c r="F229" s="20"/>
      <c r="G229" s="20"/>
      <c r="H229" s="20"/>
      <c r="I229" s="20"/>
    </row>
    <row r="230">
      <c r="A230" s="20"/>
      <c r="B230" s="20"/>
      <c r="E230" s="20"/>
      <c r="F230" s="20"/>
      <c r="G230" s="20"/>
      <c r="H230" s="20"/>
      <c r="I230" s="20"/>
    </row>
    <row r="231">
      <c r="A231" s="20"/>
      <c r="B231" s="20"/>
      <c r="E231" s="20"/>
      <c r="F231" s="20"/>
      <c r="G231" s="20"/>
      <c r="H231" s="20"/>
      <c r="I231" s="20"/>
    </row>
    <row r="232">
      <c r="A232" s="20"/>
      <c r="B232" s="20"/>
      <c r="E232" s="20"/>
      <c r="F232" s="20"/>
      <c r="G232" s="20"/>
      <c r="H232" s="20"/>
      <c r="I232" s="20"/>
    </row>
    <row r="233">
      <c r="A233" s="20"/>
      <c r="B233" s="20"/>
      <c r="E233" s="20"/>
      <c r="F233" s="20"/>
      <c r="G233" s="20"/>
      <c r="H233" s="20"/>
      <c r="I233" s="20"/>
    </row>
    <row r="234">
      <c r="A234" s="20"/>
      <c r="B234" s="20"/>
      <c r="E234" s="20"/>
      <c r="F234" s="20"/>
      <c r="G234" s="20"/>
      <c r="H234" s="20"/>
      <c r="I234" s="20"/>
    </row>
    <row r="235">
      <c r="A235" s="20"/>
      <c r="B235" s="20"/>
      <c r="E235" s="20"/>
      <c r="F235" s="20"/>
      <c r="G235" s="20"/>
      <c r="H235" s="20"/>
      <c r="I235" s="20"/>
    </row>
    <row r="236">
      <c r="A236" s="20"/>
      <c r="B236" s="20"/>
      <c r="E236" s="20"/>
      <c r="F236" s="20"/>
      <c r="G236" s="20"/>
      <c r="H236" s="20"/>
      <c r="I236" s="20"/>
    </row>
    <row r="237">
      <c r="A237" s="20"/>
      <c r="B237" s="20"/>
      <c r="E237" s="20"/>
      <c r="F237" s="20"/>
      <c r="G237" s="20"/>
      <c r="H237" s="20"/>
      <c r="I237" s="20"/>
    </row>
    <row r="238">
      <c r="A238" s="20"/>
      <c r="B238" s="20"/>
      <c r="E238" s="20"/>
      <c r="F238" s="20"/>
      <c r="G238" s="20"/>
      <c r="H238" s="20"/>
      <c r="I238" s="20"/>
    </row>
    <row r="239">
      <c r="A239" s="20"/>
      <c r="B239" s="20"/>
      <c r="E239" s="20"/>
      <c r="F239" s="20"/>
      <c r="G239" s="20"/>
      <c r="H239" s="20"/>
      <c r="I239" s="20"/>
    </row>
    <row r="240">
      <c r="A240" s="20"/>
      <c r="B240" s="20"/>
      <c r="E240" s="20"/>
      <c r="F240" s="20"/>
      <c r="G240" s="20"/>
      <c r="H240" s="20"/>
      <c r="I240" s="20"/>
    </row>
    <row r="241">
      <c r="A241" s="20"/>
      <c r="B241" s="20"/>
      <c r="E241" s="20"/>
      <c r="F241" s="20"/>
      <c r="G241" s="20"/>
      <c r="H241" s="20"/>
      <c r="I241" s="20"/>
    </row>
    <row r="242">
      <c r="A242" s="20"/>
      <c r="B242" s="20"/>
      <c r="E242" s="20"/>
      <c r="F242" s="20"/>
      <c r="G242" s="20"/>
      <c r="H242" s="20"/>
      <c r="I242" s="20"/>
    </row>
    <row r="243">
      <c r="A243" s="20"/>
      <c r="B243" s="20"/>
      <c r="E243" s="20"/>
      <c r="F243" s="20"/>
      <c r="G243" s="20"/>
      <c r="H243" s="20"/>
      <c r="I243" s="20"/>
    </row>
    <row r="244">
      <c r="A244" s="20"/>
      <c r="B244" s="20"/>
      <c r="E244" s="20"/>
      <c r="F244" s="20"/>
      <c r="G244" s="20"/>
      <c r="H244" s="20"/>
      <c r="I244" s="20"/>
    </row>
    <row r="245">
      <c r="A245" s="20"/>
      <c r="B245" s="20"/>
      <c r="E245" s="20"/>
      <c r="F245" s="20"/>
      <c r="G245" s="20"/>
      <c r="H245" s="20"/>
      <c r="I245" s="20"/>
    </row>
    <row r="246">
      <c r="A246" s="20"/>
      <c r="B246" s="20"/>
      <c r="E246" s="20"/>
      <c r="F246" s="20"/>
      <c r="G246" s="20"/>
      <c r="H246" s="20"/>
      <c r="I246" s="20"/>
    </row>
    <row r="247">
      <c r="A247" s="20"/>
      <c r="B247" s="20"/>
      <c r="E247" s="20"/>
      <c r="F247" s="20"/>
      <c r="G247" s="20"/>
      <c r="H247" s="20"/>
      <c r="I247" s="20"/>
    </row>
    <row r="248">
      <c r="A248" s="20"/>
      <c r="B248" s="20"/>
      <c r="E248" s="20"/>
      <c r="F248" s="20"/>
      <c r="G248" s="20"/>
      <c r="H248" s="20"/>
      <c r="I248" s="20"/>
    </row>
    <row r="249">
      <c r="A249" s="20"/>
      <c r="B249" s="20"/>
      <c r="E249" s="20"/>
      <c r="F249" s="20"/>
      <c r="G249" s="20"/>
      <c r="H249" s="20"/>
      <c r="I249" s="20"/>
    </row>
    <row r="250">
      <c r="A250" s="20"/>
      <c r="B250" s="20"/>
      <c r="E250" s="20"/>
      <c r="F250" s="20"/>
      <c r="G250" s="20"/>
      <c r="H250" s="20"/>
      <c r="I250" s="20"/>
    </row>
    <row r="251">
      <c r="A251" s="20"/>
      <c r="B251" s="20"/>
      <c r="E251" s="20"/>
      <c r="F251" s="20"/>
      <c r="G251" s="20"/>
      <c r="H251" s="20"/>
      <c r="I251" s="20"/>
    </row>
    <row r="252">
      <c r="A252" s="20"/>
      <c r="B252" s="20"/>
      <c r="E252" s="20"/>
      <c r="F252" s="20"/>
      <c r="G252" s="20"/>
      <c r="H252" s="20"/>
      <c r="I252" s="20"/>
    </row>
    <row r="253">
      <c r="A253" s="20"/>
      <c r="B253" s="20"/>
      <c r="E253" s="20"/>
      <c r="F253" s="20"/>
      <c r="G253" s="20"/>
      <c r="H253" s="20"/>
      <c r="I253" s="20"/>
    </row>
    <row r="254">
      <c r="A254" s="20"/>
      <c r="B254" s="20"/>
      <c r="E254" s="20"/>
      <c r="F254" s="20"/>
      <c r="G254" s="20"/>
      <c r="H254" s="20"/>
      <c r="I254" s="20"/>
    </row>
    <row r="255">
      <c r="A255" s="20"/>
      <c r="B255" s="20"/>
      <c r="E255" s="20"/>
      <c r="F255" s="20"/>
      <c r="G255" s="20"/>
      <c r="H255" s="20"/>
      <c r="I255" s="20"/>
    </row>
    <row r="256">
      <c r="A256" s="20"/>
      <c r="B256" s="20"/>
      <c r="E256" s="20"/>
      <c r="F256" s="20"/>
      <c r="G256" s="20"/>
      <c r="H256" s="20"/>
      <c r="I256" s="20"/>
    </row>
    <row r="257">
      <c r="A257" s="20"/>
      <c r="B257" s="20"/>
      <c r="E257" s="20"/>
      <c r="F257" s="20"/>
      <c r="G257" s="20"/>
      <c r="H257" s="20"/>
      <c r="I257" s="20"/>
    </row>
    <row r="258">
      <c r="A258" s="20"/>
      <c r="B258" s="20"/>
      <c r="E258" s="20"/>
      <c r="F258" s="20"/>
      <c r="G258" s="20"/>
      <c r="H258" s="20"/>
      <c r="I258" s="20"/>
    </row>
    <row r="259">
      <c r="A259" s="20"/>
      <c r="B259" s="20"/>
      <c r="E259" s="20"/>
      <c r="F259" s="20"/>
      <c r="G259" s="20"/>
      <c r="H259" s="20"/>
      <c r="I259" s="20"/>
    </row>
    <row r="260">
      <c r="A260" s="20"/>
      <c r="B260" s="20"/>
      <c r="E260" s="20"/>
      <c r="F260" s="20"/>
      <c r="G260" s="20"/>
      <c r="H260" s="20"/>
      <c r="I260" s="20"/>
    </row>
    <row r="261">
      <c r="A261" s="20"/>
      <c r="B261" s="20"/>
      <c r="E261" s="20"/>
      <c r="F261" s="20"/>
      <c r="G261" s="20"/>
      <c r="H261" s="20"/>
      <c r="I261" s="20"/>
    </row>
    <row r="262">
      <c r="A262" s="20"/>
      <c r="B262" s="20"/>
      <c r="E262" s="20"/>
      <c r="F262" s="20"/>
      <c r="G262" s="20"/>
      <c r="H262" s="20"/>
      <c r="I262" s="20"/>
    </row>
    <row r="263">
      <c r="A263" s="20"/>
      <c r="B263" s="20"/>
      <c r="E263" s="20"/>
      <c r="F263" s="20"/>
      <c r="G263" s="20"/>
      <c r="H263" s="20"/>
      <c r="I263" s="20"/>
    </row>
    <row r="264">
      <c r="A264" s="20"/>
      <c r="B264" s="20"/>
      <c r="E264" s="20"/>
      <c r="F264" s="20"/>
      <c r="G264" s="20"/>
      <c r="H264" s="20"/>
      <c r="I264" s="20"/>
    </row>
    <row r="265">
      <c r="A265" s="20"/>
      <c r="B265" s="20"/>
      <c r="E265" s="20"/>
      <c r="F265" s="20"/>
      <c r="G265" s="20"/>
      <c r="H265" s="20"/>
      <c r="I265" s="20"/>
    </row>
    <row r="266">
      <c r="A266" s="20"/>
      <c r="B266" s="20"/>
      <c r="E266" s="20"/>
      <c r="F266" s="20"/>
      <c r="G266" s="20"/>
      <c r="H266" s="20"/>
      <c r="I266" s="20"/>
    </row>
    <row r="267">
      <c r="A267" s="20"/>
      <c r="B267" s="20"/>
      <c r="E267" s="20"/>
      <c r="F267" s="20"/>
      <c r="G267" s="20"/>
      <c r="H267" s="20"/>
      <c r="I267" s="20"/>
    </row>
    <row r="268">
      <c r="A268" s="20"/>
      <c r="B268" s="20"/>
      <c r="E268" s="20"/>
      <c r="F268" s="20"/>
      <c r="G268" s="20"/>
      <c r="H268" s="20"/>
      <c r="I268" s="20"/>
    </row>
    <row r="269">
      <c r="A269" s="20"/>
      <c r="B269" s="20"/>
      <c r="E269" s="20"/>
      <c r="F269" s="20"/>
      <c r="G269" s="20"/>
      <c r="H269" s="20"/>
      <c r="I269" s="20"/>
    </row>
    <row r="270">
      <c r="A270" s="20"/>
      <c r="B270" s="20"/>
      <c r="E270" s="20"/>
      <c r="F270" s="20"/>
      <c r="G270" s="20"/>
      <c r="H270" s="20"/>
      <c r="I270" s="20"/>
    </row>
    <row r="271">
      <c r="A271" s="20"/>
      <c r="B271" s="20"/>
      <c r="E271" s="20"/>
      <c r="F271" s="20"/>
      <c r="G271" s="20"/>
      <c r="H271" s="20"/>
      <c r="I271" s="20"/>
    </row>
    <row r="272">
      <c r="A272" s="20"/>
      <c r="B272" s="20"/>
      <c r="E272" s="20"/>
      <c r="F272" s="20"/>
      <c r="G272" s="20"/>
      <c r="H272" s="20"/>
      <c r="I272" s="20"/>
    </row>
    <row r="273">
      <c r="A273" s="20"/>
      <c r="B273" s="20"/>
      <c r="E273" s="20"/>
      <c r="F273" s="20"/>
      <c r="G273" s="20"/>
      <c r="H273" s="20"/>
      <c r="I273" s="20"/>
    </row>
    <row r="274">
      <c r="A274" s="20"/>
      <c r="B274" s="20"/>
      <c r="E274" s="20"/>
      <c r="F274" s="20"/>
      <c r="G274" s="20"/>
      <c r="H274" s="20"/>
      <c r="I274" s="20"/>
    </row>
    <row r="275">
      <c r="A275" s="20"/>
      <c r="B275" s="20"/>
      <c r="E275" s="20"/>
      <c r="F275" s="20"/>
      <c r="G275" s="20"/>
      <c r="H275" s="20"/>
      <c r="I275" s="20"/>
    </row>
    <row r="276">
      <c r="A276" s="20"/>
      <c r="B276" s="20"/>
      <c r="E276" s="20"/>
      <c r="F276" s="20"/>
      <c r="G276" s="20"/>
      <c r="H276" s="20"/>
      <c r="I276" s="20"/>
    </row>
    <row r="277">
      <c r="A277" s="20"/>
      <c r="B277" s="20"/>
      <c r="E277" s="20"/>
      <c r="F277" s="20"/>
      <c r="G277" s="20"/>
      <c r="H277" s="20"/>
      <c r="I277" s="20"/>
    </row>
    <row r="278">
      <c r="A278" s="20"/>
      <c r="B278" s="20"/>
      <c r="E278" s="20"/>
      <c r="F278" s="20"/>
      <c r="G278" s="20"/>
      <c r="H278" s="20"/>
      <c r="I278" s="20"/>
    </row>
    <row r="279">
      <c r="A279" s="20"/>
      <c r="B279" s="20"/>
      <c r="E279" s="20"/>
      <c r="F279" s="20"/>
      <c r="G279" s="20"/>
      <c r="H279" s="20"/>
      <c r="I279" s="20"/>
    </row>
    <row r="280">
      <c r="A280" s="20"/>
      <c r="B280" s="20"/>
      <c r="E280" s="20"/>
      <c r="F280" s="20"/>
      <c r="G280" s="20"/>
      <c r="H280" s="20"/>
      <c r="I280" s="20"/>
    </row>
    <row r="281">
      <c r="A281" s="20"/>
      <c r="B281" s="20"/>
      <c r="E281" s="20"/>
      <c r="F281" s="20"/>
      <c r="G281" s="20"/>
      <c r="H281" s="20"/>
      <c r="I281" s="20"/>
    </row>
    <row r="282">
      <c r="A282" s="20"/>
      <c r="B282" s="20"/>
      <c r="E282" s="20"/>
      <c r="F282" s="20"/>
      <c r="G282" s="20"/>
      <c r="H282" s="20"/>
      <c r="I282" s="20"/>
    </row>
    <row r="283">
      <c r="A283" s="20"/>
      <c r="B283" s="20"/>
      <c r="E283" s="20"/>
      <c r="F283" s="20"/>
      <c r="G283" s="20"/>
      <c r="H283" s="20"/>
      <c r="I283" s="20"/>
    </row>
    <row r="284">
      <c r="A284" s="20"/>
      <c r="B284" s="20"/>
      <c r="E284" s="20"/>
      <c r="F284" s="20"/>
      <c r="G284" s="20"/>
      <c r="H284" s="20"/>
      <c r="I284" s="20"/>
    </row>
    <row r="285">
      <c r="A285" s="20"/>
      <c r="B285" s="20"/>
      <c r="E285" s="20"/>
      <c r="F285" s="20"/>
      <c r="G285" s="20"/>
      <c r="H285" s="20"/>
      <c r="I285" s="20"/>
    </row>
    <row r="286">
      <c r="A286" s="20"/>
      <c r="B286" s="20"/>
      <c r="E286" s="20"/>
      <c r="F286" s="20"/>
      <c r="G286" s="20"/>
      <c r="H286" s="20"/>
      <c r="I286" s="20"/>
    </row>
    <row r="287">
      <c r="A287" s="20"/>
      <c r="B287" s="20"/>
      <c r="E287" s="20"/>
      <c r="F287" s="20"/>
      <c r="G287" s="20"/>
      <c r="H287" s="20"/>
      <c r="I287" s="20"/>
    </row>
    <row r="288">
      <c r="A288" s="20"/>
      <c r="B288" s="20"/>
      <c r="E288" s="20"/>
      <c r="F288" s="20"/>
      <c r="G288" s="20"/>
      <c r="H288" s="20"/>
      <c r="I288" s="20"/>
    </row>
    <row r="289">
      <c r="A289" s="20"/>
      <c r="B289" s="20"/>
      <c r="E289" s="20"/>
      <c r="F289" s="20"/>
      <c r="G289" s="20"/>
      <c r="H289" s="20"/>
      <c r="I289" s="20"/>
    </row>
    <row r="290">
      <c r="A290" s="20"/>
      <c r="B290" s="20"/>
      <c r="E290" s="20"/>
      <c r="F290" s="20"/>
      <c r="G290" s="20"/>
      <c r="H290" s="20"/>
      <c r="I290" s="20"/>
    </row>
    <row r="291">
      <c r="A291" s="20"/>
      <c r="B291" s="20"/>
      <c r="E291" s="20"/>
      <c r="F291" s="20"/>
      <c r="G291" s="20"/>
      <c r="H291" s="20"/>
      <c r="I291" s="20"/>
    </row>
    <row r="292">
      <c r="A292" s="20"/>
      <c r="B292" s="20"/>
      <c r="E292" s="20"/>
      <c r="F292" s="20"/>
      <c r="G292" s="20"/>
      <c r="H292" s="20"/>
      <c r="I292" s="20"/>
    </row>
    <row r="293">
      <c r="A293" s="20"/>
      <c r="B293" s="20"/>
      <c r="E293" s="20"/>
      <c r="F293" s="20"/>
      <c r="G293" s="20"/>
      <c r="H293" s="20"/>
      <c r="I293" s="20"/>
    </row>
    <row r="294">
      <c r="A294" s="20"/>
      <c r="B294" s="20"/>
      <c r="E294" s="20"/>
      <c r="F294" s="20"/>
      <c r="G294" s="20"/>
      <c r="H294" s="20"/>
      <c r="I294" s="20"/>
    </row>
    <row r="295">
      <c r="A295" s="20"/>
      <c r="B295" s="20"/>
      <c r="E295" s="20"/>
      <c r="F295" s="20"/>
      <c r="G295" s="20"/>
      <c r="H295" s="20"/>
      <c r="I295" s="20"/>
    </row>
    <row r="296">
      <c r="A296" s="20"/>
      <c r="B296" s="20"/>
      <c r="E296" s="20"/>
      <c r="F296" s="20"/>
      <c r="G296" s="20"/>
      <c r="H296" s="20"/>
      <c r="I296" s="20"/>
    </row>
    <row r="297">
      <c r="A297" s="20"/>
      <c r="B297" s="20"/>
      <c r="E297" s="20"/>
      <c r="F297" s="20"/>
      <c r="G297" s="20"/>
      <c r="H297" s="20"/>
      <c r="I297" s="20"/>
    </row>
    <row r="298">
      <c r="A298" s="20"/>
      <c r="B298" s="20"/>
      <c r="E298" s="20"/>
      <c r="F298" s="20"/>
      <c r="G298" s="20"/>
      <c r="H298" s="20"/>
      <c r="I298" s="20"/>
    </row>
    <row r="299">
      <c r="A299" s="20"/>
      <c r="B299" s="20"/>
      <c r="E299" s="20"/>
      <c r="F299" s="20"/>
      <c r="G299" s="20"/>
      <c r="H299" s="20"/>
      <c r="I299" s="20"/>
    </row>
    <row r="300">
      <c r="A300" s="20"/>
      <c r="B300" s="20"/>
      <c r="E300" s="20"/>
      <c r="F300" s="20"/>
      <c r="G300" s="20"/>
      <c r="H300" s="20"/>
      <c r="I300" s="20"/>
    </row>
    <row r="301">
      <c r="A301" s="20"/>
      <c r="B301" s="20"/>
      <c r="E301" s="20"/>
      <c r="F301" s="20"/>
      <c r="G301" s="20"/>
      <c r="H301" s="20"/>
      <c r="I301" s="20"/>
    </row>
    <row r="302">
      <c r="A302" s="20"/>
      <c r="B302" s="20"/>
      <c r="E302" s="20"/>
      <c r="F302" s="20"/>
      <c r="G302" s="20"/>
      <c r="H302" s="20"/>
      <c r="I302" s="20"/>
    </row>
    <row r="303">
      <c r="A303" s="20"/>
      <c r="B303" s="20"/>
      <c r="E303" s="20"/>
      <c r="F303" s="20"/>
      <c r="G303" s="20"/>
      <c r="H303" s="20"/>
      <c r="I303" s="20"/>
    </row>
    <row r="304">
      <c r="A304" s="20"/>
      <c r="B304" s="20"/>
      <c r="E304" s="20"/>
      <c r="F304" s="20"/>
      <c r="G304" s="20"/>
      <c r="H304" s="20"/>
      <c r="I304" s="20"/>
    </row>
    <row r="305">
      <c r="A305" s="20"/>
      <c r="B305" s="20"/>
      <c r="E305" s="20"/>
      <c r="F305" s="20"/>
      <c r="G305" s="20"/>
      <c r="H305" s="20"/>
      <c r="I305" s="20"/>
    </row>
    <row r="306">
      <c r="A306" s="20"/>
      <c r="B306" s="20"/>
      <c r="E306" s="20"/>
      <c r="F306" s="20"/>
      <c r="G306" s="20"/>
      <c r="H306" s="20"/>
      <c r="I306" s="20"/>
    </row>
    <row r="307">
      <c r="A307" s="20"/>
      <c r="B307" s="20"/>
      <c r="E307" s="20"/>
      <c r="F307" s="20"/>
      <c r="G307" s="20"/>
      <c r="H307" s="20"/>
      <c r="I307" s="20"/>
    </row>
    <row r="308">
      <c r="A308" s="20"/>
      <c r="B308" s="20"/>
      <c r="E308" s="20"/>
      <c r="F308" s="20"/>
      <c r="G308" s="20"/>
      <c r="H308" s="20"/>
      <c r="I308" s="20"/>
    </row>
    <row r="309">
      <c r="A309" s="20"/>
      <c r="B309" s="20"/>
      <c r="E309" s="20"/>
      <c r="F309" s="20"/>
      <c r="G309" s="20"/>
      <c r="H309" s="20"/>
      <c r="I309" s="20"/>
    </row>
    <row r="310">
      <c r="A310" s="20"/>
      <c r="B310" s="20"/>
      <c r="E310" s="20"/>
      <c r="F310" s="20"/>
      <c r="G310" s="20"/>
      <c r="H310" s="20"/>
      <c r="I310" s="20"/>
    </row>
    <row r="311">
      <c r="A311" s="20"/>
      <c r="B311" s="20"/>
      <c r="E311" s="20"/>
      <c r="F311" s="20"/>
      <c r="G311" s="20"/>
      <c r="H311" s="20"/>
      <c r="I311" s="20"/>
    </row>
    <row r="312">
      <c r="A312" s="20"/>
      <c r="B312" s="20"/>
      <c r="E312" s="20"/>
      <c r="F312" s="20"/>
      <c r="G312" s="20"/>
      <c r="H312" s="20"/>
      <c r="I312" s="20"/>
    </row>
    <row r="313">
      <c r="A313" s="20"/>
      <c r="B313" s="20"/>
      <c r="E313" s="20"/>
      <c r="F313" s="20"/>
      <c r="G313" s="20"/>
      <c r="H313" s="20"/>
      <c r="I313" s="20"/>
    </row>
    <row r="314">
      <c r="A314" s="20"/>
      <c r="B314" s="20"/>
      <c r="E314" s="20"/>
      <c r="F314" s="20"/>
      <c r="G314" s="20"/>
      <c r="H314" s="20"/>
      <c r="I314" s="20"/>
    </row>
    <row r="315">
      <c r="A315" s="20"/>
      <c r="B315" s="20"/>
      <c r="E315" s="20"/>
      <c r="F315" s="20"/>
      <c r="G315" s="20"/>
      <c r="H315" s="20"/>
      <c r="I315" s="20"/>
    </row>
    <row r="316">
      <c r="A316" s="20"/>
      <c r="B316" s="20"/>
      <c r="E316" s="20"/>
      <c r="F316" s="20"/>
      <c r="G316" s="20"/>
      <c r="H316" s="20"/>
      <c r="I316" s="20"/>
    </row>
    <row r="317">
      <c r="A317" s="20"/>
      <c r="B317" s="20"/>
      <c r="E317" s="20"/>
      <c r="F317" s="20"/>
      <c r="G317" s="20"/>
      <c r="H317" s="20"/>
      <c r="I317" s="20"/>
    </row>
    <row r="318">
      <c r="A318" s="20"/>
      <c r="B318" s="20"/>
      <c r="E318" s="20"/>
      <c r="F318" s="20"/>
      <c r="G318" s="20"/>
      <c r="H318" s="20"/>
      <c r="I318" s="20"/>
    </row>
    <row r="319">
      <c r="A319" s="20"/>
      <c r="B319" s="20"/>
      <c r="E319" s="20"/>
      <c r="F319" s="20"/>
      <c r="G319" s="20"/>
      <c r="H319" s="20"/>
      <c r="I319" s="20"/>
    </row>
    <row r="320">
      <c r="A320" s="20"/>
      <c r="B320" s="20"/>
      <c r="E320" s="20"/>
      <c r="F320" s="20"/>
      <c r="G320" s="20"/>
      <c r="H320" s="20"/>
      <c r="I320" s="20"/>
    </row>
    <row r="321">
      <c r="A321" s="20"/>
      <c r="B321" s="20"/>
      <c r="E321" s="20"/>
      <c r="F321" s="20"/>
      <c r="G321" s="20"/>
      <c r="H321" s="20"/>
      <c r="I321" s="20"/>
    </row>
    <row r="322">
      <c r="A322" s="20"/>
      <c r="B322" s="20"/>
      <c r="E322" s="20"/>
      <c r="F322" s="20"/>
      <c r="G322" s="20"/>
      <c r="H322" s="20"/>
      <c r="I322" s="20"/>
    </row>
    <row r="323">
      <c r="A323" s="20"/>
      <c r="B323" s="20"/>
      <c r="E323" s="20"/>
      <c r="F323" s="20"/>
      <c r="G323" s="20"/>
      <c r="H323" s="20"/>
      <c r="I323" s="20"/>
    </row>
    <row r="324">
      <c r="A324" s="20"/>
      <c r="B324" s="20"/>
      <c r="E324" s="20"/>
      <c r="F324" s="20"/>
      <c r="G324" s="20"/>
      <c r="H324" s="20"/>
      <c r="I324" s="20"/>
    </row>
    <row r="325">
      <c r="A325" s="20"/>
      <c r="B325" s="20"/>
      <c r="E325" s="20"/>
      <c r="F325" s="20"/>
      <c r="G325" s="20"/>
      <c r="H325" s="20"/>
      <c r="I325" s="20"/>
    </row>
    <row r="326">
      <c r="A326" s="20"/>
      <c r="B326" s="20"/>
      <c r="E326" s="20"/>
      <c r="F326" s="20"/>
      <c r="G326" s="20"/>
      <c r="H326" s="20"/>
      <c r="I326" s="20"/>
    </row>
    <row r="327">
      <c r="A327" s="20"/>
      <c r="B327" s="20"/>
      <c r="E327" s="20"/>
      <c r="F327" s="20"/>
      <c r="G327" s="20"/>
      <c r="H327" s="20"/>
      <c r="I327" s="20"/>
    </row>
    <row r="328">
      <c r="A328" s="20"/>
      <c r="B328" s="20"/>
      <c r="E328" s="20"/>
      <c r="F328" s="20"/>
      <c r="G328" s="20"/>
      <c r="H328" s="20"/>
      <c r="I328" s="20"/>
    </row>
    <row r="329">
      <c r="A329" s="20"/>
      <c r="B329" s="20"/>
      <c r="E329" s="20"/>
      <c r="F329" s="20"/>
      <c r="G329" s="20"/>
      <c r="H329" s="20"/>
      <c r="I329" s="20"/>
    </row>
    <row r="330">
      <c r="A330" s="20"/>
      <c r="B330" s="20"/>
      <c r="E330" s="20"/>
      <c r="F330" s="20"/>
      <c r="G330" s="20"/>
      <c r="H330" s="20"/>
      <c r="I330" s="20"/>
    </row>
    <row r="331">
      <c r="A331" s="20"/>
      <c r="B331" s="20"/>
      <c r="E331" s="20"/>
      <c r="F331" s="20"/>
      <c r="G331" s="20"/>
      <c r="H331" s="20"/>
      <c r="I331" s="20"/>
    </row>
    <row r="332">
      <c r="A332" s="20"/>
      <c r="B332" s="20"/>
      <c r="E332" s="20"/>
      <c r="F332" s="20"/>
      <c r="G332" s="20"/>
      <c r="H332" s="20"/>
      <c r="I332" s="20"/>
    </row>
    <row r="333">
      <c r="A333" s="20"/>
      <c r="B333" s="20"/>
      <c r="E333" s="20"/>
      <c r="F333" s="20"/>
      <c r="G333" s="20"/>
      <c r="H333" s="20"/>
      <c r="I333" s="20"/>
    </row>
    <row r="334">
      <c r="A334" s="20"/>
      <c r="B334" s="20"/>
      <c r="E334" s="20"/>
      <c r="F334" s="20"/>
      <c r="G334" s="20"/>
      <c r="H334" s="20"/>
      <c r="I334" s="20"/>
    </row>
    <row r="335">
      <c r="A335" s="20"/>
      <c r="B335" s="20"/>
      <c r="E335" s="20"/>
      <c r="F335" s="20"/>
      <c r="G335" s="20"/>
      <c r="H335" s="20"/>
      <c r="I335" s="20"/>
    </row>
    <row r="336">
      <c r="A336" s="20"/>
      <c r="B336" s="20"/>
      <c r="E336" s="20"/>
      <c r="F336" s="20"/>
      <c r="G336" s="20"/>
      <c r="H336" s="20"/>
      <c r="I336" s="20"/>
    </row>
    <row r="337">
      <c r="A337" s="20"/>
      <c r="B337" s="20"/>
      <c r="E337" s="20"/>
      <c r="F337" s="20"/>
      <c r="G337" s="20"/>
      <c r="H337" s="20"/>
      <c r="I337" s="20"/>
    </row>
    <row r="338">
      <c r="A338" s="20"/>
      <c r="B338" s="20"/>
      <c r="E338" s="20"/>
      <c r="F338" s="20"/>
      <c r="G338" s="20"/>
      <c r="H338" s="20"/>
      <c r="I338" s="20"/>
    </row>
    <row r="339">
      <c r="A339" s="20"/>
      <c r="B339" s="20"/>
      <c r="E339" s="20"/>
      <c r="F339" s="20"/>
      <c r="G339" s="20"/>
      <c r="H339" s="20"/>
      <c r="I339" s="20"/>
    </row>
    <row r="340">
      <c r="A340" s="20"/>
      <c r="B340" s="20"/>
      <c r="E340" s="20"/>
      <c r="F340" s="20"/>
      <c r="G340" s="20"/>
      <c r="H340" s="20"/>
      <c r="I340" s="20"/>
    </row>
    <row r="341">
      <c r="A341" s="20"/>
      <c r="B341" s="20"/>
      <c r="E341" s="20"/>
      <c r="F341" s="20"/>
      <c r="G341" s="20"/>
      <c r="H341" s="20"/>
      <c r="I341" s="20"/>
    </row>
    <row r="342">
      <c r="A342" s="20"/>
      <c r="B342" s="20"/>
      <c r="E342" s="20"/>
      <c r="F342" s="20"/>
      <c r="G342" s="20"/>
      <c r="H342" s="20"/>
      <c r="I342" s="20"/>
    </row>
    <row r="343">
      <c r="A343" s="20"/>
      <c r="B343" s="20"/>
      <c r="E343" s="20"/>
      <c r="F343" s="20"/>
      <c r="G343" s="20"/>
      <c r="H343" s="20"/>
      <c r="I343" s="20"/>
    </row>
    <row r="344">
      <c r="A344" s="20"/>
      <c r="B344" s="20"/>
      <c r="E344" s="20"/>
      <c r="F344" s="20"/>
      <c r="G344" s="20"/>
      <c r="H344" s="20"/>
      <c r="I344" s="20"/>
    </row>
    <row r="345">
      <c r="A345" s="20"/>
      <c r="B345" s="20"/>
      <c r="E345" s="20"/>
      <c r="F345" s="20"/>
      <c r="G345" s="20"/>
      <c r="H345" s="20"/>
      <c r="I345" s="20"/>
    </row>
    <row r="346">
      <c r="A346" s="20"/>
      <c r="B346" s="20"/>
      <c r="E346" s="20"/>
      <c r="F346" s="20"/>
      <c r="G346" s="20"/>
      <c r="H346" s="20"/>
      <c r="I346" s="20"/>
    </row>
    <row r="347">
      <c r="A347" s="20"/>
      <c r="B347" s="20"/>
      <c r="E347" s="20"/>
      <c r="F347" s="20"/>
      <c r="G347" s="20"/>
      <c r="H347" s="20"/>
      <c r="I347" s="20"/>
    </row>
    <row r="348">
      <c r="A348" s="20"/>
      <c r="B348" s="20"/>
      <c r="E348" s="20"/>
      <c r="F348" s="20"/>
      <c r="G348" s="20"/>
      <c r="H348" s="20"/>
      <c r="I348" s="20"/>
    </row>
    <row r="349">
      <c r="A349" s="20"/>
      <c r="B349" s="20"/>
      <c r="E349" s="20"/>
      <c r="F349" s="20"/>
      <c r="G349" s="20"/>
      <c r="H349" s="20"/>
      <c r="I349" s="20"/>
    </row>
    <row r="350">
      <c r="A350" s="20"/>
      <c r="B350" s="20"/>
      <c r="E350" s="20"/>
      <c r="F350" s="20"/>
      <c r="G350" s="20"/>
      <c r="H350" s="20"/>
      <c r="I350" s="20"/>
    </row>
    <row r="351">
      <c r="A351" s="20"/>
      <c r="B351" s="20"/>
      <c r="E351" s="20"/>
      <c r="F351" s="20"/>
      <c r="G351" s="20"/>
      <c r="H351" s="20"/>
      <c r="I351" s="20"/>
    </row>
    <row r="352">
      <c r="A352" s="20"/>
      <c r="B352" s="20"/>
      <c r="E352" s="20"/>
      <c r="F352" s="20"/>
      <c r="G352" s="20"/>
      <c r="H352" s="20"/>
      <c r="I352" s="20"/>
    </row>
    <row r="353">
      <c r="A353" s="20"/>
      <c r="B353" s="20"/>
      <c r="E353" s="20"/>
      <c r="F353" s="20"/>
      <c r="G353" s="20"/>
      <c r="H353" s="20"/>
      <c r="I353" s="20"/>
    </row>
    <row r="354">
      <c r="A354" s="20"/>
      <c r="B354" s="20"/>
      <c r="E354" s="20"/>
      <c r="F354" s="20"/>
      <c r="G354" s="20"/>
      <c r="H354" s="20"/>
      <c r="I354" s="20"/>
    </row>
    <row r="355">
      <c r="A355" s="20"/>
      <c r="B355" s="20"/>
      <c r="E355" s="20"/>
      <c r="F355" s="20"/>
      <c r="G355" s="20"/>
      <c r="H355" s="20"/>
      <c r="I355" s="20"/>
    </row>
    <row r="356">
      <c r="A356" s="20"/>
      <c r="B356" s="20"/>
      <c r="E356" s="20"/>
      <c r="F356" s="20"/>
      <c r="G356" s="20"/>
      <c r="H356" s="20"/>
      <c r="I356" s="20"/>
    </row>
    <row r="357">
      <c r="A357" s="20"/>
      <c r="B357" s="20"/>
      <c r="E357" s="20"/>
      <c r="F357" s="20"/>
      <c r="G357" s="20"/>
      <c r="H357" s="20"/>
      <c r="I357" s="20"/>
    </row>
    <row r="358">
      <c r="A358" s="20"/>
      <c r="B358" s="20"/>
      <c r="E358" s="20"/>
      <c r="F358" s="20"/>
      <c r="G358" s="20"/>
      <c r="H358" s="20"/>
      <c r="I358" s="20"/>
    </row>
    <row r="359">
      <c r="A359" s="20"/>
      <c r="B359" s="20"/>
      <c r="E359" s="20"/>
      <c r="F359" s="20"/>
      <c r="G359" s="20"/>
      <c r="H359" s="20"/>
      <c r="I359" s="20"/>
    </row>
    <row r="360">
      <c r="A360" s="20"/>
      <c r="B360" s="20"/>
      <c r="E360" s="20"/>
      <c r="F360" s="20"/>
      <c r="G360" s="20"/>
      <c r="H360" s="20"/>
      <c r="I360" s="20"/>
    </row>
    <row r="361">
      <c r="A361" s="20"/>
      <c r="B361" s="20"/>
      <c r="E361" s="20"/>
      <c r="F361" s="20"/>
      <c r="G361" s="20"/>
      <c r="H361" s="20"/>
      <c r="I361" s="20"/>
    </row>
    <row r="362">
      <c r="A362" s="20"/>
      <c r="B362" s="20"/>
      <c r="E362" s="20"/>
      <c r="F362" s="20"/>
      <c r="G362" s="20"/>
      <c r="H362" s="20"/>
      <c r="I362" s="20"/>
    </row>
    <row r="363">
      <c r="A363" s="20"/>
      <c r="B363" s="20"/>
      <c r="E363" s="20"/>
      <c r="F363" s="20"/>
      <c r="G363" s="20"/>
      <c r="H363" s="20"/>
      <c r="I363" s="20"/>
    </row>
    <row r="364">
      <c r="A364" s="20"/>
      <c r="B364" s="20"/>
      <c r="E364" s="20"/>
      <c r="F364" s="20"/>
      <c r="G364" s="20"/>
      <c r="H364" s="20"/>
      <c r="I364" s="20"/>
    </row>
    <row r="365">
      <c r="A365" s="20"/>
      <c r="B365" s="20"/>
      <c r="E365" s="20"/>
      <c r="F365" s="20"/>
      <c r="G365" s="20"/>
      <c r="H365" s="20"/>
      <c r="I365" s="20"/>
    </row>
    <row r="366">
      <c r="A366" s="20"/>
      <c r="B366" s="20"/>
      <c r="E366" s="20"/>
      <c r="F366" s="20"/>
      <c r="G366" s="20"/>
      <c r="H366" s="20"/>
      <c r="I366" s="20"/>
    </row>
    <row r="367">
      <c r="A367" s="20"/>
      <c r="B367" s="20"/>
      <c r="E367" s="20"/>
      <c r="F367" s="20"/>
      <c r="G367" s="20"/>
      <c r="H367" s="20"/>
      <c r="I367" s="20"/>
    </row>
    <row r="368">
      <c r="A368" s="20"/>
      <c r="B368" s="20"/>
      <c r="E368" s="20"/>
      <c r="F368" s="20"/>
      <c r="G368" s="20"/>
      <c r="H368" s="20"/>
      <c r="I368" s="20"/>
    </row>
    <row r="369">
      <c r="A369" s="20"/>
      <c r="B369" s="20"/>
      <c r="E369" s="20"/>
      <c r="F369" s="20"/>
      <c r="G369" s="20"/>
      <c r="H369" s="20"/>
      <c r="I369" s="20"/>
    </row>
    <row r="370">
      <c r="A370" s="20"/>
      <c r="B370" s="20"/>
      <c r="E370" s="20"/>
      <c r="F370" s="20"/>
      <c r="G370" s="20"/>
      <c r="H370" s="20"/>
      <c r="I370" s="20"/>
    </row>
    <row r="371">
      <c r="A371" s="20"/>
      <c r="B371" s="20"/>
      <c r="E371" s="20"/>
      <c r="F371" s="20"/>
      <c r="G371" s="20"/>
      <c r="H371" s="20"/>
      <c r="I371" s="20"/>
    </row>
    <row r="372">
      <c r="A372" s="20"/>
      <c r="B372" s="20"/>
      <c r="E372" s="20"/>
      <c r="F372" s="20"/>
      <c r="G372" s="20"/>
      <c r="H372" s="20"/>
      <c r="I372" s="20"/>
    </row>
    <row r="373">
      <c r="A373" s="20"/>
      <c r="B373" s="20"/>
      <c r="E373" s="20"/>
      <c r="F373" s="20"/>
      <c r="G373" s="20"/>
      <c r="H373" s="20"/>
      <c r="I373" s="20"/>
    </row>
    <row r="374">
      <c r="A374" s="20"/>
      <c r="B374" s="20"/>
      <c r="E374" s="20"/>
      <c r="F374" s="20"/>
      <c r="G374" s="20"/>
      <c r="H374" s="20"/>
      <c r="I374" s="20"/>
    </row>
    <row r="375">
      <c r="A375" s="20"/>
      <c r="B375" s="20"/>
      <c r="E375" s="20"/>
      <c r="F375" s="20"/>
      <c r="G375" s="20"/>
      <c r="H375" s="20"/>
      <c r="I375" s="20"/>
    </row>
    <row r="376">
      <c r="A376" s="20"/>
      <c r="B376" s="20"/>
      <c r="E376" s="20"/>
      <c r="F376" s="20"/>
      <c r="G376" s="20"/>
      <c r="H376" s="20"/>
      <c r="I376" s="20"/>
    </row>
    <row r="377">
      <c r="A377" s="20"/>
      <c r="B377" s="20"/>
      <c r="E377" s="20"/>
      <c r="F377" s="20"/>
      <c r="G377" s="20"/>
      <c r="H377" s="20"/>
      <c r="I377" s="20"/>
    </row>
    <row r="378">
      <c r="A378" s="20"/>
      <c r="B378" s="20"/>
      <c r="E378" s="20"/>
      <c r="F378" s="20"/>
      <c r="G378" s="20"/>
      <c r="H378" s="20"/>
      <c r="I378" s="20"/>
    </row>
    <row r="379">
      <c r="A379" s="20"/>
      <c r="B379" s="20"/>
      <c r="E379" s="20"/>
      <c r="F379" s="20"/>
      <c r="G379" s="20"/>
      <c r="H379" s="20"/>
      <c r="I379" s="20"/>
    </row>
    <row r="380">
      <c r="A380" s="20"/>
      <c r="B380" s="20"/>
      <c r="E380" s="20"/>
      <c r="F380" s="20"/>
      <c r="G380" s="20"/>
      <c r="H380" s="20"/>
      <c r="I380" s="20"/>
    </row>
    <row r="381">
      <c r="A381" s="20"/>
      <c r="B381" s="20"/>
      <c r="E381" s="20"/>
      <c r="F381" s="20"/>
      <c r="G381" s="20"/>
      <c r="H381" s="20"/>
      <c r="I381" s="20"/>
    </row>
    <row r="382">
      <c r="A382" s="20"/>
      <c r="B382" s="20"/>
      <c r="E382" s="20"/>
      <c r="F382" s="20"/>
      <c r="G382" s="20"/>
      <c r="H382" s="20"/>
      <c r="I382" s="20"/>
    </row>
    <row r="383">
      <c r="A383" s="20"/>
      <c r="B383" s="20"/>
      <c r="E383" s="20"/>
      <c r="F383" s="20"/>
      <c r="G383" s="20"/>
      <c r="H383" s="20"/>
      <c r="I383" s="20"/>
    </row>
    <row r="384">
      <c r="A384" s="20"/>
      <c r="B384" s="20"/>
      <c r="E384" s="20"/>
      <c r="F384" s="20"/>
      <c r="G384" s="20"/>
      <c r="H384" s="20"/>
      <c r="I384" s="20"/>
    </row>
    <row r="385">
      <c r="A385" s="20"/>
      <c r="B385" s="20"/>
      <c r="E385" s="20"/>
      <c r="F385" s="20"/>
      <c r="G385" s="20"/>
      <c r="H385" s="20"/>
      <c r="I385" s="20"/>
    </row>
    <row r="386">
      <c r="A386" s="20"/>
      <c r="B386" s="20"/>
      <c r="E386" s="20"/>
      <c r="F386" s="20"/>
      <c r="G386" s="20"/>
      <c r="H386" s="20"/>
      <c r="I386" s="20"/>
    </row>
    <row r="387">
      <c r="A387" s="20"/>
      <c r="B387" s="20"/>
      <c r="E387" s="20"/>
      <c r="F387" s="20"/>
      <c r="G387" s="20"/>
      <c r="H387" s="20"/>
      <c r="I387" s="20"/>
    </row>
    <row r="388">
      <c r="A388" s="20"/>
      <c r="B388" s="20"/>
      <c r="E388" s="20"/>
      <c r="F388" s="20"/>
      <c r="G388" s="20"/>
      <c r="H388" s="20"/>
      <c r="I388" s="20"/>
    </row>
    <row r="389">
      <c r="A389" s="20"/>
      <c r="B389" s="20"/>
      <c r="E389" s="20"/>
      <c r="F389" s="20"/>
      <c r="G389" s="20"/>
      <c r="H389" s="20"/>
      <c r="I389" s="20"/>
    </row>
    <row r="390">
      <c r="A390" s="20"/>
      <c r="B390" s="20"/>
      <c r="E390" s="20"/>
      <c r="F390" s="20"/>
      <c r="G390" s="20"/>
      <c r="H390" s="20"/>
      <c r="I390" s="20"/>
    </row>
    <row r="391">
      <c r="A391" s="20"/>
      <c r="B391" s="20"/>
      <c r="E391" s="20"/>
      <c r="F391" s="20"/>
      <c r="G391" s="20"/>
      <c r="H391" s="20"/>
      <c r="I391" s="20"/>
    </row>
    <row r="392">
      <c r="A392" s="20"/>
      <c r="B392" s="20"/>
      <c r="E392" s="20"/>
      <c r="F392" s="20"/>
      <c r="G392" s="20"/>
      <c r="H392" s="20"/>
      <c r="I392" s="20"/>
    </row>
    <row r="393">
      <c r="A393" s="20"/>
      <c r="B393" s="20"/>
      <c r="E393" s="20"/>
      <c r="F393" s="20"/>
      <c r="G393" s="20"/>
      <c r="H393" s="20"/>
      <c r="I393" s="20"/>
    </row>
    <row r="394">
      <c r="A394" s="20"/>
      <c r="B394" s="20"/>
      <c r="E394" s="20"/>
      <c r="F394" s="20"/>
      <c r="G394" s="20"/>
      <c r="H394" s="20"/>
      <c r="I394" s="20"/>
    </row>
    <row r="395">
      <c r="A395" s="20"/>
      <c r="B395" s="20"/>
      <c r="E395" s="20"/>
      <c r="F395" s="20"/>
      <c r="G395" s="20"/>
      <c r="H395" s="20"/>
      <c r="I395" s="20"/>
    </row>
    <row r="396">
      <c r="A396" s="20"/>
      <c r="B396" s="20"/>
      <c r="E396" s="20"/>
      <c r="F396" s="20"/>
      <c r="G396" s="20"/>
      <c r="H396" s="20"/>
      <c r="I396" s="20"/>
    </row>
    <row r="397">
      <c r="A397" s="20"/>
      <c r="B397" s="20"/>
      <c r="E397" s="20"/>
      <c r="F397" s="20"/>
      <c r="G397" s="20"/>
      <c r="H397" s="20"/>
      <c r="I397" s="20"/>
    </row>
    <row r="398">
      <c r="A398" s="20"/>
      <c r="B398" s="20"/>
      <c r="E398" s="20"/>
      <c r="F398" s="20"/>
      <c r="G398" s="20"/>
      <c r="H398" s="20"/>
      <c r="I398" s="20"/>
    </row>
    <row r="399">
      <c r="A399" s="20"/>
      <c r="B399" s="20"/>
      <c r="E399" s="20"/>
      <c r="F399" s="20"/>
      <c r="G399" s="20"/>
      <c r="H399" s="20"/>
      <c r="I399" s="20"/>
    </row>
    <row r="400">
      <c r="A400" s="20"/>
      <c r="B400" s="20"/>
      <c r="E400" s="20"/>
      <c r="F400" s="20"/>
      <c r="G400" s="20"/>
      <c r="H400" s="20"/>
      <c r="I400" s="20"/>
    </row>
    <row r="401">
      <c r="A401" s="20"/>
      <c r="B401" s="20"/>
      <c r="E401" s="20"/>
      <c r="F401" s="20"/>
      <c r="G401" s="20"/>
      <c r="H401" s="20"/>
      <c r="I401" s="20"/>
    </row>
    <row r="402">
      <c r="A402" s="20"/>
      <c r="B402" s="20"/>
      <c r="E402" s="20"/>
      <c r="F402" s="20"/>
      <c r="G402" s="20"/>
      <c r="H402" s="20"/>
      <c r="I402" s="20"/>
    </row>
    <row r="403">
      <c r="A403" s="20"/>
      <c r="B403" s="20"/>
      <c r="E403" s="20"/>
      <c r="F403" s="20"/>
      <c r="G403" s="20"/>
      <c r="H403" s="20"/>
      <c r="I403" s="20"/>
    </row>
    <row r="404">
      <c r="A404" s="20"/>
      <c r="B404" s="20"/>
      <c r="E404" s="20"/>
      <c r="F404" s="20"/>
      <c r="G404" s="20"/>
      <c r="H404" s="20"/>
      <c r="I404" s="20"/>
    </row>
    <row r="405">
      <c r="A405" s="20"/>
      <c r="B405" s="20"/>
      <c r="E405" s="20"/>
      <c r="F405" s="20"/>
      <c r="G405" s="20"/>
      <c r="H405" s="20"/>
      <c r="I405" s="20"/>
    </row>
    <row r="406">
      <c r="A406" s="20"/>
      <c r="B406" s="20"/>
      <c r="E406" s="20"/>
      <c r="F406" s="20"/>
      <c r="G406" s="20"/>
      <c r="H406" s="20"/>
      <c r="I406" s="20"/>
    </row>
    <row r="407">
      <c r="A407" s="20"/>
      <c r="B407" s="20"/>
      <c r="E407" s="20"/>
      <c r="F407" s="20"/>
      <c r="G407" s="20"/>
      <c r="H407" s="20"/>
      <c r="I407" s="20"/>
    </row>
    <row r="408">
      <c r="A408" s="20"/>
      <c r="B408" s="20"/>
      <c r="E408" s="20"/>
      <c r="F408" s="20"/>
      <c r="G408" s="20"/>
      <c r="H408" s="20"/>
      <c r="I408" s="20"/>
    </row>
    <row r="409">
      <c r="A409" s="20"/>
      <c r="B409" s="20"/>
      <c r="E409" s="20"/>
      <c r="F409" s="20"/>
      <c r="G409" s="20"/>
      <c r="H409" s="20"/>
      <c r="I409" s="20"/>
    </row>
    <row r="410">
      <c r="A410" s="20"/>
      <c r="B410" s="20"/>
      <c r="E410" s="20"/>
      <c r="F410" s="20"/>
      <c r="G410" s="20"/>
      <c r="H410" s="20"/>
      <c r="I410" s="20"/>
    </row>
    <row r="411">
      <c r="A411" s="20"/>
      <c r="B411" s="20"/>
      <c r="E411" s="20"/>
      <c r="F411" s="20"/>
      <c r="G411" s="20"/>
      <c r="H411" s="20"/>
      <c r="I411" s="20"/>
    </row>
    <row r="412">
      <c r="A412" s="20"/>
      <c r="B412" s="20"/>
      <c r="E412" s="20"/>
      <c r="F412" s="20"/>
      <c r="G412" s="20"/>
      <c r="H412" s="20"/>
      <c r="I412" s="20"/>
    </row>
    <row r="413">
      <c r="A413" s="20"/>
      <c r="B413" s="20"/>
      <c r="E413" s="20"/>
      <c r="F413" s="20"/>
      <c r="G413" s="20"/>
      <c r="H413" s="20"/>
      <c r="I413" s="20"/>
    </row>
    <row r="414">
      <c r="A414" s="20"/>
      <c r="B414" s="20"/>
      <c r="E414" s="20"/>
      <c r="F414" s="20"/>
      <c r="G414" s="20"/>
      <c r="H414" s="20"/>
      <c r="I414" s="20"/>
    </row>
    <row r="415">
      <c r="A415" s="20"/>
      <c r="B415" s="20"/>
      <c r="E415" s="20"/>
      <c r="F415" s="20"/>
      <c r="G415" s="20"/>
      <c r="H415" s="20"/>
      <c r="I415" s="20"/>
    </row>
    <row r="416">
      <c r="A416" s="20"/>
      <c r="B416" s="20"/>
      <c r="E416" s="20"/>
      <c r="F416" s="20"/>
      <c r="G416" s="20"/>
      <c r="H416" s="20"/>
      <c r="I416" s="20"/>
    </row>
    <row r="417">
      <c r="A417" s="20"/>
      <c r="B417" s="20"/>
      <c r="E417" s="20"/>
      <c r="F417" s="20"/>
      <c r="G417" s="20"/>
      <c r="H417" s="20"/>
      <c r="I417" s="20"/>
    </row>
    <row r="418">
      <c r="A418" s="20"/>
      <c r="B418" s="20"/>
      <c r="E418" s="20"/>
      <c r="F418" s="20"/>
      <c r="G418" s="20"/>
      <c r="H418" s="20"/>
      <c r="I418" s="20"/>
    </row>
    <row r="419">
      <c r="A419" s="20"/>
      <c r="B419" s="20"/>
      <c r="E419" s="20"/>
      <c r="F419" s="20"/>
      <c r="G419" s="20"/>
      <c r="H419" s="20"/>
      <c r="I419" s="20"/>
    </row>
    <row r="420">
      <c r="A420" s="20"/>
      <c r="B420" s="20"/>
      <c r="E420" s="20"/>
      <c r="F420" s="20"/>
      <c r="G420" s="20"/>
      <c r="H420" s="20"/>
      <c r="I420" s="20"/>
    </row>
    <row r="421">
      <c r="A421" s="20"/>
      <c r="B421" s="20"/>
      <c r="E421" s="20"/>
      <c r="F421" s="20"/>
      <c r="G421" s="20"/>
      <c r="H421" s="20"/>
      <c r="I421" s="20"/>
    </row>
    <row r="422">
      <c r="A422" s="20"/>
      <c r="B422" s="20"/>
      <c r="E422" s="20"/>
      <c r="F422" s="20"/>
      <c r="G422" s="20"/>
      <c r="H422" s="20"/>
      <c r="I422" s="20"/>
    </row>
    <row r="423">
      <c r="A423" s="20"/>
      <c r="B423" s="20"/>
      <c r="E423" s="20"/>
      <c r="F423" s="20"/>
      <c r="G423" s="20"/>
      <c r="H423" s="20"/>
      <c r="I423" s="20"/>
    </row>
    <row r="424">
      <c r="A424" s="20"/>
      <c r="B424" s="20"/>
      <c r="E424" s="20"/>
      <c r="F424" s="20"/>
      <c r="G424" s="20"/>
      <c r="H424" s="20"/>
      <c r="I424" s="20"/>
    </row>
    <row r="425">
      <c r="A425" s="20"/>
      <c r="B425" s="20"/>
      <c r="E425" s="20"/>
      <c r="F425" s="20"/>
      <c r="G425" s="20"/>
      <c r="H425" s="20"/>
      <c r="I425" s="20"/>
    </row>
    <row r="426">
      <c r="A426" s="20"/>
      <c r="B426" s="20"/>
      <c r="E426" s="20"/>
      <c r="F426" s="20"/>
      <c r="G426" s="20"/>
      <c r="H426" s="20"/>
      <c r="I426" s="20"/>
    </row>
    <row r="427">
      <c r="A427" s="20"/>
      <c r="B427" s="20"/>
      <c r="E427" s="20"/>
      <c r="F427" s="20"/>
      <c r="G427" s="20"/>
      <c r="H427" s="20"/>
      <c r="I427" s="20"/>
    </row>
    <row r="428">
      <c r="A428" s="20"/>
      <c r="B428" s="20"/>
      <c r="E428" s="20"/>
      <c r="F428" s="20"/>
      <c r="G428" s="20"/>
      <c r="H428" s="20"/>
      <c r="I428" s="20"/>
    </row>
    <row r="429">
      <c r="A429" s="20"/>
      <c r="B429" s="20"/>
      <c r="E429" s="20"/>
      <c r="F429" s="20"/>
      <c r="G429" s="20"/>
      <c r="H429" s="20"/>
      <c r="I429" s="20"/>
    </row>
    <row r="430">
      <c r="A430" s="20"/>
      <c r="B430" s="20"/>
      <c r="E430" s="20"/>
      <c r="F430" s="20"/>
      <c r="G430" s="20"/>
      <c r="H430" s="20"/>
      <c r="I430" s="20"/>
    </row>
    <row r="431">
      <c r="A431" s="20"/>
      <c r="B431" s="20"/>
      <c r="E431" s="20"/>
      <c r="F431" s="20"/>
      <c r="G431" s="20"/>
      <c r="H431" s="20"/>
      <c r="I431" s="20"/>
    </row>
    <row r="432">
      <c r="A432" s="20"/>
      <c r="B432" s="20"/>
      <c r="E432" s="20"/>
      <c r="F432" s="20"/>
      <c r="G432" s="20"/>
      <c r="H432" s="20"/>
      <c r="I432" s="20"/>
    </row>
    <row r="433">
      <c r="A433" s="20"/>
      <c r="B433" s="20"/>
      <c r="E433" s="20"/>
      <c r="F433" s="20"/>
      <c r="G433" s="20"/>
      <c r="H433" s="20"/>
      <c r="I433" s="20"/>
    </row>
    <row r="434">
      <c r="A434" s="20"/>
      <c r="B434" s="20"/>
      <c r="E434" s="20"/>
      <c r="F434" s="20"/>
      <c r="G434" s="20"/>
      <c r="H434" s="20"/>
      <c r="I434" s="20"/>
    </row>
    <row r="435">
      <c r="A435" s="20"/>
      <c r="B435" s="20"/>
      <c r="E435" s="20"/>
      <c r="F435" s="20"/>
      <c r="G435" s="20"/>
      <c r="H435" s="20"/>
      <c r="I435" s="20"/>
    </row>
    <row r="436">
      <c r="A436" s="20"/>
      <c r="B436" s="20"/>
      <c r="E436" s="20"/>
      <c r="F436" s="20"/>
      <c r="G436" s="20"/>
      <c r="H436" s="20"/>
      <c r="I436" s="20"/>
    </row>
    <row r="437">
      <c r="A437" s="20"/>
      <c r="B437" s="20"/>
      <c r="E437" s="20"/>
      <c r="F437" s="20"/>
      <c r="G437" s="20"/>
      <c r="H437" s="20"/>
      <c r="I437" s="20"/>
    </row>
    <row r="438">
      <c r="A438" s="20"/>
      <c r="B438" s="20"/>
      <c r="E438" s="20"/>
      <c r="F438" s="20"/>
      <c r="G438" s="20"/>
      <c r="H438" s="20"/>
      <c r="I438" s="20"/>
    </row>
    <row r="439">
      <c r="A439" s="20"/>
      <c r="B439" s="20"/>
      <c r="E439" s="20"/>
      <c r="F439" s="20"/>
      <c r="G439" s="20"/>
      <c r="H439" s="20"/>
      <c r="I439" s="20"/>
    </row>
    <row r="440">
      <c r="A440" s="20"/>
      <c r="B440" s="20"/>
      <c r="E440" s="20"/>
      <c r="F440" s="20"/>
      <c r="G440" s="20"/>
      <c r="H440" s="20"/>
      <c r="I440" s="20"/>
    </row>
    <row r="441">
      <c r="A441" s="20"/>
      <c r="B441" s="20"/>
      <c r="E441" s="20"/>
      <c r="F441" s="20"/>
      <c r="G441" s="20"/>
      <c r="H441" s="20"/>
      <c r="I441" s="20"/>
    </row>
    <row r="442">
      <c r="A442" s="20"/>
      <c r="B442" s="20"/>
      <c r="E442" s="20"/>
      <c r="F442" s="20"/>
      <c r="G442" s="20"/>
      <c r="H442" s="20"/>
      <c r="I442" s="20"/>
    </row>
    <row r="443">
      <c r="A443" s="20"/>
      <c r="B443" s="20"/>
      <c r="E443" s="20"/>
      <c r="F443" s="20"/>
      <c r="G443" s="20"/>
      <c r="H443" s="20"/>
      <c r="I443" s="20"/>
    </row>
    <row r="444">
      <c r="A444" s="20"/>
      <c r="B444" s="20"/>
      <c r="E444" s="20"/>
      <c r="F444" s="20"/>
      <c r="G444" s="20"/>
      <c r="H444" s="20"/>
      <c r="I444" s="20"/>
    </row>
    <row r="445">
      <c r="A445" s="20"/>
      <c r="B445" s="20"/>
      <c r="E445" s="20"/>
      <c r="F445" s="20"/>
      <c r="G445" s="20"/>
      <c r="H445" s="20"/>
      <c r="I445" s="20"/>
    </row>
    <row r="446">
      <c r="A446" s="20"/>
      <c r="B446" s="20"/>
      <c r="E446" s="20"/>
      <c r="F446" s="20"/>
      <c r="G446" s="20"/>
      <c r="H446" s="20"/>
      <c r="I446" s="20"/>
    </row>
    <row r="447">
      <c r="A447" s="20"/>
      <c r="B447" s="20"/>
      <c r="E447" s="20"/>
      <c r="F447" s="20"/>
      <c r="G447" s="20"/>
      <c r="H447" s="20"/>
      <c r="I447" s="20"/>
    </row>
    <row r="448">
      <c r="A448" s="20"/>
      <c r="B448" s="20"/>
      <c r="E448" s="20"/>
      <c r="F448" s="20"/>
      <c r="G448" s="20"/>
      <c r="H448" s="20"/>
      <c r="I448" s="20"/>
    </row>
    <row r="449">
      <c r="A449" s="20"/>
      <c r="B449" s="20"/>
      <c r="E449" s="20"/>
      <c r="F449" s="20"/>
      <c r="G449" s="20"/>
      <c r="H449" s="20"/>
      <c r="I449" s="20"/>
    </row>
    <row r="450">
      <c r="A450" s="20"/>
      <c r="B450" s="20"/>
      <c r="E450" s="20"/>
      <c r="F450" s="20"/>
      <c r="G450" s="20"/>
      <c r="H450" s="20"/>
      <c r="I450" s="20"/>
    </row>
    <row r="451">
      <c r="A451" s="20"/>
      <c r="B451" s="20"/>
      <c r="E451" s="20"/>
      <c r="F451" s="20"/>
      <c r="G451" s="20"/>
      <c r="H451" s="20"/>
      <c r="I451" s="20"/>
    </row>
    <row r="452">
      <c r="A452" s="20"/>
      <c r="B452" s="20"/>
      <c r="E452" s="20"/>
      <c r="F452" s="20"/>
      <c r="G452" s="20"/>
      <c r="H452" s="20"/>
      <c r="I452" s="20"/>
    </row>
    <row r="453">
      <c r="A453" s="20"/>
      <c r="B453" s="20"/>
      <c r="E453" s="20"/>
      <c r="F453" s="20"/>
      <c r="G453" s="20"/>
      <c r="H453" s="20"/>
      <c r="I453" s="20"/>
    </row>
    <row r="454">
      <c r="A454" s="20"/>
      <c r="B454" s="20"/>
      <c r="E454" s="20"/>
      <c r="F454" s="20"/>
      <c r="G454" s="20"/>
      <c r="H454" s="20"/>
      <c r="I454" s="20"/>
    </row>
    <row r="455">
      <c r="A455" s="20"/>
      <c r="B455" s="20"/>
      <c r="E455" s="20"/>
      <c r="F455" s="20"/>
      <c r="G455" s="20"/>
      <c r="H455" s="20"/>
      <c r="I455" s="20"/>
    </row>
    <row r="456">
      <c r="A456" s="20"/>
      <c r="B456" s="20"/>
      <c r="E456" s="20"/>
      <c r="F456" s="20"/>
      <c r="G456" s="20"/>
      <c r="H456" s="20"/>
      <c r="I456" s="20"/>
    </row>
    <row r="457">
      <c r="A457" s="20"/>
      <c r="B457" s="20"/>
      <c r="E457" s="20"/>
      <c r="F457" s="20"/>
      <c r="G457" s="20"/>
      <c r="H457" s="20"/>
      <c r="I457" s="20"/>
    </row>
    <row r="458">
      <c r="A458" s="20"/>
      <c r="B458" s="20"/>
      <c r="E458" s="20"/>
      <c r="F458" s="20"/>
      <c r="G458" s="20"/>
      <c r="H458" s="20"/>
      <c r="I458" s="20"/>
    </row>
    <row r="459">
      <c r="A459" s="20"/>
      <c r="B459" s="20"/>
      <c r="E459" s="20"/>
      <c r="F459" s="20"/>
      <c r="G459" s="20"/>
      <c r="H459" s="20"/>
      <c r="I459" s="20"/>
    </row>
    <row r="460">
      <c r="A460" s="20"/>
      <c r="B460" s="20"/>
      <c r="E460" s="20"/>
      <c r="F460" s="20"/>
      <c r="G460" s="20"/>
      <c r="H460" s="20"/>
      <c r="I460" s="20"/>
    </row>
    <row r="461">
      <c r="A461" s="20"/>
      <c r="B461" s="20"/>
      <c r="E461" s="20"/>
      <c r="F461" s="20"/>
      <c r="G461" s="20"/>
      <c r="H461" s="20"/>
      <c r="I461" s="20"/>
    </row>
    <row r="462">
      <c r="A462" s="20"/>
      <c r="B462" s="20"/>
      <c r="E462" s="20"/>
      <c r="F462" s="20"/>
      <c r="G462" s="20"/>
      <c r="H462" s="20"/>
      <c r="I462" s="20"/>
    </row>
    <row r="463">
      <c r="A463" s="20"/>
      <c r="B463" s="20"/>
      <c r="E463" s="20"/>
      <c r="F463" s="20"/>
      <c r="G463" s="20"/>
      <c r="H463" s="20"/>
      <c r="I463" s="20"/>
    </row>
    <row r="464">
      <c r="A464" s="20"/>
      <c r="B464" s="20"/>
      <c r="E464" s="20"/>
      <c r="F464" s="20"/>
      <c r="G464" s="20"/>
      <c r="H464" s="20"/>
      <c r="I464" s="20"/>
    </row>
    <row r="465">
      <c r="A465" s="20"/>
      <c r="B465" s="20"/>
      <c r="E465" s="20"/>
      <c r="F465" s="20"/>
      <c r="G465" s="20"/>
      <c r="H465" s="20"/>
      <c r="I465" s="20"/>
    </row>
    <row r="466">
      <c r="A466" s="20"/>
      <c r="B466" s="20"/>
      <c r="E466" s="20"/>
      <c r="F466" s="20"/>
      <c r="G466" s="20"/>
      <c r="H466" s="20"/>
      <c r="I466" s="20"/>
    </row>
    <row r="467">
      <c r="A467" s="20"/>
      <c r="B467" s="20"/>
      <c r="E467" s="20"/>
      <c r="F467" s="20"/>
      <c r="G467" s="20"/>
      <c r="H467" s="20"/>
      <c r="I467" s="20"/>
    </row>
    <row r="468">
      <c r="A468" s="20"/>
      <c r="B468" s="20"/>
      <c r="E468" s="20"/>
      <c r="F468" s="20"/>
      <c r="G468" s="20"/>
      <c r="H468" s="20"/>
      <c r="I468" s="20"/>
    </row>
    <row r="469">
      <c r="A469" s="20"/>
      <c r="B469" s="20"/>
      <c r="E469" s="20"/>
      <c r="F469" s="20"/>
      <c r="G469" s="20"/>
      <c r="H469" s="20"/>
      <c r="I469" s="20"/>
    </row>
    <row r="470">
      <c r="A470" s="20"/>
      <c r="B470" s="20"/>
      <c r="E470" s="20"/>
      <c r="F470" s="20"/>
      <c r="G470" s="20"/>
      <c r="H470" s="20"/>
      <c r="I470" s="20"/>
    </row>
    <row r="471">
      <c r="A471" s="20"/>
      <c r="B471" s="20"/>
      <c r="E471" s="20"/>
      <c r="F471" s="20"/>
      <c r="G471" s="20"/>
      <c r="H471" s="20"/>
      <c r="I471" s="20"/>
    </row>
    <row r="472">
      <c r="A472" s="20"/>
      <c r="B472" s="20"/>
      <c r="E472" s="20"/>
      <c r="F472" s="20"/>
      <c r="G472" s="20"/>
      <c r="H472" s="20"/>
      <c r="I472" s="20"/>
    </row>
    <row r="473">
      <c r="A473" s="20"/>
      <c r="B473" s="20"/>
      <c r="E473" s="20"/>
      <c r="F473" s="20"/>
      <c r="G473" s="20"/>
      <c r="H473" s="20"/>
      <c r="I473" s="20"/>
    </row>
    <row r="474">
      <c r="A474" s="20"/>
      <c r="B474" s="20"/>
      <c r="E474" s="20"/>
      <c r="F474" s="20"/>
      <c r="G474" s="20"/>
      <c r="H474" s="20"/>
      <c r="I474" s="20"/>
    </row>
    <row r="475">
      <c r="A475" s="20"/>
      <c r="B475" s="20"/>
      <c r="E475" s="20"/>
      <c r="F475" s="20"/>
      <c r="G475" s="20"/>
      <c r="H475" s="20"/>
      <c r="I475" s="20"/>
    </row>
    <row r="476">
      <c r="A476" s="20"/>
      <c r="B476" s="20"/>
      <c r="E476" s="20"/>
      <c r="F476" s="20"/>
      <c r="G476" s="20"/>
      <c r="H476" s="20"/>
      <c r="I476" s="20"/>
    </row>
    <row r="477">
      <c r="A477" s="20"/>
      <c r="B477" s="20"/>
      <c r="E477" s="20"/>
      <c r="F477" s="20"/>
      <c r="G477" s="20"/>
      <c r="H477" s="20"/>
      <c r="I477" s="20"/>
    </row>
    <row r="478">
      <c r="A478" s="20"/>
      <c r="B478" s="20"/>
      <c r="E478" s="20"/>
      <c r="F478" s="20"/>
      <c r="G478" s="20"/>
      <c r="H478" s="20"/>
      <c r="I478" s="20"/>
    </row>
    <row r="479">
      <c r="A479" s="20"/>
      <c r="B479" s="20"/>
      <c r="E479" s="20"/>
      <c r="F479" s="20"/>
      <c r="G479" s="20"/>
      <c r="H479" s="20"/>
      <c r="I479" s="20"/>
    </row>
    <row r="480">
      <c r="A480" s="20"/>
      <c r="B480" s="20"/>
      <c r="E480" s="20"/>
      <c r="F480" s="20"/>
      <c r="G480" s="20"/>
      <c r="H480" s="20"/>
      <c r="I480" s="20"/>
    </row>
    <row r="481">
      <c r="A481" s="20"/>
      <c r="B481" s="20"/>
      <c r="E481" s="20"/>
      <c r="F481" s="20"/>
      <c r="G481" s="20"/>
      <c r="H481" s="20"/>
      <c r="I481" s="20"/>
    </row>
    <row r="482">
      <c r="A482" s="20"/>
      <c r="B482" s="20"/>
      <c r="E482" s="20"/>
      <c r="F482" s="20"/>
      <c r="G482" s="20"/>
      <c r="H482" s="20"/>
      <c r="I482" s="20"/>
    </row>
    <row r="483">
      <c r="A483" s="20"/>
      <c r="B483" s="20"/>
      <c r="E483" s="20"/>
      <c r="F483" s="20"/>
      <c r="G483" s="20"/>
      <c r="H483" s="20"/>
      <c r="I483" s="20"/>
    </row>
    <row r="484">
      <c r="A484" s="20"/>
      <c r="B484" s="20"/>
      <c r="E484" s="20"/>
      <c r="F484" s="20"/>
      <c r="G484" s="20"/>
      <c r="H484" s="20"/>
      <c r="I484" s="20"/>
    </row>
    <row r="485">
      <c r="A485" s="20"/>
      <c r="B485" s="20"/>
      <c r="E485" s="20"/>
      <c r="F485" s="20"/>
      <c r="G485" s="20"/>
      <c r="H485" s="20"/>
      <c r="I485" s="20"/>
    </row>
    <row r="486">
      <c r="A486" s="20"/>
      <c r="B486" s="20"/>
      <c r="E486" s="20"/>
      <c r="F486" s="20"/>
      <c r="G486" s="20"/>
      <c r="H486" s="20"/>
      <c r="I486" s="20"/>
    </row>
    <row r="487">
      <c r="A487" s="20"/>
      <c r="B487" s="20"/>
      <c r="E487" s="20"/>
      <c r="F487" s="20"/>
      <c r="G487" s="20"/>
      <c r="H487" s="20"/>
      <c r="I487" s="20"/>
    </row>
    <row r="488">
      <c r="A488" s="20"/>
      <c r="B488" s="20"/>
      <c r="E488" s="20"/>
      <c r="F488" s="20"/>
      <c r="G488" s="20"/>
      <c r="H488" s="20"/>
      <c r="I488" s="20"/>
    </row>
    <row r="489">
      <c r="A489" s="20"/>
      <c r="B489" s="20"/>
      <c r="E489" s="20"/>
      <c r="F489" s="20"/>
      <c r="G489" s="20"/>
      <c r="H489" s="20"/>
      <c r="I489" s="20"/>
    </row>
    <row r="490">
      <c r="A490" s="20"/>
      <c r="B490" s="20"/>
      <c r="E490" s="20"/>
      <c r="F490" s="20"/>
      <c r="G490" s="20"/>
      <c r="H490" s="20"/>
      <c r="I490" s="20"/>
    </row>
    <row r="491">
      <c r="A491" s="20"/>
      <c r="B491" s="20"/>
      <c r="E491" s="20"/>
      <c r="F491" s="20"/>
      <c r="G491" s="20"/>
      <c r="H491" s="20"/>
      <c r="I491" s="20"/>
    </row>
    <row r="492">
      <c r="A492" s="20"/>
      <c r="B492" s="20"/>
      <c r="E492" s="20"/>
      <c r="F492" s="20"/>
      <c r="G492" s="20"/>
      <c r="H492" s="20"/>
      <c r="I492" s="20"/>
    </row>
    <row r="493">
      <c r="A493" s="20"/>
      <c r="B493" s="20"/>
      <c r="E493" s="20"/>
      <c r="F493" s="20"/>
      <c r="G493" s="20"/>
      <c r="H493" s="20"/>
      <c r="I493" s="20"/>
    </row>
    <row r="494">
      <c r="A494" s="20"/>
      <c r="B494" s="20"/>
      <c r="E494" s="20"/>
      <c r="F494" s="20"/>
      <c r="G494" s="20"/>
      <c r="H494" s="20"/>
      <c r="I494" s="20"/>
    </row>
    <row r="495">
      <c r="A495" s="20"/>
      <c r="B495" s="20"/>
      <c r="E495" s="20"/>
      <c r="F495" s="20"/>
      <c r="G495" s="20"/>
      <c r="H495" s="20"/>
      <c r="I495" s="20"/>
    </row>
    <row r="496">
      <c r="A496" s="20"/>
      <c r="B496" s="20"/>
      <c r="E496" s="20"/>
      <c r="F496" s="20"/>
      <c r="G496" s="20"/>
      <c r="H496" s="20"/>
      <c r="I496" s="20"/>
    </row>
    <row r="497">
      <c r="A497" s="20"/>
      <c r="B497" s="20"/>
      <c r="E497" s="20"/>
      <c r="F497" s="20"/>
      <c r="G497" s="20"/>
      <c r="H497" s="20"/>
      <c r="I497" s="20"/>
    </row>
    <row r="498">
      <c r="A498" s="20"/>
      <c r="B498" s="20"/>
      <c r="E498" s="20"/>
      <c r="F498" s="20"/>
      <c r="G498" s="20"/>
      <c r="H498" s="20"/>
      <c r="I498" s="20"/>
    </row>
    <row r="499">
      <c r="A499" s="20"/>
      <c r="B499" s="20"/>
      <c r="E499" s="20"/>
      <c r="F499" s="20"/>
      <c r="G499" s="20"/>
      <c r="H499" s="20"/>
      <c r="I499" s="20"/>
    </row>
    <row r="500">
      <c r="A500" s="20"/>
      <c r="B500" s="20"/>
      <c r="E500" s="20"/>
      <c r="F500" s="20"/>
      <c r="G500" s="20"/>
      <c r="H500" s="20"/>
      <c r="I500" s="20"/>
    </row>
    <row r="501">
      <c r="A501" s="20"/>
      <c r="B501" s="20"/>
      <c r="E501" s="20"/>
      <c r="F501" s="20"/>
      <c r="G501" s="20"/>
      <c r="H501" s="20"/>
      <c r="I501" s="20"/>
    </row>
    <row r="502">
      <c r="A502" s="20"/>
      <c r="B502" s="20"/>
      <c r="E502" s="20"/>
      <c r="F502" s="20"/>
      <c r="G502" s="20"/>
      <c r="H502" s="20"/>
      <c r="I502" s="20"/>
    </row>
    <row r="503">
      <c r="A503" s="20"/>
      <c r="B503" s="20"/>
      <c r="E503" s="20"/>
      <c r="F503" s="20"/>
      <c r="G503" s="20"/>
      <c r="H503" s="20"/>
      <c r="I503" s="20"/>
    </row>
    <row r="504">
      <c r="A504" s="20"/>
      <c r="B504" s="20"/>
      <c r="E504" s="20"/>
      <c r="F504" s="20"/>
      <c r="G504" s="20"/>
      <c r="H504" s="20"/>
      <c r="I504" s="20"/>
    </row>
    <row r="505">
      <c r="A505" s="20"/>
      <c r="B505" s="20"/>
      <c r="E505" s="20"/>
      <c r="F505" s="20"/>
      <c r="G505" s="20"/>
      <c r="H505" s="20"/>
      <c r="I505" s="20"/>
    </row>
    <row r="506">
      <c r="A506" s="20"/>
      <c r="B506" s="20"/>
      <c r="E506" s="20"/>
      <c r="F506" s="20"/>
      <c r="G506" s="20"/>
      <c r="H506" s="20"/>
      <c r="I506" s="20"/>
    </row>
    <row r="507">
      <c r="A507" s="20"/>
      <c r="B507" s="20"/>
      <c r="E507" s="20"/>
      <c r="F507" s="20"/>
      <c r="G507" s="20"/>
      <c r="H507" s="20"/>
      <c r="I507" s="20"/>
    </row>
    <row r="508">
      <c r="A508" s="20"/>
      <c r="B508" s="20"/>
      <c r="E508" s="20"/>
      <c r="F508" s="20"/>
      <c r="G508" s="20"/>
      <c r="H508" s="20"/>
      <c r="I508" s="20"/>
    </row>
    <row r="509">
      <c r="A509" s="20"/>
      <c r="B509" s="20"/>
      <c r="E509" s="20"/>
      <c r="F509" s="20"/>
      <c r="G509" s="20"/>
      <c r="H509" s="20"/>
      <c r="I509" s="20"/>
    </row>
    <row r="510">
      <c r="A510" s="20"/>
      <c r="B510" s="20"/>
      <c r="E510" s="20"/>
      <c r="F510" s="20"/>
      <c r="G510" s="20"/>
      <c r="H510" s="20"/>
      <c r="I510" s="20"/>
    </row>
    <row r="511">
      <c r="A511" s="20"/>
      <c r="B511" s="20"/>
      <c r="E511" s="20"/>
      <c r="F511" s="20"/>
      <c r="G511" s="20"/>
      <c r="H511" s="20"/>
      <c r="I511" s="20"/>
    </row>
    <row r="512">
      <c r="A512" s="20"/>
      <c r="B512" s="20"/>
      <c r="E512" s="20"/>
      <c r="F512" s="20"/>
      <c r="G512" s="20"/>
      <c r="H512" s="20"/>
      <c r="I512" s="20"/>
    </row>
    <row r="513">
      <c r="A513" s="20"/>
      <c r="B513" s="20"/>
      <c r="E513" s="20"/>
      <c r="F513" s="20"/>
      <c r="G513" s="20"/>
      <c r="H513" s="20"/>
      <c r="I513" s="20"/>
    </row>
    <row r="514">
      <c r="A514" s="20"/>
      <c r="B514" s="20"/>
      <c r="E514" s="20"/>
      <c r="F514" s="20"/>
      <c r="G514" s="20"/>
      <c r="H514" s="20"/>
      <c r="I514" s="20"/>
    </row>
    <row r="515">
      <c r="A515" s="20"/>
      <c r="B515" s="20"/>
      <c r="E515" s="20"/>
      <c r="F515" s="20"/>
      <c r="G515" s="20"/>
      <c r="H515" s="20"/>
      <c r="I515" s="20"/>
    </row>
    <row r="516">
      <c r="A516" s="20"/>
      <c r="B516" s="20"/>
      <c r="E516" s="20"/>
      <c r="F516" s="20"/>
      <c r="G516" s="20"/>
      <c r="H516" s="20"/>
      <c r="I516" s="20"/>
    </row>
    <row r="517">
      <c r="A517" s="20"/>
      <c r="B517" s="20"/>
      <c r="E517" s="20"/>
      <c r="F517" s="20"/>
      <c r="G517" s="20"/>
      <c r="H517" s="20"/>
      <c r="I517" s="20"/>
    </row>
    <row r="518">
      <c r="A518" s="20"/>
      <c r="B518" s="20"/>
      <c r="E518" s="20"/>
      <c r="F518" s="20"/>
      <c r="G518" s="20"/>
      <c r="H518" s="20"/>
      <c r="I518" s="20"/>
    </row>
    <row r="519">
      <c r="A519" s="20"/>
      <c r="B519" s="20"/>
      <c r="E519" s="20"/>
      <c r="F519" s="20"/>
      <c r="G519" s="20"/>
      <c r="H519" s="20"/>
      <c r="I519" s="20"/>
    </row>
    <row r="520">
      <c r="A520" s="20"/>
      <c r="B520" s="20"/>
      <c r="E520" s="20"/>
      <c r="F520" s="20"/>
      <c r="G520" s="20"/>
      <c r="H520" s="20"/>
      <c r="I520" s="20"/>
    </row>
    <row r="521">
      <c r="A521" s="20"/>
      <c r="B521" s="20"/>
      <c r="E521" s="20"/>
      <c r="F521" s="20"/>
      <c r="G521" s="20"/>
      <c r="H521" s="20"/>
      <c r="I521" s="20"/>
    </row>
    <row r="522">
      <c r="A522" s="20"/>
      <c r="B522" s="20"/>
      <c r="E522" s="20"/>
      <c r="F522" s="20"/>
      <c r="G522" s="20"/>
      <c r="H522" s="20"/>
      <c r="I522" s="20"/>
    </row>
    <row r="523">
      <c r="A523" s="20"/>
      <c r="B523" s="20"/>
      <c r="E523" s="20"/>
      <c r="F523" s="20"/>
      <c r="G523" s="20"/>
      <c r="H523" s="20"/>
      <c r="I523" s="20"/>
    </row>
    <row r="524">
      <c r="A524" s="20"/>
      <c r="B524" s="20"/>
      <c r="E524" s="20"/>
      <c r="F524" s="20"/>
      <c r="G524" s="20"/>
      <c r="H524" s="20"/>
      <c r="I524" s="20"/>
    </row>
    <row r="525">
      <c r="A525" s="20"/>
      <c r="B525" s="20"/>
      <c r="E525" s="20"/>
      <c r="F525" s="20"/>
      <c r="G525" s="20"/>
      <c r="H525" s="20"/>
      <c r="I525" s="20"/>
    </row>
    <row r="526">
      <c r="A526" s="20"/>
      <c r="B526" s="20"/>
      <c r="E526" s="20"/>
      <c r="F526" s="20"/>
      <c r="G526" s="20"/>
      <c r="H526" s="20"/>
      <c r="I526" s="20"/>
    </row>
    <row r="527">
      <c r="A527" s="20"/>
      <c r="B527" s="20"/>
      <c r="E527" s="20"/>
      <c r="F527" s="20"/>
      <c r="G527" s="20"/>
      <c r="H527" s="20"/>
      <c r="I527" s="20"/>
    </row>
    <row r="528">
      <c r="A528" s="20"/>
      <c r="B528" s="20"/>
      <c r="E528" s="20"/>
      <c r="F528" s="20"/>
      <c r="G528" s="20"/>
      <c r="H528" s="20"/>
      <c r="I528" s="20"/>
    </row>
    <row r="529">
      <c r="A529" s="20"/>
      <c r="B529" s="20"/>
      <c r="E529" s="20"/>
      <c r="F529" s="20"/>
      <c r="G529" s="20"/>
      <c r="H529" s="20"/>
      <c r="I529" s="20"/>
    </row>
    <row r="530">
      <c r="A530" s="20"/>
      <c r="B530" s="20"/>
      <c r="E530" s="20"/>
      <c r="F530" s="20"/>
      <c r="G530" s="20"/>
      <c r="H530" s="20"/>
      <c r="I530" s="20"/>
    </row>
    <row r="531">
      <c r="A531" s="20"/>
      <c r="B531" s="20"/>
      <c r="E531" s="20"/>
      <c r="F531" s="20"/>
      <c r="G531" s="20"/>
      <c r="H531" s="20"/>
      <c r="I531" s="20"/>
    </row>
    <row r="532">
      <c r="A532" s="20"/>
      <c r="B532" s="20"/>
      <c r="E532" s="20"/>
      <c r="F532" s="20"/>
      <c r="G532" s="20"/>
      <c r="H532" s="20"/>
      <c r="I532" s="20"/>
    </row>
    <row r="533">
      <c r="A533" s="20"/>
      <c r="B533" s="20"/>
      <c r="E533" s="20"/>
      <c r="F533" s="20"/>
      <c r="G533" s="20"/>
      <c r="H533" s="20"/>
      <c r="I533" s="20"/>
    </row>
    <row r="534">
      <c r="A534" s="20"/>
      <c r="B534" s="20"/>
      <c r="E534" s="20"/>
      <c r="F534" s="20"/>
      <c r="G534" s="20"/>
      <c r="H534" s="20"/>
      <c r="I534" s="20"/>
    </row>
    <row r="535">
      <c r="A535" s="20"/>
      <c r="B535" s="20"/>
      <c r="E535" s="20"/>
      <c r="F535" s="20"/>
      <c r="G535" s="20"/>
      <c r="H535" s="20"/>
      <c r="I535" s="20"/>
    </row>
    <row r="536">
      <c r="A536" s="20"/>
      <c r="B536" s="20"/>
      <c r="E536" s="20"/>
      <c r="F536" s="20"/>
      <c r="G536" s="20"/>
      <c r="H536" s="20"/>
      <c r="I536" s="20"/>
    </row>
    <row r="537">
      <c r="A537" s="20"/>
      <c r="B537" s="20"/>
      <c r="E537" s="20"/>
      <c r="F537" s="20"/>
      <c r="G537" s="20"/>
      <c r="H537" s="20"/>
      <c r="I537" s="20"/>
    </row>
    <row r="538">
      <c r="A538" s="20"/>
      <c r="B538" s="20"/>
      <c r="E538" s="20"/>
      <c r="F538" s="20"/>
      <c r="G538" s="20"/>
      <c r="H538" s="20"/>
      <c r="I538" s="20"/>
    </row>
    <row r="539">
      <c r="A539" s="20"/>
      <c r="B539" s="20"/>
      <c r="E539" s="20"/>
      <c r="F539" s="20"/>
      <c r="G539" s="20"/>
      <c r="H539" s="20"/>
      <c r="I539" s="20"/>
    </row>
    <row r="540">
      <c r="A540" s="20"/>
      <c r="B540" s="20"/>
      <c r="E540" s="20"/>
      <c r="F540" s="20"/>
      <c r="G540" s="20"/>
      <c r="H540" s="20"/>
      <c r="I540" s="20"/>
    </row>
    <row r="541">
      <c r="A541" s="20"/>
      <c r="B541" s="20"/>
      <c r="E541" s="20"/>
      <c r="F541" s="20"/>
      <c r="G541" s="20"/>
      <c r="H541" s="20"/>
      <c r="I541" s="20"/>
    </row>
    <row r="542">
      <c r="A542" s="20"/>
      <c r="B542" s="20"/>
      <c r="E542" s="20"/>
      <c r="F542" s="20"/>
      <c r="G542" s="20"/>
      <c r="H542" s="20"/>
      <c r="I542" s="20"/>
    </row>
    <row r="543">
      <c r="A543" s="20"/>
      <c r="B543" s="20"/>
      <c r="E543" s="20"/>
      <c r="F543" s="20"/>
      <c r="G543" s="20"/>
      <c r="H543" s="20"/>
      <c r="I543" s="20"/>
    </row>
    <row r="544">
      <c r="A544" s="20"/>
      <c r="B544" s="20"/>
      <c r="E544" s="20"/>
      <c r="F544" s="20"/>
      <c r="G544" s="20"/>
      <c r="H544" s="20"/>
      <c r="I544" s="20"/>
    </row>
    <row r="545">
      <c r="A545" s="20"/>
      <c r="B545" s="20"/>
      <c r="E545" s="20"/>
      <c r="F545" s="20"/>
      <c r="G545" s="20"/>
      <c r="H545" s="20"/>
      <c r="I545" s="20"/>
    </row>
    <row r="546">
      <c r="A546" s="20"/>
      <c r="B546" s="20"/>
      <c r="E546" s="20"/>
      <c r="F546" s="20"/>
      <c r="G546" s="20"/>
      <c r="H546" s="20"/>
      <c r="I546" s="20"/>
    </row>
    <row r="547">
      <c r="A547" s="20"/>
      <c r="B547" s="20"/>
      <c r="E547" s="20"/>
      <c r="F547" s="20"/>
      <c r="G547" s="20"/>
      <c r="H547" s="20"/>
      <c r="I547" s="20"/>
    </row>
    <row r="548">
      <c r="A548" s="20"/>
      <c r="B548" s="20"/>
      <c r="E548" s="20"/>
      <c r="F548" s="20"/>
      <c r="G548" s="20"/>
      <c r="H548" s="20"/>
      <c r="I548" s="20"/>
    </row>
    <row r="549">
      <c r="A549" s="20"/>
      <c r="B549" s="20"/>
      <c r="E549" s="20"/>
      <c r="F549" s="20"/>
      <c r="G549" s="20"/>
      <c r="H549" s="20"/>
      <c r="I549" s="20"/>
    </row>
    <row r="550">
      <c r="A550" s="20"/>
      <c r="B550" s="20"/>
      <c r="E550" s="20"/>
      <c r="F550" s="20"/>
      <c r="G550" s="20"/>
      <c r="H550" s="20"/>
      <c r="I550" s="20"/>
    </row>
    <row r="551">
      <c r="A551" s="20"/>
      <c r="B551" s="20"/>
      <c r="E551" s="20"/>
      <c r="F551" s="20"/>
      <c r="G551" s="20"/>
      <c r="H551" s="20"/>
      <c r="I551" s="20"/>
    </row>
    <row r="552">
      <c r="A552" s="20"/>
      <c r="B552" s="20"/>
      <c r="E552" s="20"/>
      <c r="F552" s="20"/>
      <c r="G552" s="20"/>
      <c r="H552" s="20"/>
      <c r="I552" s="20"/>
    </row>
    <row r="553">
      <c r="A553" s="20"/>
      <c r="B553" s="20"/>
      <c r="E553" s="20"/>
      <c r="F553" s="20"/>
      <c r="G553" s="20"/>
      <c r="H553" s="20"/>
      <c r="I553" s="20"/>
    </row>
    <row r="554">
      <c r="A554" s="20"/>
      <c r="B554" s="20"/>
      <c r="E554" s="20"/>
      <c r="F554" s="20"/>
      <c r="G554" s="20"/>
      <c r="H554" s="20"/>
      <c r="I554" s="20"/>
    </row>
    <row r="555">
      <c r="A555" s="20"/>
      <c r="B555" s="20"/>
      <c r="E555" s="20"/>
      <c r="F555" s="20"/>
      <c r="G555" s="20"/>
      <c r="H555" s="20"/>
      <c r="I555" s="20"/>
    </row>
    <row r="556">
      <c r="A556" s="20"/>
      <c r="B556" s="20"/>
      <c r="E556" s="20"/>
      <c r="F556" s="20"/>
      <c r="G556" s="20"/>
      <c r="H556" s="20"/>
      <c r="I556" s="20"/>
    </row>
    <row r="557">
      <c r="A557" s="20"/>
      <c r="B557" s="20"/>
      <c r="E557" s="20"/>
      <c r="F557" s="20"/>
      <c r="G557" s="20"/>
      <c r="H557" s="20"/>
      <c r="I557" s="20"/>
    </row>
    <row r="558">
      <c r="A558" s="20"/>
      <c r="B558" s="20"/>
      <c r="E558" s="20"/>
      <c r="F558" s="20"/>
      <c r="G558" s="20"/>
      <c r="H558" s="20"/>
      <c r="I558" s="20"/>
    </row>
    <row r="559">
      <c r="A559" s="20"/>
      <c r="B559" s="20"/>
      <c r="E559" s="20"/>
      <c r="F559" s="20"/>
      <c r="G559" s="20"/>
      <c r="H559" s="20"/>
      <c r="I559" s="20"/>
    </row>
    <row r="560">
      <c r="A560" s="20"/>
      <c r="B560" s="20"/>
      <c r="E560" s="20"/>
      <c r="F560" s="20"/>
      <c r="G560" s="20"/>
      <c r="H560" s="20"/>
      <c r="I560" s="20"/>
    </row>
    <row r="561">
      <c r="A561" s="20"/>
      <c r="B561" s="20"/>
      <c r="E561" s="20"/>
      <c r="F561" s="20"/>
      <c r="G561" s="20"/>
      <c r="H561" s="20"/>
      <c r="I561" s="20"/>
    </row>
    <row r="562">
      <c r="A562" s="20"/>
      <c r="B562" s="20"/>
      <c r="E562" s="20"/>
      <c r="F562" s="20"/>
      <c r="G562" s="20"/>
      <c r="H562" s="20"/>
      <c r="I562" s="20"/>
    </row>
    <row r="563">
      <c r="A563" s="20"/>
      <c r="B563" s="20"/>
      <c r="E563" s="20"/>
      <c r="F563" s="20"/>
      <c r="G563" s="20"/>
      <c r="H563" s="20"/>
      <c r="I563" s="20"/>
    </row>
    <row r="564">
      <c r="A564" s="20"/>
      <c r="B564" s="20"/>
      <c r="E564" s="20"/>
      <c r="F564" s="20"/>
      <c r="G564" s="20"/>
      <c r="H564" s="20"/>
      <c r="I564" s="20"/>
    </row>
    <row r="565">
      <c r="A565" s="20"/>
      <c r="B565" s="20"/>
      <c r="E565" s="20"/>
      <c r="F565" s="20"/>
      <c r="G565" s="20"/>
      <c r="H565" s="20"/>
      <c r="I565" s="20"/>
    </row>
    <row r="566">
      <c r="A566" s="20"/>
      <c r="B566" s="20"/>
      <c r="E566" s="20"/>
      <c r="F566" s="20"/>
      <c r="G566" s="20"/>
      <c r="H566" s="20"/>
      <c r="I566" s="20"/>
    </row>
    <row r="567">
      <c r="A567" s="20"/>
      <c r="B567" s="20"/>
      <c r="E567" s="20"/>
      <c r="F567" s="20"/>
      <c r="G567" s="20"/>
      <c r="H567" s="20"/>
      <c r="I567" s="20"/>
    </row>
    <row r="568">
      <c r="A568" s="20"/>
      <c r="B568" s="20"/>
      <c r="E568" s="20"/>
      <c r="F568" s="20"/>
      <c r="G568" s="20"/>
      <c r="H568" s="20"/>
      <c r="I568" s="20"/>
    </row>
    <row r="569">
      <c r="A569" s="20"/>
      <c r="B569" s="20"/>
      <c r="E569" s="20"/>
      <c r="F569" s="20"/>
      <c r="G569" s="20"/>
      <c r="H569" s="20"/>
      <c r="I569" s="20"/>
    </row>
    <row r="570">
      <c r="A570" s="20"/>
      <c r="B570" s="20"/>
      <c r="E570" s="20"/>
      <c r="F570" s="20"/>
      <c r="G570" s="20"/>
      <c r="H570" s="20"/>
      <c r="I570" s="20"/>
    </row>
    <row r="571">
      <c r="A571" s="20"/>
      <c r="B571" s="20"/>
      <c r="E571" s="20"/>
      <c r="F571" s="20"/>
      <c r="G571" s="20"/>
      <c r="H571" s="20"/>
      <c r="I571" s="20"/>
    </row>
    <row r="572">
      <c r="A572" s="20"/>
      <c r="B572" s="20"/>
      <c r="E572" s="20"/>
      <c r="F572" s="20"/>
      <c r="G572" s="20"/>
      <c r="H572" s="20"/>
      <c r="I572" s="20"/>
    </row>
    <row r="573">
      <c r="A573" s="20"/>
      <c r="B573" s="20"/>
      <c r="E573" s="20"/>
      <c r="F573" s="20"/>
      <c r="G573" s="20"/>
      <c r="H573" s="20"/>
      <c r="I573" s="20"/>
    </row>
    <row r="574">
      <c r="A574" s="20"/>
      <c r="B574" s="20"/>
      <c r="E574" s="20"/>
      <c r="F574" s="20"/>
      <c r="G574" s="20"/>
      <c r="H574" s="20"/>
      <c r="I574" s="20"/>
    </row>
    <row r="575">
      <c r="A575" s="20"/>
      <c r="B575" s="20"/>
      <c r="E575" s="20"/>
      <c r="F575" s="20"/>
      <c r="G575" s="20"/>
      <c r="H575" s="20"/>
      <c r="I575" s="20"/>
    </row>
    <row r="576">
      <c r="A576" s="20"/>
      <c r="B576" s="20"/>
      <c r="E576" s="20"/>
      <c r="F576" s="20"/>
      <c r="G576" s="20"/>
      <c r="H576" s="20"/>
      <c r="I576" s="20"/>
    </row>
    <row r="577">
      <c r="A577" s="20"/>
      <c r="B577" s="20"/>
      <c r="E577" s="20"/>
      <c r="F577" s="20"/>
      <c r="G577" s="20"/>
      <c r="H577" s="20"/>
      <c r="I577" s="20"/>
    </row>
    <row r="578">
      <c r="A578" s="20"/>
      <c r="B578" s="20"/>
      <c r="E578" s="20"/>
      <c r="F578" s="20"/>
      <c r="G578" s="20"/>
      <c r="H578" s="20"/>
      <c r="I578" s="20"/>
    </row>
    <row r="579">
      <c r="A579" s="20"/>
      <c r="B579" s="20"/>
      <c r="E579" s="20"/>
      <c r="F579" s="20"/>
      <c r="G579" s="20"/>
      <c r="H579" s="20"/>
      <c r="I579" s="20"/>
    </row>
    <row r="580">
      <c r="A580" s="20"/>
      <c r="B580" s="20"/>
      <c r="E580" s="20"/>
      <c r="F580" s="20"/>
      <c r="G580" s="20"/>
      <c r="H580" s="20"/>
      <c r="I580" s="20"/>
    </row>
    <row r="581">
      <c r="A581" s="20"/>
      <c r="B581" s="20"/>
      <c r="E581" s="20"/>
      <c r="F581" s="20"/>
      <c r="G581" s="20"/>
      <c r="H581" s="20"/>
      <c r="I581" s="20"/>
    </row>
    <row r="582">
      <c r="A582" s="20"/>
      <c r="B582" s="20"/>
      <c r="E582" s="20"/>
      <c r="F582" s="20"/>
      <c r="G582" s="20"/>
      <c r="H582" s="20"/>
      <c r="I582" s="20"/>
    </row>
    <row r="583">
      <c r="A583" s="20"/>
      <c r="B583" s="20"/>
      <c r="E583" s="20"/>
      <c r="F583" s="20"/>
      <c r="G583" s="20"/>
      <c r="H583" s="20"/>
      <c r="I583" s="20"/>
    </row>
    <row r="584">
      <c r="A584" s="20"/>
      <c r="B584" s="20"/>
      <c r="E584" s="20"/>
      <c r="F584" s="20"/>
      <c r="G584" s="20"/>
      <c r="H584" s="20"/>
      <c r="I584" s="20"/>
    </row>
    <row r="585">
      <c r="A585" s="20"/>
      <c r="B585" s="20"/>
      <c r="E585" s="20"/>
      <c r="F585" s="20"/>
      <c r="G585" s="20"/>
      <c r="H585" s="20"/>
      <c r="I585" s="20"/>
    </row>
    <row r="586">
      <c r="A586" s="20"/>
      <c r="B586" s="20"/>
      <c r="E586" s="20"/>
      <c r="F586" s="20"/>
      <c r="G586" s="20"/>
      <c r="H586" s="20"/>
      <c r="I586" s="20"/>
    </row>
    <row r="587">
      <c r="A587" s="20"/>
      <c r="B587" s="20"/>
      <c r="E587" s="20"/>
      <c r="F587" s="20"/>
      <c r="G587" s="20"/>
      <c r="H587" s="20"/>
      <c r="I587" s="20"/>
    </row>
    <row r="588">
      <c r="A588" s="20"/>
      <c r="B588" s="20"/>
      <c r="E588" s="20"/>
      <c r="F588" s="20"/>
      <c r="G588" s="20"/>
      <c r="H588" s="20"/>
      <c r="I588" s="20"/>
    </row>
    <row r="589">
      <c r="A589" s="20"/>
      <c r="B589" s="20"/>
      <c r="E589" s="20"/>
      <c r="F589" s="20"/>
      <c r="G589" s="20"/>
      <c r="H589" s="20"/>
      <c r="I589" s="20"/>
    </row>
    <row r="590">
      <c r="A590" s="20"/>
      <c r="B590" s="20"/>
      <c r="E590" s="20"/>
      <c r="F590" s="20"/>
      <c r="G590" s="20"/>
      <c r="H590" s="20"/>
      <c r="I590" s="20"/>
    </row>
    <row r="591">
      <c r="A591" s="20"/>
      <c r="B591" s="20"/>
      <c r="E591" s="20"/>
      <c r="F591" s="20"/>
      <c r="G591" s="20"/>
      <c r="H591" s="20"/>
      <c r="I591" s="20"/>
    </row>
    <row r="592">
      <c r="A592" s="20"/>
      <c r="B592" s="20"/>
      <c r="E592" s="20"/>
      <c r="F592" s="20"/>
      <c r="G592" s="20"/>
      <c r="H592" s="20"/>
      <c r="I592" s="20"/>
    </row>
    <row r="593">
      <c r="A593" s="20"/>
      <c r="B593" s="20"/>
      <c r="E593" s="20"/>
      <c r="F593" s="20"/>
      <c r="G593" s="20"/>
      <c r="H593" s="20"/>
      <c r="I593" s="20"/>
    </row>
    <row r="594">
      <c r="A594" s="20"/>
      <c r="B594" s="20"/>
      <c r="E594" s="20"/>
      <c r="F594" s="20"/>
      <c r="G594" s="20"/>
      <c r="H594" s="20"/>
      <c r="I594" s="20"/>
    </row>
    <row r="595">
      <c r="A595" s="20"/>
      <c r="B595" s="20"/>
      <c r="E595" s="20"/>
      <c r="F595" s="20"/>
      <c r="G595" s="20"/>
      <c r="H595" s="20"/>
      <c r="I595" s="20"/>
    </row>
    <row r="596">
      <c r="A596" s="20"/>
      <c r="B596" s="20"/>
      <c r="E596" s="20"/>
      <c r="F596" s="20"/>
      <c r="G596" s="20"/>
      <c r="H596" s="20"/>
      <c r="I596" s="20"/>
    </row>
    <row r="597">
      <c r="A597" s="20"/>
      <c r="B597" s="20"/>
      <c r="E597" s="20"/>
      <c r="F597" s="20"/>
      <c r="G597" s="20"/>
      <c r="H597" s="20"/>
      <c r="I597" s="20"/>
    </row>
    <row r="598">
      <c r="A598" s="20"/>
      <c r="B598" s="20"/>
      <c r="E598" s="20"/>
      <c r="F598" s="20"/>
      <c r="G598" s="20"/>
      <c r="H598" s="20"/>
      <c r="I598" s="20"/>
    </row>
    <row r="599">
      <c r="A599" s="20"/>
      <c r="B599" s="20"/>
      <c r="E599" s="20"/>
      <c r="F599" s="20"/>
      <c r="G599" s="20"/>
      <c r="H599" s="20"/>
      <c r="I599" s="20"/>
    </row>
    <row r="600">
      <c r="A600" s="20"/>
      <c r="B600" s="20"/>
      <c r="E600" s="20"/>
      <c r="F600" s="20"/>
      <c r="G600" s="20"/>
      <c r="H600" s="20"/>
      <c r="I600" s="20"/>
    </row>
    <row r="601">
      <c r="A601" s="20"/>
      <c r="B601" s="20"/>
      <c r="E601" s="20"/>
      <c r="F601" s="20"/>
      <c r="G601" s="20"/>
      <c r="H601" s="20"/>
      <c r="I601" s="20"/>
    </row>
    <row r="602">
      <c r="A602" s="20"/>
      <c r="B602" s="20"/>
      <c r="E602" s="20"/>
      <c r="F602" s="20"/>
      <c r="G602" s="20"/>
      <c r="H602" s="20"/>
      <c r="I602" s="20"/>
    </row>
    <row r="603">
      <c r="A603" s="20"/>
      <c r="B603" s="20"/>
      <c r="E603" s="20"/>
      <c r="F603" s="20"/>
      <c r="G603" s="20"/>
      <c r="H603" s="20"/>
      <c r="I603" s="20"/>
    </row>
    <row r="604">
      <c r="A604" s="20"/>
      <c r="B604" s="20"/>
      <c r="E604" s="20"/>
      <c r="F604" s="20"/>
      <c r="G604" s="20"/>
      <c r="H604" s="20"/>
      <c r="I604" s="20"/>
    </row>
    <row r="605">
      <c r="A605" s="20"/>
      <c r="B605" s="20"/>
      <c r="E605" s="20"/>
      <c r="F605" s="20"/>
      <c r="G605" s="20"/>
      <c r="H605" s="20"/>
      <c r="I605" s="20"/>
    </row>
    <row r="606">
      <c r="A606" s="20"/>
      <c r="B606" s="20"/>
      <c r="E606" s="20"/>
      <c r="F606" s="20"/>
      <c r="G606" s="20"/>
      <c r="H606" s="20"/>
      <c r="I606" s="20"/>
    </row>
    <row r="607">
      <c r="A607" s="20"/>
      <c r="B607" s="20"/>
      <c r="E607" s="20"/>
      <c r="F607" s="20"/>
      <c r="G607" s="20"/>
      <c r="H607" s="20"/>
      <c r="I607" s="20"/>
    </row>
    <row r="608">
      <c r="A608" s="20"/>
      <c r="B608" s="20"/>
      <c r="E608" s="20"/>
      <c r="F608" s="20"/>
      <c r="G608" s="20"/>
      <c r="H608" s="20"/>
      <c r="I608" s="20"/>
    </row>
    <row r="609">
      <c r="A609" s="20"/>
      <c r="B609" s="20"/>
      <c r="E609" s="20"/>
      <c r="F609" s="20"/>
      <c r="G609" s="20"/>
      <c r="H609" s="20"/>
      <c r="I609" s="20"/>
    </row>
    <row r="610">
      <c r="A610" s="20"/>
      <c r="B610" s="20"/>
      <c r="E610" s="20"/>
      <c r="F610" s="20"/>
      <c r="G610" s="20"/>
      <c r="H610" s="20"/>
      <c r="I610" s="20"/>
    </row>
    <row r="611">
      <c r="A611" s="20"/>
      <c r="B611" s="20"/>
      <c r="E611" s="20"/>
      <c r="F611" s="20"/>
      <c r="G611" s="20"/>
      <c r="H611" s="20"/>
      <c r="I611" s="20"/>
    </row>
    <row r="612">
      <c r="A612" s="20"/>
      <c r="B612" s="20"/>
      <c r="E612" s="20"/>
      <c r="F612" s="20"/>
      <c r="G612" s="20"/>
      <c r="H612" s="20"/>
      <c r="I612" s="20"/>
    </row>
    <row r="613">
      <c r="A613" s="20"/>
      <c r="B613" s="20"/>
      <c r="E613" s="20"/>
      <c r="F613" s="20"/>
      <c r="G613" s="20"/>
      <c r="H613" s="20"/>
      <c r="I613" s="20"/>
    </row>
    <row r="614">
      <c r="A614" s="20"/>
      <c r="B614" s="20"/>
      <c r="E614" s="20"/>
      <c r="F614" s="20"/>
      <c r="G614" s="20"/>
      <c r="H614" s="20"/>
      <c r="I614" s="20"/>
    </row>
    <row r="615">
      <c r="A615" s="20"/>
      <c r="B615" s="20"/>
      <c r="E615" s="20"/>
      <c r="F615" s="20"/>
      <c r="G615" s="20"/>
      <c r="H615" s="20"/>
      <c r="I615" s="20"/>
    </row>
    <row r="616">
      <c r="A616" s="20"/>
      <c r="B616" s="20"/>
      <c r="E616" s="20"/>
      <c r="F616" s="20"/>
      <c r="G616" s="20"/>
      <c r="H616" s="20"/>
      <c r="I616" s="20"/>
    </row>
    <row r="617">
      <c r="A617" s="20"/>
      <c r="B617" s="20"/>
      <c r="E617" s="20"/>
      <c r="F617" s="20"/>
      <c r="G617" s="20"/>
      <c r="H617" s="20"/>
      <c r="I617" s="20"/>
    </row>
    <row r="618">
      <c r="A618" s="20"/>
      <c r="B618" s="20"/>
      <c r="E618" s="20"/>
      <c r="F618" s="20"/>
      <c r="G618" s="20"/>
      <c r="H618" s="20"/>
      <c r="I618" s="20"/>
    </row>
    <row r="619">
      <c r="A619" s="20"/>
      <c r="B619" s="20"/>
      <c r="E619" s="20"/>
      <c r="F619" s="20"/>
      <c r="G619" s="20"/>
      <c r="H619" s="20"/>
      <c r="I619" s="20"/>
    </row>
    <row r="620">
      <c r="A620" s="20"/>
      <c r="B620" s="20"/>
      <c r="E620" s="20"/>
      <c r="F620" s="20"/>
      <c r="G620" s="20"/>
      <c r="H620" s="20"/>
      <c r="I620" s="20"/>
    </row>
    <row r="621">
      <c r="A621" s="20"/>
      <c r="B621" s="20"/>
      <c r="E621" s="20"/>
      <c r="F621" s="20"/>
      <c r="G621" s="20"/>
      <c r="H621" s="20"/>
      <c r="I621" s="20"/>
    </row>
    <row r="622">
      <c r="A622" s="20"/>
      <c r="B622" s="20"/>
      <c r="E622" s="20"/>
      <c r="F622" s="20"/>
      <c r="G622" s="20"/>
      <c r="H622" s="20"/>
      <c r="I622" s="20"/>
    </row>
    <row r="623">
      <c r="A623" s="20"/>
      <c r="B623" s="20"/>
      <c r="E623" s="20"/>
      <c r="F623" s="20"/>
      <c r="G623" s="20"/>
      <c r="H623" s="20"/>
      <c r="I623" s="20"/>
    </row>
    <row r="624">
      <c r="A624" s="20"/>
      <c r="B624" s="20"/>
      <c r="E624" s="20"/>
      <c r="F624" s="20"/>
      <c r="G624" s="20"/>
      <c r="H624" s="20"/>
      <c r="I624" s="20"/>
    </row>
    <row r="625">
      <c r="A625" s="20"/>
      <c r="B625" s="20"/>
      <c r="E625" s="20"/>
      <c r="F625" s="20"/>
      <c r="G625" s="20"/>
      <c r="H625" s="20"/>
      <c r="I625" s="20"/>
    </row>
    <row r="626">
      <c r="A626" s="20"/>
      <c r="B626" s="20"/>
      <c r="E626" s="20"/>
      <c r="F626" s="20"/>
      <c r="G626" s="20"/>
      <c r="H626" s="20"/>
      <c r="I626" s="20"/>
    </row>
    <row r="627">
      <c r="A627" s="20"/>
      <c r="B627" s="20"/>
      <c r="E627" s="20"/>
      <c r="F627" s="20"/>
      <c r="G627" s="20"/>
      <c r="H627" s="20"/>
      <c r="I627" s="20"/>
    </row>
    <row r="628">
      <c r="A628" s="20"/>
      <c r="B628" s="20"/>
      <c r="E628" s="20"/>
      <c r="F628" s="20"/>
      <c r="G628" s="20"/>
      <c r="H628" s="20"/>
      <c r="I628" s="20"/>
    </row>
    <row r="629">
      <c r="A629" s="20"/>
      <c r="B629" s="20"/>
      <c r="E629" s="20"/>
      <c r="F629" s="20"/>
      <c r="G629" s="20"/>
      <c r="H629" s="20"/>
      <c r="I629" s="20"/>
    </row>
    <row r="630">
      <c r="A630" s="20"/>
      <c r="B630" s="20"/>
      <c r="E630" s="20"/>
      <c r="F630" s="20"/>
      <c r="G630" s="20"/>
      <c r="H630" s="20"/>
      <c r="I630" s="20"/>
    </row>
    <row r="631">
      <c r="A631" s="20"/>
      <c r="B631" s="20"/>
      <c r="E631" s="20"/>
      <c r="F631" s="20"/>
      <c r="G631" s="20"/>
      <c r="H631" s="20"/>
      <c r="I631" s="20"/>
    </row>
    <row r="632">
      <c r="A632" s="20"/>
      <c r="B632" s="20"/>
      <c r="E632" s="20"/>
      <c r="F632" s="20"/>
      <c r="G632" s="20"/>
      <c r="H632" s="20"/>
      <c r="I632" s="20"/>
    </row>
    <row r="633">
      <c r="A633" s="20"/>
      <c r="B633" s="20"/>
      <c r="E633" s="20"/>
      <c r="F633" s="20"/>
      <c r="G633" s="20"/>
      <c r="H633" s="20"/>
      <c r="I633" s="20"/>
    </row>
    <row r="634">
      <c r="A634" s="20"/>
      <c r="B634" s="20"/>
      <c r="E634" s="20"/>
      <c r="F634" s="20"/>
      <c r="G634" s="20"/>
      <c r="H634" s="20"/>
      <c r="I634" s="20"/>
    </row>
    <row r="635">
      <c r="A635" s="20"/>
      <c r="B635" s="20"/>
      <c r="E635" s="20"/>
      <c r="F635" s="20"/>
      <c r="G635" s="20"/>
      <c r="H635" s="20"/>
      <c r="I635" s="20"/>
    </row>
    <row r="636">
      <c r="A636" s="20"/>
      <c r="B636" s="20"/>
      <c r="E636" s="20"/>
      <c r="F636" s="20"/>
      <c r="G636" s="20"/>
      <c r="H636" s="20"/>
      <c r="I636" s="20"/>
    </row>
    <row r="637">
      <c r="A637" s="20"/>
      <c r="B637" s="20"/>
      <c r="E637" s="20"/>
      <c r="F637" s="20"/>
      <c r="G637" s="20"/>
      <c r="H637" s="20"/>
      <c r="I637" s="20"/>
    </row>
    <row r="638">
      <c r="A638" s="20"/>
      <c r="B638" s="20"/>
      <c r="E638" s="20"/>
      <c r="F638" s="20"/>
      <c r="G638" s="20"/>
      <c r="H638" s="20"/>
      <c r="I638" s="20"/>
    </row>
    <row r="639">
      <c r="A639" s="20"/>
      <c r="B639" s="20"/>
      <c r="E639" s="20"/>
      <c r="F639" s="20"/>
      <c r="G639" s="20"/>
      <c r="H639" s="20"/>
      <c r="I639" s="20"/>
    </row>
    <row r="640">
      <c r="A640" s="20"/>
      <c r="B640" s="20"/>
      <c r="E640" s="20"/>
      <c r="F640" s="20"/>
      <c r="G640" s="20"/>
      <c r="H640" s="20"/>
      <c r="I640" s="20"/>
    </row>
    <row r="641">
      <c r="A641" s="20"/>
      <c r="B641" s="20"/>
      <c r="E641" s="20"/>
      <c r="F641" s="20"/>
      <c r="G641" s="20"/>
      <c r="H641" s="20"/>
      <c r="I641" s="20"/>
    </row>
    <row r="642">
      <c r="A642" s="20"/>
      <c r="B642" s="20"/>
      <c r="E642" s="20"/>
      <c r="F642" s="20"/>
      <c r="G642" s="20"/>
      <c r="H642" s="20"/>
      <c r="I642" s="20"/>
    </row>
    <row r="643">
      <c r="A643" s="20"/>
      <c r="B643" s="20"/>
      <c r="E643" s="20"/>
      <c r="F643" s="20"/>
      <c r="G643" s="20"/>
      <c r="H643" s="20"/>
      <c r="I643" s="20"/>
    </row>
    <row r="644">
      <c r="A644" s="20"/>
      <c r="B644" s="20"/>
      <c r="E644" s="20"/>
      <c r="F644" s="20"/>
      <c r="G644" s="20"/>
      <c r="H644" s="20"/>
      <c r="I644" s="20"/>
    </row>
    <row r="645">
      <c r="A645" s="20"/>
      <c r="B645" s="20"/>
      <c r="E645" s="20"/>
      <c r="F645" s="20"/>
      <c r="G645" s="20"/>
      <c r="H645" s="20"/>
      <c r="I645" s="20"/>
    </row>
    <row r="646">
      <c r="A646" s="20"/>
      <c r="B646" s="20"/>
      <c r="E646" s="20"/>
      <c r="F646" s="20"/>
      <c r="G646" s="20"/>
      <c r="H646" s="20"/>
      <c r="I646" s="20"/>
    </row>
    <row r="647">
      <c r="A647" s="20"/>
      <c r="B647" s="20"/>
      <c r="E647" s="20"/>
      <c r="F647" s="20"/>
      <c r="G647" s="20"/>
      <c r="H647" s="20"/>
      <c r="I647" s="20"/>
    </row>
    <row r="648">
      <c r="A648" s="20"/>
      <c r="B648" s="20"/>
      <c r="E648" s="20"/>
      <c r="F648" s="20"/>
      <c r="G648" s="20"/>
      <c r="H648" s="20"/>
      <c r="I648" s="20"/>
    </row>
    <row r="649">
      <c r="A649" s="20"/>
      <c r="B649" s="20"/>
      <c r="E649" s="20"/>
      <c r="F649" s="20"/>
      <c r="G649" s="20"/>
      <c r="H649" s="20"/>
      <c r="I649" s="20"/>
    </row>
    <row r="650">
      <c r="A650" s="20"/>
      <c r="B650" s="20"/>
      <c r="E650" s="20"/>
      <c r="F650" s="20"/>
      <c r="G650" s="20"/>
      <c r="H650" s="20"/>
      <c r="I650" s="20"/>
    </row>
    <row r="651">
      <c r="A651" s="20"/>
      <c r="B651" s="20"/>
      <c r="E651" s="20"/>
      <c r="F651" s="20"/>
      <c r="G651" s="20"/>
      <c r="H651" s="20"/>
      <c r="I651" s="20"/>
    </row>
    <row r="652">
      <c r="A652" s="20"/>
      <c r="B652" s="20"/>
      <c r="E652" s="20"/>
      <c r="F652" s="20"/>
      <c r="G652" s="20"/>
      <c r="H652" s="20"/>
      <c r="I652" s="20"/>
    </row>
    <row r="653">
      <c r="A653" s="20"/>
      <c r="B653" s="20"/>
      <c r="E653" s="20"/>
      <c r="F653" s="20"/>
      <c r="G653" s="20"/>
      <c r="H653" s="20"/>
      <c r="I653" s="20"/>
    </row>
    <row r="654">
      <c r="A654" s="20"/>
      <c r="B654" s="20"/>
      <c r="E654" s="20"/>
      <c r="F654" s="20"/>
      <c r="G654" s="20"/>
      <c r="H654" s="20"/>
      <c r="I654" s="20"/>
    </row>
    <row r="655">
      <c r="A655" s="20"/>
      <c r="B655" s="20"/>
      <c r="E655" s="20"/>
      <c r="F655" s="20"/>
      <c r="G655" s="20"/>
      <c r="H655" s="20"/>
      <c r="I655" s="20"/>
    </row>
    <row r="656">
      <c r="A656" s="20"/>
      <c r="B656" s="20"/>
      <c r="E656" s="20"/>
      <c r="F656" s="20"/>
      <c r="G656" s="20"/>
      <c r="H656" s="20"/>
      <c r="I656" s="20"/>
    </row>
    <row r="657">
      <c r="A657" s="20"/>
      <c r="B657" s="20"/>
      <c r="E657" s="20"/>
      <c r="F657" s="20"/>
      <c r="G657" s="20"/>
      <c r="H657" s="20"/>
      <c r="I657" s="20"/>
    </row>
    <row r="658">
      <c r="A658" s="20"/>
      <c r="B658" s="20"/>
      <c r="E658" s="20"/>
      <c r="F658" s="20"/>
      <c r="G658" s="20"/>
      <c r="H658" s="20"/>
      <c r="I658" s="20"/>
    </row>
    <row r="659">
      <c r="A659" s="20"/>
      <c r="B659" s="20"/>
      <c r="E659" s="20"/>
      <c r="F659" s="20"/>
      <c r="G659" s="20"/>
      <c r="H659" s="20"/>
      <c r="I659" s="20"/>
    </row>
    <row r="660">
      <c r="A660" s="20"/>
      <c r="B660" s="20"/>
      <c r="E660" s="20"/>
      <c r="F660" s="20"/>
      <c r="G660" s="20"/>
      <c r="H660" s="20"/>
      <c r="I660" s="20"/>
    </row>
    <row r="661">
      <c r="A661" s="20"/>
      <c r="B661" s="20"/>
      <c r="E661" s="20"/>
      <c r="F661" s="20"/>
      <c r="G661" s="20"/>
      <c r="H661" s="20"/>
      <c r="I661" s="20"/>
    </row>
    <row r="662">
      <c r="A662" s="20"/>
      <c r="B662" s="20"/>
      <c r="E662" s="20"/>
      <c r="F662" s="20"/>
      <c r="G662" s="20"/>
      <c r="H662" s="20"/>
      <c r="I662" s="20"/>
    </row>
    <row r="663">
      <c r="A663" s="20"/>
      <c r="B663" s="20"/>
      <c r="E663" s="20"/>
      <c r="F663" s="20"/>
      <c r="G663" s="20"/>
      <c r="H663" s="20"/>
      <c r="I663" s="20"/>
    </row>
    <row r="664">
      <c r="A664" s="20"/>
      <c r="B664" s="20"/>
      <c r="E664" s="20"/>
      <c r="F664" s="20"/>
      <c r="G664" s="20"/>
      <c r="H664" s="20"/>
      <c r="I664" s="20"/>
    </row>
    <row r="665">
      <c r="A665" s="20"/>
      <c r="B665" s="20"/>
      <c r="E665" s="20"/>
      <c r="F665" s="20"/>
      <c r="G665" s="20"/>
      <c r="H665" s="20"/>
      <c r="I665" s="20"/>
    </row>
    <row r="666">
      <c r="A666" s="20"/>
      <c r="B666" s="20"/>
      <c r="E666" s="20"/>
      <c r="F666" s="20"/>
      <c r="G666" s="20"/>
      <c r="H666" s="20"/>
      <c r="I666" s="20"/>
    </row>
    <row r="667">
      <c r="A667" s="20"/>
      <c r="B667" s="20"/>
      <c r="E667" s="20"/>
      <c r="F667" s="20"/>
      <c r="G667" s="20"/>
      <c r="H667" s="20"/>
      <c r="I667" s="20"/>
    </row>
    <row r="668">
      <c r="A668" s="20"/>
      <c r="B668" s="20"/>
      <c r="E668" s="20"/>
      <c r="F668" s="20"/>
      <c r="G668" s="20"/>
      <c r="H668" s="20"/>
      <c r="I668" s="20"/>
    </row>
    <row r="669">
      <c r="A669" s="20"/>
      <c r="B669" s="20"/>
      <c r="E669" s="20"/>
      <c r="F669" s="20"/>
      <c r="G669" s="20"/>
      <c r="H669" s="20"/>
      <c r="I669" s="20"/>
    </row>
    <row r="670">
      <c r="A670" s="20"/>
      <c r="B670" s="20"/>
      <c r="E670" s="20"/>
      <c r="F670" s="20"/>
      <c r="G670" s="20"/>
      <c r="H670" s="20"/>
      <c r="I670" s="20"/>
    </row>
    <row r="671">
      <c r="A671" s="20"/>
      <c r="B671" s="20"/>
      <c r="E671" s="20"/>
      <c r="F671" s="20"/>
      <c r="G671" s="20"/>
      <c r="H671" s="20"/>
      <c r="I671" s="20"/>
    </row>
    <row r="672">
      <c r="A672" s="20"/>
      <c r="B672" s="20"/>
      <c r="E672" s="20"/>
      <c r="F672" s="20"/>
      <c r="G672" s="20"/>
      <c r="H672" s="20"/>
      <c r="I672" s="20"/>
    </row>
    <row r="673">
      <c r="A673" s="20"/>
      <c r="B673" s="20"/>
      <c r="E673" s="20"/>
      <c r="F673" s="20"/>
      <c r="G673" s="20"/>
      <c r="H673" s="20"/>
      <c r="I673" s="20"/>
    </row>
    <row r="674">
      <c r="A674" s="20"/>
      <c r="B674" s="20"/>
      <c r="E674" s="20"/>
      <c r="F674" s="20"/>
      <c r="G674" s="20"/>
      <c r="H674" s="20"/>
      <c r="I674" s="20"/>
    </row>
    <row r="675">
      <c r="A675" s="20"/>
      <c r="B675" s="20"/>
      <c r="E675" s="20"/>
      <c r="F675" s="20"/>
      <c r="G675" s="20"/>
      <c r="H675" s="20"/>
      <c r="I675" s="20"/>
    </row>
    <row r="676">
      <c r="A676" s="20"/>
      <c r="B676" s="20"/>
      <c r="E676" s="20"/>
      <c r="F676" s="20"/>
      <c r="G676" s="20"/>
      <c r="H676" s="20"/>
      <c r="I676" s="20"/>
    </row>
    <row r="677">
      <c r="A677" s="20"/>
      <c r="B677" s="20"/>
      <c r="E677" s="20"/>
      <c r="F677" s="20"/>
      <c r="G677" s="20"/>
      <c r="H677" s="20"/>
      <c r="I677" s="20"/>
    </row>
    <row r="678">
      <c r="A678" s="20"/>
      <c r="B678" s="20"/>
      <c r="E678" s="20"/>
      <c r="F678" s="20"/>
      <c r="G678" s="20"/>
      <c r="H678" s="20"/>
      <c r="I678" s="20"/>
    </row>
    <row r="679">
      <c r="A679" s="20"/>
      <c r="B679" s="20"/>
      <c r="E679" s="20"/>
      <c r="F679" s="20"/>
      <c r="G679" s="20"/>
      <c r="H679" s="20"/>
      <c r="I679" s="20"/>
    </row>
    <row r="680">
      <c r="A680" s="20"/>
      <c r="B680" s="20"/>
      <c r="E680" s="20"/>
      <c r="F680" s="20"/>
      <c r="G680" s="20"/>
      <c r="H680" s="20"/>
      <c r="I680" s="20"/>
    </row>
    <row r="681">
      <c r="A681" s="20"/>
      <c r="B681" s="20"/>
      <c r="E681" s="20"/>
      <c r="F681" s="20"/>
      <c r="G681" s="20"/>
      <c r="H681" s="20"/>
      <c r="I681" s="20"/>
    </row>
    <row r="682">
      <c r="A682" s="20"/>
      <c r="B682" s="20"/>
      <c r="E682" s="20"/>
      <c r="F682" s="20"/>
      <c r="G682" s="20"/>
      <c r="H682" s="20"/>
      <c r="I682" s="20"/>
    </row>
    <row r="683">
      <c r="A683" s="20"/>
      <c r="B683" s="20"/>
      <c r="E683" s="20"/>
      <c r="F683" s="20"/>
      <c r="G683" s="20"/>
      <c r="H683" s="20"/>
      <c r="I683" s="20"/>
    </row>
    <row r="684">
      <c r="A684" s="20"/>
      <c r="B684" s="20"/>
      <c r="E684" s="20"/>
      <c r="F684" s="20"/>
      <c r="G684" s="20"/>
      <c r="H684" s="20"/>
      <c r="I684" s="20"/>
    </row>
    <row r="685">
      <c r="A685" s="20"/>
      <c r="B685" s="20"/>
      <c r="E685" s="20"/>
      <c r="F685" s="20"/>
      <c r="G685" s="20"/>
      <c r="H685" s="20"/>
      <c r="I685" s="20"/>
    </row>
    <row r="686">
      <c r="A686" s="20"/>
      <c r="B686" s="20"/>
      <c r="E686" s="20"/>
      <c r="F686" s="20"/>
      <c r="G686" s="20"/>
      <c r="H686" s="20"/>
      <c r="I686" s="20"/>
    </row>
    <row r="687">
      <c r="A687" s="20"/>
      <c r="B687" s="20"/>
      <c r="E687" s="20"/>
      <c r="F687" s="20"/>
      <c r="G687" s="20"/>
      <c r="H687" s="20"/>
      <c r="I687" s="20"/>
    </row>
    <row r="688">
      <c r="A688" s="20"/>
      <c r="B688" s="20"/>
      <c r="E688" s="20"/>
      <c r="F688" s="20"/>
      <c r="G688" s="20"/>
      <c r="H688" s="20"/>
      <c r="I688" s="20"/>
    </row>
    <row r="689">
      <c r="A689" s="20"/>
      <c r="B689" s="20"/>
      <c r="E689" s="20"/>
      <c r="F689" s="20"/>
      <c r="G689" s="20"/>
      <c r="H689" s="20"/>
      <c r="I689" s="20"/>
    </row>
    <row r="690">
      <c r="A690" s="20"/>
      <c r="B690" s="20"/>
      <c r="E690" s="20"/>
      <c r="F690" s="20"/>
      <c r="G690" s="20"/>
      <c r="H690" s="20"/>
      <c r="I690" s="20"/>
    </row>
    <row r="691">
      <c r="A691" s="20"/>
      <c r="B691" s="20"/>
      <c r="E691" s="20"/>
      <c r="F691" s="20"/>
      <c r="G691" s="20"/>
      <c r="H691" s="20"/>
      <c r="I691" s="20"/>
    </row>
    <row r="692">
      <c r="A692" s="20"/>
      <c r="B692" s="20"/>
      <c r="E692" s="20"/>
      <c r="F692" s="20"/>
      <c r="G692" s="20"/>
      <c r="H692" s="20"/>
      <c r="I692" s="20"/>
    </row>
    <row r="693">
      <c r="A693" s="20"/>
      <c r="B693" s="20"/>
      <c r="E693" s="20"/>
      <c r="F693" s="20"/>
      <c r="G693" s="20"/>
      <c r="H693" s="20"/>
      <c r="I693" s="20"/>
    </row>
    <row r="694">
      <c r="A694" s="20"/>
      <c r="B694" s="20"/>
      <c r="E694" s="20"/>
      <c r="F694" s="20"/>
      <c r="G694" s="20"/>
      <c r="H694" s="20"/>
      <c r="I694" s="20"/>
    </row>
    <row r="695">
      <c r="A695" s="20"/>
      <c r="B695" s="20"/>
      <c r="E695" s="20"/>
      <c r="F695" s="20"/>
      <c r="G695" s="20"/>
      <c r="H695" s="20"/>
      <c r="I695" s="20"/>
    </row>
    <row r="696">
      <c r="A696" s="20"/>
      <c r="B696" s="20"/>
      <c r="E696" s="20"/>
      <c r="F696" s="20"/>
      <c r="G696" s="20"/>
      <c r="H696" s="20"/>
      <c r="I696" s="20"/>
    </row>
    <row r="697">
      <c r="A697" s="20"/>
      <c r="B697" s="20"/>
      <c r="E697" s="20"/>
      <c r="F697" s="20"/>
      <c r="G697" s="20"/>
      <c r="H697" s="20"/>
      <c r="I697" s="20"/>
    </row>
    <row r="698">
      <c r="A698" s="20"/>
      <c r="B698" s="20"/>
      <c r="E698" s="20"/>
      <c r="F698" s="20"/>
      <c r="G698" s="20"/>
      <c r="H698" s="20"/>
      <c r="I698" s="20"/>
    </row>
    <row r="699">
      <c r="A699" s="20"/>
      <c r="B699" s="20"/>
      <c r="E699" s="20"/>
      <c r="F699" s="20"/>
      <c r="G699" s="20"/>
      <c r="H699" s="20"/>
      <c r="I699" s="20"/>
    </row>
    <row r="700">
      <c r="A700" s="20"/>
      <c r="B700" s="20"/>
      <c r="E700" s="20"/>
      <c r="F700" s="20"/>
      <c r="G700" s="20"/>
      <c r="H700" s="20"/>
      <c r="I700" s="20"/>
    </row>
    <row r="701">
      <c r="A701" s="20"/>
      <c r="B701" s="20"/>
      <c r="E701" s="20"/>
      <c r="F701" s="20"/>
      <c r="G701" s="20"/>
      <c r="H701" s="20"/>
      <c r="I701" s="20"/>
    </row>
    <row r="702">
      <c r="A702" s="20"/>
      <c r="B702" s="20"/>
      <c r="E702" s="20"/>
      <c r="F702" s="20"/>
      <c r="G702" s="20"/>
      <c r="H702" s="20"/>
      <c r="I702" s="20"/>
    </row>
    <row r="703">
      <c r="A703" s="20"/>
      <c r="B703" s="20"/>
      <c r="E703" s="20"/>
      <c r="F703" s="20"/>
      <c r="G703" s="20"/>
      <c r="H703" s="20"/>
      <c r="I703" s="20"/>
    </row>
    <row r="704">
      <c r="A704" s="20"/>
      <c r="B704" s="20"/>
      <c r="E704" s="20"/>
      <c r="F704" s="20"/>
      <c r="G704" s="20"/>
      <c r="H704" s="20"/>
      <c r="I704" s="20"/>
    </row>
    <row r="705">
      <c r="A705" s="20"/>
      <c r="B705" s="20"/>
      <c r="E705" s="20"/>
      <c r="F705" s="20"/>
      <c r="G705" s="20"/>
      <c r="H705" s="20"/>
      <c r="I705" s="20"/>
    </row>
    <row r="706">
      <c r="A706" s="20"/>
      <c r="B706" s="20"/>
      <c r="E706" s="20"/>
      <c r="F706" s="20"/>
      <c r="G706" s="20"/>
      <c r="H706" s="20"/>
      <c r="I706" s="20"/>
    </row>
    <row r="707">
      <c r="A707" s="20"/>
      <c r="B707" s="20"/>
      <c r="E707" s="20"/>
      <c r="F707" s="20"/>
      <c r="G707" s="20"/>
      <c r="H707" s="20"/>
      <c r="I707" s="20"/>
    </row>
    <row r="708">
      <c r="A708" s="20"/>
      <c r="B708" s="20"/>
      <c r="E708" s="20"/>
      <c r="F708" s="20"/>
      <c r="G708" s="20"/>
      <c r="H708" s="20"/>
      <c r="I708" s="20"/>
    </row>
    <row r="709">
      <c r="A709" s="20"/>
      <c r="B709" s="20"/>
      <c r="E709" s="20"/>
      <c r="F709" s="20"/>
      <c r="G709" s="20"/>
      <c r="H709" s="20"/>
      <c r="I709" s="20"/>
    </row>
    <row r="710">
      <c r="A710" s="20"/>
      <c r="B710" s="20"/>
      <c r="E710" s="20"/>
      <c r="F710" s="20"/>
      <c r="G710" s="20"/>
      <c r="H710" s="20"/>
      <c r="I710" s="20"/>
    </row>
    <row r="711">
      <c r="A711" s="20"/>
      <c r="B711" s="20"/>
      <c r="E711" s="20"/>
      <c r="F711" s="20"/>
      <c r="G711" s="20"/>
      <c r="H711" s="20"/>
      <c r="I711" s="20"/>
    </row>
    <row r="712">
      <c r="A712" s="20"/>
      <c r="B712" s="20"/>
      <c r="E712" s="20"/>
      <c r="F712" s="20"/>
      <c r="G712" s="20"/>
      <c r="H712" s="20"/>
      <c r="I712" s="20"/>
    </row>
    <row r="713">
      <c r="A713" s="20"/>
      <c r="B713" s="20"/>
      <c r="E713" s="20"/>
      <c r="F713" s="20"/>
      <c r="G713" s="20"/>
      <c r="H713" s="20"/>
      <c r="I713" s="20"/>
    </row>
    <row r="714">
      <c r="A714" s="20"/>
      <c r="B714" s="20"/>
      <c r="E714" s="20"/>
      <c r="F714" s="20"/>
      <c r="G714" s="20"/>
      <c r="H714" s="20"/>
      <c r="I714" s="20"/>
    </row>
    <row r="715">
      <c r="A715" s="20"/>
      <c r="B715" s="20"/>
      <c r="E715" s="20"/>
      <c r="F715" s="20"/>
      <c r="G715" s="20"/>
      <c r="H715" s="20"/>
      <c r="I715" s="20"/>
    </row>
    <row r="716">
      <c r="A716" s="20"/>
      <c r="B716" s="20"/>
      <c r="E716" s="20"/>
      <c r="F716" s="20"/>
      <c r="G716" s="20"/>
      <c r="H716" s="20"/>
      <c r="I716" s="20"/>
    </row>
    <row r="717">
      <c r="A717" s="20"/>
      <c r="B717" s="20"/>
      <c r="E717" s="20"/>
      <c r="F717" s="20"/>
      <c r="G717" s="20"/>
      <c r="H717" s="20"/>
      <c r="I717" s="20"/>
    </row>
    <row r="718">
      <c r="A718" s="20"/>
      <c r="B718" s="20"/>
      <c r="E718" s="20"/>
      <c r="F718" s="20"/>
      <c r="G718" s="20"/>
      <c r="H718" s="20"/>
      <c r="I718" s="20"/>
    </row>
    <row r="719">
      <c r="A719" s="20"/>
      <c r="B719" s="20"/>
      <c r="E719" s="20"/>
      <c r="F719" s="20"/>
      <c r="G719" s="20"/>
      <c r="H719" s="20"/>
      <c r="I719" s="20"/>
    </row>
    <row r="720">
      <c r="A720" s="20"/>
      <c r="B720" s="20"/>
      <c r="E720" s="20"/>
      <c r="F720" s="20"/>
      <c r="G720" s="20"/>
      <c r="H720" s="20"/>
      <c r="I720" s="20"/>
    </row>
    <row r="721">
      <c r="A721" s="20"/>
      <c r="B721" s="20"/>
      <c r="E721" s="20"/>
      <c r="F721" s="20"/>
      <c r="G721" s="20"/>
      <c r="H721" s="20"/>
      <c r="I721" s="20"/>
    </row>
    <row r="722">
      <c r="A722" s="20"/>
      <c r="B722" s="20"/>
      <c r="E722" s="20"/>
      <c r="F722" s="20"/>
      <c r="G722" s="20"/>
      <c r="H722" s="20"/>
      <c r="I722" s="20"/>
    </row>
    <row r="723">
      <c r="A723" s="20"/>
      <c r="B723" s="20"/>
      <c r="E723" s="20"/>
      <c r="F723" s="20"/>
      <c r="G723" s="20"/>
      <c r="H723" s="20"/>
      <c r="I723" s="20"/>
    </row>
    <row r="724">
      <c r="A724" s="20"/>
      <c r="B724" s="20"/>
      <c r="E724" s="20"/>
      <c r="F724" s="20"/>
      <c r="G724" s="20"/>
      <c r="H724" s="20"/>
      <c r="I724" s="20"/>
    </row>
    <row r="725">
      <c r="A725" s="20"/>
      <c r="B725" s="20"/>
      <c r="E725" s="20"/>
      <c r="F725" s="20"/>
      <c r="G725" s="20"/>
      <c r="H725" s="20"/>
      <c r="I725" s="20"/>
    </row>
    <row r="726">
      <c r="A726" s="20"/>
      <c r="B726" s="20"/>
      <c r="E726" s="20"/>
      <c r="F726" s="20"/>
      <c r="G726" s="20"/>
      <c r="H726" s="20"/>
      <c r="I726" s="20"/>
    </row>
    <row r="727">
      <c r="A727" s="20"/>
      <c r="B727" s="20"/>
      <c r="E727" s="20"/>
      <c r="F727" s="20"/>
      <c r="G727" s="20"/>
      <c r="H727" s="20"/>
      <c r="I727" s="20"/>
    </row>
    <row r="728">
      <c r="A728" s="20"/>
      <c r="B728" s="20"/>
      <c r="E728" s="20"/>
      <c r="F728" s="20"/>
      <c r="G728" s="20"/>
      <c r="H728" s="20"/>
      <c r="I728" s="20"/>
    </row>
    <row r="729">
      <c r="A729" s="20"/>
      <c r="B729" s="20"/>
      <c r="E729" s="20"/>
      <c r="F729" s="20"/>
      <c r="G729" s="20"/>
      <c r="H729" s="20"/>
      <c r="I729" s="20"/>
    </row>
    <row r="730">
      <c r="A730" s="20"/>
      <c r="B730" s="20"/>
      <c r="E730" s="20"/>
      <c r="F730" s="20"/>
      <c r="G730" s="20"/>
      <c r="H730" s="20"/>
      <c r="I730" s="20"/>
    </row>
    <row r="731">
      <c r="A731" s="20"/>
      <c r="B731" s="20"/>
      <c r="E731" s="20"/>
      <c r="F731" s="20"/>
      <c r="G731" s="20"/>
      <c r="H731" s="20"/>
      <c r="I731" s="20"/>
    </row>
    <row r="732">
      <c r="A732" s="20"/>
      <c r="B732" s="20"/>
      <c r="E732" s="20"/>
      <c r="F732" s="20"/>
      <c r="G732" s="20"/>
      <c r="H732" s="20"/>
      <c r="I732" s="20"/>
    </row>
    <row r="733">
      <c r="A733" s="20"/>
      <c r="B733" s="20"/>
      <c r="E733" s="20"/>
      <c r="F733" s="20"/>
      <c r="G733" s="20"/>
      <c r="H733" s="20"/>
      <c r="I733" s="20"/>
    </row>
    <row r="734">
      <c r="A734" s="20"/>
      <c r="B734" s="20"/>
      <c r="E734" s="20"/>
      <c r="F734" s="20"/>
      <c r="G734" s="20"/>
      <c r="H734" s="20"/>
      <c r="I734" s="20"/>
    </row>
    <row r="735">
      <c r="A735" s="20"/>
      <c r="B735" s="20"/>
      <c r="E735" s="20"/>
      <c r="F735" s="20"/>
      <c r="G735" s="20"/>
      <c r="H735" s="20"/>
      <c r="I735" s="20"/>
    </row>
    <row r="736">
      <c r="A736" s="20"/>
      <c r="B736" s="20"/>
      <c r="E736" s="20"/>
      <c r="F736" s="20"/>
      <c r="G736" s="20"/>
      <c r="H736" s="20"/>
      <c r="I736" s="20"/>
    </row>
    <row r="737">
      <c r="A737" s="20"/>
      <c r="B737" s="20"/>
      <c r="E737" s="20"/>
      <c r="F737" s="20"/>
      <c r="G737" s="20"/>
      <c r="H737" s="20"/>
      <c r="I737" s="20"/>
    </row>
    <row r="738">
      <c r="A738" s="20"/>
      <c r="B738" s="20"/>
      <c r="E738" s="20"/>
      <c r="F738" s="20"/>
      <c r="G738" s="20"/>
      <c r="H738" s="20"/>
      <c r="I738" s="20"/>
    </row>
    <row r="739">
      <c r="A739" s="20"/>
      <c r="B739" s="20"/>
      <c r="E739" s="20"/>
      <c r="F739" s="20"/>
      <c r="G739" s="20"/>
      <c r="H739" s="20"/>
      <c r="I739" s="20"/>
    </row>
    <row r="740">
      <c r="A740" s="20"/>
      <c r="B740" s="20"/>
      <c r="E740" s="20"/>
      <c r="F740" s="20"/>
      <c r="G740" s="20"/>
      <c r="H740" s="20"/>
      <c r="I740" s="20"/>
    </row>
    <row r="741">
      <c r="A741" s="20"/>
      <c r="B741" s="20"/>
      <c r="E741" s="20"/>
      <c r="F741" s="20"/>
      <c r="G741" s="20"/>
      <c r="H741" s="20"/>
      <c r="I741" s="20"/>
    </row>
    <row r="742">
      <c r="A742" s="20"/>
      <c r="B742" s="20"/>
      <c r="E742" s="20"/>
      <c r="F742" s="20"/>
      <c r="G742" s="20"/>
      <c r="H742" s="20"/>
      <c r="I742" s="20"/>
    </row>
    <row r="743">
      <c r="A743" s="20"/>
      <c r="B743" s="20"/>
      <c r="E743" s="20"/>
      <c r="F743" s="20"/>
      <c r="G743" s="20"/>
      <c r="H743" s="20"/>
      <c r="I743" s="20"/>
    </row>
    <row r="744">
      <c r="A744" s="20"/>
      <c r="B744" s="20"/>
      <c r="E744" s="20"/>
      <c r="F744" s="20"/>
      <c r="G744" s="20"/>
      <c r="H744" s="20"/>
      <c r="I744" s="20"/>
    </row>
    <row r="745">
      <c r="A745" s="20"/>
      <c r="B745" s="20"/>
      <c r="E745" s="20"/>
      <c r="F745" s="20"/>
      <c r="G745" s="20"/>
      <c r="H745" s="20"/>
      <c r="I745" s="20"/>
    </row>
    <row r="746">
      <c r="A746" s="20"/>
      <c r="B746" s="20"/>
      <c r="E746" s="20"/>
      <c r="F746" s="20"/>
      <c r="G746" s="20"/>
      <c r="H746" s="20"/>
      <c r="I746" s="20"/>
    </row>
    <row r="747">
      <c r="A747" s="20"/>
      <c r="B747" s="20"/>
      <c r="E747" s="20"/>
      <c r="F747" s="20"/>
      <c r="G747" s="20"/>
      <c r="H747" s="20"/>
      <c r="I747" s="20"/>
    </row>
    <row r="748">
      <c r="A748" s="20"/>
      <c r="B748" s="20"/>
      <c r="E748" s="20"/>
      <c r="F748" s="20"/>
      <c r="G748" s="20"/>
      <c r="H748" s="20"/>
      <c r="I748" s="20"/>
    </row>
    <row r="749">
      <c r="A749" s="20"/>
      <c r="B749" s="20"/>
      <c r="E749" s="20"/>
      <c r="F749" s="20"/>
      <c r="G749" s="20"/>
      <c r="H749" s="20"/>
      <c r="I749" s="20"/>
    </row>
    <row r="750">
      <c r="A750" s="20"/>
      <c r="B750" s="20"/>
      <c r="E750" s="20"/>
      <c r="F750" s="20"/>
      <c r="G750" s="20"/>
      <c r="H750" s="20"/>
      <c r="I750" s="20"/>
    </row>
    <row r="751">
      <c r="A751" s="20"/>
      <c r="B751" s="20"/>
      <c r="E751" s="20"/>
      <c r="F751" s="20"/>
      <c r="G751" s="20"/>
      <c r="H751" s="20"/>
      <c r="I751" s="20"/>
    </row>
    <row r="752">
      <c r="A752" s="20"/>
      <c r="B752" s="20"/>
      <c r="E752" s="20"/>
      <c r="F752" s="20"/>
      <c r="G752" s="20"/>
      <c r="H752" s="20"/>
      <c r="I752" s="20"/>
    </row>
    <row r="753">
      <c r="A753" s="20"/>
      <c r="B753" s="20"/>
      <c r="E753" s="20"/>
      <c r="F753" s="20"/>
      <c r="G753" s="20"/>
      <c r="H753" s="20"/>
      <c r="I753" s="20"/>
    </row>
    <row r="754">
      <c r="A754" s="20"/>
      <c r="B754" s="20"/>
      <c r="E754" s="20"/>
      <c r="F754" s="20"/>
      <c r="G754" s="20"/>
      <c r="H754" s="20"/>
      <c r="I754" s="20"/>
    </row>
    <row r="755">
      <c r="A755" s="20"/>
      <c r="B755" s="20"/>
      <c r="E755" s="20"/>
      <c r="F755" s="20"/>
      <c r="G755" s="20"/>
      <c r="H755" s="20"/>
      <c r="I755" s="20"/>
    </row>
    <row r="756">
      <c r="A756" s="20"/>
      <c r="B756" s="20"/>
      <c r="E756" s="20"/>
      <c r="F756" s="20"/>
      <c r="G756" s="20"/>
      <c r="H756" s="20"/>
      <c r="I756" s="20"/>
    </row>
    <row r="757">
      <c r="A757" s="20"/>
      <c r="B757" s="20"/>
      <c r="E757" s="20"/>
      <c r="F757" s="20"/>
      <c r="G757" s="20"/>
      <c r="H757" s="20"/>
      <c r="I757" s="20"/>
    </row>
    <row r="758">
      <c r="A758" s="20"/>
      <c r="B758" s="20"/>
      <c r="E758" s="20"/>
      <c r="F758" s="20"/>
      <c r="G758" s="20"/>
      <c r="H758" s="20"/>
      <c r="I758" s="20"/>
    </row>
    <row r="759">
      <c r="A759" s="20"/>
      <c r="B759" s="20"/>
      <c r="E759" s="20"/>
      <c r="F759" s="20"/>
      <c r="G759" s="20"/>
      <c r="H759" s="20"/>
      <c r="I759" s="20"/>
    </row>
    <row r="760">
      <c r="A760" s="20"/>
      <c r="B760" s="20"/>
      <c r="E760" s="20"/>
      <c r="F760" s="20"/>
      <c r="G760" s="20"/>
      <c r="H760" s="20"/>
      <c r="I760" s="20"/>
    </row>
    <row r="761">
      <c r="A761" s="20"/>
      <c r="B761" s="20"/>
      <c r="E761" s="20"/>
      <c r="F761" s="20"/>
      <c r="G761" s="20"/>
      <c r="H761" s="20"/>
      <c r="I761" s="20"/>
    </row>
    <row r="762">
      <c r="A762" s="20"/>
      <c r="B762" s="20"/>
      <c r="E762" s="20"/>
      <c r="F762" s="20"/>
      <c r="G762" s="20"/>
      <c r="H762" s="20"/>
      <c r="I762" s="20"/>
    </row>
    <row r="763">
      <c r="A763" s="20"/>
      <c r="B763" s="20"/>
      <c r="E763" s="20"/>
      <c r="F763" s="20"/>
      <c r="G763" s="20"/>
      <c r="H763" s="20"/>
      <c r="I763" s="20"/>
    </row>
    <row r="764">
      <c r="A764" s="20"/>
      <c r="B764" s="20"/>
      <c r="E764" s="20"/>
      <c r="F764" s="20"/>
      <c r="G764" s="20"/>
      <c r="H764" s="20"/>
      <c r="I764" s="20"/>
    </row>
    <row r="765">
      <c r="A765" s="20"/>
      <c r="B765" s="20"/>
      <c r="E765" s="20"/>
      <c r="F765" s="20"/>
      <c r="G765" s="20"/>
      <c r="H765" s="20"/>
      <c r="I765" s="20"/>
    </row>
    <row r="766">
      <c r="A766" s="20"/>
      <c r="B766" s="20"/>
      <c r="E766" s="20"/>
      <c r="F766" s="20"/>
      <c r="G766" s="20"/>
      <c r="H766" s="20"/>
      <c r="I766" s="20"/>
    </row>
    <row r="767">
      <c r="A767" s="20"/>
      <c r="B767" s="20"/>
      <c r="E767" s="20"/>
      <c r="F767" s="20"/>
      <c r="G767" s="20"/>
      <c r="H767" s="20"/>
      <c r="I767" s="20"/>
    </row>
    <row r="768">
      <c r="A768" s="20"/>
      <c r="B768" s="20"/>
      <c r="E768" s="20"/>
      <c r="F768" s="20"/>
      <c r="G768" s="20"/>
      <c r="H768" s="20"/>
      <c r="I768" s="20"/>
    </row>
    <row r="769">
      <c r="A769" s="20"/>
      <c r="B769" s="20"/>
      <c r="E769" s="20"/>
      <c r="F769" s="20"/>
      <c r="G769" s="20"/>
      <c r="H769" s="20"/>
      <c r="I769" s="20"/>
    </row>
    <row r="770">
      <c r="A770" s="20"/>
      <c r="B770" s="20"/>
      <c r="E770" s="20"/>
      <c r="F770" s="20"/>
      <c r="G770" s="20"/>
      <c r="H770" s="20"/>
      <c r="I770" s="20"/>
    </row>
    <row r="771">
      <c r="A771" s="20"/>
      <c r="B771" s="20"/>
      <c r="E771" s="20"/>
      <c r="F771" s="20"/>
      <c r="G771" s="20"/>
      <c r="H771" s="20"/>
      <c r="I771" s="20"/>
    </row>
    <row r="772">
      <c r="A772" s="20"/>
      <c r="B772" s="20"/>
      <c r="E772" s="20"/>
      <c r="F772" s="20"/>
      <c r="G772" s="20"/>
      <c r="H772" s="20"/>
      <c r="I772" s="20"/>
    </row>
    <row r="773">
      <c r="A773" s="20"/>
      <c r="B773" s="20"/>
      <c r="E773" s="20"/>
      <c r="F773" s="20"/>
      <c r="G773" s="20"/>
      <c r="H773" s="20"/>
      <c r="I773" s="20"/>
    </row>
    <row r="774">
      <c r="A774" s="20"/>
      <c r="B774" s="20"/>
      <c r="E774" s="20"/>
      <c r="F774" s="20"/>
      <c r="G774" s="20"/>
      <c r="H774" s="20"/>
      <c r="I774" s="20"/>
    </row>
    <row r="775">
      <c r="A775" s="20"/>
      <c r="B775" s="20"/>
      <c r="E775" s="20"/>
      <c r="F775" s="20"/>
      <c r="G775" s="20"/>
      <c r="H775" s="20"/>
      <c r="I775" s="20"/>
    </row>
    <row r="776">
      <c r="A776" s="20"/>
      <c r="B776" s="20"/>
      <c r="E776" s="20"/>
      <c r="F776" s="20"/>
      <c r="G776" s="20"/>
      <c r="H776" s="20"/>
      <c r="I776" s="20"/>
    </row>
    <row r="777">
      <c r="A777" s="20"/>
      <c r="B777" s="20"/>
      <c r="E777" s="20"/>
      <c r="F777" s="20"/>
      <c r="G777" s="20"/>
      <c r="H777" s="20"/>
      <c r="I777" s="20"/>
    </row>
    <row r="778">
      <c r="A778" s="20"/>
      <c r="B778" s="20"/>
      <c r="E778" s="20"/>
      <c r="F778" s="20"/>
      <c r="G778" s="20"/>
      <c r="H778" s="20"/>
      <c r="I778" s="20"/>
    </row>
    <row r="779">
      <c r="A779" s="20"/>
      <c r="B779" s="20"/>
      <c r="E779" s="20"/>
      <c r="F779" s="20"/>
      <c r="G779" s="20"/>
      <c r="H779" s="20"/>
      <c r="I779" s="20"/>
    </row>
    <row r="780">
      <c r="A780" s="20"/>
      <c r="B780" s="20"/>
      <c r="E780" s="20"/>
      <c r="F780" s="20"/>
      <c r="G780" s="20"/>
      <c r="H780" s="20"/>
      <c r="I780" s="20"/>
    </row>
    <row r="781">
      <c r="A781" s="20"/>
      <c r="B781" s="20"/>
      <c r="E781" s="20"/>
      <c r="F781" s="20"/>
      <c r="G781" s="20"/>
      <c r="H781" s="20"/>
      <c r="I781" s="20"/>
    </row>
    <row r="782">
      <c r="A782" s="20"/>
      <c r="B782" s="20"/>
      <c r="E782" s="20"/>
      <c r="F782" s="20"/>
      <c r="G782" s="20"/>
      <c r="H782" s="20"/>
      <c r="I782" s="20"/>
    </row>
    <row r="783">
      <c r="A783" s="20"/>
      <c r="B783" s="20"/>
      <c r="E783" s="20"/>
      <c r="F783" s="20"/>
      <c r="G783" s="20"/>
      <c r="H783" s="20"/>
      <c r="I783" s="20"/>
    </row>
    <row r="784">
      <c r="A784" s="20"/>
      <c r="B784" s="20"/>
      <c r="E784" s="20"/>
      <c r="F784" s="20"/>
      <c r="G784" s="20"/>
      <c r="H784" s="20"/>
      <c r="I784" s="20"/>
    </row>
    <row r="785">
      <c r="A785" s="20"/>
      <c r="B785" s="20"/>
      <c r="E785" s="20"/>
      <c r="F785" s="20"/>
      <c r="G785" s="20"/>
      <c r="H785" s="20"/>
      <c r="I785" s="20"/>
    </row>
    <row r="786">
      <c r="A786" s="20"/>
      <c r="B786" s="20"/>
      <c r="E786" s="20"/>
      <c r="F786" s="20"/>
      <c r="G786" s="20"/>
      <c r="H786" s="20"/>
      <c r="I786" s="20"/>
    </row>
    <row r="787">
      <c r="A787" s="20"/>
      <c r="B787" s="20"/>
      <c r="E787" s="20"/>
      <c r="F787" s="20"/>
      <c r="G787" s="20"/>
      <c r="H787" s="20"/>
      <c r="I787" s="20"/>
    </row>
    <row r="788">
      <c r="A788" s="20"/>
      <c r="B788" s="20"/>
      <c r="E788" s="20"/>
      <c r="F788" s="20"/>
      <c r="G788" s="20"/>
      <c r="H788" s="20"/>
      <c r="I788" s="20"/>
    </row>
    <row r="789">
      <c r="A789" s="20"/>
      <c r="B789" s="20"/>
      <c r="E789" s="20"/>
      <c r="F789" s="20"/>
      <c r="G789" s="20"/>
      <c r="H789" s="20"/>
      <c r="I789" s="20"/>
    </row>
    <row r="790">
      <c r="A790" s="20"/>
      <c r="B790" s="20"/>
      <c r="E790" s="20"/>
      <c r="F790" s="20"/>
      <c r="G790" s="20"/>
      <c r="H790" s="20"/>
      <c r="I790" s="20"/>
    </row>
    <row r="791">
      <c r="A791" s="20"/>
      <c r="B791" s="20"/>
      <c r="E791" s="20"/>
      <c r="F791" s="20"/>
      <c r="G791" s="20"/>
      <c r="H791" s="20"/>
      <c r="I791" s="20"/>
    </row>
    <row r="792">
      <c r="A792" s="20"/>
      <c r="B792" s="20"/>
      <c r="E792" s="20"/>
      <c r="F792" s="20"/>
      <c r="G792" s="20"/>
      <c r="H792" s="20"/>
      <c r="I792" s="20"/>
    </row>
    <row r="793">
      <c r="A793" s="20"/>
      <c r="B793" s="20"/>
      <c r="E793" s="20"/>
      <c r="F793" s="20"/>
      <c r="G793" s="20"/>
      <c r="H793" s="20"/>
      <c r="I793" s="20"/>
    </row>
    <row r="794">
      <c r="A794" s="20"/>
      <c r="B794" s="20"/>
      <c r="E794" s="20"/>
      <c r="F794" s="20"/>
      <c r="G794" s="20"/>
      <c r="H794" s="20"/>
      <c r="I794" s="20"/>
    </row>
    <row r="795">
      <c r="A795" s="20"/>
      <c r="B795" s="20"/>
      <c r="E795" s="20"/>
      <c r="F795" s="20"/>
      <c r="G795" s="20"/>
      <c r="H795" s="20"/>
      <c r="I795" s="20"/>
    </row>
    <row r="796">
      <c r="A796" s="20"/>
      <c r="B796" s="20"/>
      <c r="E796" s="20"/>
      <c r="F796" s="20"/>
      <c r="G796" s="20"/>
      <c r="H796" s="20"/>
      <c r="I796" s="20"/>
    </row>
    <row r="797">
      <c r="A797" s="20"/>
      <c r="B797" s="20"/>
      <c r="E797" s="20"/>
      <c r="F797" s="20"/>
      <c r="G797" s="20"/>
      <c r="H797" s="20"/>
      <c r="I797" s="20"/>
    </row>
    <row r="798">
      <c r="A798" s="20"/>
      <c r="B798" s="20"/>
      <c r="E798" s="20"/>
      <c r="F798" s="20"/>
      <c r="G798" s="20"/>
      <c r="H798" s="20"/>
      <c r="I798" s="20"/>
    </row>
    <row r="799">
      <c r="A799" s="20"/>
      <c r="B799" s="20"/>
      <c r="E799" s="20"/>
      <c r="F799" s="20"/>
      <c r="G799" s="20"/>
      <c r="H799" s="20"/>
      <c r="I799" s="20"/>
    </row>
    <row r="800">
      <c r="A800" s="20"/>
      <c r="B800" s="20"/>
      <c r="E800" s="20"/>
      <c r="F800" s="20"/>
      <c r="G800" s="20"/>
      <c r="H800" s="20"/>
      <c r="I800" s="20"/>
    </row>
    <row r="801">
      <c r="A801" s="20"/>
      <c r="B801" s="20"/>
      <c r="E801" s="20"/>
      <c r="F801" s="20"/>
      <c r="G801" s="20"/>
      <c r="H801" s="20"/>
      <c r="I801" s="20"/>
    </row>
    <row r="802">
      <c r="A802" s="20"/>
      <c r="B802" s="20"/>
      <c r="E802" s="20"/>
      <c r="F802" s="20"/>
      <c r="G802" s="20"/>
      <c r="H802" s="20"/>
      <c r="I802" s="20"/>
    </row>
    <row r="803">
      <c r="A803" s="20"/>
      <c r="B803" s="20"/>
      <c r="E803" s="20"/>
      <c r="F803" s="20"/>
      <c r="G803" s="20"/>
      <c r="H803" s="20"/>
      <c r="I803" s="20"/>
    </row>
    <row r="804">
      <c r="A804" s="20"/>
      <c r="B804" s="20"/>
      <c r="E804" s="20"/>
      <c r="F804" s="20"/>
      <c r="G804" s="20"/>
      <c r="H804" s="20"/>
      <c r="I804" s="20"/>
    </row>
    <row r="805">
      <c r="A805" s="20"/>
      <c r="B805" s="20"/>
      <c r="E805" s="20"/>
      <c r="F805" s="20"/>
      <c r="G805" s="20"/>
      <c r="H805" s="20"/>
      <c r="I805" s="20"/>
    </row>
    <row r="806">
      <c r="A806" s="20"/>
      <c r="B806" s="20"/>
      <c r="E806" s="20"/>
      <c r="F806" s="20"/>
      <c r="G806" s="20"/>
      <c r="H806" s="20"/>
      <c r="I806" s="20"/>
    </row>
    <row r="807">
      <c r="A807" s="20"/>
      <c r="B807" s="20"/>
      <c r="E807" s="20"/>
      <c r="F807" s="20"/>
      <c r="G807" s="20"/>
      <c r="H807" s="20"/>
      <c r="I807" s="20"/>
    </row>
    <row r="808">
      <c r="A808" s="20"/>
      <c r="B808" s="20"/>
      <c r="E808" s="20"/>
      <c r="F808" s="20"/>
      <c r="G808" s="20"/>
      <c r="H808" s="20"/>
      <c r="I808" s="20"/>
    </row>
    <row r="809">
      <c r="A809" s="20"/>
      <c r="B809" s="20"/>
      <c r="E809" s="20"/>
      <c r="F809" s="20"/>
      <c r="G809" s="20"/>
      <c r="H809" s="20"/>
      <c r="I809" s="20"/>
    </row>
    <row r="810">
      <c r="A810" s="20"/>
      <c r="B810" s="20"/>
      <c r="E810" s="20"/>
      <c r="F810" s="20"/>
      <c r="G810" s="20"/>
      <c r="H810" s="20"/>
      <c r="I810" s="20"/>
    </row>
    <row r="811">
      <c r="A811" s="20"/>
      <c r="B811" s="20"/>
      <c r="E811" s="20"/>
      <c r="F811" s="20"/>
      <c r="G811" s="20"/>
      <c r="H811" s="20"/>
      <c r="I811" s="20"/>
    </row>
    <row r="812">
      <c r="A812" s="20"/>
      <c r="B812" s="20"/>
      <c r="E812" s="20"/>
      <c r="F812" s="20"/>
      <c r="G812" s="20"/>
      <c r="H812" s="20"/>
      <c r="I812" s="20"/>
    </row>
    <row r="813">
      <c r="A813" s="20"/>
      <c r="B813" s="20"/>
      <c r="E813" s="20"/>
      <c r="F813" s="20"/>
      <c r="G813" s="20"/>
      <c r="H813" s="20"/>
      <c r="I813" s="20"/>
    </row>
    <row r="814">
      <c r="A814" s="20"/>
      <c r="B814" s="20"/>
      <c r="E814" s="20"/>
      <c r="F814" s="20"/>
      <c r="G814" s="20"/>
      <c r="H814" s="20"/>
      <c r="I814" s="20"/>
    </row>
    <row r="815">
      <c r="A815" s="20"/>
      <c r="B815" s="20"/>
      <c r="E815" s="20"/>
      <c r="F815" s="20"/>
      <c r="G815" s="20"/>
      <c r="H815" s="20"/>
      <c r="I815" s="20"/>
    </row>
    <row r="816">
      <c r="A816" s="20"/>
      <c r="B816" s="20"/>
      <c r="E816" s="20"/>
      <c r="F816" s="20"/>
      <c r="G816" s="20"/>
      <c r="H816" s="20"/>
      <c r="I816" s="20"/>
    </row>
    <row r="817">
      <c r="A817" s="20"/>
      <c r="B817" s="20"/>
      <c r="E817" s="20"/>
      <c r="F817" s="20"/>
      <c r="G817" s="20"/>
      <c r="H817" s="20"/>
      <c r="I817" s="20"/>
    </row>
    <row r="818">
      <c r="A818" s="20"/>
      <c r="B818" s="20"/>
      <c r="E818" s="20"/>
      <c r="F818" s="20"/>
      <c r="G818" s="20"/>
      <c r="H818" s="20"/>
      <c r="I818" s="20"/>
    </row>
    <row r="819">
      <c r="A819" s="20"/>
      <c r="B819" s="20"/>
      <c r="E819" s="20"/>
      <c r="F819" s="20"/>
      <c r="G819" s="20"/>
      <c r="H819" s="20"/>
      <c r="I819" s="20"/>
    </row>
    <row r="820">
      <c r="A820" s="20"/>
      <c r="B820" s="20"/>
      <c r="E820" s="20"/>
      <c r="F820" s="20"/>
      <c r="G820" s="20"/>
      <c r="H820" s="20"/>
      <c r="I820" s="20"/>
    </row>
    <row r="821">
      <c r="A821" s="20"/>
      <c r="B821" s="20"/>
      <c r="E821" s="20"/>
      <c r="F821" s="20"/>
      <c r="G821" s="20"/>
      <c r="H821" s="20"/>
      <c r="I821" s="20"/>
    </row>
    <row r="822">
      <c r="A822" s="20"/>
      <c r="B822" s="20"/>
      <c r="E822" s="20"/>
      <c r="F822" s="20"/>
      <c r="G822" s="20"/>
      <c r="H822" s="20"/>
      <c r="I822" s="20"/>
    </row>
    <row r="823">
      <c r="A823" s="20"/>
      <c r="B823" s="20"/>
      <c r="E823" s="20"/>
      <c r="F823" s="20"/>
      <c r="G823" s="20"/>
      <c r="H823" s="20"/>
      <c r="I823" s="20"/>
    </row>
    <row r="824">
      <c r="A824" s="20"/>
      <c r="B824" s="20"/>
      <c r="E824" s="20"/>
      <c r="F824" s="20"/>
      <c r="G824" s="20"/>
      <c r="H824" s="20"/>
      <c r="I824" s="20"/>
    </row>
    <row r="825">
      <c r="A825" s="20"/>
      <c r="B825" s="20"/>
      <c r="E825" s="20"/>
      <c r="F825" s="20"/>
      <c r="G825" s="20"/>
      <c r="H825" s="20"/>
      <c r="I825" s="20"/>
    </row>
    <row r="826">
      <c r="A826" s="20"/>
      <c r="B826" s="20"/>
      <c r="E826" s="20"/>
      <c r="F826" s="20"/>
      <c r="G826" s="20"/>
      <c r="H826" s="20"/>
      <c r="I826" s="20"/>
    </row>
    <row r="827">
      <c r="A827" s="20"/>
      <c r="B827" s="20"/>
      <c r="E827" s="20"/>
      <c r="F827" s="20"/>
      <c r="G827" s="20"/>
      <c r="H827" s="20"/>
      <c r="I827" s="20"/>
    </row>
    <row r="828">
      <c r="A828" s="20"/>
      <c r="B828" s="20"/>
      <c r="E828" s="20"/>
      <c r="F828" s="20"/>
      <c r="G828" s="20"/>
      <c r="H828" s="20"/>
      <c r="I828" s="20"/>
    </row>
    <row r="829">
      <c r="A829" s="20"/>
      <c r="B829" s="20"/>
      <c r="E829" s="20"/>
      <c r="F829" s="20"/>
      <c r="G829" s="20"/>
      <c r="H829" s="20"/>
      <c r="I829" s="20"/>
    </row>
    <row r="830">
      <c r="A830" s="20"/>
      <c r="B830" s="20"/>
      <c r="E830" s="20"/>
      <c r="F830" s="20"/>
      <c r="G830" s="20"/>
      <c r="H830" s="20"/>
      <c r="I830" s="20"/>
    </row>
    <row r="831">
      <c r="A831" s="20"/>
      <c r="B831" s="20"/>
      <c r="E831" s="20"/>
      <c r="F831" s="20"/>
      <c r="G831" s="20"/>
      <c r="H831" s="20"/>
      <c r="I831" s="20"/>
    </row>
    <row r="832">
      <c r="A832" s="20"/>
      <c r="B832" s="20"/>
      <c r="E832" s="20"/>
      <c r="F832" s="20"/>
      <c r="G832" s="20"/>
      <c r="H832" s="20"/>
      <c r="I832" s="20"/>
    </row>
    <row r="833">
      <c r="A833" s="20"/>
      <c r="B833" s="20"/>
      <c r="E833" s="20"/>
      <c r="F833" s="20"/>
      <c r="G833" s="20"/>
      <c r="H833" s="20"/>
      <c r="I833" s="20"/>
    </row>
    <row r="834">
      <c r="A834" s="20"/>
      <c r="B834" s="20"/>
      <c r="E834" s="20"/>
      <c r="F834" s="20"/>
      <c r="G834" s="20"/>
      <c r="H834" s="20"/>
      <c r="I834" s="20"/>
    </row>
    <row r="835">
      <c r="A835" s="20"/>
      <c r="B835" s="20"/>
      <c r="E835" s="20"/>
      <c r="F835" s="20"/>
      <c r="G835" s="20"/>
      <c r="H835" s="20"/>
      <c r="I835" s="20"/>
    </row>
    <row r="836">
      <c r="A836" s="20"/>
      <c r="B836" s="20"/>
      <c r="E836" s="20"/>
      <c r="F836" s="20"/>
      <c r="G836" s="20"/>
      <c r="H836" s="20"/>
      <c r="I836" s="20"/>
    </row>
    <row r="837">
      <c r="A837" s="20"/>
      <c r="B837" s="20"/>
      <c r="E837" s="20"/>
      <c r="F837" s="20"/>
      <c r="G837" s="20"/>
      <c r="H837" s="20"/>
      <c r="I837" s="20"/>
    </row>
    <row r="838">
      <c r="A838" s="20"/>
      <c r="B838" s="20"/>
      <c r="E838" s="20"/>
      <c r="F838" s="20"/>
      <c r="G838" s="20"/>
      <c r="H838" s="20"/>
      <c r="I838" s="20"/>
    </row>
    <row r="839">
      <c r="A839" s="20"/>
      <c r="B839" s="20"/>
      <c r="E839" s="20"/>
      <c r="F839" s="20"/>
      <c r="G839" s="20"/>
      <c r="H839" s="20"/>
      <c r="I839" s="20"/>
    </row>
    <row r="840">
      <c r="A840" s="20"/>
      <c r="B840" s="20"/>
      <c r="E840" s="20"/>
      <c r="F840" s="20"/>
      <c r="G840" s="20"/>
      <c r="H840" s="20"/>
      <c r="I840" s="20"/>
    </row>
    <row r="841">
      <c r="A841" s="20"/>
      <c r="B841" s="20"/>
      <c r="E841" s="20"/>
      <c r="F841" s="20"/>
      <c r="G841" s="20"/>
      <c r="H841" s="20"/>
      <c r="I841" s="20"/>
    </row>
    <row r="842">
      <c r="A842" s="20"/>
      <c r="B842" s="20"/>
      <c r="E842" s="20"/>
      <c r="F842" s="20"/>
      <c r="G842" s="20"/>
      <c r="H842" s="20"/>
      <c r="I842" s="20"/>
    </row>
    <row r="843">
      <c r="A843" s="20"/>
      <c r="B843" s="20"/>
      <c r="E843" s="20"/>
      <c r="F843" s="20"/>
      <c r="G843" s="20"/>
      <c r="H843" s="20"/>
      <c r="I843" s="20"/>
    </row>
    <row r="844">
      <c r="A844" s="20"/>
      <c r="B844" s="20"/>
      <c r="E844" s="20"/>
      <c r="F844" s="20"/>
      <c r="G844" s="20"/>
      <c r="H844" s="20"/>
      <c r="I844" s="20"/>
    </row>
    <row r="845">
      <c r="A845" s="20"/>
      <c r="B845" s="20"/>
      <c r="E845" s="20"/>
      <c r="F845" s="20"/>
      <c r="G845" s="20"/>
      <c r="H845" s="20"/>
      <c r="I845" s="20"/>
    </row>
    <row r="846">
      <c r="A846" s="20"/>
      <c r="B846" s="20"/>
      <c r="E846" s="20"/>
      <c r="F846" s="20"/>
      <c r="G846" s="20"/>
      <c r="H846" s="20"/>
      <c r="I846" s="20"/>
    </row>
    <row r="847">
      <c r="A847" s="20"/>
      <c r="B847" s="20"/>
      <c r="E847" s="20"/>
      <c r="F847" s="20"/>
      <c r="G847" s="20"/>
      <c r="H847" s="20"/>
      <c r="I847" s="20"/>
    </row>
    <row r="848">
      <c r="A848" s="20"/>
      <c r="B848" s="20"/>
      <c r="E848" s="20"/>
      <c r="F848" s="20"/>
      <c r="G848" s="20"/>
      <c r="H848" s="20"/>
      <c r="I848" s="20"/>
    </row>
    <row r="849">
      <c r="A849" s="20"/>
      <c r="B849" s="20"/>
      <c r="E849" s="20"/>
      <c r="F849" s="20"/>
      <c r="G849" s="20"/>
      <c r="H849" s="20"/>
      <c r="I849" s="20"/>
    </row>
    <row r="850">
      <c r="A850" s="20"/>
      <c r="B850" s="20"/>
      <c r="E850" s="20"/>
      <c r="F850" s="20"/>
      <c r="G850" s="20"/>
      <c r="H850" s="20"/>
      <c r="I850" s="20"/>
    </row>
    <row r="851">
      <c r="A851" s="20"/>
      <c r="B851" s="20"/>
      <c r="E851" s="20"/>
      <c r="F851" s="20"/>
      <c r="G851" s="20"/>
      <c r="H851" s="20"/>
      <c r="I851" s="20"/>
    </row>
    <row r="852">
      <c r="A852" s="20"/>
      <c r="B852" s="20"/>
      <c r="E852" s="20"/>
      <c r="F852" s="20"/>
      <c r="G852" s="20"/>
      <c r="H852" s="20"/>
      <c r="I852" s="20"/>
    </row>
    <row r="853">
      <c r="A853" s="20"/>
      <c r="B853" s="20"/>
      <c r="E853" s="20"/>
      <c r="F853" s="20"/>
      <c r="G853" s="20"/>
      <c r="H853" s="20"/>
      <c r="I853" s="20"/>
    </row>
    <row r="854">
      <c r="A854" s="20"/>
      <c r="B854" s="20"/>
      <c r="E854" s="20"/>
      <c r="F854" s="20"/>
      <c r="G854" s="20"/>
      <c r="H854" s="20"/>
      <c r="I854" s="20"/>
    </row>
    <row r="855">
      <c r="A855" s="20"/>
      <c r="B855" s="20"/>
      <c r="E855" s="20"/>
      <c r="F855" s="20"/>
      <c r="G855" s="20"/>
      <c r="H855" s="20"/>
      <c r="I855" s="20"/>
    </row>
    <row r="856">
      <c r="A856" s="20"/>
      <c r="B856" s="20"/>
      <c r="E856" s="20"/>
      <c r="F856" s="20"/>
      <c r="G856" s="20"/>
      <c r="H856" s="20"/>
      <c r="I856" s="20"/>
    </row>
    <row r="857">
      <c r="A857" s="20"/>
      <c r="B857" s="20"/>
      <c r="E857" s="20"/>
      <c r="F857" s="20"/>
      <c r="G857" s="20"/>
      <c r="H857" s="20"/>
      <c r="I857" s="20"/>
    </row>
    <row r="858">
      <c r="A858" s="20"/>
      <c r="B858" s="20"/>
      <c r="E858" s="20"/>
      <c r="F858" s="20"/>
      <c r="G858" s="20"/>
      <c r="H858" s="20"/>
      <c r="I858" s="20"/>
    </row>
    <row r="859">
      <c r="A859" s="20"/>
      <c r="B859" s="20"/>
      <c r="E859" s="20"/>
      <c r="F859" s="20"/>
      <c r="G859" s="20"/>
      <c r="H859" s="20"/>
      <c r="I859" s="20"/>
    </row>
    <row r="860">
      <c r="A860" s="20"/>
      <c r="B860" s="20"/>
      <c r="E860" s="20"/>
      <c r="F860" s="20"/>
      <c r="G860" s="20"/>
      <c r="H860" s="20"/>
      <c r="I860" s="20"/>
    </row>
    <row r="861">
      <c r="A861" s="20"/>
      <c r="B861" s="20"/>
      <c r="E861" s="20"/>
      <c r="F861" s="20"/>
      <c r="G861" s="20"/>
      <c r="H861" s="20"/>
      <c r="I861" s="20"/>
    </row>
    <row r="862">
      <c r="A862" s="20"/>
      <c r="B862" s="20"/>
      <c r="E862" s="20"/>
      <c r="F862" s="20"/>
      <c r="G862" s="20"/>
      <c r="H862" s="20"/>
      <c r="I862" s="20"/>
    </row>
    <row r="863">
      <c r="A863" s="20"/>
      <c r="B863" s="20"/>
      <c r="E863" s="20"/>
      <c r="F863" s="20"/>
      <c r="G863" s="20"/>
      <c r="H863" s="20"/>
      <c r="I863" s="20"/>
    </row>
    <row r="864">
      <c r="A864" s="20"/>
      <c r="B864" s="20"/>
      <c r="E864" s="20"/>
      <c r="F864" s="20"/>
      <c r="G864" s="20"/>
      <c r="H864" s="20"/>
      <c r="I864" s="20"/>
    </row>
    <row r="865">
      <c r="A865" s="20"/>
      <c r="B865" s="20"/>
      <c r="E865" s="20"/>
      <c r="F865" s="20"/>
      <c r="G865" s="20"/>
      <c r="H865" s="20"/>
      <c r="I865" s="20"/>
    </row>
    <row r="866">
      <c r="A866" s="20"/>
      <c r="B866" s="20"/>
      <c r="E866" s="20"/>
      <c r="F866" s="20"/>
      <c r="G866" s="20"/>
      <c r="H866" s="20"/>
      <c r="I866" s="20"/>
    </row>
    <row r="867">
      <c r="A867" s="20"/>
      <c r="B867" s="20"/>
      <c r="E867" s="20"/>
      <c r="F867" s="20"/>
      <c r="G867" s="20"/>
      <c r="H867" s="20"/>
      <c r="I867" s="20"/>
    </row>
    <row r="868">
      <c r="A868" s="20"/>
      <c r="B868" s="20"/>
      <c r="E868" s="20"/>
      <c r="F868" s="20"/>
      <c r="G868" s="20"/>
      <c r="H868" s="20"/>
      <c r="I868" s="20"/>
    </row>
    <row r="869">
      <c r="A869" s="20"/>
      <c r="B869" s="20"/>
      <c r="E869" s="20"/>
      <c r="F869" s="20"/>
      <c r="G869" s="20"/>
      <c r="H869" s="20"/>
      <c r="I869" s="20"/>
    </row>
    <row r="870">
      <c r="A870" s="20"/>
      <c r="B870" s="20"/>
      <c r="E870" s="20"/>
      <c r="F870" s="20"/>
      <c r="G870" s="20"/>
      <c r="H870" s="20"/>
      <c r="I870" s="20"/>
    </row>
    <row r="871">
      <c r="A871" s="20"/>
      <c r="B871" s="20"/>
      <c r="E871" s="20"/>
      <c r="F871" s="20"/>
      <c r="G871" s="20"/>
      <c r="H871" s="20"/>
      <c r="I871" s="20"/>
    </row>
    <row r="872">
      <c r="A872" s="20"/>
      <c r="B872" s="20"/>
      <c r="E872" s="20"/>
      <c r="F872" s="20"/>
      <c r="G872" s="20"/>
      <c r="H872" s="20"/>
      <c r="I872" s="20"/>
    </row>
    <row r="873">
      <c r="A873" s="20"/>
      <c r="B873" s="20"/>
      <c r="E873" s="20"/>
      <c r="F873" s="20"/>
      <c r="G873" s="20"/>
      <c r="H873" s="20"/>
      <c r="I873" s="20"/>
    </row>
    <row r="874">
      <c r="A874" s="20"/>
      <c r="B874" s="20"/>
      <c r="E874" s="20"/>
      <c r="F874" s="20"/>
      <c r="G874" s="20"/>
      <c r="H874" s="20"/>
      <c r="I874" s="20"/>
    </row>
    <row r="875">
      <c r="A875" s="20"/>
      <c r="B875" s="20"/>
      <c r="E875" s="20"/>
      <c r="F875" s="20"/>
      <c r="G875" s="20"/>
      <c r="H875" s="20"/>
      <c r="I875" s="20"/>
    </row>
    <row r="876">
      <c r="A876" s="20"/>
      <c r="B876" s="20"/>
      <c r="E876" s="20"/>
      <c r="F876" s="20"/>
      <c r="G876" s="20"/>
      <c r="H876" s="20"/>
      <c r="I876" s="20"/>
    </row>
    <row r="877">
      <c r="A877" s="20"/>
      <c r="B877" s="20"/>
      <c r="E877" s="20"/>
      <c r="F877" s="20"/>
      <c r="G877" s="20"/>
      <c r="H877" s="20"/>
      <c r="I877" s="20"/>
    </row>
    <row r="878">
      <c r="A878" s="20"/>
      <c r="B878" s="20"/>
      <c r="E878" s="20"/>
      <c r="F878" s="20"/>
      <c r="G878" s="20"/>
      <c r="H878" s="20"/>
      <c r="I878" s="20"/>
    </row>
    <row r="879">
      <c r="A879" s="20"/>
      <c r="B879" s="20"/>
      <c r="E879" s="20"/>
      <c r="F879" s="20"/>
      <c r="G879" s="20"/>
      <c r="H879" s="20"/>
      <c r="I879" s="20"/>
    </row>
    <row r="880">
      <c r="A880" s="20"/>
      <c r="B880" s="20"/>
      <c r="E880" s="20"/>
      <c r="F880" s="20"/>
      <c r="G880" s="20"/>
      <c r="H880" s="20"/>
      <c r="I880" s="20"/>
    </row>
    <row r="881">
      <c r="A881" s="20"/>
      <c r="B881" s="20"/>
      <c r="E881" s="20"/>
      <c r="F881" s="20"/>
      <c r="G881" s="20"/>
      <c r="H881" s="20"/>
      <c r="I881" s="20"/>
    </row>
    <row r="882">
      <c r="A882" s="20"/>
      <c r="B882" s="20"/>
      <c r="E882" s="20"/>
      <c r="F882" s="20"/>
      <c r="G882" s="20"/>
      <c r="H882" s="20"/>
      <c r="I882" s="20"/>
    </row>
    <row r="883">
      <c r="A883" s="20"/>
      <c r="B883" s="20"/>
      <c r="E883" s="20"/>
      <c r="F883" s="20"/>
      <c r="G883" s="20"/>
      <c r="H883" s="20"/>
      <c r="I883" s="20"/>
    </row>
    <row r="884">
      <c r="A884" s="20"/>
      <c r="B884" s="20"/>
      <c r="E884" s="20"/>
      <c r="F884" s="20"/>
      <c r="G884" s="20"/>
      <c r="H884" s="20"/>
      <c r="I884" s="20"/>
    </row>
    <row r="885">
      <c r="A885" s="20"/>
      <c r="B885" s="20"/>
      <c r="E885" s="20"/>
      <c r="F885" s="20"/>
      <c r="G885" s="20"/>
      <c r="H885" s="20"/>
      <c r="I885" s="20"/>
    </row>
    <row r="886">
      <c r="A886" s="20"/>
      <c r="B886" s="20"/>
      <c r="E886" s="20"/>
      <c r="F886" s="20"/>
      <c r="G886" s="20"/>
      <c r="H886" s="20"/>
      <c r="I886" s="20"/>
    </row>
    <row r="887">
      <c r="A887" s="20"/>
      <c r="B887" s="20"/>
      <c r="E887" s="20"/>
      <c r="F887" s="20"/>
      <c r="G887" s="20"/>
      <c r="H887" s="20"/>
      <c r="I887" s="20"/>
    </row>
    <row r="888">
      <c r="A888" s="20"/>
      <c r="B888" s="20"/>
      <c r="E888" s="20"/>
      <c r="F888" s="20"/>
      <c r="G888" s="20"/>
      <c r="H888" s="20"/>
      <c r="I888" s="20"/>
    </row>
    <row r="889">
      <c r="A889" s="20"/>
      <c r="B889" s="20"/>
      <c r="E889" s="20"/>
      <c r="F889" s="20"/>
      <c r="G889" s="20"/>
      <c r="H889" s="20"/>
      <c r="I889" s="20"/>
    </row>
    <row r="890">
      <c r="A890" s="20"/>
      <c r="B890" s="20"/>
      <c r="E890" s="20"/>
      <c r="F890" s="20"/>
      <c r="G890" s="20"/>
      <c r="H890" s="20"/>
      <c r="I890" s="20"/>
    </row>
    <row r="891">
      <c r="A891" s="20"/>
      <c r="B891" s="20"/>
      <c r="E891" s="20"/>
      <c r="F891" s="20"/>
      <c r="G891" s="20"/>
      <c r="H891" s="20"/>
      <c r="I891" s="20"/>
    </row>
    <row r="892">
      <c r="A892" s="20"/>
      <c r="B892" s="20"/>
      <c r="E892" s="20"/>
      <c r="F892" s="20"/>
      <c r="G892" s="20"/>
      <c r="H892" s="20"/>
      <c r="I892" s="20"/>
    </row>
    <row r="893">
      <c r="A893" s="20"/>
      <c r="B893" s="20"/>
      <c r="E893" s="20"/>
      <c r="F893" s="20"/>
      <c r="G893" s="20"/>
      <c r="H893" s="20"/>
      <c r="I893" s="20"/>
    </row>
    <row r="894">
      <c r="A894" s="20"/>
      <c r="B894" s="20"/>
      <c r="E894" s="20"/>
      <c r="F894" s="20"/>
      <c r="G894" s="20"/>
      <c r="H894" s="20"/>
      <c r="I894" s="20"/>
    </row>
    <row r="895">
      <c r="A895" s="20"/>
      <c r="B895" s="20"/>
      <c r="E895" s="20"/>
      <c r="F895" s="20"/>
      <c r="G895" s="20"/>
      <c r="H895" s="20"/>
      <c r="I895" s="20"/>
    </row>
    <row r="896">
      <c r="A896" s="20"/>
      <c r="B896" s="20"/>
      <c r="E896" s="20"/>
      <c r="F896" s="20"/>
      <c r="G896" s="20"/>
      <c r="H896" s="20"/>
      <c r="I896" s="20"/>
    </row>
    <row r="897">
      <c r="A897" s="20"/>
      <c r="B897" s="20"/>
      <c r="E897" s="20"/>
      <c r="F897" s="20"/>
      <c r="G897" s="20"/>
      <c r="H897" s="20"/>
      <c r="I897" s="20"/>
    </row>
    <row r="898">
      <c r="A898" s="20"/>
      <c r="B898" s="20"/>
      <c r="E898" s="20"/>
      <c r="F898" s="20"/>
      <c r="G898" s="20"/>
      <c r="H898" s="20"/>
      <c r="I898" s="20"/>
    </row>
    <row r="899">
      <c r="A899" s="20"/>
      <c r="B899" s="20"/>
      <c r="E899" s="20"/>
      <c r="F899" s="20"/>
      <c r="G899" s="20"/>
      <c r="H899" s="20"/>
      <c r="I899" s="20"/>
    </row>
    <row r="900">
      <c r="A900" s="20"/>
      <c r="B900" s="20"/>
      <c r="E900" s="20"/>
      <c r="F900" s="20"/>
      <c r="G900" s="20"/>
      <c r="H900" s="20"/>
      <c r="I900" s="20"/>
    </row>
    <row r="901">
      <c r="A901" s="20"/>
      <c r="B901" s="20"/>
      <c r="E901" s="20"/>
      <c r="F901" s="20"/>
      <c r="G901" s="20"/>
      <c r="H901" s="20"/>
      <c r="I901" s="20"/>
    </row>
    <row r="902">
      <c r="A902" s="20"/>
      <c r="B902" s="20"/>
      <c r="E902" s="20"/>
      <c r="F902" s="20"/>
      <c r="G902" s="20"/>
      <c r="H902" s="20"/>
      <c r="I902" s="20"/>
    </row>
    <row r="903">
      <c r="A903" s="20"/>
      <c r="B903" s="20"/>
      <c r="E903" s="20"/>
      <c r="F903" s="20"/>
      <c r="G903" s="20"/>
      <c r="H903" s="20"/>
      <c r="I903" s="20"/>
    </row>
    <row r="904">
      <c r="A904" s="20"/>
      <c r="B904" s="20"/>
      <c r="E904" s="20"/>
      <c r="F904" s="20"/>
      <c r="G904" s="20"/>
      <c r="H904" s="20"/>
      <c r="I904" s="20"/>
    </row>
    <row r="905">
      <c r="A905" s="20"/>
      <c r="B905" s="20"/>
      <c r="E905" s="20"/>
      <c r="F905" s="20"/>
      <c r="G905" s="20"/>
      <c r="H905" s="20"/>
      <c r="I905" s="20"/>
    </row>
    <row r="906">
      <c r="A906" s="20"/>
      <c r="B906" s="20"/>
      <c r="E906" s="20"/>
      <c r="F906" s="20"/>
      <c r="G906" s="20"/>
      <c r="H906" s="20"/>
      <c r="I906" s="20"/>
    </row>
    <row r="907">
      <c r="A907" s="20"/>
      <c r="B907" s="20"/>
      <c r="E907" s="20"/>
      <c r="F907" s="20"/>
      <c r="G907" s="20"/>
      <c r="H907" s="20"/>
      <c r="I907" s="20"/>
    </row>
    <row r="908">
      <c r="A908" s="20"/>
      <c r="B908" s="20"/>
      <c r="E908" s="20"/>
      <c r="F908" s="20"/>
      <c r="G908" s="20"/>
      <c r="H908" s="20"/>
      <c r="I908" s="20"/>
    </row>
    <row r="909">
      <c r="A909" s="20"/>
      <c r="B909" s="20"/>
      <c r="E909" s="20"/>
      <c r="F909" s="20"/>
      <c r="G909" s="20"/>
      <c r="H909" s="20"/>
      <c r="I909" s="20"/>
    </row>
    <row r="910">
      <c r="A910" s="20"/>
      <c r="B910" s="20"/>
      <c r="E910" s="20"/>
      <c r="F910" s="20"/>
      <c r="G910" s="20"/>
      <c r="H910" s="20"/>
      <c r="I910" s="20"/>
    </row>
    <row r="911">
      <c r="A911" s="20"/>
      <c r="B911" s="20"/>
      <c r="E911" s="20"/>
      <c r="F911" s="20"/>
      <c r="G911" s="20"/>
      <c r="H911" s="20"/>
      <c r="I911" s="20"/>
    </row>
    <row r="912">
      <c r="A912" s="20"/>
      <c r="B912" s="20"/>
      <c r="E912" s="20"/>
      <c r="F912" s="20"/>
      <c r="G912" s="20"/>
      <c r="H912" s="20"/>
      <c r="I912" s="20"/>
    </row>
    <row r="913">
      <c r="A913" s="20"/>
      <c r="B913" s="20"/>
      <c r="E913" s="20"/>
      <c r="F913" s="20"/>
      <c r="G913" s="20"/>
      <c r="H913" s="20"/>
      <c r="I913" s="20"/>
    </row>
    <row r="914">
      <c r="A914" s="20"/>
      <c r="B914" s="20"/>
      <c r="E914" s="20"/>
      <c r="F914" s="20"/>
      <c r="G914" s="20"/>
      <c r="H914" s="20"/>
      <c r="I914" s="20"/>
    </row>
    <row r="915">
      <c r="A915" s="20"/>
      <c r="B915" s="20"/>
      <c r="E915" s="20"/>
      <c r="F915" s="20"/>
      <c r="G915" s="20"/>
      <c r="H915" s="20"/>
      <c r="I915" s="20"/>
    </row>
    <row r="916">
      <c r="A916" s="20"/>
      <c r="B916" s="20"/>
      <c r="E916" s="20"/>
      <c r="F916" s="20"/>
      <c r="G916" s="20"/>
      <c r="H916" s="20"/>
      <c r="I916" s="20"/>
    </row>
    <row r="917">
      <c r="A917" s="20"/>
      <c r="B917" s="20"/>
      <c r="E917" s="20"/>
      <c r="F917" s="20"/>
      <c r="G917" s="20"/>
      <c r="H917" s="20"/>
      <c r="I917" s="20"/>
    </row>
    <row r="918">
      <c r="A918" s="20"/>
      <c r="B918" s="20"/>
      <c r="E918" s="20"/>
      <c r="F918" s="20"/>
      <c r="G918" s="20"/>
      <c r="H918" s="20"/>
      <c r="I918" s="20"/>
    </row>
    <row r="919">
      <c r="A919" s="20"/>
      <c r="B919" s="20"/>
      <c r="E919" s="20"/>
      <c r="F919" s="20"/>
      <c r="G919" s="20"/>
      <c r="H919" s="20"/>
      <c r="I919" s="20"/>
    </row>
    <row r="920">
      <c r="A920" s="20"/>
      <c r="B920" s="20"/>
      <c r="E920" s="20"/>
      <c r="F920" s="20"/>
      <c r="G920" s="20"/>
      <c r="H920" s="20"/>
      <c r="I920" s="20"/>
    </row>
    <row r="921">
      <c r="A921" s="20"/>
      <c r="B921" s="20"/>
      <c r="E921" s="20"/>
      <c r="F921" s="20"/>
      <c r="G921" s="20"/>
      <c r="H921" s="20"/>
      <c r="I921" s="20"/>
    </row>
    <row r="922">
      <c r="A922" s="20"/>
      <c r="B922" s="20"/>
      <c r="E922" s="20"/>
      <c r="F922" s="20"/>
      <c r="G922" s="20"/>
      <c r="H922" s="20"/>
      <c r="I922" s="20"/>
    </row>
    <row r="923">
      <c r="A923" s="20"/>
      <c r="B923" s="20"/>
      <c r="E923" s="20"/>
      <c r="F923" s="20"/>
      <c r="G923" s="20"/>
      <c r="H923" s="20"/>
      <c r="I923" s="20"/>
    </row>
    <row r="924">
      <c r="A924" s="20"/>
      <c r="B924" s="20"/>
      <c r="E924" s="20"/>
      <c r="F924" s="20"/>
      <c r="G924" s="20"/>
      <c r="H924" s="20"/>
      <c r="I924" s="20"/>
    </row>
    <row r="925">
      <c r="A925" s="20"/>
      <c r="B925" s="20"/>
      <c r="E925" s="20"/>
      <c r="F925" s="20"/>
      <c r="G925" s="20"/>
      <c r="H925" s="20"/>
      <c r="I925" s="20"/>
    </row>
    <row r="926">
      <c r="A926" s="20"/>
      <c r="B926" s="20"/>
      <c r="E926" s="20"/>
      <c r="F926" s="20"/>
      <c r="G926" s="20"/>
      <c r="H926" s="20"/>
      <c r="I926" s="20"/>
    </row>
    <row r="927">
      <c r="A927" s="20"/>
      <c r="B927" s="20"/>
      <c r="E927" s="20"/>
      <c r="F927" s="20"/>
      <c r="G927" s="20"/>
      <c r="H927" s="20"/>
      <c r="I927" s="20"/>
    </row>
    <row r="928">
      <c r="A928" s="20"/>
      <c r="B928" s="20"/>
      <c r="E928" s="20"/>
      <c r="F928" s="20"/>
      <c r="G928" s="20"/>
      <c r="H928" s="20"/>
      <c r="I928" s="20"/>
    </row>
    <row r="929">
      <c r="A929" s="20"/>
      <c r="B929" s="20"/>
      <c r="E929" s="20"/>
      <c r="F929" s="20"/>
      <c r="G929" s="20"/>
      <c r="H929" s="20"/>
      <c r="I929" s="20"/>
    </row>
    <row r="930">
      <c r="A930" s="20"/>
      <c r="B930" s="20"/>
      <c r="E930" s="20"/>
      <c r="F930" s="20"/>
      <c r="G930" s="20"/>
      <c r="H930" s="20"/>
      <c r="I930" s="20"/>
    </row>
    <row r="931">
      <c r="A931" s="20"/>
      <c r="B931" s="20"/>
      <c r="E931" s="20"/>
      <c r="F931" s="20"/>
      <c r="G931" s="20"/>
      <c r="H931" s="20"/>
      <c r="I931" s="20"/>
    </row>
    <row r="932">
      <c r="A932" s="20"/>
      <c r="B932" s="20"/>
      <c r="E932" s="20"/>
      <c r="F932" s="20"/>
      <c r="G932" s="20"/>
      <c r="H932" s="20"/>
      <c r="I932" s="20"/>
    </row>
    <row r="933">
      <c r="A933" s="20"/>
      <c r="B933" s="20"/>
      <c r="E933" s="20"/>
      <c r="F933" s="20"/>
      <c r="G933" s="20"/>
      <c r="H933" s="20"/>
      <c r="I933" s="20"/>
    </row>
    <row r="934">
      <c r="A934" s="20"/>
      <c r="B934" s="20"/>
      <c r="E934" s="20"/>
      <c r="F934" s="20"/>
      <c r="G934" s="20"/>
      <c r="H934" s="20"/>
      <c r="I934" s="20"/>
    </row>
    <row r="935">
      <c r="A935" s="20"/>
      <c r="B935" s="20"/>
      <c r="E935" s="20"/>
      <c r="F935" s="20"/>
      <c r="G935" s="20"/>
      <c r="H935" s="20"/>
      <c r="I935" s="20"/>
    </row>
    <row r="936">
      <c r="A936" s="20"/>
      <c r="B936" s="20"/>
      <c r="E936" s="20"/>
      <c r="F936" s="20"/>
      <c r="G936" s="20"/>
      <c r="H936" s="20"/>
      <c r="I936" s="20"/>
    </row>
    <row r="937">
      <c r="A937" s="20"/>
      <c r="B937" s="20"/>
      <c r="E937" s="20"/>
      <c r="F937" s="20"/>
      <c r="G937" s="20"/>
      <c r="H937" s="20"/>
      <c r="I937" s="20"/>
    </row>
    <row r="938">
      <c r="A938" s="20"/>
      <c r="B938" s="20"/>
      <c r="E938" s="20"/>
      <c r="F938" s="20"/>
      <c r="G938" s="20"/>
      <c r="H938" s="20"/>
      <c r="I938" s="20"/>
    </row>
    <row r="939">
      <c r="A939" s="20"/>
      <c r="B939" s="20"/>
      <c r="E939" s="20"/>
      <c r="F939" s="20"/>
      <c r="G939" s="20"/>
      <c r="H939" s="20"/>
      <c r="I939" s="20"/>
    </row>
    <row r="940">
      <c r="A940" s="20"/>
      <c r="B940" s="20"/>
      <c r="E940" s="20"/>
      <c r="F940" s="20"/>
      <c r="G940" s="20"/>
      <c r="H940" s="20"/>
      <c r="I940" s="20"/>
    </row>
    <row r="941">
      <c r="A941" s="20"/>
      <c r="B941" s="20"/>
      <c r="E941" s="20"/>
      <c r="F941" s="20"/>
      <c r="G941" s="20"/>
      <c r="H941" s="20"/>
      <c r="I941" s="20"/>
    </row>
    <row r="942">
      <c r="A942" s="20"/>
      <c r="B942" s="20"/>
      <c r="E942" s="20"/>
      <c r="F942" s="20"/>
      <c r="G942" s="20"/>
      <c r="H942" s="20"/>
      <c r="I942" s="20"/>
    </row>
    <row r="943">
      <c r="A943" s="20"/>
      <c r="B943" s="20"/>
      <c r="E943" s="20"/>
      <c r="F943" s="20"/>
      <c r="G943" s="20"/>
      <c r="H943" s="20"/>
      <c r="I943" s="20"/>
    </row>
    <row r="944">
      <c r="A944" s="20"/>
      <c r="B944" s="20"/>
      <c r="E944" s="20"/>
      <c r="F944" s="20"/>
      <c r="G944" s="20"/>
      <c r="H944" s="20"/>
      <c r="I944" s="20"/>
    </row>
    <row r="945">
      <c r="A945" s="20"/>
      <c r="B945" s="20"/>
      <c r="E945" s="20"/>
      <c r="F945" s="20"/>
      <c r="G945" s="20"/>
      <c r="H945" s="20"/>
      <c r="I945" s="20"/>
    </row>
    <row r="946">
      <c r="A946" s="20"/>
      <c r="B946" s="20"/>
      <c r="E946" s="20"/>
      <c r="F946" s="20"/>
      <c r="G946" s="20"/>
      <c r="H946" s="20"/>
      <c r="I946" s="20"/>
    </row>
    <row r="947">
      <c r="A947" s="20"/>
      <c r="B947" s="20"/>
      <c r="E947" s="20"/>
      <c r="F947" s="20"/>
      <c r="G947" s="20"/>
      <c r="H947" s="20"/>
      <c r="I947" s="20"/>
    </row>
    <row r="948">
      <c r="A948" s="20"/>
      <c r="B948" s="20"/>
      <c r="E948" s="20"/>
      <c r="F948" s="20"/>
      <c r="G948" s="20"/>
      <c r="H948" s="20"/>
      <c r="I948" s="20"/>
    </row>
    <row r="949">
      <c r="A949" s="20"/>
      <c r="B949" s="20"/>
      <c r="E949" s="20"/>
      <c r="F949" s="20"/>
      <c r="G949" s="20"/>
      <c r="H949" s="20"/>
      <c r="I949" s="20"/>
    </row>
    <row r="950">
      <c r="A950" s="20"/>
      <c r="B950" s="20"/>
      <c r="E950" s="20"/>
      <c r="F950" s="20"/>
      <c r="G950" s="20"/>
      <c r="H950" s="20"/>
      <c r="I950" s="20"/>
    </row>
    <row r="951">
      <c r="A951" s="20"/>
      <c r="B951" s="20"/>
      <c r="E951" s="20"/>
      <c r="F951" s="20"/>
      <c r="G951" s="20"/>
      <c r="H951" s="20"/>
      <c r="I951" s="20"/>
    </row>
    <row r="952">
      <c r="A952" s="20"/>
      <c r="B952" s="20"/>
      <c r="E952" s="20"/>
      <c r="F952" s="20"/>
      <c r="G952" s="20"/>
      <c r="H952" s="20"/>
      <c r="I952" s="20"/>
    </row>
    <row r="953">
      <c r="A953" s="20"/>
      <c r="B953" s="20"/>
      <c r="E953" s="20"/>
      <c r="F953" s="20"/>
      <c r="G953" s="20"/>
      <c r="H953" s="20"/>
      <c r="I953" s="20"/>
    </row>
    <row r="954">
      <c r="A954" s="20"/>
      <c r="B954" s="20"/>
      <c r="E954" s="20"/>
      <c r="F954" s="20"/>
      <c r="G954" s="20"/>
      <c r="H954" s="20"/>
      <c r="I954" s="20"/>
    </row>
    <row r="955">
      <c r="A955" s="20"/>
      <c r="B955" s="20"/>
      <c r="E955" s="20"/>
      <c r="F955" s="20"/>
      <c r="G955" s="20"/>
      <c r="H955" s="20"/>
      <c r="I955" s="20"/>
    </row>
    <row r="956">
      <c r="A956" s="20"/>
      <c r="B956" s="20"/>
      <c r="E956" s="20"/>
      <c r="F956" s="20"/>
      <c r="G956" s="20"/>
      <c r="H956" s="20"/>
      <c r="I956" s="20"/>
    </row>
    <row r="957">
      <c r="A957" s="20"/>
      <c r="B957" s="20"/>
      <c r="E957" s="20"/>
      <c r="F957" s="20"/>
      <c r="G957" s="20"/>
      <c r="H957" s="20"/>
      <c r="I957" s="20"/>
    </row>
    <row r="958">
      <c r="A958" s="20"/>
      <c r="B958" s="20"/>
      <c r="E958" s="20"/>
      <c r="F958" s="20"/>
      <c r="G958" s="20"/>
      <c r="H958" s="20"/>
      <c r="I958" s="20"/>
    </row>
    <row r="959">
      <c r="A959" s="20"/>
      <c r="B959" s="20"/>
      <c r="E959" s="20"/>
      <c r="F959" s="20"/>
      <c r="G959" s="20"/>
      <c r="H959" s="20"/>
      <c r="I959" s="20"/>
    </row>
    <row r="960">
      <c r="A960" s="20"/>
      <c r="B960" s="20"/>
      <c r="E960" s="20"/>
      <c r="F960" s="20"/>
      <c r="G960" s="20"/>
      <c r="H960" s="20"/>
      <c r="I960" s="20"/>
    </row>
    <row r="961">
      <c r="A961" s="20"/>
      <c r="B961" s="20"/>
      <c r="E961" s="20"/>
      <c r="F961" s="20"/>
      <c r="G961" s="20"/>
      <c r="H961" s="20"/>
      <c r="I961" s="20"/>
    </row>
    <row r="962">
      <c r="A962" s="20"/>
      <c r="B962" s="20"/>
      <c r="E962" s="20"/>
      <c r="F962" s="20"/>
      <c r="G962" s="20"/>
      <c r="H962" s="20"/>
      <c r="I962" s="20"/>
    </row>
    <row r="963">
      <c r="A963" s="20"/>
      <c r="B963" s="20"/>
      <c r="E963" s="20"/>
      <c r="F963" s="20"/>
      <c r="G963" s="20"/>
      <c r="H963" s="20"/>
      <c r="I963" s="20"/>
    </row>
    <row r="964">
      <c r="A964" s="20"/>
      <c r="B964" s="20"/>
      <c r="E964" s="20"/>
      <c r="F964" s="20"/>
      <c r="G964" s="20"/>
      <c r="H964" s="20"/>
      <c r="I964" s="20"/>
    </row>
    <row r="965">
      <c r="A965" s="20"/>
      <c r="B965" s="20"/>
      <c r="E965" s="20"/>
      <c r="F965" s="20"/>
      <c r="G965" s="20"/>
      <c r="H965" s="20"/>
      <c r="I965" s="20"/>
    </row>
    <row r="966">
      <c r="A966" s="20"/>
      <c r="B966" s="20"/>
      <c r="E966" s="20"/>
      <c r="F966" s="20"/>
      <c r="G966" s="20"/>
      <c r="H966" s="20"/>
      <c r="I966" s="20"/>
    </row>
    <row r="967">
      <c r="A967" s="20"/>
      <c r="B967" s="20"/>
      <c r="E967" s="20"/>
      <c r="F967" s="20"/>
      <c r="G967" s="20"/>
      <c r="H967" s="20"/>
      <c r="I967" s="20"/>
    </row>
    <row r="968">
      <c r="A968" s="20"/>
      <c r="B968" s="20"/>
      <c r="E968" s="20"/>
      <c r="F968" s="20"/>
      <c r="G968" s="20"/>
      <c r="H968" s="20"/>
      <c r="I968" s="20"/>
    </row>
    <row r="969">
      <c r="A969" s="20"/>
      <c r="B969" s="20"/>
      <c r="E969" s="20"/>
      <c r="F969" s="20"/>
      <c r="G969" s="20"/>
      <c r="H969" s="20"/>
      <c r="I969" s="20"/>
    </row>
    <row r="970">
      <c r="A970" s="20"/>
      <c r="B970" s="20"/>
      <c r="E970" s="20"/>
      <c r="F970" s="20"/>
      <c r="G970" s="20"/>
      <c r="H970" s="20"/>
      <c r="I970" s="20"/>
    </row>
    <row r="971">
      <c r="A971" s="20"/>
      <c r="B971" s="20"/>
      <c r="E971" s="20"/>
      <c r="F971" s="20"/>
      <c r="G971" s="20"/>
      <c r="H971" s="20"/>
      <c r="I971" s="20"/>
    </row>
    <row r="972">
      <c r="A972" s="20"/>
      <c r="B972" s="20"/>
      <c r="E972" s="20"/>
      <c r="F972" s="20"/>
      <c r="G972" s="20"/>
      <c r="H972" s="20"/>
      <c r="I972" s="20"/>
    </row>
    <row r="973">
      <c r="A973" s="20"/>
      <c r="B973" s="20"/>
      <c r="E973" s="20"/>
      <c r="F973" s="20"/>
      <c r="G973" s="20"/>
      <c r="H973" s="20"/>
      <c r="I973" s="20"/>
    </row>
    <row r="974">
      <c r="A974" s="20"/>
      <c r="B974" s="20"/>
      <c r="E974" s="20"/>
      <c r="F974" s="20"/>
      <c r="G974" s="20"/>
      <c r="H974" s="20"/>
      <c r="I974" s="20"/>
    </row>
    <row r="975">
      <c r="A975" s="20"/>
      <c r="B975" s="20"/>
      <c r="E975" s="20"/>
      <c r="F975" s="20"/>
      <c r="G975" s="20"/>
      <c r="H975" s="20"/>
      <c r="I975" s="20"/>
    </row>
    <row r="976">
      <c r="A976" s="20"/>
      <c r="B976" s="20"/>
      <c r="E976" s="20"/>
      <c r="F976" s="20"/>
      <c r="G976" s="20"/>
      <c r="H976" s="20"/>
      <c r="I976" s="20"/>
    </row>
    <row r="977">
      <c r="A977" s="20"/>
      <c r="B977" s="20"/>
      <c r="E977" s="20"/>
      <c r="F977" s="20"/>
      <c r="G977" s="20"/>
      <c r="H977" s="20"/>
      <c r="I977" s="20"/>
    </row>
    <row r="978">
      <c r="A978" s="20"/>
      <c r="B978" s="20"/>
      <c r="E978" s="20"/>
      <c r="F978" s="20"/>
      <c r="G978" s="20"/>
      <c r="H978" s="20"/>
      <c r="I978" s="20"/>
    </row>
    <row r="979">
      <c r="A979" s="20"/>
      <c r="B979" s="20"/>
      <c r="E979" s="20"/>
      <c r="F979" s="20"/>
      <c r="G979" s="20"/>
      <c r="H979" s="20"/>
      <c r="I979" s="20"/>
    </row>
    <row r="980">
      <c r="A980" s="20"/>
      <c r="B980" s="20"/>
      <c r="E980" s="20"/>
      <c r="F980" s="20"/>
      <c r="G980" s="20"/>
      <c r="H980" s="20"/>
      <c r="I980" s="20"/>
    </row>
    <row r="981">
      <c r="A981" s="20"/>
      <c r="B981" s="20"/>
      <c r="E981" s="20"/>
      <c r="F981" s="20"/>
      <c r="G981" s="20"/>
      <c r="H981" s="20"/>
      <c r="I981" s="20"/>
    </row>
    <row r="982">
      <c r="A982" s="20"/>
      <c r="B982" s="20"/>
      <c r="E982" s="20"/>
      <c r="F982" s="20"/>
      <c r="G982" s="20"/>
      <c r="H982" s="20"/>
      <c r="I982" s="20"/>
    </row>
    <row r="983">
      <c r="A983" s="20"/>
      <c r="B983" s="20"/>
      <c r="E983" s="20"/>
      <c r="F983" s="20"/>
      <c r="G983" s="20"/>
      <c r="H983" s="20"/>
      <c r="I983" s="20"/>
    </row>
    <row r="984">
      <c r="A984" s="20"/>
      <c r="B984" s="20"/>
      <c r="E984" s="20"/>
      <c r="F984" s="20"/>
      <c r="G984" s="20"/>
      <c r="H984" s="20"/>
      <c r="I984" s="20"/>
    </row>
    <row r="985">
      <c r="A985" s="20"/>
      <c r="B985" s="20"/>
      <c r="E985" s="20"/>
      <c r="F985" s="20"/>
      <c r="G985" s="20"/>
      <c r="H985" s="20"/>
      <c r="I985" s="20"/>
    </row>
    <row r="986">
      <c r="A986" s="20"/>
      <c r="B986" s="20"/>
      <c r="E986" s="20"/>
      <c r="F986" s="20"/>
      <c r="G986" s="20"/>
      <c r="H986" s="20"/>
      <c r="I986" s="20"/>
    </row>
    <row r="987">
      <c r="A987" s="20"/>
      <c r="B987" s="20"/>
      <c r="E987" s="20"/>
      <c r="F987" s="20"/>
      <c r="G987" s="20"/>
      <c r="H987" s="20"/>
      <c r="I987" s="20"/>
    </row>
    <row r="988">
      <c r="A988" s="20"/>
      <c r="B988" s="20"/>
      <c r="E988" s="20"/>
      <c r="F988" s="20"/>
      <c r="G988" s="20"/>
      <c r="H988" s="20"/>
      <c r="I988" s="20"/>
    </row>
    <row r="989">
      <c r="A989" s="20"/>
      <c r="B989" s="20"/>
      <c r="E989" s="20"/>
      <c r="F989" s="20"/>
      <c r="G989" s="20"/>
      <c r="H989" s="20"/>
      <c r="I989" s="20"/>
    </row>
    <row r="990">
      <c r="A990" s="20"/>
      <c r="B990" s="20"/>
      <c r="E990" s="20"/>
      <c r="F990" s="20"/>
      <c r="G990" s="20"/>
      <c r="H990" s="20"/>
      <c r="I990" s="20"/>
    </row>
    <row r="991">
      <c r="A991" s="20"/>
      <c r="B991" s="20"/>
      <c r="E991" s="20"/>
      <c r="F991" s="20"/>
      <c r="G991" s="20"/>
      <c r="H991" s="20"/>
      <c r="I991" s="20"/>
    </row>
    <row r="992">
      <c r="A992" s="20"/>
      <c r="B992" s="20"/>
      <c r="E992" s="20"/>
      <c r="F992" s="20"/>
      <c r="G992" s="20"/>
      <c r="H992" s="20"/>
      <c r="I992" s="20"/>
    </row>
    <row r="993">
      <c r="A993" s="20"/>
      <c r="B993" s="20"/>
      <c r="E993" s="20"/>
      <c r="F993" s="20"/>
      <c r="G993" s="20"/>
      <c r="H993" s="20"/>
      <c r="I993" s="20"/>
    </row>
    <row r="994">
      <c r="A994" s="20"/>
      <c r="B994" s="20"/>
      <c r="E994" s="20"/>
      <c r="F994" s="20"/>
      <c r="G994" s="20"/>
      <c r="H994" s="20"/>
      <c r="I994" s="20"/>
    </row>
    <row r="995">
      <c r="A995" s="20"/>
      <c r="B995" s="20"/>
      <c r="E995" s="20"/>
      <c r="F995" s="20"/>
      <c r="G995" s="20"/>
      <c r="H995" s="20"/>
      <c r="I995" s="20"/>
    </row>
    <row r="996">
      <c r="A996" s="20"/>
      <c r="B996" s="20"/>
      <c r="E996" s="20"/>
      <c r="F996" s="20"/>
      <c r="G996" s="20"/>
      <c r="H996" s="20"/>
      <c r="I996" s="20"/>
    </row>
    <row r="997">
      <c r="A997" s="20"/>
      <c r="B997" s="20"/>
      <c r="E997" s="20"/>
      <c r="F997" s="20"/>
      <c r="G997" s="20"/>
      <c r="H997" s="20"/>
      <c r="I997" s="20"/>
    </row>
    <row r="998">
      <c r="A998" s="20"/>
      <c r="B998" s="20"/>
      <c r="E998" s="20"/>
      <c r="F998" s="20"/>
      <c r="G998" s="20"/>
      <c r="H998" s="20"/>
      <c r="I998" s="20"/>
    </row>
    <row r="999">
      <c r="A999" s="20"/>
      <c r="B999" s="20"/>
      <c r="E999" s="20"/>
      <c r="F999" s="20"/>
      <c r="G999" s="20"/>
      <c r="H999" s="20"/>
      <c r="I999" s="20"/>
    </row>
    <row r="1000">
      <c r="A1000" s="20"/>
      <c r="B1000" s="20"/>
      <c r="E1000" s="20"/>
      <c r="F1000" s="20"/>
      <c r="G1000" s="20"/>
      <c r="H1000" s="20"/>
      <c r="I1000" s="2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0.25"/>
    <col customWidth="1" min="2" max="2" width="12.38"/>
    <col customWidth="1" min="3" max="3" width="7.0"/>
    <col customWidth="1" min="4" max="4" width="13.13"/>
    <col customWidth="1" min="5" max="5" width="15.13"/>
    <col customWidth="1" min="6" max="6" width="13.0"/>
    <col customWidth="1" min="7" max="7" width="18.38"/>
    <col customWidth="1" min="8" max="8" width="7.63"/>
    <col customWidth="1" min="9" max="9" width="11.13"/>
    <col customWidth="1" min="10" max="10" width="11.0"/>
    <col customWidth="1" min="11" max="27" width="7.0"/>
  </cols>
  <sheetData>
    <row r="1">
      <c r="A1" s="2" t="s">
        <v>2</v>
      </c>
      <c r="B1" s="3"/>
      <c r="D1" s="5" t="s">
        <v>8</v>
      </c>
      <c r="E1" s="7"/>
      <c r="F1" s="7"/>
      <c r="G1" s="7"/>
      <c r="H1" s="7"/>
      <c r="I1" s="7"/>
      <c r="J1" s="8"/>
    </row>
    <row r="2">
      <c r="A2" s="10" t="s">
        <v>1</v>
      </c>
      <c r="B2" s="14" t="s">
        <v>13</v>
      </c>
      <c r="D2" s="16" t="s">
        <v>1</v>
      </c>
      <c r="E2" s="17" t="s">
        <v>13</v>
      </c>
      <c r="F2" s="16" t="s">
        <v>21</v>
      </c>
      <c r="G2" s="16" t="s">
        <v>14</v>
      </c>
      <c r="H2" s="17" t="s">
        <v>15</v>
      </c>
      <c r="I2" s="18" t="s">
        <v>16</v>
      </c>
      <c r="J2" s="18" t="s">
        <v>22</v>
      </c>
    </row>
    <row r="3">
      <c r="A3" s="23" t="s">
        <v>7</v>
      </c>
      <c r="B3" s="25">
        <v>1.0</v>
      </c>
      <c r="D3" s="27" t="s">
        <v>7</v>
      </c>
      <c r="E3" s="28" t="s">
        <v>30</v>
      </c>
      <c r="F3" s="29"/>
      <c r="G3" s="27"/>
      <c r="H3" s="27"/>
      <c r="I3" s="27"/>
      <c r="J3" s="27"/>
    </row>
    <row r="4">
      <c r="A4" s="31" t="s">
        <v>24</v>
      </c>
      <c r="B4" s="25">
        <v>2.0</v>
      </c>
      <c r="D4" s="27" t="s">
        <v>24</v>
      </c>
      <c r="E4" s="29" t="s">
        <v>43</v>
      </c>
      <c r="F4" s="29"/>
      <c r="G4" s="27"/>
      <c r="H4" s="27"/>
      <c r="I4" s="27"/>
      <c r="J4" s="27"/>
    </row>
    <row r="5">
      <c r="A5" s="23" t="s">
        <v>28</v>
      </c>
      <c r="B5" s="25">
        <v>3.0</v>
      </c>
      <c r="D5" s="27" t="s">
        <v>28</v>
      </c>
      <c r="E5" s="29" t="s">
        <v>46</v>
      </c>
      <c r="F5" s="29"/>
      <c r="G5" s="27"/>
      <c r="H5" s="27"/>
      <c r="I5" s="27"/>
      <c r="J5" s="27"/>
    </row>
    <row r="6">
      <c r="A6" s="31" t="s">
        <v>31</v>
      </c>
      <c r="B6" s="25">
        <v>4.0</v>
      </c>
      <c r="D6" s="27" t="s">
        <v>31</v>
      </c>
      <c r="E6" s="29" t="s">
        <v>43</v>
      </c>
      <c r="F6" s="29"/>
      <c r="G6" s="27"/>
      <c r="H6" s="27"/>
      <c r="I6" s="27"/>
      <c r="J6" s="27"/>
    </row>
    <row r="7">
      <c r="A7" s="20"/>
      <c r="B7" s="20"/>
      <c r="D7" s="27" t="s">
        <v>34</v>
      </c>
      <c r="E7" s="29" t="s">
        <v>46</v>
      </c>
      <c r="F7" s="29"/>
      <c r="G7" s="27"/>
      <c r="H7" s="27"/>
      <c r="I7" s="27"/>
      <c r="J7" s="27"/>
    </row>
    <row r="8">
      <c r="A8" s="20"/>
      <c r="B8" s="20"/>
      <c r="D8" s="27" t="s">
        <v>37</v>
      </c>
      <c r="E8" s="29" t="s">
        <v>43</v>
      </c>
      <c r="F8" s="29"/>
      <c r="G8" s="27"/>
      <c r="H8" s="27"/>
      <c r="I8" s="27"/>
      <c r="J8" s="27"/>
    </row>
    <row r="9">
      <c r="A9" s="20"/>
      <c r="B9" s="20"/>
      <c r="D9" s="27" t="s">
        <v>40</v>
      </c>
      <c r="E9" s="29" t="s">
        <v>46</v>
      </c>
      <c r="F9" s="29"/>
      <c r="G9" s="27"/>
      <c r="H9" s="27"/>
      <c r="I9" s="27"/>
      <c r="J9" s="27"/>
    </row>
    <row r="10">
      <c r="A10" s="20"/>
      <c r="B10" s="20"/>
      <c r="D10" s="27" t="s">
        <v>44</v>
      </c>
      <c r="E10" s="29" t="s">
        <v>43</v>
      </c>
      <c r="F10" s="29"/>
      <c r="G10" s="27"/>
      <c r="H10" s="27"/>
      <c r="I10" s="27"/>
      <c r="J10" s="27"/>
    </row>
    <row r="11">
      <c r="A11" s="20"/>
      <c r="B11" s="20"/>
      <c r="D11" s="27" t="s">
        <v>47</v>
      </c>
      <c r="E11" s="28" t="s">
        <v>30</v>
      </c>
      <c r="F11" s="28" t="s">
        <v>56</v>
      </c>
      <c r="G11" s="27"/>
      <c r="H11" s="27"/>
      <c r="I11" s="27"/>
      <c r="J11" s="27"/>
    </row>
    <row r="12">
      <c r="A12" s="20"/>
      <c r="B12" s="20"/>
      <c r="D12" s="27" t="s">
        <v>51</v>
      </c>
      <c r="E12" s="29" t="s">
        <v>43</v>
      </c>
      <c r="F12" s="29"/>
      <c r="G12" s="27"/>
      <c r="H12" s="27"/>
      <c r="I12" s="27"/>
      <c r="J12" s="27"/>
    </row>
    <row r="13">
      <c r="A13" s="20"/>
      <c r="B13" s="20"/>
      <c r="D13" s="27" t="s">
        <v>54</v>
      </c>
      <c r="E13" s="29" t="s">
        <v>46</v>
      </c>
      <c r="F13" s="29"/>
      <c r="G13" s="27"/>
      <c r="H13" s="27"/>
      <c r="I13" s="27"/>
      <c r="J13" s="27"/>
    </row>
    <row r="14">
      <c r="A14" s="20"/>
      <c r="B14" s="20"/>
      <c r="D14" s="27" t="s">
        <v>57</v>
      </c>
      <c r="E14" s="29" t="s">
        <v>43</v>
      </c>
      <c r="F14" s="29"/>
      <c r="G14" s="27"/>
      <c r="H14" s="27"/>
      <c r="I14" s="27"/>
      <c r="J14" s="27"/>
    </row>
    <row r="15">
      <c r="A15" s="20"/>
      <c r="B15" s="20"/>
      <c r="D15" s="27" t="s">
        <v>59</v>
      </c>
      <c r="E15" s="29" t="s">
        <v>46</v>
      </c>
      <c r="F15" s="29"/>
      <c r="G15" s="27"/>
      <c r="H15" s="27"/>
      <c r="I15" s="27"/>
      <c r="J15" s="27"/>
    </row>
    <row r="16">
      <c r="A16" s="20"/>
      <c r="B16" s="20"/>
      <c r="D16" s="27" t="s">
        <v>62</v>
      </c>
      <c r="E16" s="29" t="s">
        <v>43</v>
      </c>
      <c r="F16" s="29"/>
      <c r="G16" s="27"/>
      <c r="H16" s="27"/>
      <c r="I16" s="27"/>
      <c r="J16" s="27"/>
    </row>
    <row r="17">
      <c r="A17" s="20"/>
      <c r="B17" s="20"/>
      <c r="D17" s="27" t="s">
        <v>64</v>
      </c>
      <c r="E17" s="29" t="s">
        <v>46</v>
      </c>
      <c r="F17" s="29"/>
      <c r="G17" s="27"/>
      <c r="H17" s="27"/>
      <c r="I17" s="27"/>
      <c r="J17" s="27"/>
    </row>
    <row r="18">
      <c r="A18" s="20"/>
      <c r="B18" s="20"/>
      <c r="D18" s="27" t="s">
        <v>66</v>
      </c>
      <c r="E18" s="29" t="s">
        <v>43</v>
      </c>
      <c r="F18" s="29"/>
      <c r="G18" s="27"/>
      <c r="H18" s="27"/>
      <c r="I18" s="27"/>
      <c r="J18" s="27"/>
    </row>
    <row r="19">
      <c r="A19" s="20"/>
      <c r="B19" s="20"/>
      <c r="D19" s="27" t="s">
        <v>69</v>
      </c>
      <c r="E19" s="29" t="s">
        <v>46</v>
      </c>
      <c r="F19" s="29"/>
      <c r="G19" s="27"/>
      <c r="H19" s="27"/>
      <c r="I19" s="27"/>
      <c r="J19" s="27"/>
    </row>
    <row r="20">
      <c r="A20" s="20"/>
      <c r="B20" s="20"/>
      <c r="D20" s="27" t="s">
        <v>71</v>
      </c>
      <c r="E20" s="29" t="s">
        <v>43</v>
      </c>
      <c r="F20" s="29"/>
      <c r="G20" s="27"/>
      <c r="H20" s="27"/>
      <c r="I20" s="27"/>
      <c r="J20" s="27"/>
    </row>
    <row r="21">
      <c r="A21" s="20"/>
      <c r="B21" s="20"/>
      <c r="D21" s="27" t="s">
        <v>73</v>
      </c>
      <c r="E21" s="29" t="s">
        <v>46</v>
      </c>
      <c r="F21" s="29"/>
      <c r="G21" s="27"/>
      <c r="H21" s="27"/>
      <c r="I21" s="27"/>
      <c r="J21" s="27"/>
    </row>
    <row r="22">
      <c r="A22" s="20"/>
      <c r="B22" s="20"/>
      <c r="D22" s="27" t="s">
        <v>74</v>
      </c>
      <c r="E22" s="29" t="s">
        <v>43</v>
      </c>
      <c r="F22" s="29"/>
      <c r="G22" s="27"/>
      <c r="H22" s="27"/>
      <c r="I22" s="27"/>
      <c r="J22" s="27"/>
    </row>
    <row r="23">
      <c r="A23" s="20"/>
      <c r="B23" s="20"/>
      <c r="D23" s="27" t="s">
        <v>76</v>
      </c>
      <c r="E23" s="29" t="s">
        <v>46</v>
      </c>
      <c r="F23" s="29"/>
      <c r="G23" s="27"/>
      <c r="H23" s="27"/>
      <c r="I23" s="27"/>
      <c r="J23" s="27"/>
    </row>
    <row r="24">
      <c r="A24" s="20"/>
      <c r="B24" s="20"/>
      <c r="D24" s="27" t="s">
        <v>78</v>
      </c>
      <c r="E24" s="29" t="s">
        <v>43</v>
      </c>
      <c r="F24" s="29"/>
      <c r="G24" s="27"/>
      <c r="H24" s="27"/>
      <c r="I24" s="27"/>
      <c r="J24" s="27"/>
    </row>
    <row r="25">
      <c r="A25" s="20"/>
      <c r="B25" s="20"/>
      <c r="D25" s="27" t="s">
        <v>79</v>
      </c>
      <c r="E25" s="29" t="s">
        <v>46</v>
      </c>
      <c r="F25" s="29" t="s">
        <v>81</v>
      </c>
      <c r="G25" s="27"/>
      <c r="H25" s="27"/>
      <c r="I25" s="27"/>
      <c r="J25" s="27"/>
    </row>
    <row r="26">
      <c r="A26" s="20"/>
      <c r="B26" s="20"/>
      <c r="D26" s="27" t="s">
        <v>82</v>
      </c>
      <c r="E26" s="29" t="s">
        <v>43</v>
      </c>
      <c r="F26" s="29" t="s">
        <v>84</v>
      </c>
      <c r="G26" s="27"/>
      <c r="H26" s="27"/>
      <c r="I26" s="27"/>
      <c r="J26" s="27"/>
    </row>
    <row r="27">
      <c r="A27" s="20"/>
      <c r="B27" s="20"/>
      <c r="D27" s="27" t="s">
        <v>87</v>
      </c>
      <c r="E27" s="29" t="s">
        <v>46</v>
      </c>
      <c r="F27" s="29"/>
      <c r="G27" s="27"/>
      <c r="H27" s="27"/>
      <c r="I27" s="27"/>
      <c r="J27" s="27"/>
    </row>
    <row r="28">
      <c r="A28" s="20"/>
      <c r="B28" s="20"/>
      <c r="D28" s="27" t="s">
        <v>90</v>
      </c>
      <c r="E28" s="29" t="s">
        <v>43</v>
      </c>
      <c r="F28" s="29"/>
      <c r="G28" s="27"/>
      <c r="H28" s="27"/>
      <c r="I28" s="27"/>
      <c r="J28" s="27"/>
    </row>
    <row r="29">
      <c r="A29" s="20"/>
      <c r="B29" s="20"/>
      <c r="D29" s="27" t="s">
        <v>91</v>
      </c>
      <c r="E29" s="29" t="s">
        <v>46</v>
      </c>
      <c r="F29" s="29"/>
      <c r="G29" s="27"/>
      <c r="H29" s="27"/>
      <c r="I29" s="27"/>
      <c r="J29" s="27"/>
    </row>
    <row r="30">
      <c r="A30" s="20"/>
      <c r="B30" s="20"/>
      <c r="D30" s="27" t="s">
        <v>92</v>
      </c>
      <c r="E30" s="29" t="s">
        <v>43</v>
      </c>
      <c r="F30" s="29"/>
      <c r="G30" s="27"/>
      <c r="H30" s="27"/>
      <c r="I30" s="27"/>
      <c r="J30" s="27"/>
    </row>
    <row r="31">
      <c r="A31" s="20"/>
      <c r="B31" s="20"/>
      <c r="D31" s="27" t="s">
        <v>93</v>
      </c>
      <c r="E31" s="29" t="s">
        <v>46</v>
      </c>
      <c r="F31" s="29"/>
      <c r="G31" s="27"/>
      <c r="H31" s="27"/>
      <c r="I31" s="27"/>
      <c r="J31" s="27"/>
    </row>
    <row r="32">
      <c r="A32" s="20"/>
      <c r="B32" s="20"/>
      <c r="D32" s="27" t="s">
        <v>94</v>
      </c>
      <c r="E32" s="29" t="s">
        <v>43</v>
      </c>
      <c r="F32" s="29"/>
      <c r="G32" s="27"/>
      <c r="H32" s="27"/>
      <c r="I32" s="27"/>
      <c r="J32" s="27"/>
    </row>
    <row r="33">
      <c r="A33" s="20"/>
      <c r="B33" s="20"/>
      <c r="D33" s="27" t="s">
        <v>96</v>
      </c>
      <c r="E33" s="29" t="s">
        <v>46</v>
      </c>
      <c r="F33" s="29"/>
      <c r="G33" s="27"/>
      <c r="H33" s="27"/>
      <c r="I33" s="27"/>
      <c r="J33" s="27"/>
    </row>
    <row r="34">
      <c r="A34" s="20"/>
      <c r="B34" s="20"/>
      <c r="D34" s="27" t="s">
        <v>100</v>
      </c>
      <c r="E34" s="29" t="s">
        <v>43</v>
      </c>
      <c r="F34" s="29" t="s">
        <v>81</v>
      </c>
      <c r="G34" s="27"/>
      <c r="H34" s="27"/>
      <c r="I34" s="27"/>
      <c r="J34" s="27"/>
    </row>
    <row r="35">
      <c r="A35" s="20"/>
      <c r="B35" s="20"/>
      <c r="D35" s="27" t="s">
        <v>101</v>
      </c>
      <c r="E35" s="29" t="s">
        <v>46</v>
      </c>
      <c r="F35" s="29"/>
      <c r="G35" s="27"/>
      <c r="H35" s="27"/>
      <c r="I35" s="27"/>
      <c r="J35" s="27"/>
    </row>
    <row r="36">
      <c r="A36" s="20"/>
      <c r="B36" s="20"/>
      <c r="D36" s="27" t="s">
        <v>103</v>
      </c>
      <c r="E36" s="29" t="s">
        <v>43</v>
      </c>
      <c r="F36" s="29" t="s">
        <v>84</v>
      </c>
      <c r="G36" s="27"/>
      <c r="H36" s="27"/>
      <c r="I36" s="27"/>
      <c r="J36" s="27"/>
    </row>
    <row r="37">
      <c r="A37" s="20"/>
      <c r="B37" s="20"/>
      <c r="D37" s="27" t="s">
        <v>105</v>
      </c>
      <c r="E37" s="29" t="s">
        <v>46</v>
      </c>
      <c r="F37" s="29"/>
      <c r="G37" s="27"/>
      <c r="H37" s="27"/>
      <c r="I37" s="27"/>
      <c r="J37" s="27"/>
    </row>
    <row r="38">
      <c r="A38" s="20"/>
      <c r="B38" s="20"/>
      <c r="D38" s="27" t="s">
        <v>106</v>
      </c>
      <c r="E38" s="29" t="s">
        <v>43</v>
      </c>
      <c r="F38" s="29"/>
      <c r="G38" s="27"/>
      <c r="H38" s="27"/>
      <c r="I38" s="27"/>
      <c r="J38" s="27"/>
    </row>
    <row r="39">
      <c r="A39" s="20"/>
      <c r="B39" s="20"/>
      <c r="D39" s="27" t="s">
        <v>108</v>
      </c>
      <c r="E39" s="29" t="s">
        <v>46</v>
      </c>
      <c r="F39" s="29"/>
      <c r="G39" s="27"/>
      <c r="H39" s="27"/>
      <c r="I39" s="27"/>
      <c r="J39" s="27"/>
    </row>
    <row r="40">
      <c r="A40" s="20"/>
      <c r="B40" s="20"/>
      <c r="D40" s="27" t="s">
        <v>109</v>
      </c>
      <c r="E40" s="29" t="s">
        <v>43</v>
      </c>
      <c r="F40" s="29"/>
      <c r="G40" s="27"/>
      <c r="H40" s="27"/>
      <c r="I40" s="27"/>
      <c r="J40" s="27"/>
    </row>
    <row r="41">
      <c r="A41" s="20"/>
      <c r="B41" s="20"/>
      <c r="D41" s="27" t="s">
        <v>110</v>
      </c>
      <c r="E41" s="29" t="s">
        <v>46</v>
      </c>
      <c r="F41" s="29"/>
      <c r="G41" s="27"/>
      <c r="H41" s="27"/>
      <c r="I41" s="27"/>
      <c r="J41" s="27"/>
    </row>
    <row r="42">
      <c r="A42" s="20"/>
      <c r="B42" s="20"/>
      <c r="D42" s="27" t="s">
        <v>111</v>
      </c>
      <c r="E42" s="29" t="s">
        <v>43</v>
      </c>
      <c r="F42" s="29"/>
      <c r="G42" s="27"/>
      <c r="H42" s="27"/>
      <c r="I42" s="27"/>
      <c r="J42" s="27"/>
    </row>
    <row r="43">
      <c r="A43" s="20"/>
      <c r="B43" s="20"/>
      <c r="D43" s="27" t="s">
        <v>112</v>
      </c>
      <c r="E43" s="29" t="s">
        <v>46</v>
      </c>
      <c r="F43" s="29"/>
      <c r="G43" s="27"/>
      <c r="H43" s="27"/>
      <c r="I43" s="27"/>
      <c r="J43" s="27"/>
    </row>
    <row r="44">
      <c r="A44" s="20"/>
      <c r="B44" s="20"/>
      <c r="D44" s="27" t="s">
        <v>113</v>
      </c>
      <c r="E44" s="29" t="s">
        <v>43</v>
      </c>
      <c r="F44" s="29"/>
      <c r="G44" s="27"/>
      <c r="H44" s="27"/>
      <c r="I44" s="27"/>
      <c r="J44" s="27"/>
    </row>
    <row r="45">
      <c r="A45" s="20"/>
      <c r="B45" s="20"/>
      <c r="D45" s="27" t="s">
        <v>114</v>
      </c>
      <c r="E45" s="29" t="s">
        <v>46</v>
      </c>
      <c r="F45" s="29"/>
      <c r="G45" s="27"/>
      <c r="H45" s="27"/>
      <c r="I45" s="27"/>
      <c r="J45" s="27"/>
    </row>
    <row r="46">
      <c r="A46" s="20"/>
      <c r="B46" s="20"/>
      <c r="D46" s="27" t="s">
        <v>116</v>
      </c>
      <c r="E46" s="29" t="s">
        <v>43</v>
      </c>
      <c r="F46" s="29"/>
      <c r="G46" s="27"/>
      <c r="H46" s="27"/>
      <c r="I46" s="27"/>
      <c r="J46" s="27"/>
    </row>
    <row r="47">
      <c r="A47" s="20"/>
      <c r="B47" s="20"/>
      <c r="D47" s="27" t="s">
        <v>117</v>
      </c>
      <c r="E47" s="29" t="s">
        <v>46</v>
      </c>
      <c r="F47" s="29"/>
      <c r="G47" s="27"/>
      <c r="H47" s="27"/>
      <c r="I47" s="27"/>
      <c r="J47" s="27"/>
    </row>
    <row r="48">
      <c r="A48" s="20"/>
      <c r="B48" s="20"/>
      <c r="D48" s="27" t="s">
        <v>118</v>
      </c>
      <c r="E48" s="29" t="s">
        <v>43</v>
      </c>
      <c r="F48" s="29"/>
      <c r="G48" s="27"/>
      <c r="H48" s="27"/>
      <c r="I48" s="27"/>
      <c r="J48" s="27"/>
    </row>
    <row r="49">
      <c r="A49" s="20"/>
      <c r="B49" s="20"/>
      <c r="D49" s="27" t="s">
        <v>119</v>
      </c>
      <c r="E49" s="29" t="s">
        <v>46</v>
      </c>
      <c r="F49" s="29"/>
      <c r="G49" s="27"/>
      <c r="H49" s="27"/>
      <c r="I49" s="27"/>
      <c r="J49" s="27"/>
    </row>
    <row r="50">
      <c r="A50" s="20"/>
      <c r="B50" s="20"/>
      <c r="D50" s="27" t="s">
        <v>120</v>
      </c>
      <c r="E50" s="29"/>
      <c r="F50" s="28" t="s">
        <v>121</v>
      </c>
      <c r="G50" s="27"/>
      <c r="H50" s="27"/>
      <c r="I50" s="27"/>
      <c r="J50" s="27"/>
    </row>
    <row r="51">
      <c r="A51" s="20"/>
      <c r="B51" s="20"/>
      <c r="D51" s="27" t="s">
        <v>122</v>
      </c>
      <c r="E51" s="29"/>
      <c r="F51" s="29" t="s">
        <v>84</v>
      </c>
      <c r="G51" s="27"/>
      <c r="H51" s="27"/>
      <c r="I51" s="27"/>
      <c r="J51" s="27"/>
    </row>
    <row r="52">
      <c r="A52" s="20"/>
      <c r="B52" s="20"/>
      <c r="D52" s="20"/>
      <c r="E52" s="20"/>
      <c r="F52" s="20"/>
      <c r="G52" s="20"/>
      <c r="H52" s="20"/>
      <c r="I52" s="20"/>
      <c r="J52" s="20"/>
    </row>
    <row r="53">
      <c r="A53" s="20"/>
      <c r="B53" s="20"/>
      <c r="D53" s="20"/>
      <c r="E53" s="20"/>
      <c r="F53" s="20"/>
      <c r="G53" s="20"/>
      <c r="H53" s="20"/>
      <c r="I53" s="20"/>
      <c r="J53" s="20"/>
    </row>
    <row r="54">
      <c r="A54" s="20"/>
      <c r="B54" s="20"/>
      <c r="D54" s="20"/>
      <c r="E54" s="20"/>
      <c r="F54" s="20"/>
      <c r="G54" s="20"/>
      <c r="H54" s="20"/>
      <c r="I54" s="20"/>
      <c r="J54" s="20"/>
    </row>
    <row r="55">
      <c r="A55" s="20"/>
      <c r="B55" s="20"/>
      <c r="D55" s="20"/>
      <c r="E55" s="20"/>
      <c r="F55" s="20"/>
      <c r="G55" s="20"/>
      <c r="H55" s="20"/>
      <c r="I55" s="20"/>
      <c r="J55" s="20"/>
    </row>
    <row r="56">
      <c r="A56" s="20"/>
      <c r="B56" s="20"/>
      <c r="D56" s="20"/>
      <c r="E56" s="20"/>
      <c r="F56" s="20"/>
      <c r="G56" s="20"/>
      <c r="H56" s="20"/>
      <c r="I56" s="20"/>
      <c r="J56" s="20"/>
    </row>
    <row r="57">
      <c r="A57" s="20"/>
      <c r="B57" s="20"/>
      <c r="D57" s="20"/>
      <c r="E57" s="20"/>
      <c r="F57" s="20"/>
      <c r="G57" s="20"/>
      <c r="H57" s="20"/>
      <c r="I57" s="20"/>
      <c r="J57" s="20"/>
    </row>
    <row r="58">
      <c r="A58" s="20"/>
      <c r="B58" s="20"/>
      <c r="D58" s="20"/>
      <c r="E58" s="20"/>
      <c r="F58" s="20"/>
      <c r="G58" s="20"/>
      <c r="H58" s="20"/>
      <c r="I58" s="20"/>
      <c r="J58" s="20"/>
    </row>
    <row r="59">
      <c r="A59" s="20"/>
      <c r="B59" s="20"/>
      <c r="D59" s="20"/>
      <c r="E59" s="20"/>
      <c r="F59" s="20"/>
      <c r="G59" s="20"/>
      <c r="H59" s="20"/>
      <c r="I59" s="20"/>
      <c r="J59" s="20"/>
    </row>
    <row r="60">
      <c r="A60" s="20"/>
      <c r="B60" s="20"/>
      <c r="D60" s="20"/>
      <c r="E60" s="20"/>
      <c r="F60" s="20"/>
      <c r="G60" s="20"/>
      <c r="H60" s="20"/>
      <c r="I60" s="20"/>
      <c r="J60" s="20"/>
    </row>
    <row r="61">
      <c r="A61" s="20"/>
      <c r="B61" s="20"/>
      <c r="D61" s="20"/>
      <c r="E61" s="20"/>
      <c r="F61" s="20"/>
      <c r="G61" s="20"/>
      <c r="H61" s="20"/>
      <c r="I61" s="20"/>
      <c r="J61" s="20"/>
    </row>
    <row r="62">
      <c r="A62" s="20"/>
      <c r="B62" s="20"/>
      <c r="D62" s="20"/>
      <c r="E62" s="20"/>
      <c r="F62" s="20"/>
      <c r="G62" s="20"/>
      <c r="H62" s="20"/>
      <c r="I62" s="20"/>
      <c r="J62" s="20"/>
    </row>
    <row r="63">
      <c r="A63" s="20"/>
      <c r="B63" s="20"/>
      <c r="D63" s="20"/>
      <c r="E63" s="20"/>
      <c r="F63" s="20"/>
      <c r="G63" s="20"/>
      <c r="H63" s="20"/>
      <c r="I63" s="20"/>
      <c r="J63" s="20"/>
    </row>
    <row r="64">
      <c r="A64" s="20"/>
      <c r="B64" s="20"/>
      <c r="D64" s="20"/>
      <c r="E64" s="20"/>
      <c r="F64" s="20"/>
      <c r="G64" s="20"/>
      <c r="H64" s="20"/>
      <c r="I64" s="20"/>
      <c r="J64" s="20"/>
    </row>
    <row r="65">
      <c r="A65" s="20"/>
      <c r="B65" s="20"/>
      <c r="D65" s="20"/>
      <c r="E65" s="20"/>
      <c r="F65" s="20"/>
      <c r="G65" s="20"/>
      <c r="H65" s="20"/>
      <c r="I65" s="20"/>
      <c r="J65" s="20"/>
    </row>
    <row r="66">
      <c r="A66" s="20"/>
      <c r="B66" s="20"/>
      <c r="D66" s="20"/>
      <c r="E66" s="20"/>
      <c r="F66" s="20"/>
      <c r="G66" s="20"/>
      <c r="H66" s="20"/>
      <c r="I66" s="20"/>
      <c r="J66" s="20"/>
    </row>
    <row r="67">
      <c r="A67" s="20"/>
      <c r="B67" s="20"/>
      <c r="D67" s="20"/>
      <c r="E67" s="20"/>
      <c r="F67" s="20"/>
      <c r="G67" s="20"/>
      <c r="H67" s="20"/>
      <c r="I67" s="20"/>
      <c r="J67" s="20"/>
    </row>
    <row r="68">
      <c r="A68" s="20"/>
      <c r="B68" s="20"/>
      <c r="D68" s="20"/>
      <c r="E68" s="20"/>
      <c r="F68" s="20"/>
      <c r="G68" s="20"/>
      <c r="H68" s="20"/>
      <c r="I68" s="20"/>
      <c r="J68" s="20"/>
    </row>
    <row r="69">
      <c r="A69" s="20"/>
      <c r="B69" s="20"/>
      <c r="D69" s="20"/>
      <c r="E69" s="20"/>
      <c r="F69" s="20"/>
      <c r="G69" s="20"/>
      <c r="H69" s="20"/>
      <c r="I69" s="20"/>
      <c r="J69" s="20"/>
    </row>
    <row r="70">
      <c r="A70" s="20"/>
      <c r="B70" s="20"/>
      <c r="D70" s="20"/>
      <c r="E70" s="20"/>
      <c r="F70" s="20"/>
      <c r="G70" s="20"/>
      <c r="H70" s="20"/>
      <c r="I70" s="20"/>
      <c r="J70" s="20"/>
    </row>
    <row r="71">
      <c r="A71" s="20"/>
      <c r="B71" s="20"/>
      <c r="D71" s="20"/>
      <c r="E71" s="20"/>
      <c r="F71" s="20"/>
      <c r="G71" s="20"/>
      <c r="H71" s="20"/>
      <c r="I71" s="20"/>
      <c r="J71" s="20"/>
    </row>
    <row r="72">
      <c r="A72" s="20"/>
      <c r="B72" s="20"/>
      <c r="D72" s="20"/>
      <c r="E72" s="20"/>
      <c r="F72" s="20"/>
      <c r="G72" s="20"/>
      <c r="H72" s="20"/>
      <c r="I72" s="20"/>
      <c r="J72" s="20"/>
    </row>
    <row r="73">
      <c r="A73" s="20"/>
      <c r="B73" s="20"/>
      <c r="D73" s="20"/>
      <c r="E73" s="20"/>
      <c r="F73" s="20"/>
      <c r="G73" s="20"/>
      <c r="H73" s="20"/>
      <c r="I73" s="20"/>
      <c r="J73" s="20"/>
    </row>
    <row r="74">
      <c r="A74" s="20"/>
      <c r="B74" s="20"/>
      <c r="D74" s="20"/>
      <c r="E74" s="20"/>
      <c r="F74" s="20"/>
      <c r="G74" s="20"/>
      <c r="H74" s="20"/>
      <c r="I74" s="20"/>
      <c r="J74" s="20"/>
    </row>
    <row r="75">
      <c r="A75" s="20"/>
      <c r="B75" s="20"/>
      <c r="D75" s="20"/>
      <c r="E75" s="20"/>
      <c r="F75" s="20"/>
      <c r="G75" s="20"/>
      <c r="H75" s="20"/>
      <c r="I75" s="20"/>
      <c r="J75" s="20"/>
    </row>
    <row r="76">
      <c r="A76" s="20"/>
      <c r="B76" s="20"/>
      <c r="D76" s="20"/>
      <c r="E76" s="20"/>
      <c r="F76" s="20"/>
      <c r="G76" s="20"/>
      <c r="H76" s="20"/>
      <c r="I76" s="20"/>
      <c r="J76" s="20"/>
    </row>
    <row r="77">
      <c r="A77" s="20"/>
      <c r="B77" s="20"/>
      <c r="D77" s="20"/>
      <c r="E77" s="20"/>
      <c r="F77" s="20"/>
      <c r="G77" s="20"/>
      <c r="H77" s="20"/>
      <c r="I77" s="20"/>
      <c r="J77" s="20"/>
    </row>
    <row r="78">
      <c r="A78" s="20"/>
      <c r="B78" s="20"/>
      <c r="D78" s="20"/>
      <c r="E78" s="20"/>
      <c r="F78" s="20"/>
      <c r="G78" s="20"/>
      <c r="H78" s="20"/>
      <c r="I78" s="20"/>
      <c r="J78" s="20"/>
    </row>
    <row r="79">
      <c r="A79" s="20"/>
      <c r="B79" s="20"/>
      <c r="D79" s="20"/>
      <c r="E79" s="20"/>
      <c r="F79" s="20"/>
      <c r="G79" s="20"/>
      <c r="H79" s="20"/>
      <c r="I79" s="20"/>
      <c r="J79" s="20"/>
    </row>
    <row r="80">
      <c r="A80" s="20"/>
      <c r="B80" s="20"/>
      <c r="D80" s="20"/>
      <c r="E80" s="20"/>
      <c r="F80" s="20"/>
      <c r="G80" s="20"/>
      <c r="H80" s="20"/>
      <c r="I80" s="20"/>
      <c r="J80" s="20"/>
    </row>
    <row r="81">
      <c r="A81" s="20"/>
      <c r="B81" s="20"/>
      <c r="D81" s="20"/>
      <c r="E81" s="20"/>
      <c r="F81" s="20"/>
      <c r="G81" s="20"/>
      <c r="H81" s="20"/>
      <c r="I81" s="20"/>
      <c r="J81" s="20"/>
    </row>
    <row r="82">
      <c r="A82" s="20"/>
      <c r="B82" s="20"/>
      <c r="D82" s="20"/>
      <c r="E82" s="20"/>
      <c r="F82" s="20"/>
      <c r="G82" s="20"/>
      <c r="H82" s="20"/>
      <c r="I82" s="20"/>
      <c r="J82" s="20"/>
    </row>
    <row r="83">
      <c r="A83" s="20"/>
      <c r="B83" s="20"/>
      <c r="D83" s="20"/>
      <c r="E83" s="20"/>
      <c r="F83" s="20"/>
      <c r="G83" s="20"/>
      <c r="H83" s="20"/>
      <c r="I83" s="20"/>
      <c r="J83" s="20"/>
    </row>
    <row r="84">
      <c r="A84" s="20"/>
      <c r="B84" s="20"/>
      <c r="D84" s="20"/>
      <c r="E84" s="20"/>
      <c r="F84" s="20"/>
      <c r="G84" s="20"/>
      <c r="H84" s="20"/>
      <c r="I84" s="20"/>
      <c r="J84" s="20"/>
    </row>
    <row r="85">
      <c r="A85" s="20"/>
      <c r="B85" s="20"/>
      <c r="D85" s="20"/>
      <c r="E85" s="20"/>
      <c r="F85" s="20"/>
      <c r="G85" s="20"/>
      <c r="H85" s="20"/>
      <c r="I85" s="20"/>
      <c r="J85" s="20"/>
    </row>
    <row r="86">
      <c r="A86" s="20"/>
      <c r="B86" s="20"/>
      <c r="D86" s="20"/>
      <c r="E86" s="20"/>
      <c r="F86" s="20"/>
      <c r="G86" s="20"/>
      <c r="H86" s="20"/>
      <c r="I86" s="20"/>
      <c r="J86" s="20"/>
    </row>
    <row r="87">
      <c r="A87" s="20"/>
      <c r="B87" s="20"/>
      <c r="D87" s="20"/>
      <c r="E87" s="20"/>
      <c r="F87" s="20"/>
      <c r="G87" s="20"/>
      <c r="H87" s="20"/>
      <c r="I87" s="20"/>
      <c r="J87" s="20"/>
    </row>
    <row r="88">
      <c r="A88" s="20"/>
      <c r="B88" s="20"/>
      <c r="D88" s="20"/>
      <c r="E88" s="20"/>
      <c r="F88" s="20"/>
      <c r="G88" s="20"/>
      <c r="H88" s="20"/>
      <c r="I88" s="20"/>
      <c r="J88" s="20"/>
    </row>
    <row r="89">
      <c r="A89" s="20"/>
      <c r="B89" s="20"/>
      <c r="D89" s="20"/>
      <c r="E89" s="20"/>
      <c r="F89" s="20"/>
      <c r="G89" s="20"/>
      <c r="H89" s="20"/>
      <c r="I89" s="20"/>
      <c r="J89" s="20"/>
    </row>
    <row r="90">
      <c r="A90" s="20"/>
      <c r="B90" s="20"/>
      <c r="D90" s="20"/>
      <c r="E90" s="20"/>
      <c r="F90" s="20"/>
      <c r="G90" s="20"/>
      <c r="H90" s="20"/>
      <c r="I90" s="20"/>
      <c r="J90" s="20"/>
    </row>
    <row r="91">
      <c r="A91" s="20"/>
      <c r="B91" s="20"/>
      <c r="D91" s="20"/>
      <c r="E91" s="20"/>
      <c r="F91" s="20"/>
      <c r="G91" s="20"/>
      <c r="H91" s="20"/>
      <c r="I91" s="20"/>
      <c r="J91" s="20"/>
    </row>
    <row r="92">
      <c r="A92" s="20"/>
      <c r="B92" s="20"/>
      <c r="D92" s="20"/>
      <c r="E92" s="20"/>
      <c r="F92" s="20"/>
      <c r="G92" s="20"/>
      <c r="H92" s="20"/>
      <c r="I92" s="20"/>
      <c r="J92" s="20"/>
    </row>
    <row r="93">
      <c r="A93" s="20"/>
      <c r="B93" s="20"/>
      <c r="D93" s="20"/>
      <c r="E93" s="20"/>
      <c r="F93" s="20"/>
      <c r="G93" s="20"/>
      <c r="H93" s="20"/>
      <c r="I93" s="20"/>
      <c r="J93" s="20"/>
    </row>
    <row r="94">
      <c r="A94" s="20"/>
      <c r="B94" s="20"/>
      <c r="D94" s="20"/>
      <c r="E94" s="20"/>
      <c r="F94" s="20"/>
      <c r="G94" s="20"/>
      <c r="H94" s="20"/>
      <c r="I94" s="20"/>
      <c r="J94" s="20"/>
    </row>
    <row r="95">
      <c r="A95" s="20"/>
      <c r="B95" s="20"/>
      <c r="D95" s="20"/>
      <c r="E95" s="20"/>
      <c r="F95" s="20"/>
      <c r="G95" s="20"/>
      <c r="H95" s="20"/>
      <c r="I95" s="20"/>
      <c r="J95" s="20"/>
    </row>
    <row r="96">
      <c r="A96" s="20"/>
      <c r="B96" s="20"/>
      <c r="D96" s="20"/>
      <c r="E96" s="20"/>
      <c r="F96" s="20"/>
      <c r="G96" s="20"/>
      <c r="H96" s="20"/>
      <c r="I96" s="20"/>
      <c r="J96" s="20"/>
    </row>
    <row r="97">
      <c r="A97" s="20"/>
      <c r="B97" s="20"/>
      <c r="D97" s="20"/>
      <c r="E97" s="20"/>
      <c r="F97" s="20"/>
      <c r="G97" s="20"/>
      <c r="H97" s="20"/>
      <c r="I97" s="20"/>
      <c r="J97" s="20"/>
    </row>
    <row r="98">
      <c r="A98" s="20"/>
      <c r="B98" s="20"/>
      <c r="D98" s="20"/>
      <c r="E98" s="20"/>
      <c r="F98" s="20"/>
      <c r="G98" s="20"/>
      <c r="H98" s="20"/>
      <c r="I98" s="20"/>
      <c r="J98" s="20"/>
    </row>
    <row r="99">
      <c r="A99" s="20"/>
      <c r="B99" s="20"/>
      <c r="D99" s="20"/>
      <c r="E99" s="20"/>
      <c r="F99" s="20"/>
      <c r="G99" s="20"/>
      <c r="H99" s="20"/>
      <c r="I99" s="20"/>
      <c r="J99" s="20"/>
    </row>
    <row r="100">
      <c r="A100" s="20"/>
      <c r="B100" s="20"/>
      <c r="D100" s="20"/>
      <c r="E100" s="20"/>
      <c r="F100" s="20"/>
      <c r="G100" s="20"/>
      <c r="H100" s="20"/>
      <c r="I100" s="20"/>
      <c r="J100" s="20"/>
    </row>
    <row r="101">
      <c r="A101" s="20"/>
      <c r="B101" s="20"/>
      <c r="D101" s="20"/>
      <c r="E101" s="20"/>
      <c r="F101" s="20"/>
      <c r="G101" s="20"/>
      <c r="H101" s="20"/>
      <c r="I101" s="20"/>
      <c r="J101" s="20"/>
    </row>
    <row r="102">
      <c r="A102" s="20"/>
      <c r="B102" s="20"/>
      <c r="D102" s="20"/>
      <c r="E102" s="20"/>
      <c r="F102" s="20"/>
      <c r="G102" s="20"/>
      <c r="H102" s="20"/>
      <c r="I102" s="20"/>
      <c r="J102" s="20"/>
    </row>
    <row r="103">
      <c r="A103" s="20"/>
      <c r="B103" s="20"/>
      <c r="D103" s="20"/>
      <c r="E103" s="20"/>
      <c r="F103" s="20"/>
      <c r="G103" s="20"/>
      <c r="H103" s="20"/>
      <c r="I103" s="20"/>
      <c r="J103" s="20"/>
    </row>
    <row r="104">
      <c r="A104" s="20"/>
      <c r="B104" s="20"/>
      <c r="D104" s="20"/>
      <c r="E104" s="20"/>
      <c r="F104" s="20"/>
      <c r="G104" s="20"/>
      <c r="H104" s="20"/>
      <c r="I104" s="20"/>
      <c r="J104" s="20"/>
    </row>
    <row r="105">
      <c r="A105" s="20"/>
      <c r="B105" s="20"/>
      <c r="D105" s="20"/>
      <c r="E105" s="20"/>
      <c r="F105" s="20"/>
      <c r="G105" s="20"/>
      <c r="H105" s="20"/>
      <c r="I105" s="20"/>
      <c r="J105" s="20"/>
    </row>
    <row r="106">
      <c r="A106" s="20"/>
      <c r="B106" s="20"/>
      <c r="D106" s="20"/>
      <c r="E106" s="20"/>
      <c r="F106" s="20"/>
      <c r="G106" s="20"/>
      <c r="H106" s="20"/>
      <c r="I106" s="20"/>
      <c r="J106" s="20"/>
    </row>
    <row r="107">
      <c r="A107" s="20"/>
      <c r="B107" s="20"/>
      <c r="D107" s="20"/>
      <c r="E107" s="20"/>
      <c r="F107" s="20"/>
      <c r="G107" s="20"/>
      <c r="H107" s="20"/>
      <c r="I107" s="20"/>
      <c r="J107" s="20"/>
    </row>
    <row r="108">
      <c r="A108" s="20"/>
      <c r="B108" s="20"/>
      <c r="D108" s="20"/>
      <c r="E108" s="20"/>
      <c r="F108" s="20"/>
      <c r="G108" s="20"/>
      <c r="H108" s="20"/>
      <c r="I108" s="20"/>
      <c r="J108" s="20"/>
    </row>
    <row r="109">
      <c r="A109" s="20"/>
      <c r="B109" s="20"/>
      <c r="D109" s="20"/>
      <c r="E109" s="20"/>
      <c r="F109" s="20"/>
      <c r="G109" s="20"/>
      <c r="H109" s="20"/>
      <c r="I109" s="20"/>
      <c r="J109" s="20"/>
    </row>
    <row r="110">
      <c r="A110" s="20"/>
      <c r="B110" s="20"/>
      <c r="D110" s="20"/>
      <c r="E110" s="20"/>
      <c r="F110" s="20"/>
      <c r="G110" s="20"/>
      <c r="H110" s="20"/>
      <c r="I110" s="20"/>
      <c r="J110" s="20"/>
    </row>
    <row r="111">
      <c r="A111" s="20"/>
      <c r="B111" s="20"/>
      <c r="D111" s="20"/>
      <c r="E111" s="20"/>
      <c r="F111" s="20"/>
      <c r="G111" s="20"/>
      <c r="H111" s="20"/>
      <c r="I111" s="20"/>
      <c r="J111" s="20"/>
    </row>
    <row r="112">
      <c r="A112" s="20"/>
      <c r="B112" s="20"/>
      <c r="D112" s="20"/>
      <c r="E112" s="20"/>
      <c r="F112" s="20"/>
      <c r="G112" s="20"/>
      <c r="H112" s="20"/>
      <c r="I112" s="20"/>
      <c r="J112" s="20"/>
    </row>
    <row r="113">
      <c r="A113" s="20"/>
      <c r="B113" s="20"/>
      <c r="D113" s="20"/>
      <c r="E113" s="20"/>
      <c r="F113" s="20"/>
      <c r="G113" s="20"/>
      <c r="H113" s="20"/>
      <c r="I113" s="20"/>
      <c r="J113" s="20"/>
    </row>
    <row r="114">
      <c r="A114" s="20"/>
      <c r="B114" s="20"/>
      <c r="D114" s="20"/>
      <c r="E114" s="20"/>
      <c r="F114" s="20"/>
      <c r="G114" s="20"/>
      <c r="H114" s="20"/>
      <c r="I114" s="20"/>
      <c r="J114" s="20"/>
    </row>
    <row r="115">
      <c r="A115" s="20"/>
      <c r="B115" s="20"/>
      <c r="D115" s="20"/>
      <c r="E115" s="20"/>
      <c r="F115" s="20"/>
      <c r="G115" s="20"/>
      <c r="H115" s="20"/>
      <c r="I115" s="20"/>
      <c r="J115" s="20"/>
    </row>
    <row r="116">
      <c r="A116" s="20"/>
      <c r="B116" s="20"/>
      <c r="D116" s="20"/>
      <c r="E116" s="20"/>
      <c r="F116" s="20"/>
      <c r="G116" s="20"/>
      <c r="H116" s="20"/>
      <c r="I116" s="20"/>
      <c r="J116" s="20"/>
    </row>
    <row r="117">
      <c r="A117" s="20"/>
      <c r="B117" s="20"/>
      <c r="D117" s="20"/>
      <c r="E117" s="20"/>
      <c r="F117" s="20"/>
      <c r="G117" s="20"/>
      <c r="H117" s="20"/>
      <c r="I117" s="20"/>
      <c r="J117" s="20"/>
    </row>
    <row r="118">
      <c r="A118" s="20"/>
      <c r="B118" s="20"/>
      <c r="D118" s="20"/>
      <c r="E118" s="20"/>
      <c r="F118" s="20"/>
      <c r="G118" s="20"/>
      <c r="H118" s="20"/>
      <c r="I118" s="20"/>
      <c r="J118" s="20"/>
    </row>
    <row r="119">
      <c r="A119" s="20"/>
      <c r="B119" s="20"/>
      <c r="D119" s="20"/>
      <c r="E119" s="20"/>
      <c r="F119" s="20"/>
      <c r="G119" s="20"/>
      <c r="H119" s="20"/>
      <c r="I119" s="20"/>
      <c r="J119" s="20"/>
    </row>
    <row r="120">
      <c r="A120" s="20"/>
      <c r="B120" s="20"/>
      <c r="D120" s="20"/>
      <c r="E120" s="20"/>
      <c r="F120" s="20"/>
      <c r="G120" s="20"/>
      <c r="H120" s="20"/>
      <c r="I120" s="20"/>
      <c r="J120" s="20"/>
    </row>
    <row r="121">
      <c r="A121" s="20"/>
      <c r="B121" s="20"/>
      <c r="D121" s="20"/>
      <c r="E121" s="20"/>
      <c r="F121" s="20"/>
      <c r="G121" s="20"/>
      <c r="H121" s="20"/>
      <c r="I121" s="20"/>
      <c r="J121" s="20"/>
    </row>
    <row r="122">
      <c r="A122" s="20"/>
      <c r="B122" s="20"/>
      <c r="D122" s="20"/>
      <c r="E122" s="20"/>
      <c r="F122" s="20"/>
      <c r="G122" s="20"/>
      <c r="H122" s="20"/>
      <c r="I122" s="20"/>
      <c r="J122" s="20"/>
    </row>
    <row r="123">
      <c r="A123" s="20"/>
      <c r="B123" s="20"/>
      <c r="D123" s="20"/>
      <c r="E123" s="20"/>
      <c r="F123" s="20"/>
      <c r="G123" s="20"/>
      <c r="H123" s="20"/>
      <c r="I123" s="20"/>
      <c r="J123" s="20"/>
    </row>
    <row r="124">
      <c r="A124" s="20"/>
      <c r="B124" s="20"/>
      <c r="D124" s="20"/>
      <c r="E124" s="20"/>
      <c r="F124" s="20"/>
      <c r="G124" s="20"/>
      <c r="H124" s="20"/>
      <c r="I124" s="20"/>
      <c r="J124" s="20"/>
    </row>
    <row r="125">
      <c r="A125" s="20"/>
      <c r="B125" s="20"/>
      <c r="D125" s="20"/>
      <c r="E125" s="20"/>
      <c r="F125" s="20"/>
      <c r="G125" s="20"/>
      <c r="H125" s="20"/>
      <c r="I125" s="20"/>
      <c r="J125" s="20"/>
    </row>
    <row r="126">
      <c r="A126" s="20"/>
      <c r="B126" s="20"/>
      <c r="D126" s="20"/>
      <c r="E126" s="20"/>
      <c r="F126" s="20"/>
      <c r="G126" s="20"/>
      <c r="H126" s="20"/>
      <c r="I126" s="20"/>
      <c r="J126" s="20"/>
    </row>
    <row r="127">
      <c r="A127" s="20"/>
      <c r="B127" s="20"/>
      <c r="D127" s="20"/>
      <c r="E127" s="20"/>
      <c r="F127" s="20"/>
      <c r="G127" s="20"/>
      <c r="H127" s="20"/>
      <c r="I127" s="20"/>
      <c r="J127" s="20"/>
    </row>
    <row r="128">
      <c r="A128" s="20"/>
      <c r="B128" s="20"/>
      <c r="D128" s="20"/>
      <c r="E128" s="20"/>
      <c r="F128" s="20"/>
      <c r="G128" s="20"/>
      <c r="H128" s="20"/>
      <c r="I128" s="20"/>
      <c r="J128" s="20"/>
    </row>
    <row r="129">
      <c r="A129" s="20"/>
      <c r="B129" s="20"/>
      <c r="D129" s="20"/>
      <c r="E129" s="20"/>
      <c r="F129" s="20"/>
      <c r="G129" s="20"/>
      <c r="H129" s="20"/>
      <c r="I129" s="20"/>
      <c r="J129" s="20"/>
    </row>
    <row r="130">
      <c r="A130" s="20"/>
      <c r="B130" s="20"/>
      <c r="D130" s="20"/>
      <c r="E130" s="20"/>
      <c r="F130" s="20"/>
      <c r="G130" s="20"/>
      <c r="H130" s="20"/>
      <c r="I130" s="20"/>
      <c r="J130" s="20"/>
    </row>
    <row r="131">
      <c r="A131" s="20"/>
      <c r="B131" s="20"/>
      <c r="D131" s="20"/>
      <c r="E131" s="20"/>
      <c r="F131" s="20"/>
      <c r="G131" s="20"/>
      <c r="H131" s="20"/>
      <c r="I131" s="20"/>
      <c r="J131" s="20"/>
    </row>
    <row r="132">
      <c r="A132" s="20"/>
      <c r="B132" s="20"/>
      <c r="D132" s="20"/>
      <c r="E132" s="20"/>
      <c r="F132" s="20"/>
      <c r="G132" s="20"/>
      <c r="H132" s="20"/>
      <c r="I132" s="20"/>
      <c r="J132" s="20"/>
    </row>
    <row r="133">
      <c r="A133" s="20"/>
      <c r="B133" s="20"/>
      <c r="D133" s="20"/>
      <c r="E133" s="20"/>
      <c r="F133" s="20"/>
      <c r="G133" s="20"/>
      <c r="H133" s="20"/>
      <c r="I133" s="20"/>
      <c r="J133" s="20"/>
    </row>
    <row r="134">
      <c r="A134" s="20"/>
      <c r="B134" s="20"/>
      <c r="D134" s="20"/>
      <c r="E134" s="20"/>
      <c r="F134" s="20"/>
      <c r="G134" s="20"/>
      <c r="H134" s="20"/>
      <c r="I134" s="20"/>
      <c r="J134" s="20"/>
    </row>
    <row r="135">
      <c r="A135" s="20"/>
      <c r="B135" s="20"/>
      <c r="D135" s="20"/>
      <c r="E135" s="20"/>
      <c r="F135" s="20"/>
      <c r="G135" s="20"/>
      <c r="H135" s="20"/>
      <c r="I135" s="20"/>
      <c r="J135" s="20"/>
    </row>
    <row r="136">
      <c r="A136" s="20"/>
      <c r="B136" s="20"/>
      <c r="D136" s="20"/>
      <c r="E136" s="20"/>
      <c r="F136" s="20"/>
      <c r="G136" s="20"/>
      <c r="H136" s="20"/>
      <c r="I136" s="20"/>
      <c r="J136" s="20"/>
    </row>
    <row r="137">
      <c r="A137" s="20"/>
      <c r="B137" s="20"/>
      <c r="D137" s="20"/>
      <c r="E137" s="20"/>
      <c r="F137" s="20"/>
      <c r="G137" s="20"/>
      <c r="H137" s="20"/>
      <c r="I137" s="20"/>
      <c r="J137" s="20"/>
    </row>
    <row r="138">
      <c r="A138" s="20"/>
      <c r="B138" s="20"/>
      <c r="D138" s="20"/>
      <c r="E138" s="20"/>
      <c r="F138" s="20"/>
      <c r="G138" s="20"/>
      <c r="H138" s="20"/>
      <c r="I138" s="20"/>
      <c r="J138" s="20"/>
    </row>
    <row r="139">
      <c r="A139" s="20"/>
      <c r="B139" s="20"/>
      <c r="D139" s="20"/>
      <c r="E139" s="20"/>
      <c r="F139" s="20"/>
      <c r="G139" s="20"/>
      <c r="H139" s="20"/>
      <c r="I139" s="20"/>
      <c r="J139" s="20"/>
    </row>
    <row r="140">
      <c r="A140" s="20"/>
      <c r="B140" s="20"/>
      <c r="D140" s="20"/>
      <c r="E140" s="20"/>
      <c r="F140" s="20"/>
      <c r="G140" s="20"/>
      <c r="H140" s="20"/>
      <c r="I140" s="20"/>
      <c r="J140" s="20"/>
    </row>
    <row r="141">
      <c r="A141" s="20"/>
      <c r="B141" s="20"/>
      <c r="D141" s="20"/>
      <c r="E141" s="20"/>
      <c r="F141" s="20"/>
      <c r="G141" s="20"/>
      <c r="H141" s="20"/>
      <c r="I141" s="20"/>
      <c r="J141" s="20"/>
    </row>
    <row r="142">
      <c r="A142" s="20"/>
      <c r="B142" s="20"/>
      <c r="D142" s="20"/>
      <c r="E142" s="20"/>
      <c r="F142" s="20"/>
      <c r="G142" s="20"/>
      <c r="H142" s="20"/>
      <c r="I142" s="20"/>
      <c r="J142" s="20"/>
    </row>
    <row r="143">
      <c r="A143" s="20"/>
      <c r="B143" s="20"/>
      <c r="D143" s="20"/>
      <c r="E143" s="20"/>
      <c r="F143" s="20"/>
      <c r="G143" s="20"/>
      <c r="H143" s="20"/>
      <c r="I143" s="20"/>
      <c r="J143" s="20"/>
    </row>
    <row r="144">
      <c r="A144" s="20"/>
      <c r="B144" s="20"/>
      <c r="D144" s="20"/>
      <c r="E144" s="20"/>
      <c r="F144" s="20"/>
      <c r="G144" s="20"/>
      <c r="H144" s="20"/>
      <c r="I144" s="20"/>
      <c r="J144" s="20"/>
    </row>
    <row r="145">
      <c r="A145" s="20"/>
      <c r="B145" s="20"/>
      <c r="D145" s="20"/>
      <c r="E145" s="20"/>
      <c r="F145" s="20"/>
      <c r="G145" s="20"/>
      <c r="H145" s="20"/>
      <c r="I145" s="20"/>
      <c r="J145" s="20"/>
    </row>
    <row r="146">
      <c r="A146" s="20"/>
      <c r="B146" s="20"/>
      <c r="D146" s="20"/>
      <c r="E146" s="20"/>
      <c r="F146" s="20"/>
      <c r="G146" s="20"/>
      <c r="H146" s="20"/>
      <c r="I146" s="20"/>
      <c r="J146" s="20"/>
    </row>
    <row r="147">
      <c r="A147" s="20"/>
      <c r="B147" s="20"/>
      <c r="D147" s="20"/>
      <c r="E147" s="20"/>
      <c r="F147" s="20"/>
      <c r="G147" s="20"/>
      <c r="H147" s="20"/>
      <c r="I147" s="20"/>
      <c r="J147" s="20"/>
    </row>
    <row r="148">
      <c r="A148" s="20"/>
      <c r="B148" s="20"/>
      <c r="D148" s="20"/>
      <c r="E148" s="20"/>
      <c r="F148" s="20"/>
      <c r="G148" s="20"/>
      <c r="H148" s="20"/>
      <c r="I148" s="20"/>
      <c r="J148" s="20"/>
    </row>
    <row r="149">
      <c r="A149" s="20"/>
      <c r="B149" s="20"/>
      <c r="D149" s="20"/>
      <c r="E149" s="20"/>
      <c r="F149" s="20"/>
      <c r="G149" s="20"/>
      <c r="H149" s="20"/>
      <c r="I149" s="20"/>
      <c r="J149" s="20"/>
    </row>
    <row r="150">
      <c r="A150" s="20"/>
      <c r="B150" s="20"/>
      <c r="D150" s="20"/>
      <c r="E150" s="20"/>
      <c r="F150" s="20"/>
      <c r="G150" s="20"/>
      <c r="H150" s="20"/>
      <c r="I150" s="20"/>
      <c r="J150" s="20"/>
    </row>
    <row r="151">
      <c r="A151" s="20"/>
      <c r="B151" s="20"/>
      <c r="D151" s="20"/>
      <c r="E151" s="20"/>
      <c r="F151" s="20"/>
      <c r="G151" s="20"/>
      <c r="H151" s="20"/>
      <c r="I151" s="20"/>
      <c r="J151" s="20"/>
    </row>
    <row r="152">
      <c r="A152" s="20"/>
      <c r="B152" s="20"/>
      <c r="D152" s="20"/>
      <c r="E152" s="20"/>
      <c r="F152" s="20"/>
      <c r="G152" s="20"/>
      <c r="H152" s="20"/>
      <c r="I152" s="20"/>
      <c r="J152" s="20"/>
    </row>
    <row r="153">
      <c r="A153" s="20"/>
      <c r="B153" s="20"/>
      <c r="D153" s="20"/>
      <c r="E153" s="20"/>
      <c r="F153" s="20"/>
      <c r="G153" s="20"/>
      <c r="H153" s="20"/>
      <c r="I153" s="20"/>
      <c r="J153" s="20"/>
    </row>
    <row r="154">
      <c r="A154" s="20"/>
      <c r="B154" s="20"/>
      <c r="D154" s="20"/>
      <c r="E154" s="20"/>
      <c r="F154" s="20"/>
      <c r="G154" s="20"/>
      <c r="H154" s="20"/>
      <c r="I154" s="20"/>
      <c r="J154" s="20"/>
    </row>
    <row r="155">
      <c r="A155" s="20"/>
      <c r="B155" s="20"/>
      <c r="D155" s="20"/>
      <c r="E155" s="20"/>
      <c r="F155" s="20"/>
      <c r="G155" s="20"/>
      <c r="H155" s="20"/>
      <c r="I155" s="20"/>
      <c r="J155" s="20"/>
    </row>
    <row r="156">
      <c r="A156" s="20"/>
      <c r="B156" s="20"/>
      <c r="D156" s="20"/>
      <c r="E156" s="20"/>
      <c r="F156" s="20"/>
      <c r="G156" s="20"/>
      <c r="H156" s="20"/>
      <c r="I156" s="20"/>
      <c r="J156" s="20"/>
    </row>
    <row r="157">
      <c r="A157" s="20"/>
      <c r="B157" s="20"/>
      <c r="D157" s="20"/>
      <c r="E157" s="20"/>
      <c r="F157" s="20"/>
      <c r="G157" s="20"/>
      <c r="H157" s="20"/>
      <c r="I157" s="20"/>
      <c r="J157" s="20"/>
    </row>
    <row r="158">
      <c r="A158" s="20"/>
      <c r="B158" s="20"/>
      <c r="D158" s="20"/>
      <c r="E158" s="20"/>
      <c r="F158" s="20"/>
      <c r="G158" s="20"/>
      <c r="H158" s="20"/>
      <c r="I158" s="20"/>
      <c r="J158" s="20"/>
    </row>
    <row r="159">
      <c r="A159" s="20"/>
      <c r="B159" s="20"/>
      <c r="D159" s="20"/>
      <c r="E159" s="20"/>
      <c r="F159" s="20"/>
      <c r="G159" s="20"/>
      <c r="H159" s="20"/>
      <c r="I159" s="20"/>
      <c r="J159" s="20"/>
    </row>
    <row r="160">
      <c r="A160" s="20"/>
      <c r="B160" s="20"/>
      <c r="D160" s="20"/>
      <c r="E160" s="20"/>
      <c r="F160" s="20"/>
      <c r="G160" s="20"/>
      <c r="H160" s="20"/>
      <c r="I160" s="20"/>
      <c r="J160" s="20"/>
    </row>
    <row r="161">
      <c r="A161" s="20"/>
      <c r="B161" s="20"/>
      <c r="D161" s="20"/>
      <c r="E161" s="20"/>
      <c r="F161" s="20"/>
      <c r="G161" s="20"/>
      <c r="H161" s="20"/>
      <c r="I161" s="20"/>
      <c r="J161" s="20"/>
    </row>
    <row r="162">
      <c r="A162" s="20"/>
      <c r="B162" s="20"/>
      <c r="D162" s="20"/>
      <c r="E162" s="20"/>
      <c r="F162" s="20"/>
      <c r="G162" s="20"/>
      <c r="H162" s="20"/>
      <c r="I162" s="20"/>
      <c r="J162" s="20"/>
    </row>
    <row r="163">
      <c r="A163" s="20"/>
      <c r="B163" s="20"/>
      <c r="D163" s="20"/>
      <c r="E163" s="20"/>
      <c r="F163" s="20"/>
      <c r="G163" s="20"/>
      <c r="H163" s="20"/>
      <c r="I163" s="20"/>
      <c r="J163" s="20"/>
    </row>
    <row r="164">
      <c r="A164" s="20"/>
      <c r="B164" s="20"/>
      <c r="D164" s="20"/>
      <c r="E164" s="20"/>
      <c r="F164" s="20"/>
      <c r="G164" s="20"/>
      <c r="H164" s="20"/>
      <c r="I164" s="20"/>
      <c r="J164" s="20"/>
    </row>
    <row r="165">
      <c r="A165" s="20"/>
      <c r="B165" s="20"/>
      <c r="D165" s="20"/>
      <c r="E165" s="20"/>
      <c r="F165" s="20"/>
      <c r="G165" s="20"/>
      <c r="H165" s="20"/>
      <c r="I165" s="20"/>
      <c r="J165" s="20"/>
    </row>
    <row r="166">
      <c r="A166" s="20"/>
      <c r="B166" s="20"/>
      <c r="D166" s="20"/>
      <c r="E166" s="20"/>
      <c r="F166" s="20"/>
      <c r="G166" s="20"/>
      <c r="H166" s="20"/>
      <c r="I166" s="20"/>
      <c r="J166" s="20"/>
    </row>
    <row r="167">
      <c r="A167" s="20"/>
      <c r="B167" s="20"/>
      <c r="D167" s="20"/>
      <c r="E167" s="20"/>
      <c r="F167" s="20"/>
      <c r="G167" s="20"/>
      <c r="H167" s="20"/>
      <c r="I167" s="20"/>
      <c r="J167" s="20"/>
    </row>
    <row r="168">
      <c r="A168" s="20"/>
      <c r="B168" s="20"/>
      <c r="D168" s="20"/>
      <c r="E168" s="20"/>
      <c r="F168" s="20"/>
      <c r="G168" s="20"/>
      <c r="H168" s="20"/>
      <c r="I168" s="20"/>
      <c r="J168" s="20"/>
    </row>
    <row r="169">
      <c r="A169" s="20"/>
      <c r="B169" s="20"/>
      <c r="D169" s="20"/>
      <c r="E169" s="20"/>
      <c r="F169" s="20"/>
      <c r="G169" s="20"/>
      <c r="H169" s="20"/>
      <c r="I169" s="20"/>
      <c r="J169" s="20"/>
    </row>
    <row r="170">
      <c r="A170" s="20"/>
      <c r="B170" s="20"/>
      <c r="D170" s="20"/>
      <c r="E170" s="20"/>
      <c r="F170" s="20"/>
      <c r="G170" s="20"/>
      <c r="H170" s="20"/>
      <c r="I170" s="20"/>
      <c r="J170" s="20"/>
    </row>
    <row r="171">
      <c r="A171" s="20"/>
      <c r="B171" s="20"/>
      <c r="D171" s="20"/>
      <c r="E171" s="20"/>
      <c r="F171" s="20"/>
      <c r="G171" s="20"/>
      <c r="H171" s="20"/>
      <c r="I171" s="20"/>
      <c r="J171" s="20"/>
    </row>
    <row r="172">
      <c r="A172" s="20"/>
      <c r="B172" s="20"/>
      <c r="D172" s="20"/>
      <c r="E172" s="20"/>
      <c r="F172" s="20"/>
      <c r="G172" s="20"/>
      <c r="H172" s="20"/>
      <c r="I172" s="20"/>
      <c r="J172" s="20"/>
    </row>
    <row r="173">
      <c r="A173" s="20"/>
      <c r="B173" s="20"/>
      <c r="D173" s="20"/>
      <c r="E173" s="20"/>
      <c r="F173" s="20"/>
      <c r="G173" s="20"/>
      <c r="H173" s="20"/>
      <c r="I173" s="20"/>
      <c r="J173" s="20"/>
    </row>
    <row r="174">
      <c r="A174" s="20"/>
      <c r="B174" s="20"/>
      <c r="D174" s="20"/>
      <c r="E174" s="20"/>
      <c r="F174" s="20"/>
      <c r="G174" s="20"/>
      <c r="H174" s="20"/>
      <c r="I174" s="20"/>
      <c r="J174" s="20"/>
    </row>
    <row r="175">
      <c r="A175" s="20"/>
      <c r="B175" s="20"/>
      <c r="D175" s="20"/>
      <c r="E175" s="20"/>
      <c r="F175" s="20"/>
      <c r="G175" s="20"/>
      <c r="H175" s="20"/>
      <c r="I175" s="20"/>
      <c r="J175" s="20"/>
    </row>
    <row r="176">
      <c r="A176" s="20"/>
      <c r="B176" s="20"/>
      <c r="D176" s="20"/>
      <c r="E176" s="20"/>
      <c r="F176" s="20"/>
      <c r="G176" s="20"/>
      <c r="H176" s="20"/>
      <c r="I176" s="20"/>
      <c r="J176" s="20"/>
    </row>
    <row r="177">
      <c r="A177" s="20"/>
      <c r="B177" s="20"/>
      <c r="D177" s="20"/>
      <c r="E177" s="20"/>
      <c r="F177" s="20"/>
      <c r="G177" s="20"/>
      <c r="H177" s="20"/>
      <c r="I177" s="20"/>
      <c r="J177" s="20"/>
    </row>
    <row r="178">
      <c r="A178" s="20"/>
      <c r="B178" s="20"/>
      <c r="D178" s="20"/>
      <c r="E178" s="20"/>
      <c r="F178" s="20"/>
      <c r="G178" s="20"/>
      <c r="H178" s="20"/>
      <c r="I178" s="20"/>
      <c r="J178" s="20"/>
    </row>
    <row r="179">
      <c r="A179" s="20"/>
      <c r="B179" s="20"/>
      <c r="D179" s="20"/>
      <c r="E179" s="20"/>
      <c r="F179" s="20"/>
      <c r="G179" s="20"/>
      <c r="H179" s="20"/>
      <c r="I179" s="20"/>
      <c r="J179" s="20"/>
    </row>
    <row r="180">
      <c r="A180" s="20"/>
      <c r="B180" s="20"/>
      <c r="D180" s="20"/>
      <c r="E180" s="20"/>
      <c r="F180" s="20"/>
      <c r="G180" s="20"/>
      <c r="H180" s="20"/>
      <c r="I180" s="20"/>
      <c r="J180" s="20"/>
    </row>
    <row r="181">
      <c r="A181" s="20"/>
      <c r="B181" s="20"/>
      <c r="D181" s="20"/>
      <c r="E181" s="20"/>
      <c r="F181" s="20"/>
      <c r="G181" s="20"/>
      <c r="H181" s="20"/>
      <c r="I181" s="20"/>
      <c r="J181" s="20"/>
    </row>
    <row r="182">
      <c r="A182" s="20"/>
      <c r="B182" s="20"/>
      <c r="D182" s="20"/>
      <c r="E182" s="20"/>
      <c r="F182" s="20"/>
      <c r="G182" s="20"/>
      <c r="H182" s="20"/>
      <c r="I182" s="20"/>
      <c r="J182" s="20"/>
    </row>
    <row r="183">
      <c r="A183" s="20"/>
      <c r="B183" s="20"/>
      <c r="D183" s="20"/>
      <c r="E183" s="20"/>
      <c r="F183" s="20"/>
      <c r="G183" s="20"/>
      <c r="H183" s="20"/>
      <c r="I183" s="20"/>
      <c r="J183" s="20"/>
    </row>
    <row r="184">
      <c r="A184" s="20"/>
      <c r="B184" s="20"/>
      <c r="D184" s="20"/>
      <c r="E184" s="20"/>
      <c r="F184" s="20"/>
      <c r="G184" s="20"/>
      <c r="H184" s="20"/>
      <c r="I184" s="20"/>
      <c r="J184" s="20"/>
    </row>
    <row r="185">
      <c r="A185" s="20"/>
      <c r="B185" s="20"/>
      <c r="D185" s="20"/>
      <c r="E185" s="20"/>
      <c r="F185" s="20"/>
      <c r="G185" s="20"/>
      <c r="H185" s="20"/>
      <c r="I185" s="20"/>
      <c r="J185" s="20"/>
    </row>
    <row r="186">
      <c r="A186" s="20"/>
      <c r="B186" s="20"/>
      <c r="D186" s="20"/>
      <c r="E186" s="20"/>
      <c r="F186" s="20"/>
      <c r="G186" s="20"/>
      <c r="H186" s="20"/>
      <c r="I186" s="20"/>
      <c r="J186" s="20"/>
    </row>
    <row r="187">
      <c r="A187" s="20"/>
      <c r="B187" s="20"/>
      <c r="D187" s="20"/>
      <c r="E187" s="20"/>
      <c r="F187" s="20"/>
      <c r="G187" s="20"/>
      <c r="H187" s="20"/>
      <c r="I187" s="20"/>
      <c r="J187" s="20"/>
    </row>
    <row r="188">
      <c r="A188" s="20"/>
      <c r="B188" s="20"/>
      <c r="D188" s="20"/>
      <c r="E188" s="20"/>
      <c r="F188" s="20"/>
      <c r="G188" s="20"/>
      <c r="H188" s="20"/>
      <c r="I188" s="20"/>
      <c r="J188" s="20"/>
    </row>
    <row r="189">
      <c r="A189" s="20"/>
      <c r="B189" s="20"/>
      <c r="D189" s="20"/>
      <c r="E189" s="20"/>
      <c r="F189" s="20"/>
      <c r="G189" s="20"/>
      <c r="H189" s="20"/>
      <c r="I189" s="20"/>
      <c r="J189" s="20"/>
    </row>
    <row r="190">
      <c r="A190" s="20"/>
      <c r="B190" s="20"/>
      <c r="D190" s="20"/>
      <c r="E190" s="20"/>
      <c r="F190" s="20"/>
      <c r="G190" s="20"/>
      <c r="H190" s="20"/>
      <c r="I190" s="20"/>
      <c r="J190" s="20"/>
    </row>
    <row r="191">
      <c r="A191" s="20"/>
      <c r="B191" s="20"/>
      <c r="D191" s="20"/>
      <c r="E191" s="20"/>
      <c r="F191" s="20"/>
      <c r="G191" s="20"/>
      <c r="H191" s="20"/>
      <c r="I191" s="20"/>
      <c r="J191" s="20"/>
    </row>
    <row r="192">
      <c r="A192" s="20"/>
      <c r="B192" s="20"/>
      <c r="D192" s="20"/>
      <c r="E192" s="20"/>
      <c r="F192" s="20"/>
      <c r="G192" s="20"/>
      <c r="H192" s="20"/>
      <c r="I192" s="20"/>
      <c r="J192" s="20"/>
    </row>
    <row r="193">
      <c r="A193" s="20"/>
      <c r="B193" s="20"/>
      <c r="D193" s="20"/>
      <c r="E193" s="20"/>
      <c r="F193" s="20"/>
      <c r="G193" s="20"/>
      <c r="H193" s="20"/>
      <c r="I193" s="20"/>
      <c r="J193" s="20"/>
    </row>
    <row r="194">
      <c r="A194" s="20"/>
      <c r="B194" s="20"/>
      <c r="D194" s="20"/>
      <c r="E194" s="20"/>
      <c r="F194" s="20"/>
      <c r="G194" s="20"/>
      <c r="H194" s="20"/>
      <c r="I194" s="20"/>
      <c r="J194" s="20"/>
    </row>
    <row r="195">
      <c r="A195" s="20"/>
      <c r="B195" s="20"/>
      <c r="D195" s="20"/>
      <c r="E195" s="20"/>
      <c r="F195" s="20"/>
      <c r="G195" s="20"/>
      <c r="H195" s="20"/>
      <c r="I195" s="20"/>
      <c r="J195" s="20"/>
    </row>
    <row r="196">
      <c r="A196" s="20"/>
      <c r="B196" s="20"/>
      <c r="D196" s="20"/>
      <c r="E196" s="20"/>
      <c r="F196" s="20"/>
      <c r="G196" s="20"/>
      <c r="H196" s="20"/>
      <c r="I196" s="20"/>
      <c r="J196" s="20"/>
    </row>
    <row r="197">
      <c r="A197" s="20"/>
      <c r="B197" s="20"/>
      <c r="D197" s="20"/>
      <c r="E197" s="20"/>
      <c r="F197" s="20"/>
      <c r="G197" s="20"/>
      <c r="H197" s="20"/>
      <c r="I197" s="20"/>
      <c r="J197" s="20"/>
    </row>
    <row r="198">
      <c r="A198" s="20"/>
      <c r="B198" s="20"/>
      <c r="D198" s="20"/>
      <c r="E198" s="20"/>
      <c r="F198" s="20"/>
      <c r="G198" s="20"/>
      <c r="H198" s="20"/>
      <c r="I198" s="20"/>
      <c r="J198" s="20"/>
    </row>
    <row r="199">
      <c r="A199" s="20"/>
      <c r="B199" s="20"/>
      <c r="D199" s="20"/>
      <c r="E199" s="20"/>
      <c r="F199" s="20"/>
      <c r="G199" s="20"/>
      <c r="H199" s="20"/>
      <c r="I199" s="20"/>
      <c r="J199" s="20"/>
    </row>
    <row r="200">
      <c r="A200" s="20"/>
      <c r="B200" s="20"/>
      <c r="D200" s="20"/>
      <c r="E200" s="20"/>
      <c r="F200" s="20"/>
      <c r="G200" s="20"/>
      <c r="H200" s="20"/>
      <c r="I200" s="20"/>
      <c r="J200" s="20"/>
    </row>
    <row r="201">
      <c r="A201" s="20"/>
      <c r="B201" s="20"/>
      <c r="D201" s="20"/>
      <c r="E201" s="20"/>
      <c r="F201" s="20"/>
      <c r="G201" s="20"/>
      <c r="H201" s="20"/>
      <c r="I201" s="20"/>
      <c r="J201" s="20"/>
    </row>
    <row r="202">
      <c r="A202" s="20"/>
      <c r="B202" s="20"/>
      <c r="D202" s="20"/>
      <c r="E202" s="20"/>
      <c r="F202" s="20"/>
      <c r="G202" s="20"/>
      <c r="H202" s="20"/>
      <c r="I202" s="20"/>
      <c r="J202" s="20"/>
    </row>
    <row r="203">
      <c r="A203" s="20"/>
      <c r="B203" s="20"/>
      <c r="D203" s="20"/>
      <c r="E203" s="20"/>
      <c r="F203" s="20"/>
      <c r="G203" s="20"/>
      <c r="H203" s="20"/>
      <c r="I203" s="20"/>
      <c r="J203" s="20"/>
    </row>
    <row r="204">
      <c r="A204" s="20"/>
      <c r="B204" s="20"/>
      <c r="D204" s="20"/>
      <c r="E204" s="20"/>
      <c r="F204" s="20"/>
      <c r="G204" s="20"/>
      <c r="H204" s="20"/>
      <c r="I204" s="20"/>
      <c r="J204" s="20"/>
    </row>
    <row r="205">
      <c r="A205" s="20"/>
      <c r="B205" s="20"/>
      <c r="D205" s="20"/>
      <c r="E205" s="20"/>
      <c r="F205" s="20"/>
      <c r="G205" s="20"/>
      <c r="H205" s="20"/>
      <c r="I205" s="20"/>
      <c r="J205" s="20"/>
    </row>
    <row r="206">
      <c r="A206" s="20"/>
      <c r="B206" s="20"/>
      <c r="D206" s="20"/>
      <c r="E206" s="20"/>
      <c r="F206" s="20"/>
      <c r="G206" s="20"/>
      <c r="H206" s="20"/>
      <c r="I206" s="20"/>
      <c r="J206" s="20"/>
    </row>
    <row r="207">
      <c r="A207" s="20"/>
      <c r="B207" s="20"/>
      <c r="D207" s="20"/>
      <c r="E207" s="20"/>
      <c r="F207" s="20"/>
      <c r="G207" s="20"/>
      <c r="H207" s="20"/>
      <c r="I207" s="20"/>
      <c r="J207" s="20"/>
    </row>
    <row r="208">
      <c r="A208" s="20"/>
      <c r="B208" s="20"/>
      <c r="D208" s="20"/>
      <c r="E208" s="20"/>
      <c r="F208" s="20"/>
      <c r="G208" s="20"/>
      <c r="H208" s="20"/>
      <c r="I208" s="20"/>
      <c r="J208" s="20"/>
    </row>
    <row r="209">
      <c r="A209" s="20"/>
      <c r="B209" s="20"/>
      <c r="D209" s="20"/>
      <c r="E209" s="20"/>
      <c r="F209" s="20"/>
      <c r="G209" s="20"/>
      <c r="H209" s="20"/>
      <c r="I209" s="20"/>
      <c r="J209" s="20"/>
    </row>
    <row r="210">
      <c r="A210" s="20"/>
      <c r="B210" s="20"/>
      <c r="D210" s="20"/>
      <c r="E210" s="20"/>
      <c r="F210" s="20"/>
      <c r="G210" s="20"/>
      <c r="H210" s="20"/>
      <c r="I210" s="20"/>
      <c r="J210" s="20"/>
    </row>
    <row r="211">
      <c r="A211" s="20"/>
      <c r="B211" s="20"/>
      <c r="D211" s="20"/>
      <c r="E211" s="20"/>
      <c r="F211" s="20"/>
      <c r="G211" s="20"/>
      <c r="H211" s="20"/>
      <c r="I211" s="20"/>
      <c r="J211" s="20"/>
    </row>
    <row r="212">
      <c r="A212" s="20"/>
      <c r="B212" s="20"/>
      <c r="D212" s="20"/>
      <c r="E212" s="20"/>
      <c r="F212" s="20"/>
      <c r="G212" s="20"/>
      <c r="H212" s="20"/>
      <c r="I212" s="20"/>
      <c r="J212" s="20"/>
    </row>
    <row r="213">
      <c r="A213" s="20"/>
      <c r="B213" s="20"/>
      <c r="D213" s="20"/>
      <c r="E213" s="20"/>
      <c r="F213" s="20"/>
      <c r="G213" s="20"/>
      <c r="H213" s="20"/>
      <c r="I213" s="20"/>
      <c r="J213" s="20"/>
    </row>
    <row r="214">
      <c r="A214" s="20"/>
      <c r="B214" s="20"/>
      <c r="D214" s="20"/>
      <c r="E214" s="20"/>
      <c r="F214" s="20"/>
      <c r="G214" s="20"/>
      <c r="H214" s="20"/>
      <c r="I214" s="20"/>
      <c r="J214" s="20"/>
    </row>
    <row r="215">
      <c r="A215" s="20"/>
      <c r="B215" s="20"/>
      <c r="D215" s="20"/>
      <c r="E215" s="20"/>
      <c r="F215" s="20"/>
      <c r="G215" s="20"/>
      <c r="H215" s="20"/>
      <c r="I215" s="20"/>
      <c r="J215" s="20"/>
    </row>
    <row r="216">
      <c r="A216" s="20"/>
      <c r="B216" s="20"/>
      <c r="D216" s="20"/>
      <c r="E216" s="20"/>
      <c r="F216" s="20"/>
      <c r="G216" s="20"/>
      <c r="H216" s="20"/>
      <c r="I216" s="20"/>
      <c r="J216" s="20"/>
    </row>
    <row r="217">
      <c r="A217" s="20"/>
      <c r="B217" s="20"/>
      <c r="D217" s="20"/>
      <c r="E217" s="20"/>
      <c r="F217" s="20"/>
      <c r="G217" s="20"/>
      <c r="H217" s="20"/>
      <c r="I217" s="20"/>
      <c r="J217" s="20"/>
    </row>
    <row r="218">
      <c r="A218" s="20"/>
      <c r="B218" s="20"/>
      <c r="D218" s="20"/>
      <c r="E218" s="20"/>
      <c r="F218" s="20"/>
      <c r="G218" s="20"/>
      <c r="H218" s="20"/>
      <c r="I218" s="20"/>
      <c r="J218" s="20"/>
    </row>
    <row r="219">
      <c r="A219" s="20"/>
      <c r="B219" s="20"/>
      <c r="D219" s="20"/>
      <c r="E219" s="20"/>
      <c r="F219" s="20"/>
      <c r="G219" s="20"/>
      <c r="H219" s="20"/>
      <c r="I219" s="20"/>
      <c r="J219" s="20"/>
    </row>
    <row r="220">
      <c r="A220" s="20"/>
      <c r="B220" s="20"/>
      <c r="D220" s="20"/>
      <c r="E220" s="20"/>
      <c r="F220" s="20"/>
      <c r="G220" s="20"/>
      <c r="H220" s="20"/>
      <c r="I220" s="20"/>
      <c r="J220" s="20"/>
    </row>
    <row r="221">
      <c r="A221" s="20"/>
      <c r="B221" s="20"/>
      <c r="D221" s="20"/>
      <c r="E221" s="20"/>
      <c r="F221" s="20"/>
      <c r="G221" s="20"/>
      <c r="H221" s="20"/>
      <c r="I221" s="20"/>
      <c r="J221" s="20"/>
    </row>
    <row r="222">
      <c r="A222" s="20"/>
      <c r="B222" s="20"/>
      <c r="D222" s="20"/>
      <c r="E222" s="20"/>
      <c r="F222" s="20"/>
      <c r="G222" s="20"/>
      <c r="H222" s="20"/>
      <c r="I222" s="20"/>
      <c r="J222" s="20"/>
    </row>
    <row r="223">
      <c r="A223" s="20"/>
      <c r="B223" s="20"/>
      <c r="D223" s="20"/>
      <c r="E223" s="20"/>
      <c r="F223" s="20"/>
      <c r="G223" s="20"/>
      <c r="H223" s="20"/>
      <c r="I223" s="20"/>
      <c r="J223" s="20"/>
    </row>
    <row r="224">
      <c r="A224" s="20"/>
      <c r="B224" s="20"/>
      <c r="D224" s="20"/>
      <c r="E224" s="20"/>
      <c r="F224" s="20"/>
      <c r="G224" s="20"/>
      <c r="H224" s="20"/>
      <c r="I224" s="20"/>
      <c r="J224" s="20"/>
    </row>
    <row r="225">
      <c r="A225" s="20"/>
      <c r="B225" s="20"/>
      <c r="D225" s="20"/>
      <c r="E225" s="20"/>
      <c r="F225" s="20"/>
      <c r="G225" s="20"/>
      <c r="H225" s="20"/>
      <c r="I225" s="20"/>
      <c r="J225" s="20"/>
    </row>
    <row r="226">
      <c r="A226" s="20"/>
      <c r="B226" s="20"/>
      <c r="D226" s="20"/>
      <c r="E226" s="20"/>
      <c r="F226" s="20"/>
      <c r="G226" s="20"/>
      <c r="H226" s="20"/>
      <c r="I226" s="20"/>
      <c r="J226" s="20"/>
    </row>
    <row r="227">
      <c r="A227" s="20"/>
      <c r="B227" s="20"/>
      <c r="D227" s="20"/>
      <c r="E227" s="20"/>
      <c r="F227" s="20"/>
      <c r="G227" s="20"/>
      <c r="H227" s="20"/>
      <c r="I227" s="20"/>
      <c r="J227" s="20"/>
    </row>
    <row r="228">
      <c r="A228" s="20"/>
      <c r="B228" s="20"/>
      <c r="D228" s="20"/>
      <c r="E228" s="20"/>
      <c r="F228" s="20"/>
      <c r="G228" s="20"/>
      <c r="H228" s="20"/>
      <c r="I228" s="20"/>
      <c r="J228" s="20"/>
    </row>
    <row r="229">
      <c r="A229" s="20"/>
      <c r="B229" s="20"/>
      <c r="D229" s="20"/>
      <c r="E229" s="20"/>
      <c r="F229" s="20"/>
      <c r="G229" s="20"/>
      <c r="H229" s="20"/>
      <c r="I229" s="20"/>
      <c r="J229" s="20"/>
    </row>
    <row r="230">
      <c r="A230" s="20"/>
      <c r="B230" s="20"/>
      <c r="D230" s="20"/>
      <c r="E230" s="20"/>
      <c r="F230" s="20"/>
      <c r="G230" s="20"/>
      <c r="H230" s="20"/>
      <c r="I230" s="20"/>
      <c r="J230" s="20"/>
    </row>
    <row r="231">
      <c r="A231" s="20"/>
      <c r="B231" s="20"/>
      <c r="D231" s="20"/>
      <c r="E231" s="20"/>
      <c r="F231" s="20"/>
      <c r="G231" s="20"/>
      <c r="H231" s="20"/>
      <c r="I231" s="20"/>
      <c r="J231" s="20"/>
    </row>
    <row r="232">
      <c r="A232" s="20"/>
      <c r="B232" s="20"/>
      <c r="D232" s="20"/>
      <c r="E232" s="20"/>
      <c r="F232" s="20"/>
      <c r="G232" s="20"/>
      <c r="H232" s="20"/>
      <c r="I232" s="20"/>
      <c r="J232" s="20"/>
    </row>
    <row r="233">
      <c r="A233" s="20"/>
      <c r="B233" s="20"/>
      <c r="D233" s="20"/>
      <c r="E233" s="20"/>
      <c r="F233" s="20"/>
      <c r="G233" s="20"/>
      <c r="H233" s="20"/>
      <c r="I233" s="20"/>
      <c r="J233" s="20"/>
    </row>
    <row r="234">
      <c r="A234" s="20"/>
      <c r="B234" s="20"/>
      <c r="D234" s="20"/>
      <c r="E234" s="20"/>
      <c r="F234" s="20"/>
      <c r="G234" s="20"/>
      <c r="H234" s="20"/>
      <c r="I234" s="20"/>
      <c r="J234" s="20"/>
    </row>
    <row r="235">
      <c r="A235" s="20"/>
      <c r="B235" s="20"/>
      <c r="D235" s="20"/>
      <c r="E235" s="20"/>
      <c r="F235" s="20"/>
      <c r="G235" s="20"/>
      <c r="H235" s="20"/>
      <c r="I235" s="20"/>
      <c r="J235" s="20"/>
    </row>
    <row r="236">
      <c r="A236" s="20"/>
      <c r="B236" s="20"/>
      <c r="D236" s="20"/>
      <c r="E236" s="20"/>
      <c r="F236" s="20"/>
      <c r="G236" s="20"/>
      <c r="H236" s="20"/>
      <c r="I236" s="20"/>
      <c r="J236" s="20"/>
    </row>
    <row r="237">
      <c r="A237" s="20"/>
      <c r="B237" s="20"/>
      <c r="D237" s="20"/>
      <c r="E237" s="20"/>
      <c r="F237" s="20"/>
      <c r="G237" s="20"/>
      <c r="H237" s="20"/>
      <c r="I237" s="20"/>
      <c r="J237" s="20"/>
    </row>
    <row r="238">
      <c r="A238" s="20"/>
      <c r="B238" s="20"/>
      <c r="D238" s="20"/>
      <c r="E238" s="20"/>
      <c r="F238" s="20"/>
      <c r="G238" s="20"/>
      <c r="H238" s="20"/>
      <c r="I238" s="20"/>
      <c r="J238" s="20"/>
    </row>
    <row r="239">
      <c r="A239" s="20"/>
      <c r="B239" s="20"/>
      <c r="D239" s="20"/>
      <c r="E239" s="20"/>
      <c r="F239" s="20"/>
      <c r="G239" s="20"/>
      <c r="H239" s="20"/>
      <c r="I239" s="20"/>
      <c r="J239" s="20"/>
    </row>
    <row r="240">
      <c r="A240" s="20"/>
      <c r="B240" s="20"/>
      <c r="D240" s="20"/>
      <c r="E240" s="20"/>
      <c r="F240" s="20"/>
      <c r="G240" s="20"/>
      <c r="H240" s="20"/>
      <c r="I240" s="20"/>
      <c r="J240" s="20"/>
    </row>
    <row r="241">
      <c r="A241" s="20"/>
      <c r="B241" s="20"/>
      <c r="D241" s="20"/>
      <c r="E241" s="20"/>
      <c r="F241" s="20"/>
      <c r="G241" s="20"/>
      <c r="H241" s="20"/>
      <c r="I241" s="20"/>
      <c r="J241" s="20"/>
    </row>
    <row r="242">
      <c r="A242" s="20"/>
      <c r="B242" s="20"/>
      <c r="D242" s="20"/>
      <c r="E242" s="20"/>
      <c r="F242" s="20"/>
      <c r="G242" s="20"/>
      <c r="H242" s="20"/>
      <c r="I242" s="20"/>
      <c r="J242" s="20"/>
    </row>
    <row r="243">
      <c r="A243" s="20"/>
      <c r="B243" s="20"/>
      <c r="D243" s="20"/>
      <c r="E243" s="20"/>
      <c r="F243" s="20"/>
      <c r="G243" s="20"/>
      <c r="H243" s="20"/>
      <c r="I243" s="20"/>
      <c r="J243" s="20"/>
    </row>
    <row r="244">
      <c r="A244" s="20"/>
      <c r="B244" s="20"/>
      <c r="D244" s="20"/>
      <c r="E244" s="20"/>
      <c r="F244" s="20"/>
      <c r="G244" s="20"/>
      <c r="H244" s="20"/>
      <c r="I244" s="20"/>
      <c r="J244" s="20"/>
    </row>
    <row r="245">
      <c r="A245" s="20"/>
      <c r="B245" s="20"/>
      <c r="D245" s="20"/>
      <c r="E245" s="20"/>
      <c r="F245" s="20"/>
      <c r="G245" s="20"/>
      <c r="H245" s="20"/>
      <c r="I245" s="20"/>
      <c r="J245" s="20"/>
    </row>
    <row r="246">
      <c r="A246" s="20"/>
      <c r="B246" s="20"/>
      <c r="D246" s="20"/>
      <c r="E246" s="20"/>
      <c r="F246" s="20"/>
      <c r="G246" s="20"/>
      <c r="H246" s="20"/>
      <c r="I246" s="20"/>
      <c r="J246" s="20"/>
    </row>
    <row r="247">
      <c r="A247" s="20"/>
      <c r="B247" s="20"/>
      <c r="D247" s="20"/>
      <c r="E247" s="20"/>
      <c r="F247" s="20"/>
      <c r="G247" s="20"/>
      <c r="H247" s="20"/>
      <c r="I247" s="20"/>
      <c r="J247" s="20"/>
    </row>
    <row r="248">
      <c r="A248" s="20"/>
      <c r="B248" s="20"/>
      <c r="D248" s="20"/>
      <c r="E248" s="20"/>
      <c r="F248" s="20"/>
      <c r="G248" s="20"/>
      <c r="H248" s="20"/>
      <c r="I248" s="20"/>
      <c r="J248" s="20"/>
    </row>
    <row r="249">
      <c r="A249" s="20"/>
      <c r="B249" s="20"/>
      <c r="D249" s="20"/>
      <c r="E249" s="20"/>
      <c r="F249" s="20"/>
      <c r="G249" s="20"/>
      <c r="H249" s="20"/>
      <c r="I249" s="20"/>
      <c r="J249" s="20"/>
    </row>
    <row r="250">
      <c r="A250" s="20"/>
      <c r="B250" s="20"/>
      <c r="D250" s="20"/>
      <c r="E250" s="20"/>
      <c r="F250" s="20"/>
      <c r="G250" s="20"/>
      <c r="H250" s="20"/>
      <c r="I250" s="20"/>
      <c r="J250" s="20"/>
    </row>
    <row r="251">
      <c r="A251" s="20"/>
      <c r="B251" s="20"/>
      <c r="D251" s="20"/>
      <c r="E251" s="20"/>
      <c r="F251" s="20"/>
      <c r="G251" s="20"/>
      <c r="H251" s="20"/>
      <c r="I251" s="20"/>
      <c r="J251" s="20"/>
    </row>
    <row r="252">
      <c r="A252" s="20"/>
      <c r="B252" s="20"/>
      <c r="D252" s="20"/>
      <c r="E252" s="20"/>
      <c r="F252" s="20"/>
      <c r="G252" s="20"/>
      <c r="H252" s="20"/>
      <c r="I252" s="20"/>
      <c r="J252" s="20"/>
    </row>
    <row r="253">
      <c r="A253" s="20"/>
      <c r="B253" s="20"/>
      <c r="D253" s="20"/>
      <c r="E253" s="20"/>
      <c r="F253" s="20"/>
      <c r="G253" s="20"/>
      <c r="H253" s="20"/>
      <c r="I253" s="20"/>
      <c r="J253" s="20"/>
    </row>
    <row r="254">
      <c r="A254" s="20"/>
      <c r="B254" s="20"/>
      <c r="D254" s="20"/>
      <c r="E254" s="20"/>
      <c r="F254" s="20"/>
      <c r="G254" s="20"/>
      <c r="H254" s="20"/>
      <c r="I254" s="20"/>
      <c r="J254" s="20"/>
    </row>
    <row r="255">
      <c r="A255" s="20"/>
      <c r="B255" s="20"/>
      <c r="D255" s="20"/>
      <c r="E255" s="20"/>
      <c r="F255" s="20"/>
      <c r="G255" s="20"/>
      <c r="H255" s="20"/>
      <c r="I255" s="20"/>
      <c r="J255" s="20"/>
    </row>
    <row r="256">
      <c r="A256" s="20"/>
      <c r="B256" s="20"/>
      <c r="D256" s="20"/>
      <c r="E256" s="20"/>
      <c r="F256" s="20"/>
      <c r="G256" s="20"/>
      <c r="H256" s="20"/>
      <c r="I256" s="20"/>
      <c r="J256" s="20"/>
    </row>
    <row r="257">
      <c r="A257" s="20"/>
      <c r="B257" s="20"/>
      <c r="D257" s="20"/>
      <c r="E257" s="20"/>
      <c r="F257" s="20"/>
      <c r="G257" s="20"/>
      <c r="H257" s="20"/>
      <c r="I257" s="20"/>
      <c r="J257" s="20"/>
    </row>
    <row r="258">
      <c r="A258" s="20"/>
      <c r="B258" s="20"/>
      <c r="D258" s="20"/>
      <c r="E258" s="20"/>
      <c r="F258" s="20"/>
      <c r="G258" s="20"/>
      <c r="H258" s="20"/>
      <c r="I258" s="20"/>
      <c r="J258" s="20"/>
    </row>
    <row r="259">
      <c r="A259" s="20"/>
      <c r="B259" s="20"/>
      <c r="D259" s="20"/>
      <c r="E259" s="20"/>
      <c r="F259" s="20"/>
      <c r="G259" s="20"/>
      <c r="H259" s="20"/>
      <c r="I259" s="20"/>
      <c r="J259" s="20"/>
    </row>
    <row r="260">
      <c r="A260" s="20"/>
      <c r="B260" s="20"/>
      <c r="D260" s="20"/>
      <c r="E260" s="20"/>
      <c r="F260" s="20"/>
      <c r="G260" s="20"/>
      <c r="H260" s="20"/>
      <c r="I260" s="20"/>
      <c r="J260" s="20"/>
    </row>
    <row r="261">
      <c r="A261" s="20"/>
      <c r="B261" s="20"/>
      <c r="D261" s="20"/>
      <c r="E261" s="20"/>
      <c r="F261" s="20"/>
      <c r="G261" s="20"/>
      <c r="H261" s="20"/>
      <c r="I261" s="20"/>
      <c r="J261" s="20"/>
    </row>
    <row r="262">
      <c r="A262" s="20"/>
      <c r="B262" s="20"/>
      <c r="D262" s="20"/>
      <c r="E262" s="20"/>
      <c r="F262" s="20"/>
      <c r="G262" s="20"/>
      <c r="H262" s="20"/>
      <c r="I262" s="20"/>
      <c r="J262" s="20"/>
    </row>
    <row r="263">
      <c r="A263" s="20"/>
      <c r="B263" s="20"/>
      <c r="D263" s="20"/>
      <c r="E263" s="20"/>
      <c r="F263" s="20"/>
      <c r="G263" s="20"/>
      <c r="H263" s="20"/>
      <c r="I263" s="20"/>
      <c r="J263" s="20"/>
    </row>
    <row r="264">
      <c r="A264" s="20"/>
      <c r="B264" s="20"/>
      <c r="D264" s="20"/>
      <c r="E264" s="20"/>
      <c r="F264" s="20"/>
      <c r="G264" s="20"/>
      <c r="H264" s="20"/>
      <c r="I264" s="20"/>
      <c r="J264" s="20"/>
    </row>
    <row r="265">
      <c r="A265" s="20"/>
      <c r="B265" s="20"/>
      <c r="D265" s="20"/>
      <c r="E265" s="20"/>
      <c r="F265" s="20"/>
      <c r="G265" s="20"/>
      <c r="H265" s="20"/>
      <c r="I265" s="20"/>
      <c r="J265" s="20"/>
    </row>
    <row r="266">
      <c r="A266" s="20"/>
      <c r="B266" s="20"/>
      <c r="D266" s="20"/>
      <c r="E266" s="20"/>
      <c r="F266" s="20"/>
      <c r="G266" s="20"/>
      <c r="H266" s="20"/>
      <c r="I266" s="20"/>
      <c r="J266" s="20"/>
    </row>
    <row r="267">
      <c r="A267" s="20"/>
      <c r="B267" s="20"/>
      <c r="D267" s="20"/>
      <c r="E267" s="20"/>
      <c r="F267" s="20"/>
      <c r="G267" s="20"/>
      <c r="H267" s="20"/>
      <c r="I267" s="20"/>
      <c r="J267" s="20"/>
    </row>
    <row r="268">
      <c r="A268" s="20"/>
      <c r="B268" s="20"/>
      <c r="D268" s="20"/>
      <c r="E268" s="20"/>
      <c r="F268" s="20"/>
      <c r="G268" s="20"/>
      <c r="H268" s="20"/>
      <c r="I268" s="20"/>
      <c r="J268" s="20"/>
    </row>
    <row r="269">
      <c r="A269" s="20"/>
      <c r="B269" s="20"/>
      <c r="D269" s="20"/>
      <c r="E269" s="20"/>
      <c r="F269" s="20"/>
      <c r="G269" s="20"/>
      <c r="H269" s="20"/>
      <c r="I269" s="20"/>
      <c r="J269" s="20"/>
    </row>
    <row r="270">
      <c r="A270" s="20"/>
      <c r="B270" s="20"/>
      <c r="D270" s="20"/>
      <c r="E270" s="20"/>
      <c r="F270" s="20"/>
      <c r="G270" s="20"/>
      <c r="H270" s="20"/>
      <c r="I270" s="20"/>
      <c r="J270" s="20"/>
    </row>
    <row r="271">
      <c r="A271" s="20"/>
      <c r="B271" s="20"/>
      <c r="D271" s="20"/>
      <c r="E271" s="20"/>
      <c r="F271" s="20"/>
      <c r="G271" s="20"/>
      <c r="H271" s="20"/>
      <c r="I271" s="20"/>
      <c r="J271" s="20"/>
    </row>
    <row r="272">
      <c r="A272" s="20"/>
      <c r="B272" s="20"/>
      <c r="D272" s="20"/>
      <c r="E272" s="20"/>
      <c r="F272" s="20"/>
      <c r="G272" s="20"/>
      <c r="H272" s="20"/>
      <c r="I272" s="20"/>
      <c r="J272" s="20"/>
    </row>
    <row r="273">
      <c r="A273" s="20"/>
      <c r="B273" s="20"/>
      <c r="D273" s="20"/>
      <c r="E273" s="20"/>
      <c r="F273" s="20"/>
      <c r="G273" s="20"/>
      <c r="H273" s="20"/>
      <c r="I273" s="20"/>
      <c r="J273" s="20"/>
    </row>
    <row r="274">
      <c r="A274" s="20"/>
      <c r="B274" s="20"/>
      <c r="D274" s="20"/>
      <c r="E274" s="20"/>
      <c r="F274" s="20"/>
      <c r="G274" s="20"/>
      <c r="H274" s="20"/>
      <c r="I274" s="20"/>
      <c r="J274" s="20"/>
    </row>
    <row r="275">
      <c r="A275" s="20"/>
      <c r="B275" s="20"/>
      <c r="D275" s="20"/>
      <c r="E275" s="20"/>
      <c r="F275" s="20"/>
      <c r="G275" s="20"/>
      <c r="H275" s="20"/>
      <c r="I275" s="20"/>
      <c r="J275" s="20"/>
    </row>
    <row r="276">
      <c r="A276" s="20"/>
      <c r="B276" s="20"/>
      <c r="D276" s="20"/>
      <c r="E276" s="20"/>
      <c r="F276" s="20"/>
      <c r="G276" s="20"/>
      <c r="H276" s="20"/>
      <c r="I276" s="20"/>
      <c r="J276" s="20"/>
    </row>
    <row r="277">
      <c r="A277" s="20"/>
      <c r="B277" s="20"/>
      <c r="D277" s="20"/>
      <c r="E277" s="20"/>
      <c r="F277" s="20"/>
      <c r="G277" s="20"/>
      <c r="H277" s="20"/>
      <c r="I277" s="20"/>
      <c r="J277" s="20"/>
    </row>
    <row r="278">
      <c r="A278" s="20"/>
      <c r="B278" s="20"/>
      <c r="D278" s="20"/>
      <c r="E278" s="20"/>
      <c r="F278" s="20"/>
      <c r="G278" s="20"/>
      <c r="H278" s="20"/>
      <c r="I278" s="20"/>
      <c r="J278" s="20"/>
    </row>
    <row r="279">
      <c r="A279" s="20"/>
      <c r="B279" s="20"/>
      <c r="D279" s="20"/>
      <c r="E279" s="20"/>
      <c r="F279" s="20"/>
      <c r="G279" s="20"/>
      <c r="H279" s="20"/>
      <c r="I279" s="20"/>
      <c r="J279" s="20"/>
    </row>
    <row r="280">
      <c r="A280" s="20"/>
      <c r="B280" s="20"/>
      <c r="D280" s="20"/>
      <c r="E280" s="20"/>
      <c r="F280" s="20"/>
      <c r="G280" s="20"/>
      <c r="H280" s="20"/>
      <c r="I280" s="20"/>
      <c r="J280" s="20"/>
    </row>
    <row r="281">
      <c r="A281" s="20"/>
      <c r="B281" s="20"/>
      <c r="D281" s="20"/>
      <c r="E281" s="20"/>
      <c r="F281" s="20"/>
      <c r="G281" s="20"/>
      <c r="H281" s="20"/>
      <c r="I281" s="20"/>
      <c r="J281" s="20"/>
    </row>
    <row r="282">
      <c r="A282" s="20"/>
      <c r="B282" s="20"/>
      <c r="D282" s="20"/>
      <c r="E282" s="20"/>
      <c r="F282" s="20"/>
      <c r="G282" s="20"/>
      <c r="H282" s="20"/>
      <c r="I282" s="20"/>
      <c r="J282" s="20"/>
    </row>
    <row r="283">
      <c r="A283" s="20"/>
      <c r="B283" s="20"/>
      <c r="D283" s="20"/>
      <c r="E283" s="20"/>
      <c r="F283" s="20"/>
      <c r="G283" s="20"/>
      <c r="H283" s="20"/>
      <c r="I283" s="20"/>
      <c r="J283" s="20"/>
    </row>
    <row r="284">
      <c r="A284" s="20"/>
      <c r="B284" s="20"/>
      <c r="D284" s="20"/>
      <c r="E284" s="20"/>
      <c r="F284" s="20"/>
      <c r="G284" s="20"/>
      <c r="H284" s="20"/>
      <c r="I284" s="20"/>
      <c r="J284" s="20"/>
    </row>
    <row r="285">
      <c r="A285" s="20"/>
      <c r="B285" s="20"/>
      <c r="D285" s="20"/>
      <c r="E285" s="20"/>
      <c r="F285" s="20"/>
      <c r="G285" s="20"/>
      <c r="H285" s="20"/>
      <c r="I285" s="20"/>
      <c r="J285" s="20"/>
    </row>
    <row r="286">
      <c r="A286" s="20"/>
      <c r="B286" s="20"/>
      <c r="D286" s="20"/>
      <c r="E286" s="20"/>
      <c r="F286" s="20"/>
      <c r="G286" s="20"/>
      <c r="H286" s="20"/>
      <c r="I286" s="20"/>
      <c r="J286" s="20"/>
    </row>
    <row r="287">
      <c r="A287" s="20"/>
      <c r="B287" s="20"/>
      <c r="D287" s="20"/>
      <c r="E287" s="20"/>
      <c r="F287" s="20"/>
      <c r="G287" s="20"/>
      <c r="H287" s="20"/>
      <c r="I287" s="20"/>
      <c r="J287" s="20"/>
    </row>
    <row r="288">
      <c r="A288" s="20"/>
      <c r="B288" s="20"/>
      <c r="D288" s="20"/>
      <c r="E288" s="20"/>
      <c r="F288" s="20"/>
      <c r="G288" s="20"/>
      <c r="H288" s="20"/>
      <c r="I288" s="20"/>
      <c r="J288" s="20"/>
    </row>
    <row r="289">
      <c r="A289" s="20"/>
      <c r="B289" s="20"/>
      <c r="D289" s="20"/>
      <c r="E289" s="20"/>
      <c r="F289" s="20"/>
      <c r="G289" s="20"/>
      <c r="H289" s="20"/>
      <c r="I289" s="20"/>
      <c r="J289" s="20"/>
    </row>
    <row r="290">
      <c r="A290" s="20"/>
      <c r="B290" s="20"/>
      <c r="D290" s="20"/>
      <c r="E290" s="20"/>
      <c r="F290" s="20"/>
      <c r="G290" s="20"/>
      <c r="H290" s="20"/>
      <c r="I290" s="20"/>
      <c r="J290" s="20"/>
    </row>
    <row r="291">
      <c r="A291" s="20"/>
      <c r="B291" s="20"/>
      <c r="D291" s="20"/>
      <c r="E291" s="20"/>
      <c r="F291" s="20"/>
      <c r="G291" s="20"/>
      <c r="H291" s="20"/>
      <c r="I291" s="20"/>
      <c r="J291" s="20"/>
    </row>
    <row r="292">
      <c r="A292" s="20"/>
      <c r="B292" s="20"/>
      <c r="D292" s="20"/>
      <c r="E292" s="20"/>
      <c r="F292" s="20"/>
      <c r="G292" s="20"/>
      <c r="H292" s="20"/>
      <c r="I292" s="20"/>
      <c r="J292" s="20"/>
    </row>
    <row r="293">
      <c r="A293" s="20"/>
      <c r="B293" s="20"/>
      <c r="D293" s="20"/>
      <c r="E293" s="20"/>
      <c r="F293" s="20"/>
      <c r="G293" s="20"/>
      <c r="H293" s="20"/>
      <c r="I293" s="20"/>
      <c r="J293" s="20"/>
    </row>
    <row r="294">
      <c r="A294" s="20"/>
      <c r="B294" s="20"/>
      <c r="D294" s="20"/>
      <c r="E294" s="20"/>
      <c r="F294" s="20"/>
      <c r="G294" s="20"/>
      <c r="H294" s="20"/>
      <c r="I294" s="20"/>
      <c r="J294" s="20"/>
    </row>
    <row r="295">
      <c r="A295" s="20"/>
      <c r="B295" s="20"/>
      <c r="D295" s="20"/>
      <c r="E295" s="20"/>
      <c r="F295" s="20"/>
      <c r="G295" s="20"/>
      <c r="H295" s="20"/>
      <c r="I295" s="20"/>
      <c r="J295" s="20"/>
    </row>
    <row r="296">
      <c r="A296" s="20"/>
      <c r="B296" s="20"/>
      <c r="D296" s="20"/>
      <c r="E296" s="20"/>
      <c r="F296" s="20"/>
      <c r="G296" s="20"/>
      <c r="H296" s="20"/>
      <c r="I296" s="20"/>
      <c r="J296" s="20"/>
    </row>
    <row r="297">
      <c r="A297" s="20"/>
      <c r="B297" s="20"/>
      <c r="D297" s="20"/>
      <c r="E297" s="20"/>
      <c r="F297" s="20"/>
      <c r="G297" s="20"/>
      <c r="H297" s="20"/>
      <c r="I297" s="20"/>
      <c r="J297" s="20"/>
    </row>
    <row r="298">
      <c r="A298" s="20"/>
      <c r="B298" s="20"/>
      <c r="D298" s="20"/>
      <c r="E298" s="20"/>
      <c r="F298" s="20"/>
      <c r="G298" s="20"/>
      <c r="H298" s="20"/>
      <c r="I298" s="20"/>
      <c r="J298" s="20"/>
    </row>
    <row r="299">
      <c r="A299" s="20"/>
      <c r="B299" s="20"/>
      <c r="D299" s="20"/>
      <c r="E299" s="20"/>
      <c r="F299" s="20"/>
      <c r="G299" s="20"/>
      <c r="H299" s="20"/>
      <c r="I299" s="20"/>
      <c r="J299" s="20"/>
    </row>
    <row r="300">
      <c r="A300" s="20"/>
      <c r="B300" s="20"/>
      <c r="D300" s="20"/>
      <c r="E300" s="20"/>
      <c r="F300" s="20"/>
      <c r="G300" s="20"/>
      <c r="H300" s="20"/>
      <c r="I300" s="20"/>
      <c r="J300" s="20"/>
    </row>
    <row r="301">
      <c r="A301" s="20"/>
      <c r="B301" s="20"/>
      <c r="D301" s="20"/>
      <c r="E301" s="20"/>
      <c r="F301" s="20"/>
      <c r="G301" s="20"/>
      <c r="H301" s="20"/>
      <c r="I301" s="20"/>
      <c r="J301" s="20"/>
    </row>
    <row r="302">
      <c r="A302" s="20"/>
      <c r="B302" s="20"/>
      <c r="D302" s="20"/>
      <c r="E302" s="20"/>
      <c r="F302" s="20"/>
      <c r="G302" s="20"/>
      <c r="H302" s="20"/>
      <c r="I302" s="20"/>
      <c r="J302" s="20"/>
    </row>
    <row r="303">
      <c r="A303" s="20"/>
      <c r="B303" s="20"/>
      <c r="D303" s="20"/>
      <c r="E303" s="20"/>
      <c r="F303" s="20"/>
      <c r="G303" s="20"/>
      <c r="H303" s="20"/>
      <c r="I303" s="20"/>
      <c r="J303" s="20"/>
    </row>
    <row r="304">
      <c r="A304" s="20"/>
      <c r="B304" s="20"/>
      <c r="D304" s="20"/>
      <c r="E304" s="20"/>
      <c r="F304" s="20"/>
      <c r="G304" s="20"/>
      <c r="H304" s="20"/>
      <c r="I304" s="20"/>
      <c r="J304" s="20"/>
    </row>
    <row r="305">
      <c r="A305" s="20"/>
      <c r="B305" s="20"/>
      <c r="D305" s="20"/>
      <c r="E305" s="20"/>
      <c r="F305" s="20"/>
      <c r="G305" s="20"/>
      <c r="H305" s="20"/>
      <c r="I305" s="20"/>
      <c r="J305" s="20"/>
    </row>
    <row r="306">
      <c r="A306" s="20"/>
      <c r="B306" s="20"/>
      <c r="D306" s="20"/>
      <c r="E306" s="20"/>
      <c r="F306" s="20"/>
      <c r="G306" s="20"/>
      <c r="H306" s="20"/>
      <c r="I306" s="20"/>
      <c r="J306" s="20"/>
    </row>
    <row r="307">
      <c r="A307" s="20"/>
      <c r="B307" s="20"/>
      <c r="D307" s="20"/>
      <c r="E307" s="20"/>
      <c r="F307" s="20"/>
      <c r="G307" s="20"/>
      <c r="H307" s="20"/>
      <c r="I307" s="20"/>
      <c r="J307" s="20"/>
    </row>
    <row r="308">
      <c r="A308" s="20"/>
      <c r="B308" s="20"/>
      <c r="D308" s="20"/>
      <c r="E308" s="20"/>
      <c r="F308" s="20"/>
      <c r="G308" s="20"/>
      <c r="H308" s="20"/>
      <c r="I308" s="20"/>
      <c r="J308" s="20"/>
    </row>
    <row r="309">
      <c r="A309" s="20"/>
      <c r="B309" s="20"/>
      <c r="D309" s="20"/>
      <c r="E309" s="20"/>
      <c r="F309" s="20"/>
      <c r="G309" s="20"/>
      <c r="H309" s="20"/>
      <c r="I309" s="20"/>
      <c r="J309" s="20"/>
    </row>
    <row r="310">
      <c r="A310" s="20"/>
      <c r="B310" s="20"/>
      <c r="D310" s="20"/>
      <c r="E310" s="20"/>
      <c r="F310" s="20"/>
      <c r="G310" s="20"/>
      <c r="H310" s="20"/>
      <c r="I310" s="20"/>
      <c r="J310" s="20"/>
    </row>
    <row r="311">
      <c r="A311" s="20"/>
      <c r="B311" s="20"/>
      <c r="D311" s="20"/>
      <c r="E311" s="20"/>
      <c r="F311" s="20"/>
      <c r="G311" s="20"/>
      <c r="H311" s="20"/>
      <c r="I311" s="20"/>
      <c r="J311" s="20"/>
    </row>
    <row r="312">
      <c r="A312" s="20"/>
      <c r="B312" s="20"/>
      <c r="D312" s="20"/>
      <c r="E312" s="20"/>
      <c r="F312" s="20"/>
      <c r="G312" s="20"/>
      <c r="H312" s="20"/>
      <c r="I312" s="20"/>
      <c r="J312" s="20"/>
    </row>
    <row r="313">
      <c r="A313" s="20"/>
      <c r="B313" s="20"/>
      <c r="D313" s="20"/>
      <c r="E313" s="20"/>
      <c r="F313" s="20"/>
      <c r="G313" s="20"/>
      <c r="H313" s="20"/>
      <c r="I313" s="20"/>
      <c r="J313" s="20"/>
    </row>
    <row r="314">
      <c r="A314" s="20"/>
      <c r="B314" s="20"/>
      <c r="D314" s="20"/>
      <c r="E314" s="20"/>
      <c r="F314" s="20"/>
      <c r="G314" s="20"/>
      <c r="H314" s="20"/>
      <c r="I314" s="20"/>
      <c r="J314" s="20"/>
    </row>
    <row r="315">
      <c r="A315" s="20"/>
      <c r="B315" s="20"/>
      <c r="D315" s="20"/>
      <c r="E315" s="20"/>
      <c r="F315" s="20"/>
      <c r="G315" s="20"/>
      <c r="H315" s="20"/>
      <c r="I315" s="20"/>
      <c r="J315" s="20"/>
    </row>
    <row r="316">
      <c r="A316" s="20"/>
      <c r="B316" s="20"/>
      <c r="D316" s="20"/>
      <c r="E316" s="20"/>
      <c r="F316" s="20"/>
      <c r="G316" s="20"/>
      <c r="H316" s="20"/>
      <c r="I316" s="20"/>
      <c r="J316" s="20"/>
    </row>
    <row r="317">
      <c r="A317" s="20"/>
      <c r="B317" s="20"/>
      <c r="D317" s="20"/>
      <c r="E317" s="20"/>
      <c r="F317" s="20"/>
      <c r="G317" s="20"/>
      <c r="H317" s="20"/>
      <c r="I317" s="20"/>
      <c r="J317" s="20"/>
    </row>
    <row r="318">
      <c r="A318" s="20"/>
      <c r="B318" s="20"/>
      <c r="D318" s="20"/>
      <c r="E318" s="20"/>
      <c r="F318" s="20"/>
      <c r="G318" s="20"/>
      <c r="H318" s="20"/>
      <c r="I318" s="20"/>
      <c r="J318" s="20"/>
    </row>
    <row r="319">
      <c r="A319" s="20"/>
      <c r="B319" s="20"/>
      <c r="D319" s="20"/>
      <c r="E319" s="20"/>
      <c r="F319" s="20"/>
      <c r="G319" s="20"/>
      <c r="H319" s="20"/>
      <c r="I319" s="20"/>
      <c r="J319" s="20"/>
    </row>
    <row r="320">
      <c r="A320" s="20"/>
      <c r="B320" s="20"/>
      <c r="D320" s="20"/>
      <c r="E320" s="20"/>
      <c r="F320" s="20"/>
      <c r="G320" s="20"/>
      <c r="H320" s="20"/>
      <c r="I320" s="20"/>
      <c r="J320" s="20"/>
    </row>
    <row r="321">
      <c r="A321" s="20"/>
      <c r="B321" s="20"/>
      <c r="D321" s="20"/>
      <c r="E321" s="20"/>
      <c r="F321" s="20"/>
      <c r="G321" s="20"/>
      <c r="H321" s="20"/>
      <c r="I321" s="20"/>
      <c r="J321" s="20"/>
    </row>
    <row r="322">
      <c r="A322" s="20"/>
      <c r="B322" s="20"/>
      <c r="D322" s="20"/>
      <c r="E322" s="20"/>
      <c r="F322" s="20"/>
      <c r="G322" s="20"/>
      <c r="H322" s="20"/>
      <c r="I322" s="20"/>
      <c r="J322" s="20"/>
    </row>
    <row r="323">
      <c r="A323" s="20"/>
      <c r="B323" s="20"/>
      <c r="D323" s="20"/>
      <c r="E323" s="20"/>
      <c r="F323" s="20"/>
      <c r="G323" s="20"/>
      <c r="H323" s="20"/>
      <c r="I323" s="20"/>
      <c r="J323" s="20"/>
    </row>
    <row r="324">
      <c r="A324" s="20"/>
      <c r="B324" s="20"/>
      <c r="D324" s="20"/>
      <c r="E324" s="20"/>
      <c r="F324" s="20"/>
      <c r="G324" s="20"/>
      <c r="H324" s="20"/>
      <c r="I324" s="20"/>
      <c r="J324" s="20"/>
    </row>
    <row r="325">
      <c r="A325" s="20"/>
      <c r="B325" s="20"/>
      <c r="D325" s="20"/>
      <c r="E325" s="20"/>
      <c r="F325" s="20"/>
      <c r="G325" s="20"/>
      <c r="H325" s="20"/>
      <c r="I325" s="20"/>
      <c r="J325" s="20"/>
    </row>
    <row r="326">
      <c r="A326" s="20"/>
      <c r="B326" s="20"/>
      <c r="D326" s="20"/>
      <c r="E326" s="20"/>
      <c r="F326" s="20"/>
      <c r="G326" s="20"/>
      <c r="H326" s="20"/>
      <c r="I326" s="20"/>
      <c r="J326" s="20"/>
    </row>
    <row r="327">
      <c r="A327" s="20"/>
      <c r="B327" s="20"/>
      <c r="D327" s="20"/>
      <c r="E327" s="20"/>
      <c r="F327" s="20"/>
      <c r="G327" s="20"/>
      <c r="H327" s="20"/>
      <c r="I327" s="20"/>
      <c r="J327" s="20"/>
    </row>
    <row r="328">
      <c r="A328" s="20"/>
      <c r="B328" s="20"/>
      <c r="D328" s="20"/>
      <c r="E328" s="20"/>
      <c r="F328" s="20"/>
      <c r="G328" s="20"/>
      <c r="H328" s="20"/>
      <c r="I328" s="20"/>
      <c r="J328" s="20"/>
    </row>
    <row r="329">
      <c r="A329" s="20"/>
      <c r="B329" s="20"/>
      <c r="D329" s="20"/>
      <c r="E329" s="20"/>
      <c r="F329" s="20"/>
      <c r="G329" s="20"/>
      <c r="H329" s="20"/>
      <c r="I329" s="20"/>
      <c r="J329" s="20"/>
    </row>
    <row r="330">
      <c r="A330" s="20"/>
      <c r="B330" s="20"/>
      <c r="D330" s="20"/>
      <c r="E330" s="20"/>
      <c r="F330" s="20"/>
      <c r="G330" s="20"/>
      <c r="H330" s="20"/>
      <c r="I330" s="20"/>
      <c r="J330" s="20"/>
    </row>
    <row r="331">
      <c r="A331" s="20"/>
      <c r="B331" s="20"/>
      <c r="D331" s="20"/>
      <c r="E331" s="20"/>
      <c r="F331" s="20"/>
      <c r="G331" s="20"/>
      <c r="H331" s="20"/>
      <c r="I331" s="20"/>
      <c r="J331" s="20"/>
    </row>
    <row r="332">
      <c r="A332" s="20"/>
      <c r="B332" s="20"/>
      <c r="D332" s="20"/>
      <c r="E332" s="20"/>
      <c r="F332" s="20"/>
      <c r="G332" s="20"/>
      <c r="H332" s="20"/>
      <c r="I332" s="20"/>
      <c r="J332" s="20"/>
    </row>
    <row r="333">
      <c r="A333" s="20"/>
      <c r="B333" s="20"/>
      <c r="D333" s="20"/>
      <c r="E333" s="20"/>
      <c r="F333" s="20"/>
      <c r="G333" s="20"/>
      <c r="H333" s="20"/>
      <c r="I333" s="20"/>
      <c r="J333" s="20"/>
    </row>
    <row r="334">
      <c r="A334" s="20"/>
      <c r="B334" s="20"/>
      <c r="D334" s="20"/>
      <c r="E334" s="20"/>
      <c r="F334" s="20"/>
      <c r="G334" s="20"/>
      <c r="H334" s="20"/>
      <c r="I334" s="20"/>
      <c r="J334" s="20"/>
    </row>
    <row r="335">
      <c r="A335" s="20"/>
      <c r="B335" s="20"/>
      <c r="D335" s="20"/>
      <c r="E335" s="20"/>
      <c r="F335" s="20"/>
      <c r="G335" s="20"/>
      <c r="H335" s="20"/>
      <c r="I335" s="20"/>
      <c r="J335" s="20"/>
    </row>
    <row r="336">
      <c r="A336" s="20"/>
      <c r="B336" s="20"/>
      <c r="D336" s="20"/>
      <c r="E336" s="20"/>
      <c r="F336" s="20"/>
      <c r="G336" s="20"/>
      <c r="H336" s="20"/>
      <c r="I336" s="20"/>
      <c r="J336" s="20"/>
    </row>
    <row r="337">
      <c r="A337" s="20"/>
      <c r="B337" s="20"/>
      <c r="D337" s="20"/>
      <c r="E337" s="20"/>
      <c r="F337" s="20"/>
      <c r="G337" s="20"/>
      <c r="H337" s="20"/>
      <c r="I337" s="20"/>
      <c r="J337" s="20"/>
    </row>
    <row r="338">
      <c r="A338" s="20"/>
      <c r="B338" s="20"/>
      <c r="D338" s="20"/>
      <c r="E338" s="20"/>
      <c r="F338" s="20"/>
      <c r="G338" s="20"/>
      <c r="H338" s="20"/>
      <c r="I338" s="20"/>
      <c r="J338" s="20"/>
    </row>
    <row r="339">
      <c r="A339" s="20"/>
      <c r="B339" s="20"/>
      <c r="D339" s="20"/>
      <c r="E339" s="20"/>
      <c r="F339" s="20"/>
      <c r="G339" s="20"/>
      <c r="H339" s="20"/>
      <c r="I339" s="20"/>
      <c r="J339" s="20"/>
    </row>
    <row r="340">
      <c r="A340" s="20"/>
      <c r="B340" s="20"/>
      <c r="D340" s="20"/>
      <c r="E340" s="20"/>
      <c r="F340" s="20"/>
      <c r="G340" s="20"/>
      <c r="H340" s="20"/>
      <c r="I340" s="20"/>
      <c r="J340" s="20"/>
    </row>
    <row r="341">
      <c r="A341" s="20"/>
      <c r="B341" s="20"/>
      <c r="D341" s="20"/>
      <c r="E341" s="20"/>
      <c r="F341" s="20"/>
      <c r="G341" s="20"/>
      <c r="H341" s="20"/>
      <c r="I341" s="20"/>
      <c r="J341" s="20"/>
    </row>
    <row r="342">
      <c r="A342" s="20"/>
      <c r="B342" s="20"/>
      <c r="D342" s="20"/>
      <c r="E342" s="20"/>
      <c r="F342" s="20"/>
      <c r="G342" s="20"/>
      <c r="H342" s="20"/>
      <c r="I342" s="20"/>
      <c r="J342" s="20"/>
    </row>
    <row r="343">
      <c r="A343" s="20"/>
      <c r="B343" s="20"/>
      <c r="D343" s="20"/>
      <c r="E343" s="20"/>
      <c r="F343" s="20"/>
      <c r="G343" s="20"/>
      <c r="H343" s="20"/>
      <c r="I343" s="20"/>
      <c r="J343" s="20"/>
    </row>
    <row r="344">
      <c r="A344" s="20"/>
      <c r="B344" s="20"/>
      <c r="D344" s="20"/>
      <c r="E344" s="20"/>
      <c r="F344" s="20"/>
      <c r="G344" s="20"/>
      <c r="H344" s="20"/>
      <c r="I344" s="20"/>
      <c r="J344" s="20"/>
    </row>
    <row r="345">
      <c r="A345" s="20"/>
      <c r="B345" s="20"/>
      <c r="D345" s="20"/>
      <c r="E345" s="20"/>
      <c r="F345" s="20"/>
      <c r="G345" s="20"/>
      <c r="H345" s="20"/>
      <c r="I345" s="20"/>
      <c r="J345" s="20"/>
    </row>
    <row r="346">
      <c r="A346" s="20"/>
      <c r="B346" s="20"/>
      <c r="D346" s="20"/>
      <c r="E346" s="20"/>
      <c r="F346" s="20"/>
      <c r="G346" s="20"/>
      <c r="H346" s="20"/>
      <c r="I346" s="20"/>
      <c r="J346" s="20"/>
    </row>
    <row r="347">
      <c r="A347" s="20"/>
      <c r="B347" s="20"/>
      <c r="D347" s="20"/>
      <c r="E347" s="20"/>
      <c r="F347" s="20"/>
      <c r="G347" s="20"/>
      <c r="H347" s="20"/>
      <c r="I347" s="20"/>
      <c r="J347" s="20"/>
    </row>
    <row r="348">
      <c r="A348" s="20"/>
      <c r="B348" s="20"/>
      <c r="D348" s="20"/>
      <c r="E348" s="20"/>
      <c r="F348" s="20"/>
      <c r="G348" s="20"/>
      <c r="H348" s="20"/>
      <c r="I348" s="20"/>
      <c r="J348" s="20"/>
    </row>
    <row r="349">
      <c r="A349" s="20"/>
      <c r="B349" s="20"/>
      <c r="D349" s="20"/>
      <c r="E349" s="20"/>
      <c r="F349" s="20"/>
      <c r="G349" s="20"/>
      <c r="H349" s="20"/>
      <c r="I349" s="20"/>
      <c r="J349" s="20"/>
    </row>
    <row r="350">
      <c r="A350" s="20"/>
      <c r="B350" s="20"/>
      <c r="D350" s="20"/>
      <c r="E350" s="20"/>
      <c r="F350" s="20"/>
      <c r="G350" s="20"/>
      <c r="H350" s="20"/>
      <c r="I350" s="20"/>
      <c r="J350" s="20"/>
    </row>
    <row r="351">
      <c r="A351" s="20"/>
      <c r="B351" s="20"/>
      <c r="D351" s="20"/>
      <c r="E351" s="20"/>
      <c r="F351" s="20"/>
      <c r="G351" s="20"/>
      <c r="H351" s="20"/>
      <c r="I351" s="20"/>
      <c r="J351" s="20"/>
    </row>
    <row r="352">
      <c r="A352" s="20"/>
      <c r="B352" s="20"/>
      <c r="D352" s="20"/>
      <c r="E352" s="20"/>
      <c r="F352" s="20"/>
      <c r="G352" s="20"/>
      <c r="H352" s="20"/>
      <c r="I352" s="20"/>
      <c r="J352" s="20"/>
    </row>
    <row r="353">
      <c r="A353" s="20"/>
      <c r="B353" s="20"/>
      <c r="D353" s="20"/>
      <c r="E353" s="20"/>
      <c r="F353" s="20"/>
      <c r="G353" s="20"/>
      <c r="H353" s="20"/>
      <c r="I353" s="20"/>
      <c r="J353" s="20"/>
    </row>
    <row r="354">
      <c r="A354" s="20"/>
      <c r="B354" s="20"/>
      <c r="D354" s="20"/>
      <c r="E354" s="20"/>
      <c r="F354" s="20"/>
      <c r="G354" s="20"/>
      <c r="H354" s="20"/>
      <c r="I354" s="20"/>
      <c r="J354" s="20"/>
    </row>
    <row r="355">
      <c r="A355" s="20"/>
      <c r="B355" s="20"/>
      <c r="D355" s="20"/>
      <c r="E355" s="20"/>
      <c r="F355" s="20"/>
      <c r="G355" s="20"/>
      <c r="H355" s="20"/>
      <c r="I355" s="20"/>
      <c r="J355" s="20"/>
    </row>
    <row r="356">
      <c r="A356" s="20"/>
      <c r="B356" s="20"/>
      <c r="D356" s="20"/>
      <c r="E356" s="20"/>
      <c r="F356" s="20"/>
      <c r="G356" s="20"/>
      <c r="H356" s="20"/>
      <c r="I356" s="20"/>
      <c r="J356" s="20"/>
    </row>
    <row r="357">
      <c r="A357" s="20"/>
      <c r="B357" s="20"/>
      <c r="D357" s="20"/>
      <c r="E357" s="20"/>
      <c r="F357" s="20"/>
      <c r="G357" s="20"/>
      <c r="H357" s="20"/>
      <c r="I357" s="20"/>
      <c r="J357" s="20"/>
    </row>
    <row r="358">
      <c r="A358" s="20"/>
      <c r="B358" s="20"/>
      <c r="D358" s="20"/>
      <c r="E358" s="20"/>
      <c r="F358" s="20"/>
      <c r="G358" s="20"/>
      <c r="H358" s="20"/>
      <c r="I358" s="20"/>
      <c r="J358" s="20"/>
    </row>
    <row r="359">
      <c r="A359" s="20"/>
      <c r="B359" s="20"/>
      <c r="D359" s="20"/>
      <c r="E359" s="20"/>
      <c r="F359" s="20"/>
      <c r="G359" s="20"/>
      <c r="H359" s="20"/>
      <c r="I359" s="20"/>
      <c r="J359" s="20"/>
    </row>
    <row r="360">
      <c r="A360" s="20"/>
      <c r="B360" s="20"/>
      <c r="D360" s="20"/>
      <c r="E360" s="20"/>
      <c r="F360" s="20"/>
      <c r="G360" s="20"/>
      <c r="H360" s="20"/>
      <c r="I360" s="20"/>
      <c r="J360" s="20"/>
    </row>
    <row r="361">
      <c r="A361" s="20"/>
      <c r="B361" s="20"/>
      <c r="D361" s="20"/>
      <c r="E361" s="20"/>
      <c r="F361" s="20"/>
      <c r="G361" s="20"/>
      <c r="H361" s="20"/>
      <c r="I361" s="20"/>
      <c r="J361" s="20"/>
    </row>
    <row r="362">
      <c r="A362" s="20"/>
      <c r="B362" s="20"/>
      <c r="D362" s="20"/>
      <c r="E362" s="20"/>
      <c r="F362" s="20"/>
      <c r="G362" s="20"/>
      <c r="H362" s="20"/>
      <c r="I362" s="20"/>
      <c r="J362" s="20"/>
    </row>
    <row r="363">
      <c r="A363" s="20"/>
      <c r="B363" s="20"/>
      <c r="D363" s="20"/>
      <c r="E363" s="20"/>
      <c r="F363" s="20"/>
      <c r="G363" s="20"/>
      <c r="H363" s="20"/>
      <c r="I363" s="20"/>
      <c r="J363" s="20"/>
    </row>
    <row r="364">
      <c r="A364" s="20"/>
      <c r="B364" s="20"/>
      <c r="D364" s="20"/>
      <c r="E364" s="20"/>
      <c r="F364" s="20"/>
      <c r="G364" s="20"/>
      <c r="H364" s="20"/>
      <c r="I364" s="20"/>
      <c r="J364" s="20"/>
    </row>
    <row r="365">
      <c r="A365" s="20"/>
      <c r="B365" s="20"/>
      <c r="D365" s="20"/>
      <c r="E365" s="20"/>
      <c r="F365" s="20"/>
      <c r="G365" s="20"/>
      <c r="H365" s="20"/>
      <c r="I365" s="20"/>
      <c r="J365" s="20"/>
    </row>
    <row r="366">
      <c r="A366" s="20"/>
      <c r="B366" s="20"/>
      <c r="D366" s="20"/>
      <c r="E366" s="20"/>
      <c r="F366" s="20"/>
      <c r="G366" s="20"/>
      <c r="H366" s="20"/>
      <c r="I366" s="20"/>
      <c r="J366" s="20"/>
    </row>
    <row r="367">
      <c r="A367" s="20"/>
      <c r="B367" s="20"/>
      <c r="D367" s="20"/>
      <c r="E367" s="20"/>
      <c r="F367" s="20"/>
      <c r="G367" s="20"/>
      <c r="H367" s="20"/>
      <c r="I367" s="20"/>
      <c r="J367" s="20"/>
    </row>
    <row r="368">
      <c r="A368" s="20"/>
      <c r="B368" s="20"/>
      <c r="D368" s="20"/>
      <c r="E368" s="20"/>
      <c r="F368" s="20"/>
      <c r="G368" s="20"/>
      <c r="H368" s="20"/>
      <c r="I368" s="20"/>
      <c r="J368" s="20"/>
    </row>
    <row r="369">
      <c r="A369" s="20"/>
      <c r="B369" s="20"/>
      <c r="D369" s="20"/>
      <c r="E369" s="20"/>
      <c r="F369" s="20"/>
      <c r="G369" s="20"/>
      <c r="H369" s="20"/>
      <c r="I369" s="20"/>
      <c r="J369" s="20"/>
    </row>
    <row r="370">
      <c r="A370" s="20"/>
      <c r="B370" s="20"/>
      <c r="D370" s="20"/>
      <c r="E370" s="20"/>
      <c r="F370" s="20"/>
      <c r="G370" s="20"/>
      <c r="H370" s="20"/>
      <c r="I370" s="20"/>
      <c r="J370" s="20"/>
    </row>
    <row r="371">
      <c r="A371" s="20"/>
      <c r="B371" s="20"/>
      <c r="D371" s="20"/>
      <c r="E371" s="20"/>
      <c r="F371" s="20"/>
      <c r="G371" s="20"/>
      <c r="H371" s="20"/>
      <c r="I371" s="20"/>
      <c r="J371" s="20"/>
    </row>
    <row r="372">
      <c r="A372" s="20"/>
      <c r="B372" s="20"/>
      <c r="D372" s="20"/>
      <c r="E372" s="20"/>
      <c r="F372" s="20"/>
      <c r="G372" s="20"/>
      <c r="H372" s="20"/>
      <c r="I372" s="20"/>
      <c r="J372" s="20"/>
    </row>
    <row r="373">
      <c r="A373" s="20"/>
      <c r="B373" s="20"/>
      <c r="D373" s="20"/>
      <c r="E373" s="20"/>
      <c r="F373" s="20"/>
      <c r="G373" s="20"/>
      <c r="H373" s="20"/>
      <c r="I373" s="20"/>
      <c r="J373" s="20"/>
    </row>
    <row r="374">
      <c r="A374" s="20"/>
      <c r="B374" s="20"/>
      <c r="D374" s="20"/>
      <c r="E374" s="20"/>
      <c r="F374" s="20"/>
      <c r="G374" s="20"/>
      <c r="H374" s="20"/>
      <c r="I374" s="20"/>
      <c r="J374" s="20"/>
    </row>
    <row r="375">
      <c r="A375" s="20"/>
      <c r="B375" s="20"/>
      <c r="D375" s="20"/>
      <c r="E375" s="20"/>
      <c r="F375" s="20"/>
      <c r="G375" s="20"/>
      <c r="H375" s="20"/>
      <c r="I375" s="20"/>
      <c r="J375" s="20"/>
    </row>
    <row r="376">
      <c r="A376" s="20"/>
      <c r="B376" s="20"/>
      <c r="D376" s="20"/>
      <c r="E376" s="20"/>
      <c r="F376" s="20"/>
      <c r="G376" s="20"/>
      <c r="H376" s="20"/>
      <c r="I376" s="20"/>
      <c r="J376" s="20"/>
    </row>
    <row r="377">
      <c r="A377" s="20"/>
      <c r="B377" s="20"/>
      <c r="D377" s="20"/>
      <c r="E377" s="20"/>
      <c r="F377" s="20"/>
      <c r="G377" s="20"/>
      <c r="H377" s="20"/>
      <c r="I377" s="20"/>
      <c r="J377" s="20"/>
    </row>
    <row r="378">
      <c r="A378" s="20"/>
      <c r="B378" s="20"/>
      <c r="D378" s="20"/>
      <c r="E378" s="20"/>
      <c r="F378" s="20"/>
      <c r="G378" s="20"/>
      <c r="H378" s="20"/>
      <c r="I378" s="20"/>
      <c r="J378" s="20"/>
    </row>
    <row r="379">
      <c r="A379" s="20"/>
      <c r="B379" s="20"/>
      <c r="D379" s="20"/>
      <c r="E379" s="20"/>
      <c r="F379" s="20"/>
      <c r="G379" s="20"/>
      <c r="H379" s="20"/>
      <c r="I379" s="20"/>
      <c r="J379" s="20"/>
    </row>
    <row r="380">
      <c r="A380" s="20"/>
      <c r="B380" s="20"/>
      <c r="D380" s="20"/>
      <c r="E380" s="20"/>
      <c r="F380" s="20"/>
      <c r="G380" s="20"/>
      <c r="H380" s="20"/>
      <c r="I380" s="20"/>
      <c r="J380" s="20"/>
    </row>
    <row r="381">
      <c r="A381" s="20"/>
      <c r="B381" s="20"/>
      <c r="D381" s="20"/>
      <c r="E381" s="20"/>
      <c r="F381" s="20"/>
      <c r="G381" s="20"/>
      <c r="H381" s="20"/>
      <c r="I381" s="20"/>
      <c r="J381" s="20"/>
    </row>
    <row r="382">
      <c r="A382" s="20"/>
      <c r="B382" s="20"/>
      <c r="D382" s="20"/>
      <c r="E382" s="20"/>
      <c r="F382" s="20"/>
      <c r="G382" s="20"/>
      <c r="H382" s="20"/>
      <c r="I382" s="20"/>
      <c r="J382" s="20"/>
    </row>
    <row r="383">
      <c r="A383" s="20"/>
      <c r="B383" s="20"/>
      <c r="D383" s="20"/>
      <c r="E383" s="20"/>
      <c r="F383" s="20"/>
      <c r="G383" s="20"/>
      <c r="H383" s="20"/>
      <c r="I383" s="20"/>
      <c r="J383" s="20"/>
    </row>
    <row r="384">
      <c r="A384" s="20"/>
      <c r="B384" s="20"/>
      <c r="D384" s="20"/>
      <c r="E384" s="20"/>
      <c r="F384" s="20"/>
      <c r="G384" s="20"/>
      <c r="H384" s="20"/>
      <c r="I384" s="20"/>
      <c r="J384" s="20"/>
    </row>
    <row r="385">
      <c r="A385" s="20"/>
      <c r="B385" s="20"/>
      <c r="D385" s="20"/>
      <c r="E385" s="20"/>
      <c r="F385" s="20"/>
      <c r="G385" s="20"/>
      <c r="H385" s="20"/>
      <c r="I385" s="20"/>
      <c r="J385" s="20"/>
    </row>
    <row r="386">
      <c r="A386" s="20"/>
      <c r="B386" s="20"/>
      <c r="D386" s="20"/>
      <c r="E386" s="20"/>
      <c r="F386" s="20"/>
      <c r="G386" s="20"/>
      <c r="H386" s="20"/>
      <c r="I386" s="20"/>
      <c r="J386" s="20"/>
    </row>
    <row r="387">
      <c r="A387" s="20"/>
      <c r="B387" s="20"/>
      <c r="D387" s="20"/>
      <c r="E387" s="20"/>
      <c r="F387" s="20"/>
      <c r="G387" s="20"/>
      <c r="H387" s="20"/>
      <c r="I387" s="20"/>
      <c r="J387" s="20"/>
    </row>
    <row r="388">
      <c r="A388" s="20"/>
      <c r="B388" s="20"/>
      <c r="D388" s="20"/>
      <c r="E388" s="20"/>
      <c r="F388" s="20"/>
      <c r="G388" s="20"/>
      <c r="H388" s="20"/>
      <c r="I388" s="20"/>
      <c r="J388" s="20"/>
    </row>
    <row r="389">
      <c r="A389" s="20"/>
      <c r="B389" s="20"/>
      <c r="D389" s="20"/>
      <c r="E389" s="20"/>
      <c r="F389" s="20"/>
      <c r="G389" s="20"/>
      <c r="H389" s="20"/>
      <c r="I389" s="20"/>
      <c r="J389" s="20"/>
    </row>
    <row r="390">
      <c r="A390" s="20"/>
      <c r="B390" s="20"/>
      <c r="D390" s="20"/>
      <c r="E390" s="20"/>
      <c r="F390" s="20"/>
      <c r="G390" s="20"/>
      <c r="H390" s="20"/>
      <c r="I390" s="20"/>
      <c r="J390" s="20"/>
    </row>
    <row r="391">
      <c r="A391" s="20"/>
      <c r="B391" s="20"/>
      <c r="D391" s="20"/>
      <c r="E391" s="20"/>
      <c r="F391" s="20"/>
      <c r="G391" s="20"/>
      <c r="H391" s="20"/>
      <c r="I391" s="20"/>
      <c r="J391" s="20"/>
    </row>
    <row r="392">
      <c r="A392" s="20"/>
      <c r="B392" s="20"/>
      <c r="D392" s="20"/>
      <c r="E392" s="20"/>
      <c r="F392" s="20"/>
      <c r="G392" s="20"/>
      <c r="H392" s="20"/>
      <c r="I392" s="20"/>
      <c r="J392" s="20"/>
    </row>
    <row r="393">
      <c r="A393" s="20"/>
      <c r="B393" s="20"/>
      <c r="D393" s="20"/>
      <c r="E393" s="20"/>
      <c r="F393" s="20"/>
      <c r="G393" s="20"/>
      <c r="H393" s="20"/>
      <c r="I393" s="20"/>
      <c r="J393" s="20"/>
    </row>
    <row r="394">
      <c r="A394" s="20"/>
      <c r="B394" s="20"/>
      <c r="D394" s="20"/>
      <c r="E394" s="20"/>
      <c r="F394" s="20"/>
      <c r="G394" s="20"/>
      <c r="H394" s="20"/>
      <c r="I394" s="20"/>
      <c r="J394" s="20"/>
    </row>
    <row r="395">
      <c r="A395" s="20"/>
      <c r="B395" s="20"/>
      <c r="D395" s="20"/>
      <c r="E395" s="20"/>
      <c r="F395" s="20"/>
      <c r="G395" s="20"/>
      <c r="H395" s="20"/>
      <c r="I395" s="20"/>
      <c r="J395" s="20"/>
    </row>
    <row r="396">
      <c r="A396" s="20"/>
      <c r="B396" s="20"/>
      <c r="D396" s="20"/>
      <c r="E396" s="20"/>
      <c r="F396" s="20"/>
      <c r="G396" s="20"/>
      <c r="H396" s="20"/>
      <c r="I396" s="20"/>
      <c r="J396" s="20"/>
    </row>
    <row r="397">
      <c r="A397" s="20"/>
      <c r="B397" s="20"/>
      <c r="D397" s="20"/>
      <c r="E397" s="20"/>
      <c r="F397" s="20"/>
      <c r="G397" s="20"/>
      <c r="H397" s="20"/>
      <c r="I397" s="20"/>
      <c r="J397" s="20"/>
    </row>
    <row r="398">
      <c r="A398" s="20"/>
      <c r="B398" s="20"/>
      <c r="D398" s="20"/>
      <c r="E398" s="20"/>
      <c r="F398" s="20"/>
      <c r="G398" s="20"/>
      <c r="H398" s="20"/>
      <c r="I398" s="20"/>
      <c r="J398" s="20"/>
    </row>
    <row r="399">
      <c r="A399" s="20"/>
      <c r="B399" s="20"/>
      <c r="D399" s="20"/>
      <c r="E399" s="20"/>
      <c r="F399" s="20"/>
      <c r="G399" s="20"/>
      <c r="H399" s="20"/>
      <c r="I399" s="20"/>
      <c r="J399" s="20"/>
    </row>
    <row r="400">
      <c r="A400" s="20"/>
      <c r="B400" s="20"/>
      <c r="D400" s="20"/>
      <c r="E400" s="20"/>
      <c r="F400" s="20"/>
      <c r="G400" s="20"/>
      <c r="H400" s="20"/>
      <c r="I400" s="20"/>
      <c r="J400" s="20"/>
    </row>
    <row r="401">
      <c r="A401" s="20"/>
      <c r="B401" s="20"/>
      <c r="D401" s="20"/>
      <c r="E401" s="20"/>
      <c r="F401" s="20"/>
      <c r="G401" s="20"/>
      <c r="H401" s="20"/>
      <c r="I401" s="20"/>
      <c r="J401" s="20"/>
    </row>
    <row r="402">
      <c r="A402" s="20"/>
      <c r="B402" s="20"/>
      <c r="D402" s="20"/>
      <c r="E402" s="20"/>
      <c r="F402" s="20"/>
      <c r="G402" s="20"/>
      <c r="H402" s="20"/>
      <c r="I402" s="20"/>
      <c r="J402" s="20"/>
    </row>
    <row r="403">
      <c r="A403" s="20"/>
      <c r="B403" s="20"/>
      <c r="D403" s="20"/>
      <c r="E403" s="20"/>
      <c r="F403" s="20"/>
      <c r="G403" s="20"/>
      <c r="H403" s="20"/>
      <c r="I403" s="20"/>
      <c r="J403" s="20"/>
    </row>
    <row r="404">
      <c r="A404" s="20"/>
      <c r="B404" s="20"/>
      <c r="D404" s="20"/>
      <c r="E404" s="20"/>
      <c r="F404" s="20"/>
      <c r="G404" s="20"/>
      <c r="H404" s="20"/>
      <c r="I404" s="20"/>
      <c r="J404" s="20"/>
    </row>
    <row r="405">
      <c r="A405" s="20"/>
      <c r="B405" s="20"/>
      <c r="D405" s="20"/>
      <c r="E405" s="20"/>
      <c r="F405" s="20"/>
      <c r="G405" s="20"/>
      <c r="H405" s="20"/>
      <c r="I405" s="20"/>
      <c r="J405" s="20"/>
    </row>
    <row r="406">
      <c r="A406" s="20"/>
      <c r="B406" s="20"/>
      <c r="D406" s="20"/>
      <c r="E406" s="20"/>
      <c r="F406" s="20"/>
      <c r="G406" s="20"/>
      <c r="H406" s="20"/>
      <c r="I406" s="20"/>
      <c r="J406" s="20"/>
    </row>
    <row r="407">
      <c r="A407" s="20"/>
      <c r="B407" s="20"/>
      <c r="D407" s="20"/>
      <c r="E407" s="20"/>
      <c r="F407" s="20"/>
      <c r="G407" s="20"/>
      <c r="H407" s="20"/>
      <c r="I407" s="20"/>
      <c r="J407" s="20"/>
    </row>
    <row r="408">
      <c r="A408" s="20"/>
      <c r="B408" s="20"/>
      <c r="D408" s="20"/>
      <c r="E408" s="20"/>
      <c r="F408" s="20"/>
      <c r="G408" s="20"/>
      <c r="H408" s="20"/>
      <c r="I408" s="20"/>
      <c r="J408" s="20"/>
    </row>
    <row r="409">
      <c r="A409" s="20"/>
      <c r="B409" s="20"/>
      <c r="D409" s="20"/>
      <c r="E409" s="20"/>
      <c r="F409" s="20"/>
      <c r="G409" s="20"/>
      <c r="H409" s="20"/>
      <c r="I409" s="20"/>
      <c r="J409" s="20"/>
    </row>
    <row r="410">
      <c r="A410" s="20"/>
      <c r="B410" s="20"/>
      <c r="D410" s="20"/>
      <c r="E410" s="20"/>
      <c r="F410" s="20"/>
      <c r="G410" s="20"/>
      <c r="H410" s="20"/>
      <c r="I410" s="20"/>
      <c r="J410" s="20"/>
    </row>
    <row r="411">
      <c r="A411" s="20"/>
      <c r="B411" s="20"/>
      <c r="D411" s="20"/>
      <c r="E411" s="20"/>
      <c r="F411" s="20"/>
      <c r="G411" s="20"/>
      <c r="H411" s="20"/>
      <c r="I411" s="20"/>
      <c r="J411" s="20"/>
    </row>
    <row r="412">
      <c r="A412" s="20"/>
      <c r="B412" s="20"/>
      <c r="D412" s="20"/>
      <c r="E412" s="20"/>
      <c r="F412" s="20"/>
      <c r="G412" s="20"/>
      <c r="H412" s="20"/>
      <c r="I412" s="20"/>
      <c r="J412" s="20"/>
    </row>
    <row r="413">
      <c r="A413" s="20"/>
      <c r="B413" s="20"/>
      <c r="D413" s="20"/>
      <c r="E413" s="20"/>
      <c r="F413" s="20"/>
      <c r="G413" s="20"/>
      <c r="H413" s="20"/>
      <c r="I413" s="20"/>
      <c r="J413" s="20"/>
    </row>
    <row r="414">
      <c r="A414" s="20"/>
      <c r="B414" s="20"/>
      <c r="D414" s="20"/>
      <c r="E414" s="20"/>
      <c r="F414" s="20"/>
      <c r="G414" s="20"/>
      <c r="H414" s="20"/>
      <c r="I414" s="20"/>
      <c r="J414" s="20"/>
    </row>
    <row r="415">
      <c r="A415" s="20"/>
      <c r="B415" s="20"/>
      <c r="D415" s="20"/>
      <c r="E415" s="20"/>
      <c r="F415" s="20"/>
      <c r="G415" s="20"/>
      <c r="H415" s="20"/>
      <c r="I415" s="20"/>
      <c r="J415" s="20"/>
    </row>
    <row r="416">
      <c r="A416" s="20"/>
      <c r="B416" s="20"/>
      <c r="D416" s="20"/>
      <c r="E416" s="20"/>
      <c r="F416" s="20"/>
      <c r="G416" s="20"/>
      <c r="H416" s="20"/>
      <c r="I416" s="20"/>
      <c r="J416" s="20"/>
    </row>
    <row r="417">
      <c r="A417" s="20"/>
      <c r="B417" s="20"/>
      <c r="D417" s="20"/>
      <c r="E417" s="20"/>
      <c r="F417" s="20"/>
      <c r="G417" s="20"/>
      <c r="H417" s="20"/>
      <c r="I417" s="20"/>
      <c r="J417" s="20"/>
    </row>
    <row r="418">
      <c r="A418" s="20"/>
      <c r="B418" s="20"/>
      <c r="D418" s="20"/>
      <c r="E418" s="20"/>
      <c r="F418" s="20"/>
      <c r="G418" s="20"/>
      <c r="H418" s="20"/>
      <c r="I418" s="20"/>
      <c r="J418" s="20"/>
    </row>
    <row r="419">
      <c r="A419" s="20"/>
      <c r="B419" s="20"/>
      <c r="D419" s="20"/>
      <c r="E419" s="20"/>
      <c r="F419" s="20"/>
      <c r="G419" s="20"/>
      <c r="H419" s="20"/>
      <c r="I419" s="20"/>
      <c r="J419" s="20"/>
    </row>
    <row r="420">
      <c r="A420" s="20"/>
      <c r="B420" s="20"/>
      <c r="D420" s="20"/>
      <c r="E420" s="20"/>
      <c r="F420" s="20"/>
      <c r="G420" s="20"/>
      <c r="H420" s="20"/>
      <c r="I420" s="20"/>
      <c r="J420" s="20"/>
    </row>
    <row r="421">
      <c r="A421" s="20"/>
      <c r="B421" s="20"/>
      <c r="D421" s="20"/>
      <c r="E421" s="20"/>
      <c r="F421" s="20"/>
      <c r="G421" s="20"/>
      <c r="H421" s="20"/>
      <c r="I421" s="20"/>
      <c r="J421" s="20"/>
    </row>
    <row r="422">
      <c r="A422" s="20"/>
      <c r="B422" s="20"/>
      <c r="D422" s="20"/>
      <c r="E422" s="20"/>
      <c r="F422" s="20"/>
      <c r="G422" s="20"/>
      <c r="H422" s="20"/>
      <c r="I422" s="20"/>
      <c r="J422" s="20"/>
    </row>
    <row r="423">
      <c r="A423" s="20"/>
      <c r="B423" s="20"/>
      <c r="D423" s="20"/>
      <c r="E423" s="20"/>
      <c r="F423" s="20"/>
      <c r="G423" s="20"/>
      <c r="H423" s="20"/>
      <c r="I423" s="20"/>
      <c r="J423" s="20"/>
    </row>
    <row r="424">
      <c r="A424" s="20"/>
      <c r="B424" s="20"/>
      <c r="D424" s="20"/>
      <c r="E424" s="20"/>
      <c r="F424" s="20"/>
      <c r="G424" s="20"/>
      <c r="H424" s="20"/>
      <c r="I424" s="20"/>
      <c r="J424" s="20"/>
    </row>
    <row r="425">
      <c r="A425" s="20"/>
      <c r="B425" s="20"/>
      <c r="D425" s="20"/>
      <c r="E425" s="20"/>
      <c r="F425" s="20"/>
      <c r="G425" s="20"/>
      <c r="H425" s="20"/>
      <c r="I425" s="20"/>
      <c r="J425" s="20"/>
    </row>
    <row r="426">
      <c r="A426" s="20"/>
      <c r="B426" s="20"/>
      <c r="D426" s="20"/>
      <c r="E426" s="20"/>
      <c r="F426" s="20"/>
      <c r="G426" s="20"/>
      <c r="H426" s="20"/>
      <c r="I426" s="20"/>
      <c r="J426" s="20"/>
    </row>
    <row r="427">
      <c r="A427" s="20"/>
      <c r="B427" s="20"/>
      <c r="D427" s="20"/>
      <c r="E427" s="20"/>
      <c r="F427" s="20"/>
      <c r="G427" s="20"/>
      <c r="H427" s="20"/>
      <c r="I427" s="20"/>
      <c r="J427" s="20"/>
    </row>
    <row r="428">
      <c r="A428" s="20"/>
      <c r="B428" s="20"/>
      <c r="D428" s="20"/>
      <c r="E428" s="20"/>
      <c r="F428" s="20"/>
      <c r="G428" s="20"/>
      <c r="H428" s="20"/>
      <c r="I428" s="20"/>
      <c r="J428" s="20"/>
    </row>
    <row r="429">
      <c r="A429" s="20"/>
      <c r="B429" s="20"/>
      <c r="D429" s="20"/>
      <c r="E429" s="20"/>
      <c r="F429" s="20"/>
      <c r="G429" s="20"/>
      <c r="H429" s="20"/>
      <c r="I429" s="20"/>
      <c r="J429" s="20"/>
    </row>
    <row r="430">
      <c r="A430" s="20"/>
      <c r="B430" s="20"/>
      <c r="D430" s="20"/>
      <c r="E430" s="20"/>
      <c r="F430" s="20"/>
      <c r="G430" s="20"/>
      <c r="H430" s="20"/>
      <c r="I430" s="20"/>
      <c r="J430" s="20"/>
    </row>
    <row r="431">
      <c r="A431" s="20"/>
      <c r="B431" s="20"/>
      <c r="D431" s="20"/>
      <c r="E431" s="20"/>
      <c r="F431" s="20"/>
      <c r="G431" s="20"/>
      <c r="H431" s="20"/>
      <c r="I431" s="20"/>
      <c r="J431" s="20"/>
    </row>
    <row r="432">
      <c r="A432" s="20"/>
      <c r="B432" s="20"/>
      <c r="D432" s="20"/>
      <c r="E432" s="20"/>
      <c r="F432" s="20"/>
      <c r="G432" s="20"/>
      <c r="H432" s="20"/>
      <c r="I432" s="20"/>
      <c r="J432" s="20"/>
    </row>
    <row r="433">
      <c r="A433" s="20"/>
      <c r="B433" s="20"/>
      <c r="D433" s="20"/>
      <c r="E433" s="20"/>
      <c r="F433" s="20"/>
      <c r="G433" s="20"/>
      <c r="H433" s="20"/>
      <c r="I433" s="20"/>
      <c r="J433" s="20"/>
    </row>
    <row r="434">
      <c r="A434" s="20"/>
      <c r="B434" s="20"/>
      <c r="D434" s="20"/>
      <c r="E434" s="20"/>
      <c r="F434" s="20"/>
      <c r="G434" s="20"/>
      <c r="H434" s="20"/>
      <c r="I434" s="20"/>
      <c r="J434" s="20"/>
    </row>
    <row r="435">
      <c r="A435" s="20"/>
      <c r="B435" s="20"/>
      <c r="D435" s="20"/>
      <c r="E435" s="20"/>
      <c r="F435" s="20"/>
      <c r="G435" s="20"/>
      <c r="H435" s="20"/>
      <c r="I435" s="20"/>
      <c r="J435" s="20"/>
    </row>
    <row r="436">
      <c r="A436" s="20"/>
      <c r="B436" s="20"/>
      <c r="D436" s="20"/>
      <c r="E436" s="20"/>
      <c r="F436" s="20"/>
      <c r="G436" s="20"/>
      <c r="H436" s="20"/>
      <c r="I436" s="20"/>
      <c r="J436" s="20"/>
    </row>
    <row r="437">
      <c r="A437" s="20"/>
      <c r="B437" s="20"/>
      <c r="D437" s="20"/>
      <c r="E437" s="20"/>
      <c r="F437" s="20"/>
      <c r="G437" s="20"/>
      <c r="H437" s="20"/>
      <c r="I437" s="20"/>
      <c r="J437" s="20"/>
    </row>
    <row r="438">
      <c r="A438" s="20"/>
      <c r="B438" s="20"/>
      <c r="D438" s="20"/>
      <c r="E438" s="20"/>
      <c r="F438" s="20"/>
      <c r="G438" s="20"/>
      <c r="H438" s="20"/>
      <c r="I438" s="20"/>
      <c r="J438" s="20"/>
    </row>
    <row r="439">
      <c r="A439" s="20"/>
      <c r="B439" s="20"/>
      <c r="D439" s="20"/>
      <c r="E439" s="20"/>
      <c r="F439" s="20"/>
      <c r="G439" s="20"/>
      <c r="H439" s="20"/>
      <c r="I439" s="20"/>
      <c r="J439" s="20"/>
    </row>
    <row r="440">
      <c r="A440" s="20"/>
      <c r="B440" s="20"/>
      <c r="D440" s="20"/>
      <c r="E440" s="20"/>
      <c r="F440" s="20"/>
      <c r="G440" s="20"/>
      <c r="H440" s="20"/>
      <c r="I440" s="20"/>
      <c r="J440" s="20"/>
    </row>
    <row r="441">
      <c r="A441" s="20"/>
      <c r="B441" s="20"/>
      <c r="D441" s="20"/>
      <c r="E441" s="20"/>
      <c r="F441" s="20"/>
      <c r="G441" s="20"/>
      <c r="H441" s="20"/>
      <c r="I441" s="20"/>
      <c r="J441" s="20"/>
    </row>
    <row r="442">
      <c r="A442" s="20"/>
      <c r="B442" s="20"/>
      <c r="D442" s="20"/>
      <c r="E442" s="20"/>
      <c r="F442" s="20"/>
      <c r="G442" s="20"/>
      <c r="H442" s="20"/>
      <c r="I442" s="20"/>
      <c r="J442" s="20"/>
    </row>
    <row r="443">
      <c r="A443" s="20"/>
      <c r="B443" s="20"/>
      <c r="D443" s="20"/>
      <c r="E443" s="20"/>
      <c r="F443" s="20"/>
      <c r="G443" s="20"/>
      <c r="H443" s="20"/>
      <c r="I443" s="20"/>
      <c r="J443" s="20"/>
    </row>
    <row r="444">
      <c r="A444" s="20"/>
      <c r="B444" s="20"/>
      <c r="D444" s="20"/>
      <c r="E444" s="20"/>
      <c r="F444" s="20"/>
      <c r="G444" s="20"/>
      <c r="H444" s="20"/>
      <c r="I444" s="20"/>
      <c r="J444" s="20"/>
    </row>
    <row r="445">
      <c r="A445" s="20"/>
      <c r="B445" s="20"/>
      <c r="D445" s="20"/>
      <c r="E445" s="20"/>
      <c r="F445" s="20"/>
      <c r="G445" s="20"/>
      <c r="H445" s="20"/>
      <c r="I445" s="20"/>
      <c r="J445" s="20"/>
    </row>
    <row r="446">
      <c r="A446" s="20"/>
      <c r="B446" s="20"/>
      <c r="D446" s="20"/>
      <c r="E446" s="20"/>
      <c r="F446" s="20"/>
      <c r="G446" s="20"/>
      <c r="H446" s="20"/>
      <c r="I446" s="20"/>
      <c r="J446" s="20"/>
    </row>
    <row r="447">
      <c r="A447" s="20"/>
      <c r="B447" s="20"/>
      <c r="D447" s="20"/>
      <c r="E447" s="20"/>
      <c r="F447" s="20"/>
      <c r="G447" s="20"/>
      <c r="H447" s="20"/>
      <c r="I447" s="20"/>
      <c r="J447" s="20"/>
    </row>
    <row r="448">
      <c r="A448" s="20"/>
      <c r="B448" s="20"/>
      <c r="D448" s="20"/>
      <c r="E448" s="20"/>
      <c r="F448" s="20"/>
      <c r="G448" s="20"/>
      <c r="H448" s="20"/>
      <c r="I448" s="20"/>
      <c r="J448" s="20"/>
    </row>
    <row r="449">
      <c r="A449" s="20"/>
      <c r="B449" s="20"/>
      <c r="D449" s="20"/>
      <c r="E449" s="20"/>
      <c r="F449" s="20"/>
      <c r="G449" s="20"/>
      <c r="H449" s="20"/>
      <c r="I449" s="20"/>
      <c r="J449" s="20"/>
    </row>
    <row r="450">
      <c r="A450" s="20"/>
      <c r="B450" s="20"/>
      <c r="D450" s="20"/>
      <c r="E450" s="20"/>
      <c r="F450" s="20"/>
      <c r="G450" s="20"/>
      <c r="H450" s="20"/>
      <c r="I450" s="20"/>
      <c r="J450" s="20"/>
    </row>
    <row r="451">
      <c r="A451" s="20"/>
      <c r="B451" s="20"/>
      <c r="D451" s="20"/>
      <c r="E451" s="20"/>
      <c r="F451" s="20"/>
      <c r="G451" s="20"/>
      <c r="H451" s="20"/>
      <c r="I451" s="20"/>
      <c r="J451" s="20"/>
    </row>
    <row r="452">
      <c r="A452" s="20"/>
      <c r="B452" s="20"/>
      <c r="D452" s="20"/>
      <c r="E452" s="20"/>
      <c r="F452" s="20"/>
      <c r="G452" s="20"/>
      <c r="H452" s="20"/>
      <c r="I452" s="20"/>
      <c r="J452" s="20"/>
    </row>
    <row r="453">
      <c r="A453" s="20"/>
      <c r="B453" s="20"/>
      <c r="D453" s="20"/>
      <c r="E453" s="20"/>
      <c r="F453" s="20"/>
      <c r="G453" s="20"/>
      <c r="H453" s="20"/>
      <c r="I453" s="20"/>
      <c r="J453" s="20"/>
    </row>
    <row r="454">
      <c r="A454" s="20"/>
      <c r="B454" s="20"/>
      <c r="D454" s="20"/>
      <c r="E454" s="20"/>
      <c r="F454" s="20"/>
      <c r="G454" s="20"/>
      <c r="H454" s="20"/>
      <c r="I454" s="20"/>
      <c r="J454" s="20"/>
    </row>
    <row r="455">
      <c r="A455" s="20"/>
      <c r="B455" s="20"/>
      <c r="D455" s="20"/>
      <c r="E455" s="20"/>
      <c r="F455" s="20"/>
      <c r="G455" s="20"/>
      <c r="H455" s="20"/>
      <c r="I455" s="20"/>
      <c r="J455" s="20"/>
    </row>
    <row r="456">
      <c r="A456" s="20"/>
      <c r="B456" s="20"/>
      <c r="D456" s="20"/>
      <c r="E456" s="20"/>
      <c r="F456" s="20"/>
      <c r="G456" s="20"/>
      <c r="H456" s="20"/>
      <c r="I456" s="20"/>
      <c r="J456" s="20"/>
    </row>
    <row r="457">
      <c r="A457" s="20"/>
      <c r="B457" s="20"/>
      <c r="D457" s="20"/>
      <c r="E457" s="20"/>
      <c r="F457" s="20"/>
      <c r="G457" s="20"/>
      <c r="H457" s="20"/>
      <c r="I457" s="20"/>
      <c r="J457" s="20"/>
    </row>
    <row r="458">
      <c r="A458" s="20"/>
      <c r="B458" s="20"/>
      <c r="D458" s="20"/>
      <c r="E458" s="20"/>
      <c r="F458" s="20"/>
      <c r="G458" s="20"/>
      <c r="H458" s="20"/>
      <c r="I458" s="20"/>
      <c r="J458" s="20"/>
    </row>
    <row r="459">
      <c r="A459" s="20"/>
      <c r="B459" s="20"/>
      <c r="D459" s="20"/>
      <c r="E459" s="20"/>
      <c r="F459" s="20"/>
      <c r="G459" s="20"/>
      <c r="H459" s="20"/>
      <c r="I459" s="20"/>
      <c r="J459" s="20"/>
    </row>
    <row r="460">
      <c r="A460" s="20"/>
      <c r="B460" s="20"/>
      <c r="D460" s="20"/>
      <c r="E460" s="20"/>
      <c r="F460" s="20"/>
      <c r="G460" s="20"/>
      <c r="H460" s="20"/>
      <c r="I460" s="20"/>
      <c r="J460" s="20"/>
    </row>
    <row r="461">
      <c r="A461" s="20"/>
      <c r="B461" s="20"/>
      <c r="D461" s="20"/>
      <c r="E461" s="20"/>
      <c r="F461" s="20"/>
      <c r="G461" s="20"/>
      <c r="H461" s="20"/>
      <c r="I461" s="20"/>
      <c r="J461" s="20"/>
    </row>
    <row r="462">
      <c r="A462" s="20"/>
      <c r="B462" s="20"/>
      <c r="D462" s="20"/>
      <c r="E462" s="20"/>
      <c r="F462" s="20"/>
      <c r="G462" s="20"/>
      <c r="H462" s="20"/>
      <c r="I462" s="20"/>
      <c r="J462" s="20"/>
    </row>
    <row r="463">
      <c r="A463" s="20"/>
      <c r="B463" s="20"/>
      <c r="D463" s="20"/>
      <c r="E463" s="20"/>
      <c r="F463" s="20"/>
      <c r="G463" s="20"/>
      <c r="H463" s="20"/>
      <c r="I463" s="20"/>
      <c r="J463" s="20"/>
    </row>
    <row r="464">
      <c r="A464" s="20"/>
      <c r="B464" s="20"/>
      <c r="D464" s="20"/>
      <c r="E464" s="20"/>
      <c r="F464" s="20"/>
      <c r="G464" s="20"/>
      <c r="H464" s="20"/>
      <c r="I464" s="20"/>
      <c r="J464" s="20"/>
    </row>
    <row r="465">
      <c r="A465" s="20"/>
      <c r="B465" s="20"/>
      <c r="D465" s="20"/>
      <c r="E465" s="20"/>
      <c r="F465" s="20"/>
      <c r="G465" s="20"/>
      <c r="H465" s="20"/>
      <c r="I465" s="20"/>
      <c r="J465" s="20"/>
    </row>
    <row r="466">
      <c r="A466" s="20"/>
      <c r="B466" s="20"/>
      <c r="D466" s="20"/>
      <c r="E466" s="20"/>
      <c r="F466" s="20"/>
      <c r="G466" s="20"/>
      <c r="H466" s="20"/>
      <c r="I466" s="20"/>
      <c r="J466" s="20"/>
    </row>
    <row r="467">
      <c r="A467" s="20"/>
      <c r="B467" s="20"/>
      <c r="D467" s="20"/>
      <c r="E467" s="20"/>
      <c r="F467" s="20"/>
      <c r="G467" s="20"/>
      <c r="H467" s="20"/>
      <c r="I467" s="20"/>
      <c r="J467" s="20"/>
    </row>
    <row r="468">
      <c r="A468" s="20"/>
      <c r="B468" s="20"/>
      <c r="D468" s="20"/>
      <c r="E468" s="20"/>
      <c r="F468" s="20"/>
      <c r="G468" s="20"/>
      <c r="H468" s="20"/>
      <c r="I468" s="20"/>
      <c r="J468" s="20"/>
    </row>
    <row r="469">
      <c r="A469" s="20"/>
      <c r="B469" s="20"/>
      <c r="D469" s="20"/>
      <c r="E469" s="20"/>
      <c r="F469" s="20"/>
      <c r="G469" s="20"/>
      <c r="H469" s="20"/>
      <c r="I469" s="20"/>
      <c r="J469" s="20"/>
    </row>
    <row r="470">
      <c r="A470" s="20"/>
      <c r="B470" s="20"/>
      <c r="D470" s="20"/>
      <c r="E470" s="20"/>
      <c r="F470" s="20"/>
      <c r="G470" s="20"/>
      <c r="H470" s="20"/>
      <c r="I470" s="20"/>
      <c r="J470" s="20"/>
    </row>
    <row r="471">
      <c r="A471" s="20"/>
      <c r="B471" s="20"/>
      <c r="D471" s="20"/>
      <c r="E471" s="20"/>
      <c r="F471" s="20"/>
      <c r="G471" s="20"/>
      <c r="H471" s="20"/>
      <c r="I471" s="20"/>
      <c r="J471" s="20"/>
    </row>
    <row r="472">
      <c r="A472" s="20"/>
      <c r="B472" s="20"/>
      <c r="D472" s="20"/>
      <c r="E472" s="20"/>
      <c r="F472" s="20"/>
      <c r="G472" s="20"/>
      <c r="H472" s="20"/>
      <c r="I472" s="20"/>
      <c r="J472" s="20"/>
    </row>
    <row r="473">
      <c r="A473" s="20"/>
      <c r="B473" s="20"/>
      <c r="D473" s="20"/>
      <c r="E473" s="20"/>
      <c r="F473" s="20"/>
      <c r="G473" s="20"/>
      <c r="H473" s="20"/>
      <c r="I473" s="20"/>
      <c r="J473" s="20"/>
    </row>
    <row r="474">
      <c r="A474" s="20"/>
      <c r="B474" s="20"/>
      <c r="D474" s="20"/>
      <c r="E474" s="20"/>
      <c r="F474" s="20"/>
      <c r="G474" s="20"/>
      <c r="H474" s="20"/>
      <c r="I474" s="20"/>
      <c r="J474" s="20"/>
    </row>
    <row r="475">
      <c r="A475" s="20"/>
      <c r="B475" s="20"/>
      <c r="D475" s="20"/>
      <c r="E475" s="20"/>
      <c r="F475" s="20"/>
      <c r="G475" s="20"/>
      <c r="H475" s="20"/>
      <c r="I475" s="20"/>
      <c r="J475" s="20"/>
    </row>
    <row r="476">
      <c r="A476" s="20"/>
      <c r="B476" s="20"/>
      <c r="D476" s="20"/>
      <c r="E476" s="20"/>
      <c r="F476" s="20"/>
      <c r="G476" s="20"/>
      <c r="H476" s="20"/>
      <c r="I476" s="20"/>
      <c r="J476" s="20"/>
    </row>
    <row r="477">
      <c r="A477" s="20"/>
      <c r="B477" s="20"/>
      <c r="D477" s="20"/>
      <c r="E477" s="20"/>
      <c r="F477" s="20"/>
      <c r="G477" s="20"/>
      <c r="H477" s="20"/>
      <c r="I477" s="20"/>
      <c r="J477" s="20"/>
    </row>
    <row r="478">
      <c r="A478" s="20"/>
      <c r="B478" s="20"/>
      <c r="D478" s="20"/>
      <c r="E478" s="20"/>
      <c r="F478" s="20"/>
      <c r="G478" s="20"/>
      <c r="H478" s="20"/>
      <c r="I478" s="20"/>
      <c r="J478" s="20"/>
    </row>
    <row r="479">
      <c r="A479" s="20"/>
      <c r="B479" s="20"/>
      <c r="D479" s="20"/>
      <c r="E479" s="20"/>
      <c r="F479" s="20"/>
      <c r="G479" s="20"/>
      <c r="H479" s="20"/>
      <c r="I479" s="20"/>
      <c r="J479" s="20"/>
    </row>
    <row r="480">
      <c r="A480" s="20"/>
      <c r="B480" s="20"/>
      <c r="D480" s="20"/>
      <c r="E480" s="20"/>
      <c r="F480" s="20"/>
      <c r="G480" s="20"/>
      <c r="H480" s="20"/>
      <c r="I480" s="20"/>
      <c r="J480" s="20"/>
    </row>
    <row r="481">
      <c r="A481" s="20"/>
      <c r="B481" s="20"/>
      <c r="D481" s="20"/>
      <c r="E481" s="20"/>
      <c r="F481" s="20"/>
      <c r="G481" s="20"/>
      <c r="H481" s="20"/>
      <c r="I481" s="20"/>
      <c r="J481" s="20"/>
    </row>
    <row r="482">
      <c r="A482" s="20"/>
      <c r="B482" s="20"/>
      <c r="D482" s="20"/>
      <c r="E482" s="20"/>
      <c r="F482" s="20"/>
      <c r="G482" s="20"/>
      <c r="H482" s="20"/>
      <c r="I482" s="20"/>
      <c r="J482" s="20"/>
    </row>
    <row r="483">
      <c r="A483" s="20"/>
      <c r="B483" s="20"/>
      <c r="D483" s="20"/>
      <c r="E483" s="20"/>
      <c r="F483" s="20"/>
      <c r="G483" s="20"/>
      <c r="H483" s="20"/>
      <c r="I483" s="20"/>
      <c r="J483" s="20"/>
    </row>
    <row r="484">
      <c r="A484" s="20"/>
      <c r="B484" s="20"/>
      <c r="D484" s="20"/>
      <c r="E484" s="20"/>
      <c r="F484" s="20"/>
      <c r="G484" s="20"/>
      <c r="H484" s="20"/>
      <c r="I484" s="20"/>
      <c r="J484" s="20"/>
    </row>
    <row r="485">
      <c r="A485" s="20"/>
      <c r="B485" s="20"/>
      <c r="D485" s="20"/>
      <c r="E485" s="20"/>
      <c r="F485" s="20"/>
      <c r="G485" s="20"/>
      <c r="H485" s="20"/>
      <c r="I485" s="20"/>
      <c r="J485" s="20"/>
    </row>
    <row r="486">
      <c r="A486" s="20"/>
      <c r="B486" s="20"/>
      <c r="D486" s="20"/>
      <c r="E486" s="20"/>
      <c r="F486" s="20"/>
      <c r="G486" s="20"/>
      <c r="H486" s="20"/>
      <c r="I486" s="20"/>
      <c r="J486" s="20"/>
    </row>
    <row r="487">
      <c r="A487" s="20"/>
      <c r="B487" s="20"/>
      <c r="D487" s="20"/>
      <c r="E487" s="20"/>
      <c r="F487" s="20"/>
      <c r="G487" s="20"/>
      <c r="H487" s="20"/>
      <c r="I487" s="20"/>
      <c r="J487" s="20"/>
    </row>
    <row r="488">
      <c r="A488" s="20"/>
      <c r="B488" s="20"/>
      <c r="D488" s="20"/>
      <c r="E488" s="20"/>
      <c r="F488" s="20"/>
      <c r="G488" s="20"/>
      <c r="H488" s="20"/>
      <c r="I488" s="20"/>
      <c r="J488" s="20"/>
    </row>
    <row r="489">
      <c r="A489" s="20"/>
      <c r="B489" s="20"/>
      <c r="D489" s="20"/>
      <c r="E489" s="20"/>
      <c r="F489" s="20"/>
      <c r="G489" s="20"/>
      <c r="H489" s="20"/>
      <c r="I489" s="20"/>
      <c r="J489" s="20"/>
    </row>
    <row r="490">
      <c r="A490" s="20"/>
      <c r="B490" s="20"/>
      <c r="D490" s="20"/>
      <c r="E490" s="20"/>
      <c r="F490" s="20"/>
      <c r="G490" s="20"/>
      <c r="H490" s="20"/>
      <c r="I490" s="20"/>
      <c r="J490" s="20"/>
    </row>
    <row r="491">
      <c r="A491" s="20"/>
      <c r="B491" s="20"/>
      <c r="D491" s="20"/>
      <c r="E491" s="20"/>
      <c r="F491" s="20"/>
      <c r="G491" s="20"/>
      <c r="H491" s="20"/>
      <c r="I491" s="20"/>
      <c r="J491" s="20"/>
    </row>
    <row r="492">
      <c r="A492" s="20"/>
      <c r="B492" s="20"/>
      <c r="D492" s="20"/>
      <c r="E492" s="20"/>
      <c r="F492" s="20"/>
      <c r="G492" s="20"/>
      <c r="H492" s="20"/>
      <c r="I492" s="20"/>
      <c r="J492" s="20"/>
    </row>
    <row r="493">
      <c r="A493" s="20"/>
      <c r="B493" s="20"/>
      <c r="D493" s="20"/>
      <c r="E493" s="20"/>
      <c r="F493" s="20"/>
      <c r="G493" s="20"/>
      <c r="H493" s="20"/>
      <c r="I493" s="20"/>
      <c r="J493" s="20"/>
    </row>
    <row r="494">
      <c r="A494" s="20"/>
      <c r="B494" s="20"/>
      <c r="D494" s="20"/>
      <c r="E494" s="20"/>
      <c r="F494" s="20"/>
      <c r="G494" s="20"/>
      <c r="H494" s="20"/>
      <c r="I494" s="20"/>
      <c r="J494" s="20"/>
    </row>
    <row r="495">
      <c r="A495" s="20"/>
      <c r="B495" s="20"/>
      <c r="D495" s="20"/>
      <c r="E495" s="20"/>
      <c r="F495" s="20"/>
      <c r="G495" s="20"/>
      <c r="H495" s="20"/>
      <c r="I495" s="20"/>
      <c r="J495" s="20"/>
    </row>
    <row r="496">
      <c r="A496" s="20"/>
      <c r="B496" s="20"/>
      <c r="D496" s="20"/>
      <c r="E496" s="20"/>
      <c r="F496" s="20"/>
      <c r="G496" s="20"/>
      <c r="H496" s="20"/>
      <c r="I496" s="20"/>
      <c r="J496" s="20"/>
    </row>
    <row r="497">
      <c r="A497" s="20"/>
      <c r="B497" s="20"/>
      <c r="D497" s="20"/>
      <c r="E497" s="20"/>
      <c r="F497" s="20"/>
      <c r="G497" s="20"/>
      <c r="H497" s="20"/>
      <c r="I497" s="20"/>
      <c r="J497" s="20"/>
    </row>
    <row r="498">
      <c r="A498" s="20"/>
      <c r="B498" s="20"/>
      <c r="D498" s="20"/>
      <c r="E498" s="20"/>
      <c r="F498" s="20"/>
      <c r="G498" s="20"/>
      <c r="H498" s="20"/>
      <c r="I498" s="20"/>
      <c r="J498" s="20"/>
    </row>
    <row r="499">
      <c r="A499" s="20"/>
      <c r="B499" s="20"/>
      <c r="D499" s="20"/>
      <c r="E499" s="20"/>
      <c r="F499" s="20"/>
      <c r="G499" s="20"/>
      <c r="H499" s="20"/>
      <c r="I499" s="20"/>
      <c r="J499" s="20"/>
    </row>
    <row r="500">
      <c r="A500" s="20"/>
      <c r="B500" s="20"/>
      <c r="D500" s="20"/>
      <c r="E500" s="20"/>
      <c r="F500" s="20"/>
      <c r="G500" s="20"/>
      <c r="H500" s="20"/>
      <c r="I500" s="20"/>
      <c r="J500" s="20"/>
    </row>
    <row r="501">
      <c r="A501" s="20"/>
      <c r="B501" s="20"/>
      <c r="D501" s="20"/>
      <c r="E501" s="20"/>
      <c r="F501" s="20"/>
      <c r="G501" s="20"/>
      <c r="H501" s="20"/>
      <c r="I501" s="20"/>
      <c r="J501" s="20"/>
    </row>
    <row r="502">
      <c r="A502" s="20"/>
      <c r="B502" s="20"/>
      <c r="D502" s="20"/>
      <c r="E502" s="20"/>
      <c r="F502" s="20"/>
      <c r="G502" s="20"/>
      <c r="H502" s="20"/>
      <c r="I502" s="20"/>
      <c r="J502" s="20"/>
    </row>
    <row r="503">
      <c r="A503" s="20"/>
      <c r="B503" s="20"/>
      <c r="D503" s="20"/>
      <c r="E503" s="20"/>
      <c r="F503" s="20"/>
      <c r="G503" s="20"/>
      <c r="H503" s="20"/>
      <c r="I503" s="20"/>
      <c r="J503" s="20"/>
    </row>
    <row r="504">
      <c r="A504" s="20"/>
      <c r="B504" s="20"/>
      <c r="D504" s="20"/>
      <c r="E504" s="20"/>
      <c r="F504" s="20"/>
      <c r="G504" s="20"/>
      <c r="H504" s="20"/>
      <c r="I504" s="20"/>
      <c r="J504" s="20"/>
    </row>
    <row r="505">
      <c r="A505" s="20"/>
      <c r="B505" s="20"/>
      <c r="D505" s="20"/>
      <c r="E505" s="20"/>
      <c r="F505" s="20"/>
      <c r="G505" s="20"/>
      <c r="H505" s="20"/>
      <c r="I505" s="20"/>
      <c r="J505" s="20"/>
    </row>
    <row r="506">
      <c r="A506" s="20"/>
      <c r="B506" s="20"/>
      <c r="D506" s="20"/>
      <c r="E506" s="20"/>
      <c r="F506" s="20"/>
      <c r="G506" s="20"/>
      <c r="H506" s="20"/>
      <c r="I506" s="20"/>
      <c r="J506" s="20"/>
    </row>
    <row r="507">
      <c r="A507" s="20"/>
      <c r="B507" s="20"/>
      <c r="D507" s="20"/>
      <c r="E507" s="20"/>
      <c r="F507" s="20"/>
      <c r="G507" s="20"/>
      <c r="H507" s="20"/>
      <c r="I507" s="20"/>
      <c r="J507" s="20"/>
    </row>
    <row r="508">
      <c r="A508" s="20"/>
      <c r="B508" s="20"/>
      <c r="D508" s="20"/>
      <c r="E508" s="20"/>
      <c r="F508" s="20"/>
      <c r="G508" s="20"/>
      <c r="H508" s="20"/>
      <c r="I508" s="20"/>
      <c r="J508" s="20"/>
    </row>
    <row r="509">
      <c r="A509" s="20"/>
      <c r="B509" s="20"/>
      <c r="D509" s="20"/>
      <c r="E509" s="20"/>
      <c r="F509" s="20"/>
      <c r="G509" s="20"/>
      <c r="H509" s="20"/>
      <c r="I509" s="20"/>
      <c r="J509" s="20"/>
    </row>
    <row r="510">
      <c r="A510" s="20"/>
      <c r="B510" s="20"/>
      <c r="D510" s="20"/>
      <c r="E510" s="20"/>
      <c r="F510" s="20"/>
      <c r="G510" s="20"/>
      <c r="H510" s="20"/>
      <c r="I510" s="20"/>
      <c r="J510" s="20"/>
    </row>
    <row r="511">
      <c r="A511" s="20"/>
      <c r="B511" s="20"/>
      <c r="D511" s="20"/>
      <c r="E511" s="20"/>
      <c r="F511" s="20"/>
      <c r="G511" s="20"/>
      <c r="H511" s="20"/>
      <c r="I511" s="20"/>
      <c r="J511" s="20"/>
    </row>
    <row r="512">
      <c r="A512" s="20"/>
      <c r="B512" s="20"/>
      <c r="D512" s="20"/>
      <c r="E512" s="20"/>
      <c r="F512" s="20"/>
      <c r="G512" s="20"/>
      <c r="H512" s="20"/>
      <c r="I512" s="20"/>
      <c r="J512" s="20"/>
    </row>
    <row r="513">
      <c r="A513" s="20"/>
      <c r="B513" s="20"/>
      <c r="D513" s="20"/>
      <c r="E513" s="20"/>
      <c r="F513" s="20"/>
      <c r="G513" s="20"/>
      <c r="H513" s="20"/>
      <c r="I513" s="20"/>
      <c r="J513" s="20"/>
    </row>
    <row r="514">
      <c r="A514" s="20"/>
      <c r="B514" s="20"/>
      <c r="D514" s="20"/>
      <c r="E514" s="20"/>
      <c r="F514" s="20"/>
      <c r="G514" s="20"/>
      <c r="H514" s="20"/>
      <c r="I514" s="20"/>
      <c r="J514" s="20"/>
    </row>
    <row r="515">
      <c r="A515" s="20"/>
      <c r="B515" s="20"/>
      <c r="D515" s="20"/>
      <c r="E515" s="20"/>
      <c r="F515" s="20"/>
      <c r="G515" s="20"/>
      <c r="H515" s="20"/>
      <c r="I515" s="20"/>
      <c r="J515" s="20"/>
    </row>
    <row r="516">
      <c r="A516" s="20"/>
      <c r="B516" s="20"/>
      <c r="D516" s="20"/>
      <c r="E516" s="20"/>
      <c r="F516" s="20"/>
      <c r="G516" s="20"/>
      <c r="H516" s="20"/>
      <c r="I516" s="20"/>
      <c r="J516" s="20"/>
    </row>
    <row r="517">
      <c r="A517" s="20"/>
      <c r="B517" s="20"/>
      <c r="D517" s="20"/>
      <c r="E517" s="20"/>
      <c r="F517" s="20"/>
      <c r="G517" s="20"/>
      <c r="H517" s="20"/>
      <c r="I517" s="20"/>
      <c r="J517" s="20"/>
    </row>
    <row r="518">
      <c r="A518" s="20"/>
      <c r="B518" s="20"/>
      <c r="D518" s="20"/>
      <c r="E518" s="20"/>
      <c r="F518" s="20"/>
      <c r="G518" s="20"/>
      <c r="H518" s="20"/>
      <c r="I518" s="20"/>
      <c r="J518" s="20"/>
    </row>
    <row r="519">
      <c r="A519" s="20"/>
      <c r="B519" s="20"/>
      <c r="D519" s="20"/>
      <c r="E519" s="20"/>
      <c r="F519" s="20"/>
      <c r="G519" s="20"/>
      <c r="H519" s="20"/>
      <c r="I519" s="20"/>
      <c r="J519" s="20"/>
    </row>
    <row r="520">
      <c r="A520" s="20"/>
      <c r="B520" s="20"/>
      <c r="D520" s="20"/>
      <c r="E520" s="20"/>
      <c r="F520" s="20"/>
      <c r="G520" s="20"/>
      <c r="H520" s="20"/>
      <c r="I520" s="20"/>
      <c r="J520" s="20"/>
    </row>
    <row r="521">
      <c r="A521" s="20"/>
      <c r="B521" s="20"/>
      <c r="D521" s="20"/>
      <c r="E521" s="20"/>
      <c r="F521" s="20"/>
      <c r="G521" s="20"/>
      <c r="H521" s="20"/>
      <c r="I521" s="20"/>
      <c r="J521" s="20"/>
    </row>
    <row r="522">
      <c r="A522" s="20"/>
      <c r="B522" s="20"/>
      <c r="D522" s="20"/>
      <c r="E522" s="20"/>
      <c r="F522" s="20"/>
      <c r="G522" s="20"/>
      <c r="H522" s="20"/>
      <c r="I522" s="20"/>
      <c r="J522" s="20"/>
    </row>
    <row r="523">
      <c r="A523" s="20"/>
      <c r="B523" s="20"/>
      <c r="D523" s="20"/>
      <c r="E523" s="20"/>
      <c r="F523" s="20"/>
      <c r="G523" s="20"/>
      <c r="H523" s="20"/>
      <c r="I523" s="20"/>
      <c r="J523" s="20"/>
    </row>
    <row r="524">
      <c r="A524" s="20"/>
      <c r="B524" s="20"/>
      <c r="D524" s="20"/>
      <c r="E524" s="20"/>
      <c r="F524" s="20"/>
      <c r="G524" s="20"/>
      <c r="H524" s="20"/>
      <c r="I524" s="20"/>
      <c r="J524" s="20"/>
    </row>
    <row r="525">
      <c r="A525" s="20"/>
      <c r="B525" s="20"/>
      <c r="D525" s="20"/>
      <c r="E525" s="20"/>
      <c r="F525" s="20"/>
      <c r="G525" s="20"/>
      <c r="H525" s="20"/>
      <c r="I525" s="20"/>
      <c r="J525" s="20"/>
    </row>
    <row r="526">
      <c r="A526" s="20"/>
      <c r="B526" s="20"/>
      <c r="D526" s="20"/>
      <c r="E526" s="20"/>
      <c r="F526" s="20"/>
      <c r="G526" s="20"/>
      <c r="H526" s="20"/>
      <c r="I526" s="20"/>
      <c r="J526" s="20"/>
    </row>
    <row r="527">
      <c r="A527" s="20"/>
      <c r="B527" s="20"/>
      <c r="D527" s="20"/>
      <c r="E527" s="20"/>
      <c r="F527" s="20"/>
      <c r="G527" s="20"/>
      <c r="H527" s="20"/>
      <c r="I527" s="20"/>
      <c r="J527" s="20"/>
    </row>
    <row r="528">
      <c r="A528" s="20"/>
      <c r="B528" s="20"/>
      <c r="D528" s="20"/>
      <c r="E528" s="20"/>
      <c r="F528" s="20"/>
      <c r="G528" s="20"/>
      <c r="H528" s="20"/>
      <c r="I528" s="20"/>
      <c r="J528" s="20"/>
    </row>
    <row r="529">
      <c r="A529" s="20"/>
      <c r="B529" s="20"/>
      <c r="D529" s="20"/>
      <c r="E529" s="20"/>
      <c r="F529" s="20"/>
      <c r="G529" s="20"/>
      <c r="H529" s="20"/>
      <c r="I529" s="20"/>
      <c r="J529" s="20"/>
    </row>
    <row r="530">
      <c r="A530" s="20"/>
      <c r="B530" s="20"/>
      <c r="D530" s="20"/>
      <c r="E530" s="20"/>
      <c r="F530" s="20"/>
      <c r="G530" s="20"/>
      <c r="H530" s="20"/>
      <c r="I530" s="20"/>
      <c r="J530" s="20"/>
    </row>
    <row r="531">
      <c r="A531" s="20"/>
      <c r="B531" s="20"/>
      <c r="D531" s="20"/>
      <c r="E531" s="20"/>
      <c r="F531" s="20"/>
      <c r="G531" s="20"/>
      <c r="H531" s="20"/>
      <c r="I531" s="20"/>
      <c r="J531" s="20"/>
    </row>
    <row r="532">
      <c r="A532" s="20"/>
      <c r="B532" s="20"/>
      <c r="D532" s="20"/>
      <c r="E532" s="20"/>
      <c r="F532" s="20"/>
      <c r="G532" s="20"/>
      <c r="H532" s="20"/>
      <c r="I532" s="20"/>
      <c r="J532" s="20"/>
    </row>
    <row r="533">
      <c r="A533" s="20"/>
      <c r="B533" s="20"/>
      <c r="D533" s="20"/>
      <c r="E533" s="20"/>
      <c r="F533" s="20"/>
      <c r="G533" s="20"/>
      <c r="H533" s="20"/>
      <c r="I533" s="20"/>
      <c r="J533" s="20"/>
    </row>
    <row r="534">
      <c r="A534" s="20"/>
      <c r="B534" s="20"/>
      <c r="D534" s="20"/>
      <c r="E534" s="20"/>
      <c r="F534" s="20"/>
      <c r="G534" s="20"/>
      <c r="H534" s="20"/>
      <c r="I534" s="20"/>
      <c r="J534" s="20"/>
    </row>
    <row r="535">
      <c r="A535" s="20"/>
      <c r="B535" s="20"/>
      <c r="D535" s="20"/>
      <c r="E535" s="20"/>
      <c r="F535" s="20"/>
      <c r="G535" s="20"/>
      <c r="H535" s="20"/>
      <c r="I535" s="20"/>
      <c r="J535" s="20"/>
    </row>
    <row r="536">
      <c r="A536" s="20"/>
      <c r="B536" s="20"/>
      <c r="D536" s="20"/>
      <c r="E536" s="20"/>
      <c r="F536" s="20"/>
      <c r="G536" s="20"/>
      <c r="H536" s="20"/>
      <c r="I536" s="20"/>
      <c r="J536" s="20"/>
    </row>
    <row r="537">
      <c r="A537" s="20"/>
      <c r="B537" s="20"/>
      <c r="D537" s="20"/>
      <c r="E537" s="20"/>
      <c r="F537" s="20"/>
      <c r="G537" s="20"/>
      <c r="H537" s="20"/>
      <c r="I537" s="20"/>
      <c r="J537" s="20"/>
    </row>
    <row r="538">
      <c r="A538" s="20"/>
      <c r="B538" s="20"/>
      <c r="D538" s="20"/>
      <c r="E538" s="20"/>
      <c r="F538" s="20"/>
      <c r="G538" s="20"/>
      <c r="H538" s="20"/>
      <c r="I538" s="20"/>
      <c r="J538" s="20"/>
    </row>
    <row r="539">
      <c r="A539" s="20"/>
      <c r="B539" s="20"/>
      <c r="D539" s="20"/>
      <c r="E539" s="20"/>
      <c r="F539" s="20"/>
      <c r="G539" s="20"/>
      <c r="H539" s="20"/>
      <c r="I539" s="20"/>
      <c r="J539" s="20"/>
    </row>
    <row r="540">
      <c r="A540" s="20"/>
      <c r="B540" s="20"/>
      <c r="D540" s="20"/>
      <c r="E540" s="20"/>
      <c r="F540" s="20"/>
      <c r="G540" s="20"/>
      <c r="H540" s="20"/>
      <c r="I540" s="20"/>
      <c r="J540" s="20"/>
    </row>
    <row r="541">
      <c r="A541" s="20"/>
      <c r="B541" s="20"/>
      <c r="D541" s="20"/>
      <c r="E541" s="20"/>
      <c r="F541" s="20"/>
      <c r="G541" s="20"/>
      <c r="H541" s="20"/>
      <c r="I541" s="20"/>
      <c r="J541" s="20"/>
    </row>
    <row r="542">
      <c r="A542" s="20"/>
      <c r="B542" s="20"/>
      <c r="D542" s="20"/>
      <c r="E542" s="20"/>
      <c r="F542" s="20"/>
      <c r="G542" s="20"/>
      <c r="H542" s="20"/>
      <c r="I542" s="20"/>
      <c r="J542" s="20"/>
    </row>
    <row r="543">
      <c r="A543" s="20"/>
      <c r="B543" s="20"/>
      <c r="D543" s="20"/>
      <c r="E543" s="20"/>
      <c r="F543" s="20"/>
      <c r="G543" s="20"/>
      <c r="H543" s="20"/>
      <c r="I543" s="20"/>
      <c r="J543" s="20"/>
    </row>
    <row r="544">
      <c r="A544" s="20"/>
      <c r="B544" s="20"/>
      <c r="D544" s="20"/>
      <c r="E544" s="20"/>
      <c r="F544" s="20"/>
      <c r="G544" s="20"/>
      <c r="H544" s="20"/>
      <c r="I544" s="20"/>
      <c r="J544" s="20"/>
    </row>
    <row r="545">
      <c r="A545" s="20"/>
      <c r="B545" s="20"/>
      <c r="D545" s="20"/>
      <c r="E545" s="20"/>
      <c r="F545" s="20"/>
      <c r="G545" s="20"/>
      <c r="H545" s="20"/>
      <c r="I545" s="20"/>
      <c r="J545" s="20"/>
    </row>
    <row r="546">
      <c r="A546" s="20"/>
      <c r="B546" s="20"/>
      <c r="D546" s="20"/>
      <c r="E546" s="20"/>
      <c r="F546" s="20"/>
      <c r="G546" s="20"/>
      <c r="H546" s="20"/>
      <c r="I546" s="20"/>
      <c r="J546" s="20"/>
    </row>
    <row r="547">
      <c r="A547" s="20"/>
      <c r="B547" s="20"/>
      <c r="D547" s="20"/>
      <c r="E547" s="20"/>
      <c r="F547" s="20"/>
      <c r="G547" s="20"/>
      <c r="H547" s="20"/>
      <c r="I547" s="20"/>
      <c r="J547" s="20"/>
    </row>
    <row r="548">
      <c r="A548" s="20"/>
      <c r="B548" s="20"/>
      <c r="D548" s="20"/>
      <c r="E548" s="20"/>
      <c r="F548" s="20"/>
      <c r="G548" s="20"/>
      <c r="H548" s="20"/>
      <c r="I548" s="20"/>
      <c r="J548" s="20"/>
    </row>
    <row r="549">
      <c r="A549" s="20"/>
      <c r="B549" s="20"/>
      <c r="D549" s="20"/>
      <c r="E549" s="20"/>
      <c r="F549" s="20"/>
      <c r="G549" s="20"/>
      <c r="H549" s="20"/>
      <c r="I549" s="20"/>
      <c r="J549" s="20"/>
    </row>
    <row r="550">
      <c r="A550" s="20"/>
      <c r="B550" s="20"/>
      <c r="D550" s="20"/>
      <c r="E550" s="20"/>
      <c r="F550" s="20"/>
      <c r="G550" s="20"/>
      <c r="H550" s="20"/>
      <c r="I550" s="20"/>
      <c r="J550" s="20"/>
    </row>
    <row r="551">
      <c r="A551" s="20"/>
      <c r="B551" s="20"/>
      <c r="D551" s="20"/>
      <c r="E551" s="20"/>
      <c r="F551" s="20"/>
      <c r="G551" s="20"/>
      <c r="H551" s="20"/>
      <c r="I551" s="20"/>
      <c r="J551" s="20"/>
    </row>
    <row r="552">
      <c r="A552" s="20"/>
      <c r="B552" s="20"/>
      <c r="D552" s="20"/>
      <c r="E552" s="20"/>
      <c r="F552" s="20"/>
      <c r="G552" s="20"/>
      <c r="H552" s="20"/>
      <c r="I552" s="20"/>
      <c r="J552" s="20"/>
    </row>
    <row r="553">
      <c r="A553" s="20"/>
      <c r="B553" s="20"/>
      <c r="D553" s="20"/>
      <c r="E553" s="20"/>
      <c r="F553" s="20"/>
      <c r="G553" s="20"/>
      <c r="H553" s="20"/>
      <c r="I553" s="20"/>
      <c r="J553" s="20"/>
    </row>
    <row r="554">
      <c r="A554" s="20"/>
      <c r="B554" s="20"/>
      <c r="D554" s="20"/>
      <c r="E554" s="20"/>
      <c r="F554" s="20"/>
      <c r="G554" s="20"/>
      <c r="H554" s="20"/>
      <c r="I554" s="20"/>
      <c r="J554" s="20"/>
    </row>
    <row r="555">
      <c r="A555" s="20"/>
      <c r="B555" s="20"/>
      <c r="D555" s="20"/>
      <c r="E555" s="20"/>
      <c r="F555" s="20"/>
      <c r="G555" s="20"/>
      <c r="H555" s="20"/>
      <c r="I555" s="20"/>
      <c r="J555" s="20"/>
    </row>
    <row r="556">
      <c r="A556" s="20"/>
      <c r="B556" s="20"/>
      <c r="D556" s="20"/>
      <c r="E556" s="20"/>
      <c r="F556" s="20"/>
      <c r="G556" s="20"/>
      <c r="H556" s="20"/>
      <c r="I556" s="20"/>
      <c r="J556" s="20"/>
    </row>
    <row r="557">
      <c r="A557" s="20"/>
      <c r="B557" s="20"/>
      <c r="D557" s="20"/>
      <c r="E557" s="20"/>
      <c r="F557" s="20"/>
      <c r="G557" s="20"/>
      <c r="H557" s="20"/>
      <c r="I557" s="20"/>
      <c r="J557" s="20"/>
    </row>
    <row r="558">
      <c r="A558" s="20"/>
      <c r="B558" s="20"/>
      <c r="D558" s="20"/>
      <c r="E558" s="20"/>
      <c r="F558" s="20"/>
      <c r="G558" s="20"/>
      <c r="H558" s="20"/>
      <c r="I558" s="20"/>
      <c r="J558" s="20"/>
    </row>
    <row r="559">
      <c r="A559" s="20"/>
      <c r="B559" s="20"/>
      <c r="D559" s="20"/>
      <c r="E559" s="20"/>
      <c r="F559" s="20"/>
      <c r="G559" s="20"/>
      <c r="H559" s="20"/>
      <c r="I559" s="20"/>
      <c r="J559" s="20"/>
    </row>
    <row r="560">
      <c r="A560" s="20"/>
      <c r="B560" s="20"/>
      <c r="D560" s="20"/>
      <c r="E560" s="20"/>
      <c r="F560" s="20"/>
      <c r="G560" s="20"/>
      <c r="H560" s="20"/>
      <c r="I560" s="20"/>
      <c r="J560" s="20"/>
    </row>
    <row r="561">
      <c r="A561" s="20"/>
      <c r="B561" s="20"/>
      <c r="D561" s="20"/>
      <c r="E561" s="20"/>
      <c r="F561" s="20"/>
      <c r="G561" s="20"/>
      <c r="H561" s="20"/>
      <c r="I561" s="20"/>
      <c r="J561" s="20"/>
    </row>
    <row r="562">
      <c r="A562" s="20"/>
      <c r="B562" s="20"/>
      <c r="D562" s="20"/>
      <c r="E562" s="20"/>
      <c r="F562" s="20"/>
      <c r="G562" s="20"/>
      <c r="H562" s="20"/>
      <c r="I562" s="20"/>
      <c r="J562" s="20"/>
    </row>
    <row r="563">
      <c r="A563" s="20"/>
      <c r="B563" s="20"/>
      <c r="D563" s="20"/>
      <c r="E563" s="20"/>
      <c r="F563" s="20"/>
      <c r="G563" s="20"/>
      <c r="H563" s="20"/>
      <c r="I563" s="20"/>
      <c r="J563" s="20"/>
    </row>
    <row r="564">
      <c r="A564" s="20"/>
      <c r="B564" s="20"/>
      <c r="D564" s="20"/>
      <c r="E564" s="20"/>
      <c r="F564" s="20"/>
      <c r="G564" s="20"/>
      <c r="H564" s="20"/>
      <c r="I564" s="20"/>
      <c r="J564" s="20"/>
    </row>
    <row r="565">
      <c r="A565" s="20"/>
      <c r="B565" s="20"/>
      <c r="D565" s="20"/>
      <c r="E565" s="20"/>
      <c r="F565" s="20"/>
      <c r="G565" s="20"/>
      <c r="H565" s="20"/>
      <c r="I565" s="20"/>
      <c r="J565" s="20"/>
    </row>
    <row r="566">
      <c r="A566" s="20"/>
      <c r="B566" s="20"/>
      <c r="D566" s="20"/>
      <c r="E566" s="20"/>
      <c r="F566" s="20"/>
      <c r="G566" s="20"/>
      <c r="H566" s="20"/>
      <c r="I566" s="20"/>
      <c r="J566" s="20"/>
    </row>
    <row r="567">
      <c r="A567" s="20"/>
      <c r="B567" s="20"/>
      <c r="D567" s="20"/>
      <c r="E567" s="20"/>
      <c r="F567" s="20"/>
      <c r="G567" s="20"/>
      <c r="H567" s="20"/>
      <c r="I567" s="20"/>
      <c r="J567" s="20"/>
    </row>
    <row r="568">
      <c r="A568" s="20"/>
      <c r="B568" s="20"/>
      <c r="D568" s="20"/>
      <c r="E568" s="20"/>
      <c r="F568" s="20"/>
      <c r="G568" s="20"/>
      <c r="H568" s="20"/>
      <c r="I568" s="20"/>
      <c r="J568" s="20"/>
    </row>
    <row r="569">
      <c r="A569" s="20"/>
      <c r="B569" s="20"/>
      <c r="D569" s="20"/>
      <c r="E569" s="20"/>
      <c r="F569" s="20"/>
      <c r="G569" s="20"/>
      <c r="H569" s="20"/>
      <c r="I569" s="20"/>
      <c r="J569" s="20"/>
    </row>
    <row r="570">
      <c r="A570" s="20"/>
      <c r="B570" s="20"/>
      <c r="D570" s="20"/>
      <c r="E570" s="20"/>
      <c r="F570" s="20"/>
      <c r="G570" s="20"/>
      <c r="H570" s="20"/>
      <c r="I570" s="20"/>
      <c r="J570" s="20"/>
    </row>
    <row r="571">
      <c r="A571" s="20"/>
      <c r="B571" s="20"/>
      <c r="D571" s="20"/>
      <c r="E571" s="20"/>
      <c r="F571" s="20"/>
      <c r="G571" s="20"/>
      <c r="H571" s="20"/>
      <c r="I571" s="20"/>
      <c r="J571" s="20"/>
    </row>
    <row r="572">
      <c r="A572" s="20"/>
      <c r="B572" s="20"/>
      <c r="D572" s="20"/>
      <c r="E572" s="20"/>
      <c r="F572" s="20"/>
      <c r="G572" s="20"/>
      <c r="H572" s="20"/>
      <c r="I572" s="20"/>
      <c r="J572" s="20"/>
    </row>
    <row r="573">
      <c r="A573" s="20"/>
      <c r="B573" s="20"/>
      <c r="D573" s="20"/>
      <c r="E573" s="20"/>
      <c r="F573" s="20"/>
      <c r="G573" s="20"/>
      <c r="H573" s="20"/>
      <c r="I573" s="20"/>
      <c r="J573" s="20"/>
    </row>
    <row r="574">
      <c r="A574" s="20"/>
      <c r="B574" s="20"/>
      <c r="D574" s="20"/>
      <c r="E574" s="20"/>
      <c r="F574" s="20"/>
      <c r="G574" s="20"/>
      <c r="H574" s="20"/>
      <c r="I574" s="20"/>
      <c r="J574" s="20"/>
    </row>
    <row r="575">
      <c r="A575" s="20"/>
      <c r="B575" s="20"/>
      <c r="D575" s="20"/>
      <c r="E575" s="20"/>
      <c r="F575" s="20"/>
      <c r="G575" s="20"/>
      <c r="H575" s="20"/>
      <c r="I575" s="20"/>
      <c r="J575" s="20"/>
    </row>
    <row r="576">
      <c r="A576" s="20"/>
      <c r="B576" s="20"/>
      <c r="D576" s="20"/>
      <c r="E576" s="20"/>
      <c r="F576" s="20"/>
      <c r="G576" s="20"/>
      <c r="H576" s="20"/>
      <c r="I576" s="20"/>
      <c r="J576" s="20"/>
    </row>
    <row r="577">
      <c r="A577" s="20"/>
      <c r="B577" s="20"/>
      <c r="D577" s="20"/>
      <c r="E577" s="20"/>
      <c r="F577" s="20"/>
      <c r="G577" s="20"/>
      <c r="H577" s="20"/>
      <c r="I577" s="20"/>
      <c r="J577" s="20"/>
    </row>
    <row r="578">
      <c r="A578" s="20"/>
      <c r="B578" s="20"/>
      <c r="D578" s="20"/>
      <c r="E578" s="20"/>
      <c r="F578" s="20"/>
      <c r="G578" s="20"/>
      <c r="H578" s="20"/>
      <c r="I578" s="20"/>
      <c r="J578" s="20"/>
    </row>
    <row r="579">
      <c r="A579" s="20"/>
      <c r="B579" s="20"/>
      <c r="D579" s="20"/>
      <c r="E579" s="20"/>
      <c r="F579" s="20"/>
      <c r="G579" s="20"/>
      <c r="H579" s="20"/>
      <c r="I579" s="20"/>
      <c r="J579" s="20"/>
    </row>
    <row r="580">
      <c r="A580" s="20"/>
      <c r="B580" s="20"/>
      <c r="D580" s="20"/>
      <c r="E580" s="20"/>
      <c r="F580" s="20"/>
      <c r="G580" s="20"/>
      <c r="H580" s="20"/>
      <c r="I580" s="20"/>
      <c r="J580" s="20"/>
    </row>
    <row r="581">
      <c r="A581" s="20"/>
      <c r="B581" s="20"/>
      <c r="D581" s="20"/>
      <c r="E581" s="20"/>
      <c r="F581" s="20"/>
      <c r="G581" s="20"/>
      <c r="H581" s="20"/>
      <c r="I581" s="20"/>
      <c r="J581" s="20"/>
    </row>
    <row r="582">
      <c r="A582" s="20"/>
      <c r="B582" s="20"/>
      <c r="D582" s="20"/>
      <c r="E582" s="20"/>
      <c r="F582" s="20"/>
      <c r="G582" s="20"/>
      <c r="H582" s="20"/>
      <c r="I582" s="20"/>
      <c r="J582" s="20"/>
    </row>
    <row r="583">
      <c r="A583" s="20"/>
      <c r="B583" s="20"/>
      <c r="D583" s="20"/>
      <c r="E583" s="20"/>
      <c r="F583" s="20"/>
      <c r="G583" s="20"/>
      <c r="H583" s="20"/>
      <c r="I583" s="20"/>
      <c r="J583" s="20"/>
    </row>
    <row r="584">
      <c r="A584" s="20"/>
      <c r="B584" s="20"/>
      <c r="D584" s="20"/>
      <c r="E584" s="20"/>
      <c r="F584" s="20"/>
      <c r="G584" s="20"/>
      <c r="H584" s="20"/>
      <c r="I584" s="20"/>
      <c r="J584" s="20"/>
    </row>
    <row r="585">
      <c r="A585" s="20"/>
      <c r="B585" s="20"/>
      <c r="D585" s="20"/>
      <c r="E585" s="20"/>
      <c r="F585" s="20"/>
      <c r="G585" s="20"/>
      <c r="H585" s="20"/>
      <c r="I585" s="20"/>
      <c r="J585" s="20"/>
    </row>
    <row r="586">
      <c r="A586" s="20"/>
      <c r="B586" s="20"/>
      <c r="D586" s="20"/>
      <c r="E586" s="20"/>
      <c r="F586" s="20"/>
      <c r="G586" s="20"/>
      <c r="H586" s="20"/>
      <c r="I586" s="20"/>
      <c r="J586" s="20"/>
    </row>
    <row r="587">
      <c r="A587" s="20"/>
      <c r="B587" s="20"/>
      <c r="D587" s="20"/>
      <c r="E587" s="20"/>
      <c r="F587" s="20"/>
      <c r="G587" s="20"/>
      <c r="H587" s="20"/>
      <c r="I587" s="20"/>
      <c r="J587" s="20"/>
    </row>
    <row r="588">
      <c r="A588" s="20"/>
      <c r="B588" s="20"/>
      <c r="D588" s="20"/>
      <c r="E588" s="20"/>
      <c r="F588" s="20"/>
      <c r="G588" s="20"/>
      <c r="H588" s="20"/>
      <c r="I588" s="20"/>
      <c r="J588" s="20"/>
    </row>
    <row r="589">
      <c r="A589" s="20"/>
      <c r="B589" s="20"/>
      <c r="D589" s="20"/>
      <c r="E589" s="20"/>
      <c r="F589" s="20"/>
      <c r="G589" s="20"/>
      <c r="H589" s="20"/>
      <c r="I589" s="20"/>
      <c r="J589" s="20"/>
    </row>
    <row r="590">
      <c r="A590" s="20"/>
      <c r="B590" s="20"/>
      <c r="D590" s="20"/>
      <c r="E590" s="20"/>
      <c r="F590" s="20"/>
      <c r="G590" s="20"/>
      <c r="H590" s="20"/>
      <c r="I590" s="20"/>
      <c r="J590" s="20"/>
    </row>
    <row r="591">
      <c r="A591" s="20"/>
      <c r="B591" s="20"/>
      <c r="D591" s="20"/>
      <c r="E591" s="20"/>
      <c r="F591" s="20"/>
      <c r="G591" s="20"/>
      <c r="H591" s="20"/>
      <c r="I591" s="20"/>
      <c r="J591" s="20"/>
    </row>
    <row r="592">
      <c r="A592" s="20"/>
      <c r="B592" s="20"/>
      <c r="D592" s="20"/>
      <c r="E592" s="20"/>
      <c r="F592" s="20"/>
      <c r="G592" s="20"/>
      <c r="H592" s="20"/>
      <c r="I592" s="20"/>
      <c r="J592" s="20"/>
    </row>
    <row r="593">
      <c r="A593" s="20"/>
      <c r="B593" s="20"/>
      <c r="D593" s="20"/>
      <c r="E593" s="20"/>
      <c r="F593" s="20"/>
      <c r="G593" s="20"/>
      <c r="H593" s="20"/>
      <c r="I593" s="20"/>
      <c r="J593" s="20"/>
    </row>
    <row r="594">
      <c r="A594" s="20"/>
      <c r="B594" s="20"/>
      <c r="D594" s="20"/>
      <c r="E594" s="20"/>
      <c r="F594" s="20"/>
      <c r="G594" s="20"/>
      <c r="H594" s="20"/>
      <c r="I594" s="20"/>
      <c r="J594" s="20"/>
    </row>
    <row r="595">
      <c r="A595" s="20"/>
      <c r="B595" s="20"/>
      <c r="D595" s="20"/>
      <c r="E595" s="20"/>
      <c r="F595" s="20"/>
      <c r="G595" s="20"/>
      <c r="H595" s="20"/>
      <c r="I595" s="20"/>
      <c r="J595" s="20"/>
    </row>
    <row r="596">
      <c r="A596" s="20"/>
      <c r="B596" s="20"/>
      <c r="D596" s="20"/>
      <c r="E596" s="20"/>
      <c r="F596" s="20"/>
      <c r="G596" s="20"/>
      <c r="H596" s="20"/>
      <c r="I596" s="20"/>
      <c r="J596" s="20"/>
    </row>
    <row r="597">
      <c r="A597" s="20"/>
      <c r="B597" s="20"/>
      <c r="D597" s="20"/>
      <c r="E597" s="20"/>
      <c r="F597" s="20"/>
      <c r="G597" s="20"/>
      <c r="H597" s="20"/>
      <c r="I597" s="20"/>
      <c r="J597" s="20"/>
    </row>
    <row r="598">
      <c r="A598" s="20"/>
      <c r="B598" s="20"/>
      <c r="D598" s="20"/>
      <c r="E598" s="20"/>
      <c r="F598" s="20"/>
      <c r="G598" s="20"/>
      <c r="H598" s="20"/>
      <c r="I598" s="20"/>
      <c r="J598" s="20"/>
    </row>
    <row r="599">
      <c r="A599" s="20"/>
      <c r="B599" s="20"/>
      <c r="D599" s="20"/>
      <c r="E599" s="20"/>
      <c r="F599" s="20"/>
      <c r="G599" s="20"/>
      <c r="H599" s="20"/>
      <c r="I599" s="20"/>
      <c r="J599" s="20"/>
    </row>
    <row r="600">
      <c r="A600" s="20"/>
      <c r="B600" s="20"/>
      <c r="D600" s="20"/>
      <c r="E600" s="20"/>
      <c r="F600" s="20"/>
      <c r="G600" s="20"/>
      <c r="H600" s="20"/>
      <c r="I600" s="20"/>
      <c r="J600" s="20"/>
    </row>
    <row r="601">
      <c r="A601" s="20"/>
      <c r="B601" s="20"/>
      <c r="D601" s="20"/>
      <c r="E601" s="20"/>
      <c r="F601" s="20"/>
      <c r="G601" s="20"/>
      <c r="H601" s="20"/>
      <c r="I601" s="20"/>
      <c r="J601" s="20"/>
    </row>
    <row r="602">
      <c r="A602" s="20"/>
      <c r="B602" s="20"/>
      <c r="D602" s="20"/>
      <c r="E602" s="20"/>
      <c r="F602" s="20"/>
      <c r="G602" s="20"/>
      <c r="H602" s="20"/>
      <c r="I602" s="20"/>
      <c r="J602" s="20"/>
    </row>
    <row r="603">
      <c r="A603" s="20"/>
      <c r="B603" s="20"/>
      <c r="D603" s="20"/>
      <c r="E603" s="20"/>
      <c r="F603" s="20"/>
      <c r="G603" s="20"/>
      <c r="H603" s="20"/>
      <c r="I603" s="20"/>
      <c r="J603" s="20"/>
    </row>
    <row r="604">
      <c r="A604" s="20"/>
      <c r="B604" s="20"/>
      <c r="D604" s="20"/>
      <c r="E604" s="20"/>
      <c r="F604" s="20"/>
      <c r="G604" s="20"/>
      <c r="H604" s="20"/>
      <c r="I604" s="20"/>
      <c r="J604" s="20"/>
    </row>
    <row r="605">
      <c r="A605" s="20"/>
      <c r="B605" s="20"/>
      <c r="D605" s="20"/>
      <c r="E605" s="20"/>
      <c r="F605" s="20"/>
      <c r="G605" s="20"/>
      <c r="H605" s="20"/>
      <c r="I605" s="20"/>
      <c r="J605" s="20"/>
    </row>
    <row r="606">
      <c r="A606" s="20"/>
      <c r="B606" s="20"/>
      <c r="D606" s="20"/>
      <c r="E606" s="20"/>
      <c r="F606" s="20"/>
      <c r="G606" s="20"/>
      <c r="H606" s="20"/>
      <c r="I606" s="20"/>
      <c r="J606" s="20"/>
    </row>
    <row r="607">
      <c r="A607" s="20"/>
      <c r="B607" s="20"/>
      <c r="D607" s="20"/>
      <c r="E607" s="20"/>
      <c r="F607" s="20"/>
      <c r="G607" s="20"/>
      <c r="H607" s="20"/>
      <c r="I607" s="20"/>
      <c r="J607" s="20"/>
    </row>
    <row r="608">
      <c r="A608" s="20"/>
      <c r="B608" s="20"/>
      <c r="D608" s="20"/>
      <c r="E608" s="20"/>
      <c r="F608" s="20"/>
      <c r="G608" s="20"/>
      <c r="H608" s="20"/>
      <c r="I608" s="20"/>
      <c r="J608" s="20"/>
    </row>
    <row r="609">
      <c r="A609" s="20"/>
      <c r="B609" s="20"/>
      <c r="D609" s="20"/>
      <c r="E609" s="20"/>
      <c r="F609" s="20"/>
      <c r="G609" s="20"/>
      <c r="H609" s="20"/>
      <c r="I609" s="20"/>
      <c r="J609" s="20"/>
    </row>
    <row r="610">
      <c r="A610" s="20"/>
      <c r="B610" s="20"/>
      <c r="D610" s="20"/>
      <c r="E610" s="20"/>
      <c r="F610" s="20"/>
      <c r="G610" s="20"/>
      <c r="H610" s="20"/>
      <c r="I610" s="20"/>
      <c r="J610" s="20"/>
    </row>
    <row r="611">
      <c r="A611" s="20"/>
      <c r="B611" s="20"/>
      <c r="D611" s="20"/>
      <c r="E611" s="20"/>
      <c r="F611" s="20"/>
      <c r="G611" s="20"/>
      <c r="H611" s="20"/>
      <c r="I611" s="20"/>
      <c r="J611" s="20"/>
    </row>
    <row r="612">
      <c r="A612" s="20"/>
      <c r="B612" s="20"/>
      <c r="D612" s="20"/>
      <c r="E612" s="20"/>
      <c r="F612" s="20"/>
      <c r="G612" s="20"/>
      <c r="H612" s="20"/>
      <c r="I612" s="20"/>
      <c r="J612" s="20"/>
    </row>
    <row r="613">
      <c r="A613" s="20"/>
      <c r="B613" s="20"/>
      <c r="D613" s="20"/>
      <c r="E613" s="20"/>
      <c r="F613" s="20"/>
      <c r="G613" s="20"/>
      <c r="H613" s="20"/>
      <c r="I613" s="20"/>
      <c r="J613" s="20"/>
    </row>
    <row r="614">
      <c r="A614" s="20"/>
      <c r="B614" s="20"/>
      <c r="D614" s="20"/>
      <c r="E614" s="20"/>
      <c r="F614" s="20"/>
      <c r="G614" s="20"/>
      <c r="H614" s="20"/>
      <c r="I614" s="20"/>
      <c r="J614" s="20"/>
    </row>
    <row r="615">
      <c r="A615" s="20"/>
      <c r="B615" s="20"/>
      <c r="D615" s="20"/>
      <c r="E615" s="20"/>
      <c r="F615" s="20"/>
      <c r="G615" s="20"/>
      <c r="H615" s="20"/>
      <c r="I615" s="20"/>
      <c r="J615" s="20"/>
    </row>
    <row r="616">
      <c r="A616" s="20"/>
      <c r="B616" s="20"/>
      <c r="D616" s="20"/>
      <c r="E616" s="20"/>
      <c r="F616" s="20"/>
      <c r="G616" s="20"/>
      <c r="H616" s="20"/>
      <c r="I616" s="20"/>
      <c r="J616" s="20"/>
    </row>
    <row r="617">
      <c r="A617" s="20"/>
      <c r="B617" s="20"/>
      <c r="D617" s="20"/>
      <c r="E617" s="20"/>
      <c r="F617" s="20"/>
      <c r="G617" s="20"/>
      <c r="H617" s="20"/>
      <c r="I617" s="20"/>
      <c r="J617" s="20"/>
    </row>
    <row r="618">
      <c r="A618" s="20"/>
      <c r="B618" s="20"/>
      <c r="D618" s="20"/>
      <c r="E618" s="20"/>
      <c r="F618" s="20"/>
      <c r="G618" s="20"/>
      <c r="H618" s="20"/>
      <c r="I618" s="20"/>
      <c r="J618" s="20"/>
    </row>
    <row r="619">
      <c r="A619" s="20"/>
      <c r="B619" s="20"/>
      <c r="D619" s="20"/>
      <c r="E619" s="20"/>
      <c r="F619" s="20"/>
      <c r="G619" s="20"/>
      <c r="H619" s="20"/>
      <c r="I619" s="20"/>
      <c r="J619" s="20"/>
    </row>
    <row r="620">
      <c r="A620" s="20"/>
      <c r="B620" s="20"/>
      <c r="D620" s="20"/>
      <c r="E620" s="20"/>
      <c r="F620" s="20"/>
      <c r="G620" s="20"/>
      <c r="H620" s="20"/>
      <c r="I620" s="20"/>
      <c r="J620" s="20"/>
    </row>
    <row r="621">
      <c r="A621" s="20"/>
      <c r="B621" s="20"/>
      <c r="D621" s="20"/>
      <c r="E621" s="20"/>
      <c r="F621" s="20"/>
      <c r="G621" s="20"/>
      <c r="H621" s="20"/>
      <c r="I621" s="20"/>
      <c r="J621" s="20"/>
    </row>
    <row r="622">
      <c r="A622" s="20"/>
      <c r="B622" s="20"/>
      <c r="D622" s="20"/>
      <c r="E622" s="20"/>
      <c r="F622" s="20"/>
      <c r="G622" s="20"/>
      <c r="H622" s="20"/>
      <c r="I622" s="20"/>
      <c r="J622" s="20"/>
    </row>
    <row r="623">
      <c r="A623" s="20"/>
      <c r="B623" s="20"/>
      <c r="D623" s="20"/>
      <c r="E623" s="20"/>
      <c r="F623" s="20"/>
      <c r="G623" s="20"/>
      <c r="H623" s="20"/>
      <c r="I623" s="20"/>
      <c r="J623" s="20"/>
    </row>
    <row r="624">
      <c r="A624" s="20"/>
      <c r="B624" s="20"/>
      <c r="D624" s="20"/>
      <c r="E624" s="20"/>
      <c r="F624" s="20"/>
      <c r="G624" s="20"/>
      <c r="H624" s="20"/>
      <c r="I624" s="20"/>
      <c r="J624" s="20"/>
    </row>
    <row r="625">
      <c r="A625" s="20"/>
      <c r="B625" s="20"/>
      <c r="D625" s="20"/>
      <c r="E625" s="20"/>
      <c r="F625" s="20"/>
      <c r="G625" s="20"/>
      <c r="H625" s="20"/>
      <c r="I625" s="20"/>
      <c r="J625" s="20"/>
    </row>
    <row r="626">
      <c r="A626" s="20"/>
      <c r="B626" s="20"/>
      <c r="D626" s="20"/>
      <c r="E626" s="20"/>
      <c r="F626" s="20"/>
      <c r="G626" s="20"/>
      <c r="H626" s="20"/>
      <c r="I626" s="20"/>
      <c r="J626" s="20"/>
    </row>
    <row r="627">
      <c r="A627" s="20"/>
      <c r="B627" s="20"/>
      <c r="D627" s="20"/>
      <c r="E627" s="20"/>
      <c r="F627" s="20"/>
      <c r="G627" s="20"/>
      <c r="H627" s="20"/>
      <c r="I627" s="20"/>
      <c r="J627" s="20"/>
    </row>
    <row r="628">
      <c r="A628" s="20"/>
      <c r="B628" s="20"/>
      <c r="D628" s="20"/>
      <c r="E628" s="20"/>
      <c r="F628" s="20"/>
      <c r="G628" s="20"/>
      <c r="H628" s="20"/>
      <c r="I628" s="20"/>
      <c r="J628" s="20"/>
    </row>
    <row r="629">
      <c r="A629" s="20"/>
      <c r="B629" s="20"/>
      <c r="D629" s="20"/>
      <c r="E629" s="20"/>
      <c r="F629" s="20"/>
      <c r="G629" s="20"/>
      <c r="H629" s="20"/>
      <c r="I629" s="20"/>
      <c r="J629" s="20"/>
    </row>
    <row r="630">
      <c r="A630" s="20"/>
      <c r="B630" s="20"/>
      <c r="D630" s="20"/>
      <c r="E630" s="20"/>
      <c r="F630" s="20"/>
      <c r="G630" s="20"/>
      <c r="H630" s="20"/>
      <c r="I630" s="20"/>
      <c r="J630" s="20"/>
    </row>
    <row r="631">
      <c r="A631" s="20"/>
      <c r="B631" s="20"/>
      <c r="D631" s="20"/>
      <c r="E631" s="20"/>
      <c r="F631" s="20"/>
      <c r="G631" s="20"/>
      <c r="H631" s="20"/>
      <c r="I631" s="20"/>
      <c r="J631" s="20"/>
    </row>
    <row r="632">
      <c r="A632" s="20"/>
      <c r="B632" s="20"/>
      <c r="D632" s="20"/>
      <c r="E632" s="20"/>
      <c r="F632" s="20"/>
      <c r="G632" s="20"/>
      <c r="H632" s="20"/>
      <c r="I632" s="20"/>
      <c r="J632" s="20"/>
    </row>
    <row r="633">
      <c r="A633" s="20"/>
      <c r="B633" s="20"/>
      <c r="D633" s="20"/>
      <c r="E633" s="20"/>
      <c r="F633" s="20"/>
      <c r="G633" s="20"/>
      <c r="H633" s="20"/>
      <c r="I633" s="20"/>
      <c r="J633" s="20"/>
    </row>
    <row r="634">
      <c r="A634" s="20"/>
      <c r="B634" s="20"/>
      <c r="D634" s="20"/>
      <c r="E634" s="20"/>
      <c r="F634" s="20"/>
      <c r="G634" s="20"/>
      <c r="H634" s="20"/>
      <c r="I634" s="20"/>
      <c r="J634" s="20"/>
    </row>
    <row r="635">
      <c r="A635" s="20"/>
      <c r="B635" s="20"/>
      <c r="D635" s="20"/>
      <c r="E635" s="20"/>
      <c r="F635" s="20"/>
      <c r="G635" s="20"/>
      <c r="H635" s="20"/>
      <c r="I635" s="20"/>
      <c r="J635" s="20"/>
    </row>
    <row r="636">
      <c r="A636" s="20"/>
      <c r="B636" s="20"/>
      <c r="D636" s="20"/>
      <c r="E636" s="20"/>
      <c r="F636" s="20"/>
      <c r="G636" s="20"/>
      <c r="H636" s="20"/>
      <c r="I636" s="20"/>
      <c r="J636" s="20"/>
    </row>
    <row r="637">
      <c r="A637" s="20"/>
      <c r="B637" s="20"/>
      <c r="D637" s="20"/>
      <c r="E637" s="20"/>
      <c r="F637" s="20"/>
      <c r="G637" s="20"/>
      <c r="H637" s="20"/>
      <c r="I637" s="20"/>
      <c r="J637" s="20"/>
    </row>
    <row r="638">
      <c r="A638" s="20"/>
      <c r="B638" s="20"/>
      <c r="D638" s="20"/>
      <c r="E638" s="20"/>
      <c r="F638" s="20"/>
      <c r="G638" s="20"/>
      <c r="H638" s="20"/>
      <c r="I638" s="20"/>
      <c r="J638" s="20"/>
    </row>
    <row r="639">
      <c r="A639" s="20"/>
      <c r="B639" s="20"/>
      <c r="D639" s="20"/>
      <c r="E639" s="20"/>
      <c r="F639" s="20"/>
      <c r="G639" s="20"/>
      <c r="H639" s="20"/>
      <c r="I639" s="20"/>
      <c r="J639" s="20"/>
    </row>
    <row r="640">
      <c r="A640" s="20"/>
      <c r="B640" s="20"/>
      <c r="D640" s="20"/>
      <c r="E640" s="20"/>
      <c r="F640" s="20"/>
      <c r="G640" s="20"/>
      <c r="H640" s="20"/>
      <c r="I640" s="20"/>
      <c r="J640" s="20"/>
    </row>
    <row r="641">
      <c r="A641" s="20"/>
      <c r="B641" s="20"/>
      <c r="D641" s="20"/>
      <c r="E641" s="20"/>
      <c r="F641" s="20"/>
      <c r="G641" s="20"/>
      <c r="H641" s="20"/>
      <c r="I641" s="20"/>
      <c r="J641" s="20"/>
    </row>
    <row r="642">
      <c r="A642" s="20"/>
      <c r="B642" s="20"/>
      <c r="D642" s="20"/>
      <c r="E642" s="20"/>
      <c r="F642" s="20"/>
      <c r="G642" s="20"/>
      <c r="H642" s="20"/>
      <c r="I642" s="20"/>
      <c r="J642" s="20"/>
    </row>
    <row r="643">
      <c r="A643" s="20"/>
      <c r="B643" s="20"/>
      <c r="D643" s="20"/>
      <c r="E643" s="20"/>
      <c r="F643" s="20"/>
      <c r="G643" s="20"/>
      <c r="H643" s="20"/>
      <c r="I643" s="20"/>
      <c r="J643" s="20"/>
    </row>
    <row r="644">
      <c r="A644" s="20"/>
      <c r="B644" s="20"/>
      <c r="D644" s="20"/>
      <c r="E644" s="20"/>
      <c r="F644" s="20"/>
      <c r="G644" s="20"/>
      <c r="H644" s="20"/>
      <c r="I644" s="20"/>
      <c r="J644" s="20"/>
    </row>
    <row r="645">
      <c r="A645" s="20"/>
      <c r="B645" s="20"/>
      <c r="D645" s="20"/>
      <c r="E645" s="20"/>
      <c r="F645" s="20"/>
      <c r="G645" s="20"/>
      <c r="H645" s="20"/>
      <c r="I645" s="20"/>
      <c r="J645" s="20"/>
    </row>
    <row r="646">
      <c r="A646" s="20"/>
      <c r="B646" s="20"/>
      <c r="D646" s="20"/>
      <c r="E646" s="20"/>
      <c r="F646" s="20"/>
      <c r="G646" s="20"/>
      <c r="H646" s="20"/>
      <c r="I646" s="20"/>
      <c r="J646" s="20"/>
    </row>
    <row r="647">
      <c r="A647" s="20"/>
      <c r="B647" s="20"/>
      <c r="D647" s="20"/>
      <c r="E647" s="20"/>
      <c r="F647" s="20"/>
      <c r="G647" s="20"/>
      <c r="H647" s="20"/>
      <c r="I647" s="20"/>
      <c r="J647" s="20"/>
    </row>
    <row r="648">
      <c r="A648" s="20"/>
      <c r="B648" s="20"/>
      <c r="D648" s="20"/>
      <c r="E648" s="20"/>
      <c r="F648" s="20"/>
      <c r="G648" s="20"/>
      <c r="H648" s="20"/>
      <c r="I648" s="20"/>
      <c r="J648" s="20"/>
    </row>
    <row r="649">
      <c r="A649" s="20"/>
      <c r="B649" s="20"/>
      <c r="D649" s="20"/>
      <c r="E649" s="20"/>
      <c r="F649" s="20"/>
      <c r="G649" s="20"/>
      <c r="H649" s="20"/>
      <c r="I649" s="20"/>
      <c r="J649" s="20"/>
    </row>
    <row r="650">
      <c r="A650" s="20"/>
      <c r="B650" s="20"/>
      <c r="D650" s="20"/>
      <c r="E650" s="20"/>
      <c r="F650" s="20"/>
      <c r="G650" s="20"/>
      <c r="H650" s="20"/>
      <c r="I650" s="20"/>
      <c r="J650" s="20"/>
    </row>
    <row r="651">
      <c r="A651" s="20"/>
      <c r="B651" s="20"/>
      <c r="D651" s="20"/>
      <c r="E651" s="20"/>
      <c r="F651" s="20"/>
      <c r="G651" s="20"/>
      <c r="H651" s="20"/>
      <c r="I651" s="20"/>
      <c r="J651" s="20"/>
    </row>
    <row r="652">
      <c r="A652" s="20"/>
      <c r="B652" s="20"/>
      <c r="D652" s="20"/>
      <c r="E652" s="20"/>
      <c r="F652" s="20"/>
      <c r="G652" s="20"/>
      <c r="H652" s="20"/>
      <c r="I652" s="20"/>
      <c r="J652" s="20"/>
    </row>
    <row r="653">
      <c r="A653" s="20"/>
      <c r="B653" s="20"/>
      <c r="D653" s="20"/>
      <c r="E653" s="20"/>
      <c r="F653" s="20"/>
      <c r="G653" s="20"/>
      <c r="H653" s="20"/>
      <c r="I653" s="20"/>
      <c r="J653" s="20"/>
    </row>
    <row r="654">
      <c r="A654" s="20"/>
      <c r="B654" s="20"/>
      <c r="D654" s="20"/>
      <c r="E654" s="20"/>
      <c r="F654" s="20"/>
      <c r="G654" s="20"/>
      <c r="H654" s="20"/>
      <c r="I654" s="20"/>
      <c r="J654" s="20"/>
    </row>
    <row r="655">
      <c r="A655" s="20"/>
      <c r="B655" s="20"/>
      <c r="D655" s="20"/>
      <c r="E655" s="20"/>
      <c r="F655" s="20"/>
      <c r="G655" s="20"/>
      <c r="H655" s="20"/>
      <c r="I655" s="20"/>
      <c r="J655" s="20"/>
    </row>
    <row r="656">
      <c r="A656" s="20"/>
      <c r="B656" s="20"/>
      <c r="D656" s="20"/>
      <c r="E656" s="20"/>
      <c r="F656" s="20"/>
      <c r="G656" s="20"/>
      <c r="H656" s="20"/>
      <c r="I656" s="20"/>
      <c r="J656" s="20"/>
    </row>
    <row r="657">
      <c r="A657" s="20"/>
      <c r="B657" s="20"/>
      <c r="D657" s="20"/>
      <c r="E657" s="20"/>
      <c r="F657" s="20"/>
      <c r="G657" s="20"/>
      <c r="H657" s="20"/>
      <c r="I657" s="20"/>
      <c r="J657" s="20"/>
    </row>
    <row r="658">
      <c r="A658" s="20"/>
      <c r="B658" s="20"/>
      <c r="D658" s="20"/>
      <c r="E658" s="20"/>
      <c r="F658" s="20"/>
      <c r="G658" s="20"/>
      <c r="H658" s="20"/>
      <c r="I658" s="20"/>
      <c r="J658" s="20"/>
    </row>
    <row r="659">
      <c r="A659" s="20"/>
      <c r="B659" s="20"/>
      <c r="D659" s="20"/>
      <c r="E659" s="20"/>
      <c r="F659" s="20"/>
      <c r="G659" s="20"/>
      <c r="H659" s="20"/>
      <c r="I659" s="20"/>
      <c r="J659" s="20"/>
    </row>
    <row r="660">
      <c r="A660" s="20"/>
      <c r="B660" s="20"/>
      <c r="D660" s="20"/>
      <c r="E660" s="20"/>
      <c r="F660" s="20"/>
      <c r="G660" s="20"/>
      <c r="H660" s="20"/>
      <c r="I660" s="20"/>
      <c r="J660" s="20"/>
    </row>
    <row r="661">
      <c r="A661" s="20"/>
      <c r="B661" s="20"/>
      <c r="D661" s="20"/>
      <c r="E661" s="20"/>
      <c r="F661" s="20"/>
      <c r="G661" s="20"/>
      <c r="H661" s="20"/>
      <c r="I661" s="20"/>
      <c r="J661" s="20"/>
    </row>
    <row r="662">
      <c r="A662" s="20"/>
      <c r="B662" s="20"/>
      <c r="D662" s="20"/>
      <c r="E662" s="20"/>
      <c r="F662" s="20"/>
      <c r="G662" s="20"/>
      <c r="H662" s="20"/>
      <c r="I662" s="20"/>
      <c r="J662" s="20"/>
    </row>
    <row r="663">
      <c r="A663" s="20"/>
      <c r="B663" s="20"/>
      <c r="D663" s="20"/>
      <c r="E663" s="20"/>
      <c r="F663" s="20"/>
      <c r="G663" s="20"/>
      <c r="H663" s="20"/>
      <c r="I663" s="20"/>
      <c r="J663" s="20"/>
    </row>
    <row r="664">
      <c r="A664" s="20"/>
      <c r="B664" s="20"/>
      <c r="D664" s="20"/>
      <c r="E664" s="20"/>
      <c r="F664" s="20"/>
      <c r="G664" s="20"/>
      <c r="H664" s="20"/>
      <c r="I664" s="20"/>
      <c r="J664" s="20"/>
    </row>
    <row r="665">
      <c r="A665" s="20"/>
      <c r="B665" s="20"/>
      <c r="D665" s="20"/>
      <c r="E665" s="20"/>
      <c r="F665" s="20"/>
      <c r="G665" s="20"/>
      <c r="H665" s="20"/>
      <c r="I665" s="20"/>
      <c r="J665" s="20"/>
    </row>
    <row r="666">
      <c r="A666" s="20"/>
      <c r="B666" s="20"/>
      <c r="D666" s="20"/>
      <c r="E666" s="20"/>
      <c r="F666" s="20"/>
      <c r="G666" s="20"/>
      <c r="H666" s="20"/>
      <c r="I666" s="20"/>
      <c r="J666" s="20"/>
    </row>
    <row r="667">
      <c r="A667" s="20"/>
      <c r="B667" s="20"/>
      <c r="D667" s="20"/>
      <c r="E667" s="20"/>
      <c r="F667" s="20"/>
      <c r="G667" s="20"/>
      <c r="H667" s="20"/>
      <c r="I667" s="20"/>
      <c r="J667" s="20"/>
    </row>
    <row r="668">
      <c r="A668" s="20"/>
      <c r="B668" s="20"/>
      <c r="D668" s="20"/>
      <c r="E668" s="20"/>
      <c r="F668" s="20"/>
      <c r="G668" s="20"/>
      <c r="H668" s="20"/>
      <c r="I668" s="20"/>
      <c r="J668" s="20"/>
    </row>
    <row r="669">
      <c r="A669" s="20"/>
      <c r="B669" s="20"/>
      <c r="D669" s="20"/>
      <c r="E669" s="20"/>
      <c r="F669" s="20"/>
      <c r="G669" s="20"/>
      <c r="H669" s="20"/>
      <c r="I669" s="20"/>
      <c r="J669" s="20"/>
    </row>
    <row r="670">
      <c r="A670" s="20"/>
      <c r="B670" s="20"/>
      <c r="D670" s="20"/>
      <c r="E670" s="20"/>
      <c r="F670" s="20"/>
      <c r="G670" s="20"/>
      <c r="H670" s="20"/>
      <c r="I670" s="20"/>
      <c r="J670" s="20"/>
    </row>
    <row r="671">
      <c r="A671" s="20"/>
      <c r="B671" s="20"/>
      <c r="D671" s="20"/>
      <c r="E671" s="20"/>
      <c r="F671" s="20"/>
      <c r="G671" s="20"/>
      <c r="H671" s="20"/>
      <c r="I671" s="20"/>
      <c r="J671" s="20"/>
    </row>
    <row r="672">
      <c r="A672" s="20"/>
      <c r="B672" s="20"/>
      <c r="D672" s="20"/>
      <c r="E672" s="20"/>
      <c r="F672" s="20"/>
      <c r="G672" s="20"/>
      <c r="H672" s="20"/>
      <c r="I672" s="20"/>
      <c r="J672" s="20"/>
    </row>
    <row r="673">
      <c r="A673" s="20"/>
      <c r="B673" s="20"/>
      <c r="D673" s="20"/>
      <c r="E673" s="20"/>
      <c r="F673" s="20"/>
      <c r="G673" s="20"/>
      <c r="H673" s="20"/>
      <c r="I673" s="20"/>
      <c r="J673" s="20"/>
    </row>
    <row r="674">
      <c r="A674" s="20"/>
      <c r="B674" s="20"/>
      <c r="D674" s="20"/>
      <c r="E674" s="20"/>
      <c r="F674" s="20"/>
      <c r="G674" s="20"/>
      <c r="H674" s="20"/>
      <c r="I674" s="20"/>
      <c r="J674" s="20"/>
    </row>
    <row r="675">
      <c r="A675" s="20"/>
      <c r="B675" s="20"/>
      <c r="D675" s="20"/>
      <c r="E675" s="20"/>
      <c r="F675" s="20"/>
      <c r="G675" s="20"/>
      <c r="H675" s="20"/>
      <c r="I675" s="20"/>
      <c r="J675" s="20"/>
    </row>
    <row r="676">
      <c r="A676" s="20"/>
      <c r="B676" s="20"/>
      <c r="D676" s="20"/>
      <c r="E676" s="20"/>
      <c r="F676" s="20"/>
      <c r="G676" s="20"/>
      <c r="H676" s="20"/>
      <c r="I676" s="20"/>
      <c r="J676" s="20"/>
    </row>
    <row r="677">
      <c r="A677" s="20"/>
      <c r="B677" s="20"/>
      <c r="D677" s="20"/>
      <c r="E677" s="20"/>
      <c r="F677" s="20"/>
      <c r="G677" s="20"/>
      <c r="H677" s="20"/>
      <c r="I677" s="20"/>
      <c r="J677" s="20"/>
    </row>
    <row r="678">
      <c r="A678" s="20"/>
      <c r="B678" s="20"/>
      <c r="D678" s="20"/>
      <c r="E678" s="20"/>
      <c r="F678" s="20"/>
      <c r="G678" s="20"/>
      <c r="H678" s="20"/>
      <c r="I678" s="20"/>
      <c r="J678" s="20"/>
    </row>
    <row r="679">
      <c r="A679" s="20"/>
      <c r="B679" s="20"/>
      <c r="D679" s="20"/>
      <c r="E679" s="20"/>
      <c r="F679" s="20"/>
      <c r="G679" s="20"/>
      <c r="H679" s="20"/>
      <c r="I679" s="20"/>
      <c r="J679" s="20"/>
    </row>
    <row r="680">
      <c r="A680" s="20"/>
      <c r="B680" s="20"/>
      <c r="D680" s="20"/>
      <c r="E680" s="20"/>
      <c r="F680" s="20"/>
      <c r="G680" s="20"/>
      <c r="H680" s="20"/>
      <c r="I680" s="20"/>
      <c r="J680" s="20"/>
    </row>
    <row r="681">
      <c r="A681" s="20"/>
      <c r="B681" s="20"/>
      <c r="D681" s="20"/>
      <c r="E681" s="20"/>
      <c r="F681" s="20"/>
      <c r="G681" s="20"/>
      <c r="H681" s="20"/>
      <c r="I681" s="20"/>
      <c r="J681" s="20"/>
    </row>
    <row r="682">
      <c r="A682" s="20"/>
      <c r="B682" s="20"/>
      <c r="D682" s="20"/>
      <c r="E682" s="20"/>
      <c r="F682" s="20"/>
      <c r="G682" s="20"/>
      <c r="H682" s="20"/>
      <c r="I682" s="20"/>
      <c r="J682" s="20"/>
    </row>
    <row r="683">
      <c r="A683" s="20"/>
      <c r="B683" s="20"/>
      <c r="D683" s="20"/>
      <c r="E683" s="20"/>
      <c r="F683" s="20"/>
      <c r="G683" s="20"/>
      <c r="H683" s="20"/>
      <c r="I683" s="20"/>
      <c r="J683" s="20"/>
    </row>
    <row r="684">
      <c r="A684" s="20"/>
      <c r="B684" s="20"/>
      <c r="D684" s="20"/>
      <c r="E684" s="20"/>
      <c r="F684" s="20"/>
      <c r="G684" s="20"/>
      <c r="H684" s="20"/>
      <c r="I684" s="20"/>
      <c r="J684" s="20"/>
    </row>
    <row r="685">
      <c r="A685" s="20"/>
      <c r="B685" s="20"/>
      <c r="D685" s="20"/>
      <c r="E685" s="20"/>
      <c r="F685" s="20"/>
      <c r="G685" s="20"/>
      <c r="H685" s="20"/>
      <c r="I685" s="20"/>
      <c r="J685" s="20"/>
    </row>
    <row r="686">
      <c r="A686" s="20"/>
      <c r="B686" s="20"/>
      <c r="D686" s="20"/>
      <c r="E686" s="20"/>
      <c r="F686" s="20"/>
      <c r="G686" s="20"/>
      <c r="H686" s="20"/>
      <c r="I686" s="20"/>
      <c r="J686" s="20"/>
    </row>
    <row r="687">
      <c r="A687" s="20"/>
      <c r="B687" s="20"/>
      <c r="D687" s="20"/>
      <c r="E687" s="20"/>
      <c r="F687" s="20"/>
      <c r="G687" s="20"/>
      <c r="H687" s="20"/>
      <c r="I687" s="20"/>
      <c r="J687" s="20"/>
    </row>
    <row r="688">
      <c r="A688" s="20"/>
      <c r="B688" s="20"/>
      <c r="D688" s="20"/>
      <c r="E688" s="20"/>
      <c r="F688" s="20"/>
      <c r="G688" s="20"/>
      <c r="H688" s="20"/>
      <c r="I688" s="20"/>
      <c r="J688" s="20"/>
    </row>
    <row r="689">
      <c r="A689" s="20"/>
      <c r="B689" s="20"/>
      <c r="D689" s="20"/>
      <c r="E689" s="20"/>
      <c r="F689" s="20"/>
      <c r="G689" s="20"/>
      <c r="H689" s="20"/>
      <c r="I689" s="20"/>
      <c r="J689" s="20"/>
    </row>
    <row r="690">
      <c r="A690" s="20"/>
      <c r="B690" s="20"/>
      <c r="D690" s="20"/>
      <c r="E690" s="20"/>
      <c r="F690" s="20"/>
      <c r="G690" s="20"/>
      <c r="H690" s="20"/>
      <c r="I690" s="20"/>
      <c r="J690" s="20"/>
    </row>
    <row r="691">
      <c r="A691" s="20"/>
      <c r="B691" s="20"/>
      <c r="D691" s="20"/>
      <c r="E691" s="20"/>
      <c r="F691" s="20"/>
      <c r="G691" s="20"/>
      <c r="H691" s="20"/>
      <c r="I691" s="20"/>
      <c r="J691" s="20"/>
    </row>
    <row r="692">
      <c r="A692" s="20"/>
      <c r="B692" s="20"/>
      <c r="D692" s="20"/>
      <c r="E692" s="20"/>
      <c r="F692" s="20"/>
      <c r="G692" s="20"/>
      <c r="H692" s="20"/>
      <c r="I692" s="20"/>
      <c r="J692" s="20"/>
    </row>
    <row r="693">
      <c r="A693" s="20"/>
      <c r="B693" s="20"/>
      <c r="D693" s="20"/>
      <c r="E693" s="20"/>
      <c r="F693" s="20"/>
      <c r="G693" s="20"/>
      <c r="H693" s="20"/>
      <c r="I693" s="20"/>
      <c r="J693" s="20"/>
    </row>
    <row r="694">
      <c r="A694" s="20"/>
      <c r="B694" s="20"/>
      <c r="D694" s="20"/>
      <c r="E694" s="20"/>
      <c r="F694" s="20"/>
      <c r="G694" s="20"/>
      <c r="H694" s="20"/>
      <c r="I694" s="20"/>
      <c r="J694" s="20"/>
    </row>
    <row r="695">
      <c r="A695" s="20"/>
      <c r="B695" s="20"/>
      <c r="D695" s="20"/>
      <c r="E695" s="20"/>
      <c r="F695" s="20"/>
      <c r="G695" s="20"/>
      <c r="H695" s="20"/>
      <c r="I695" s="20"/>
      <c r="J695" s="20"/>
    </row>
    <row r="696">
      <c r="A696" s="20"/>
      <c r="B696" s="20"/>
      <c r="D696" s="20"/>
      <c r="E696" s="20"/>
      <c r="F696" s="20"/>
      <c r="G696" s="20"/>
      <c r="H696" s="20"/>
      <c r="I696" s="20"/>
      <c r="J696" s="20"/>
    </row>
    <row r="697">
      <c r="A697" s="20"/>
      <c r="B697" s="20"/>
      <c r="D697" s="20"/>
      <c r="E697" s="20"/>
      <c r="F697" s="20"/>
      <c r="G697" s="20"/>
      <c r="H697" s="20"/>
      <c r="I697" s="20"/>
      <c r="J697" s="20"/>
    </row>
    <row r="698">
      <c r="A698" s="20"/>
      <c r="B698" s="20"/>
      <c r="D698" s="20"/>
      <c r="E698" s="20"/>
      <c r="F698" s="20"/>
      <c r="G698" s="20"/>
      <c r="H698" s="20"/>
      <c r="I698" s="20"/>
      <c r="J698" s="20"/>
    </row>
    <row r="699">
      <c r="A699" s="20"/>
      <c r="B699" s="20"/>
      <c r="D699" s="20"/>
      <c r="E699" s="20"/>
      <c r="F699" s="20"/>
      <c r="G699" s="20"/>
      <c r="H699" s="20"/>
      <c r="I699" s="20"/>
      <c r="J699" s="20"/>
    </row>
    <row r="700">
      <c r="A700" s="20"/>
      <c r="B700" s="20"/>
      <c r="D700" s="20"/>
      <c r="E700" s="20"/>
      <c r="F700" s="20"/>
      <c r="G700" s="20"/>
      <c r="H700" s="20"/>
      <c r="I700" s="20"/>
      <c r="J700" s="20"/>
    </row>
    <row r="701">
      <c r="A701" s="20"/>
      <c r="B701" s="20"/>
      <c r="D701" s="20"/>
      <c r="E701" s="20"/>
      <c r="F701" s="20"/>
      <c r="G701" s="20"/>
      <c r="H701" s="20"/>
      <c r="I701" s="20"/>
      <c r="J701" s="20"/>
    </row>
    <row r="702">
      <c r="A702" s="20"/>
      <c r="B702" s="20"/>
      <c r="D702" s="20"/>
      <c r="E702" s="20"/>
      <c r="F702" s="20"/>
      <c r="G702" s="20"/>
      <c r="H702" s="20"/>
      <c r="I702" s="20"/>
      <c r="J702" s="20"/>
    </row>
    <row r="703">
      <c r="A703" s="20"/>
      <c r="B703" s="20"/>
      <c r="D703" s="20"/>
      <c r="E703" s="20"/>
      <c r="F703" s="20"/>
      <c r="G703" s="20"/>
      <c r="H703" s="20"/>
      <c r="I703" s="20"/>
      <c r="J703" s="20"/>
    </row>
    <row r="704">
      <c r="A704" s="20"/>
      <c r="B704" s="20"/>
      <c r="D704" s="20"/>
      <c r="E704" s="20"/>
      <c r="F704" s="20"/>
      <c r="G704" s="20"/>
      <c r="H704" s="20"/>
      <c r="I704" s="20"/>
      <c r="J704" s="20"/>
    </row>
    <row r="705">
      <c r="A705" s="20"/>
      <c r="B705" s="20"/>
      <c r="D705" s="20"/>
      <c r="E705" s="20"/>
      <c r="F705" s="20"/>
      <c r="G705" s="20"/>
      <c r="H705" s="20"/>
      <c r="I705" s="20"/>
      <c r="J705" s="20"/>
    </row>
    <row r="706">
      <c r="A706" s="20"/>
      <c r="B706" s="20"/>
      <c r="D706" s="20"/>
      <c r="E706" s="20"/>
      <c r="F706" s="20"/>
      <c r="G706" s="20"/>
      <c r="H706" s="20"/>
      <c r="I706" s="20"/>
      <c r="J706" s="20"/>
    </row>
    <row r="707">
      <c r="A707" s="20"/>
      <c r="B707" s="20"/>
      <c r="D707" s="20"/>
      <c r="E707" s="20"/>
      <c r="F707" s="20"/>
      <c r="G707" s="20"/>
      <c r="H707" s="20"/>
      <c r="I707" s="20"/>
      <c r="J707" s="20"/>
    </row>
    <row r="708">
      <c r="A708" s="20"/>
      <c r="B708" s="20"/>
      <c r="D708" s="20"/>
      <c r="E708" s="20"/>
      <c r="F708" s="20"/>
      <c r="G708" s="20"/>
      <c r="H708" s="20"/>
      <c r="I708" s="20"/>
      <c r="J708" s="20"/>
    </row>
    <row r="709">
      <c r="A709" s="20"/>
      <c r="B709" s="20"/>
      <c r="D709" s="20"/>
      <c r="E709" s="20"/>
      <c r="F709" s="20"/>
      <c r="G709" s="20"/>
      <c r="H709" s="20"/>
      <c r="I709" s="20"/>
      <c r="J709" s="20"/>
    </row>
    <row r="710">
      <c r="A710" s="20"/>
      <c r="B710" s="20"/>
      <c r="D710" s="20"/>
      <c r="E710" s="20"/>
      <c r="F710" s="20"/>
      <c r="G710" s="20"/>
      <c r="H710" s="20"/>
      <c r="I710" s="20"/>
      <c r="J710" s="20"/>
    </row>
    <row r="711">
      <c r="A711" s="20"/>
      <c r="B711" s="20"/>
      <c r="D711" s="20"/>
      <c r="E711" s="20"/>
      <c r="F711" s="20"/>
      <c r="G711" s="20"/>
      <c r="H711" s="20"/>
      <c r="I711" s="20"/>
      <c r="J711" s="20"/>
    </row>
    <row r="712">
      <c r="A712" s="20"/>
      <c r="B712" s="20"/>
      <c r="D712" s="20"/>
      <c r="E712" s="20"/>
      <c r="F712" s="20"/>
      <c r="G712" s="20"/>
      <c r="H712" s="20"/>
      <c r="I712" s="20"/>
      <c r="J712" s="20"/>
    </row>
    <row r="713">
      <c r="A713" s="20"/>
      <c r="B713" s="20"/>
      <c r="D713" s="20"/>
      <c r="E713" s="20"/>
      <c r="F713" s="20"/>
      <c r="G713" s="20"/>
      <c r="H713" s="20"/>
      <c r="I713" s="20"/>
      <c r="J713" s="20"/>
    </row>
    <row r="714">
      <c r="A714" s="20"/>
      <c r="B714" s="20"/>
      <c r="D714" s="20"/>
      <c r="E714" s="20"/>
      <c r="F714" s="20"/>
      <c r="G714" s="20"/>
      <c r="H714" s="20"/>
      <c r="I714" s="20"/>
      <c r="J714" s="20"/>
    </row>
    <row r="715">
      <c r="A715" s="20"/>
      <c r="B715" s="20"/>
      <c r="D715" s="20"/>
      <c r="E715" s="20"/>
      <c r="F715" s="20"/>
      <c r="G715" s="20"/>
      <c r="H715" s="20"/>
      <c r="I715" s="20"/>
      <c r="J715" s="20"/>
    </row>
    <row r="716">
      <c r="A716" s="20"/>
      <c r="B716" s="20"/>
      <c r="D716" s="20"/>
      <c r="E716" s="20"/>
      <c r="F716" s="20"/>
      <c r="G716" s="20"/>
      <c r="H716" s="20"/>
      <c r="I716" s="20"/>
      <c r="J716" s="20"/>
    </row>
    <row r="717">
      <c r="A717" s="20"/>
      <c r="B717" s="20"/>
      <c r="D717" s="20"/>
      <c r="E717" s="20"/>
      <c r="F717" s="20"/>
      <c r="G717" s="20"/>
      <c r="H717" s="20"/>
      <c r="I717" s="20"/>
      <c r="J717" s="20"/>
    </row>
    <row r="718">
      <c r="A718" s="20"/>
      <c r="B718" s="20"/>
      <c r="D718" s="20"/>
      <c r="E718" s="20"/>
      <c r="F718" s="20"/>
      <c r="G718" s="20"/>
      <c r="H718" s="20"/>
      <c r="I718" s="20"/>
      <c r="J718" s="20"/>
    </row>
    <row r="719">
      <c r="A719" s="20"/>
      <c r="B719" s="20"/>
      <c r="D719" s="20"/>
      <c r="E719" s="20"/>
      <c r="F719" s="20"/>
      <c r="G719" s="20"/>
      <c r="H719" s="20"/>
      <c r="I719" s="20"/>
      <c r="J719" s="20"/>
    </row>
    <row r="720">
      <c r="A720" s="20"/>
      <c r="B720" s="20"/>
      <c r="D720" s="20"/>
      <c r="E720" s="20"/>
      <c r="F720" s="20"/>
      <c r="G720" s="20"/>
      <c r="H720" s="20"/>
      <c r="I720" s="20"/>
      <c r="J720" s="20"/>
    </row>
    <row r="721">
      <c r="A721" s="20"/>
      <c r="B721" s="20"/>
      <c r="D721" s="20"/>
      <c r="E721" s="20"/>
      <c r="F721" s="20"/>
      <c r="G721" s="20"/>
      <c r="H721" s="20"/>
      <c r="I721" s="20"/>
      <c r="J721" s="20"/>
    </row>
    <row r="722">
      <c r="A722" s="20"/>
      <c r="B722" s="20"/>
      <c r="D722" s="20"/>
      <c r="E722" s="20"/>
      <c r="F722" s="20"/>
      <c r="G722" s="20"/>
      <c r="H722" s="20"/>
      <c r="I722" s="20"/>
      <c r="J722" s="20"/>
    </row>
    <row r="723">
      <c r="A723" s="20"/>
      <c r="B723" s="20"/>
      <c r="D723" s="20"/>
      <c r="E723" s="20"/>
      <c r="F723" s="20"/>
      <c r="G723" s="20"/>
      <c r="H723" s="20"/>
      <c r="I723" s="20"/>
      <c r="J723" s="20"/>
    </row>
    <row r="724">
      <c r="A724" s="20"/>
      <c r="B724" s="20"/>
      <c r="D724" s="20"/>
      <c r="E724" s="20"/>
      <c r="F724" s="20"/>
      <c r="G724" s="20"/>
      <c r="H724" s="20"/>
      <c r="I724" s="20"/>
      <c r="J724" s="20"/>
    </row>
    <row r="725">
      <c r="A725" s="20"/>
      <c r="B725" s="20"/>
      <c r="D725" s="20"/>
      <c r="E725" s="20"/>
      <c r="F725" s="20"/>
      <c r="G725" s="20"/>
      <c r="H725" s="20"/>
      <c r="I725" s="20"/>
      <c r="J725" s="20"/>
    </row>
    <row r="726">
      <c r="A726" s="20"/>
      <c r="B726" s="20"/>
      <c r="D726" s="20"/>
      <c r="E726" s="20"/>
      <c r="F726" s="20"/>
      <c r="G726" s="20"/>
      <c r="H726" s="20"/>
      <c r="I726" s="20"/>
      <c r="J726" s="20"/>
    </row>
    <row r="727">
      <c r="A727" s="20"/>
      <c r="B727" s="20"/>
      <c r="D727" s="20"/>
      <c r="E727" s="20"/>
      <c r="F727" s="20"/>
      <c r="G727" s="20"/>
      <c r="H727" s="20"/>
      <c r="I727" s="20"/>
      <c r="J727" s="20"/>
    </row>
    <row r="728">
      <c r="A728" s="20"/>
      <c r="B728" s="20"/>
      <c r="D728" s="20"/>
      <c r="E728" s="20"/>
      <c r="F728" s="20"/>
      <c r="G728" s="20"/>
      <c r="H728" s="20"/>
      <c r="I728" s="20"/>
      <c r="J728" s="20"/>
    </row>
    <row r="729">
      <c r="A729" s="20"/>
      <c r="B729" s="20"/>
      <c r="D729" s="20"/>
      <c r="E729" s="20"/>
      <c r="F729" s="20"/>
      <c r="G729" s="20"/>
      <c r="H729" s="20"/>
      <c r="I729" s="20"/>
      <c r="J729" s="20"/>
    </row>
    <row r="730">
      <c r="A730" s="20"/>
      <c r="B730" s="20"/>
      <c r="D730" s="20"/>
      <c r="E730" s="20"/>
      <c r="F730" s="20"/>
      <c r="G730" s="20"/>
      <c r="H730" s="20"/>
      <c r="I730" s="20"/>
      <c r="J730" s="20"/>
    </row>
    <row r="731">
      <c r="A731" s="20"/>
      <c r="B731" s="20"/>
      <c r="D731" s="20"/>
      <c r="E731" s="20"/>
      <c r="F731" s="20"/>
      <c r="G731" s="20"/>
      <c r="H731" s="20"/>
      <c r="I731" s="20"/>
      <c r="J731" s="20"/>
    </row>
    <row r="732">
      <c r="A732" s="20"/>
      <c r="B732" s="20"/>
      <c r="D732" s="20"/>
      <c r="E732" s="20"/>
      <c r="F732" s="20"/>
      <c r="G732" s="20"/>
      <c r="H732" s="20"/>
      <c r="I732" s="20"/>
      <c r="J732" s="20"/>
    </row>
    <row r="733">
      <c r="A733" s="20"/>
      <c r="B733" s="20"/>
      <c r="D733" s="20"/>
      <c r="E733" s="20"/>
      <c r="F733" s="20"/>
      <c r="G733" s="20"/>
      <c r="H733" s="20"/>
      <c r="I733" s="20"/>
      <c r="J733" s="20"/>
    </row>
    <row r="734">
      <c r="A734" s="20"/>
      <c r="B734" s="20"/>
      <c r="D734" s="20"/>
      <c r="E734" s="20"/>
      <c r="F734" s="20"/>
      <c r="G734" s="20"/>
      <c r="H734" s="20"/>
      <c r="I734" s="20"/>
      <c r="J734" s="20"/>
    </row>
    <row r="735">
      <c r="A735" s="20"/>
      <c r="B735" s="20"/>
      <c r="D735" s="20"/>
      <c r="E735" s="20"/>
      <c r="F735" s="20"/>
      <c r="G735" s="20"/>
      <c r="H735" s="20"/>
      <c r="I735" s="20"/>
      <c r="J735" s="20"/>
    </row>
    <row r="736">
      <c r="A736" s="20"/>
      <c r="B736" s="20"/>
      <c r="D736" s="20"/>
      <c r="E736" s="20"/>
      <c r="F736" s="20"/>
      <c r="G736" s="20"/>
      <c r="H736" s="20"/>
      <c r="I736" s="20"/>
      <c r="J736" s="20"/>
    </row>
    <row r="737">
      <c r="A737" s="20"/>
      <c r="B737" s="20"/>
      <c r="D737" s="20"/>
      <c r="E737" s="20"/>
      <c r="F737" s="20"/>
      <c r="G737" s="20"/>
      <c r="H737" s="20"/>
      <c r="I737" s="20"/>
      <c r="J737" s="20"/>
    </row>
    <row r="738">
      <c r="A738" s="20"/>
      <c r="B738" s="20"/>
      <c r="D738" s="20"/>
      <c r="E738" s="20"/>
      <c r="F738" s="20"/>
      <c r="G738" s="20"/>
      <c r="H738" s="20"/>
      <c r="I738" s="20"/>
      <c r="J738" s="20"/>
    </row>
    <row r="739">
      <c r="A739" s="20"/>
      <c r="B739" s="20"/>
      <c r="D739" s="20"/>
      <c r="E739" s="20"/>
      <c r="F739" s="20"/>
      <c r="G739" s="20"/>
      <c r="H739" s="20"/>
      <c r="I739" s="20"/>
      <c r="J739" s="20"/>
    </row>
    <row r="740">
      <c r="A740" s="20"/>
      <c r="B740" s="20"/>
      <c r="D740" s="20"/>
      <c r="E740" s="20"/>
      <c r="F740" s="20"/>
      <c r="G740" s="20"/>
      <c r="H740" s="20"/>
      <c r="I740" s="20"/>
      <c r="J740" s="20"/>
    </row>
    <row r="741">
      <c r="A741" s="20"/>
      <c r="B741" s="20"/>
      <c r="D741" s="20"/>
      <c r="E741" s="20"/>
      <c r="F741" s="20"/>
      <c r="G741" s="20"/>
      <c r="H741" s="20"/>
      <c r="I741" s="20"/>
      <c r="J741" s="20"/>
    </row>
    <row r="742">
      <c r="A742" s="20"/>
      <c r="B742" s="20"/>
      <c r="D742" s="20"/>
      <c r="E742" s="20"/>
      <c r="F742" s="20"/>
      <c r="G742" s="20"/>
      <c r="H742" s="20"/>
      <c r="I742" s="20"/>
      <c r="J742" s="20"/>
    </row>
    <row r="743">
      <c r="A743" s="20"/>
      <c r="B743" s="20"/>
      <c r="D743" s="20"/>
      <c r="E743" s="20"/>
      <c r="F743" s="20"/>
      <c r="G743" s="20"/>
      <c r="H743" s="20"/>
      <c r="I743" s="20"/>
      <c r="J743" s="20"/>
    </row>
    <row r="744">
      <c r="A744" s="20"/>
      <c r="B744" s="20"/>
      <c r="D744" s="20"/>
      <c r="E744" s="20"/>
      <c r="F744" s="20"/>
      <c r="G744" s="20"/>
      <c r="H744" s="20"/>
      <c r="I744" s="20"/>
      <c r="J744" s="20"/>
    </row>
    <row r="745">
      <c r="A745" s="20"/>
      <c r="B745" s="20"/>
      <c r="D745" s="20"/>
      <c r="E745" s="20"/>
      <c r="F745" s="20"/>
      <c r="G745" s="20"/>
      <c r="H745" s="20"/>
      <c r="I745" s="20"/>
      <c r="J745" s="20"/>
    </row>
    <row r="746">
      <c r="A746" s="20"/>
      <c r="B746" s="20"/>
      <c r="D746" s="20"/>
      <c r="E746" s="20"/>
      <c r="F746" s="20"/>
      <c r="G746" s="20"/>
      <c r="H746" s="20"/>
      <c r="I746" s="20"/>
      <c r="J746" s="20"/>
    </row>
    <row r="747">
      <c r="A747" s="20"/>
      <c r="B747" s="20"/>
      <c r="D747" s="20"/>
      <c r="E747" s="20"/>
      <c r="F747" s="20"/>
      <c r="G747" s="20"/>
      <c r="H747" s="20"/>
      <c r="I747" s="20"/>
      <c r="J747" s="20"/>
    </row>
    <row r="748">
      <c r="A748" s="20"/>
      <c r="B748" s="20"/>
      <c r="D748" s="20"/>
      <c r="E748" s="20"/>
      <c r="F748" s="20"/>
      <c r="G748" s="20"/>
      <c r="H748" s="20"/>
      <c r="I748" s="20"/>
      <c r="J748" s="20"/>
    </row>
    <row r="749">
      <c r="A749" s="20"/>
      <c r="B749" s="20"/>
      <c r="D749" s="20"/>
      <c r="E749" s="20"/>
      <c r="F749" s="20"/>
      <c r="G749" s="20"/>
      <c r="H749" s="20"/>
      <c r="I749" s="20"/>
      <c r="J749" s="20"/>
    </row>
    <row r="750">
      <c r="A750" s="20"/>
      <c r="B750" s="20"/>
      <c r="D750" s="20"/>
      <c r="E750" s="20"/>
      <c r="F750" s="20"/>
      <c r="G750" s="20"/>
      <c r="H750" s="20"/>
      <c r="I750" s="20"/>
      <c r="J750" s="20"/>
    </row>
    <row r="751">
      <c r="A751" s="20"/>
      <c r="B751" s="20"/>
      <c r="D751" s="20"/>
      <c r="E751" s="20"/>
      <c r="F751" s="20"/>
      <c r="G751" s="20"/>
      <c r="H751" s="20"/>
      <c r="I751" s="20"/>
      <c r="J751" s="20"/>
    </row>
    <row r="752">
      <c r="A752" s="20"/>
      <c r="B752" s="20"/>
      <c r="D752" s="20"/>
      <c r="E752" s="20"/>
      <c r="F752" s="20"/>
      <c r="G752" s="20"/>
      <c r="H752" s="20"/>
      <c r="I752" s="20"/>
      <c r="J752" s="20"/>
    </row>
    <row r="753">
      <c r="A753" s="20"/>
      <c r="B753" s="20"/>
      <c r="D753" s="20"/>
      <c r="E753" s="20"/>
      <c r="F753" s="20"/>
      <c r="G753" s="20"/>
      <c r="H753" s="20"/>
      <c r="I753" s="20"/>
      <c r="J753" s="20"/>
    </row>
    <row r="754">
      <c r="A754" s="20"/>
      <c r="B754" s="20"/>
      <c r="D754" s="20"/>
      <c r="E754" s="20"/>
      <c r="F754" s="20"/>
      <c r="G754" s="20"/>
      <c r="H754" s="20"/>
      <c r="I754" s="20"/>
      <c r="J754" s="20"/>
    </row>
    <row r="755">
      <c r="A755" s="20"/>
      <c r="B755" s="20"/>
      <c r="D755" s="20"/>
      <c r="E755" s="20"/>
      <c r="F755" s="20"/>
      <c r="G755" s="20"/>
      <c r="H755" s="20"/>
      <c r="I755" s="20"/>
      <c r="J755" s="20"/>
    </row>
    <row r="756">
      <c r="A756" s="20"/>
      <c r="B756" s="20"/>
      <c r="D756" s="20"/>
      <c r="E756" s="20"/>
      <c r="F756" s="20"/>
      <c r="G756" s="20"/>
      <c r="H756" s="20"/>
      <c r="I756" s="20"/>
      <c r="J756" s="20"/>
    </row>
    <row r="757">
      <c r="A757" s="20"/>
      <c r="B757" s="20"/>
      <c r="D757" s="20"/>
      <c r="E757" s="20"/>
      <c r="F757" s="20"/>
      <c r="G757" s="20"/>
      <c r="H757" s="20"/>
      <c r="I757" s="20"/>
      <c r="J757" s="20"/>
    </row>
    <row r="758">
      <c r="A758" s="20"/>
      <c r="B758" s="20"/>
      <c r="D758" s="20"/>
      <c r="E758" s="20"/>
      <c r="F758" s="20"/>
      <c r="G758" s="20"/>
      <c r="H758" s="20"/>
      <c r="I758" s="20"/>
      <c r="J758" s="20"/>
    </row>
    <row r="759">
      <c r="A759" s="20"/>
      <c r="B759" s="20"/>
      <c r="D759" s="20"/>
      <c r="E759" s="20"/>
      <c r="F759" s="20"/>
      <c r="G759" s="20"/>
      <c r="H759" s="20"/>
      <c r="I759" s="20"/>
      <c r="J759" s="20"/>
    </row>
    <row r="760">
      <c r="A760" s="20"/>
      <c r="B760" s="20"/>
      <c r="D760" s="20"/>
      <c r="E760" s="20"/>
      <c r="F760" s="20"/>
      <c r="G760" s="20"/>
      <c r="H760" s="20"/>
      <c r="I760" s="20"/>
      <c r="J760" s="20"/>
    </row>
    <row r="761">
      <c r="A761" s="20"/>
      <c r="B761" s="20"/>
      <c r="D761" s="20"/>
      <c r="E761" s="20"/>
      <c r="F761" s="20"/>
      <c r="G761" s="20"/>
      <c r="H761" s="20"/>
      <c r="I761" s="20"/>
      <c r="J761" s="20"/>
    </row>
    <row r="762">
      <c r="A762" s="20"/>
      <c r="B762" s="20"/>
      <c r="D762" s="20"/>
      <c r="E762" s="20"/>
      <c r="F762" s="20"/>
      <c r="G762" s="20"/>
      <c r="H762" s="20"/>
      <c r="I762" s="20"/>
      <c r="J762" s="20"/>
    </row>
    <row r="763">
      <c r="A763" s="20"/>
      <c r="B763" s="20"/>
      <c r="D763" s="20"/>
      <c r="E763" s="20"/>
      <c r="F763" s="20"/>
      <c r="G763" s="20"/>
      <c r="H763" s="20"/>
      <c r="I763" s="20"/>
      <c r="J763" s="20"/>
    </row>
    <row r="764">
      <c r="A764" s="20"/>
      <c r="B764" s="20"/>
      <c r="D764" s="20"/>
      <c r="E764" s="20"/>
      <c r="F764" s="20"/>
      <c r="G764" s="20"/>
      <c r="H764" s="20"/>
      <c r="I764" s="20"/>
      <c r="J764" s="20"/>
    </row>
    <row r="765">
      <c r="A765" s="20"/>
      <c r="B765" s="20"/>
      <c r="D765" s="20"/>
      <c r="E765" s="20"/>
      <c r="F765" s="20"/>
      <c r="G765" s="20"/>
      <c r="H765" s="20"/>
      <c r="I765" s="20"/>
      <c r="J765" s="20"/>
    </row>
    <row r="766">
      <c r="A766" s="20"/>
      <c r="B766" s="20"/>
      <c r="D766" s="20"/>
      <c r="E766" s="20"/>
      <c r="F766" s="20"/>
      <c r="G766" s="20"/>
      <c r="H766" s="20"/>
      <c r="I766" s="20"/>
      <c r="J766" s="20"/>
    </row>
    <row r="767">
      <c r="A767" s="20"/>
      <c r="B767" s="20"/>
      <c r="D767" s="20"/>
      <c r="E767" s="20"/>
      <c r="F767" s="20"/>
      <c r="G767" s="20"/>
      <c r="H767" s="20"/>
      <c r="I767" s="20"/>
      <c r="J767" s="20"/>
    </row>
    <row r="768">
      <c r="A768" s="20"/>
      <c r="B768" s="20"/>
      <c r="D768" s="20"/>
      <c r="E768" s="20"/>
      <c r="F768" s="20"/>
      <c r="G768" s="20"/>
      <c r="H768" s="20"/>
      <c r="I768" s="20"/>
      <c r="J768" s="20"/>
    </row>
    <row r="769">
      <c r="A769" s="20"/>
      <c r="B769" s="20"/>
      <c r="D769" s="20"/>
      <c r="E769" s="20"/>
      <c r="F769" s="20"/>
      <c r="G769" s="20"/>
      <c r="H769" s="20"/>
      <c r="I769" s="20"/>
      <c r="J769" s="20"/>
    </row>
    <row r="770">
      <c r="A770" s="20"/>
      <c r="B770" s="20"/>
      <c r="D770" s="20"/>
      <c r="E770" s="20"/>
      <c r="F770" s="20"/>
      <c r="G770" s="20"/>
      <c r="H770" s="20"/>
      <c r="I770" s="20"/>
      <c r="J770" s="20"/>
    </row>
    <row r="771">
      <c r="A771" s="20"/>
      <c r="B771" s="20"/>
      <c r="D771" s="20"/>
      <c r="E771" s="20"/>
      <c r="F771" s="20"/>
      <c r="G771" s="20"/>
      <c r="H771" s="20"/>
      <c r="I771" s="20"/>
      <c r="J771" s="20"/>
    </row>
    <row r="772">
      <c r="A772" s="20"/>
      <c r="B772" s="20"/>
      <c r="D772" s="20"/>
      <c r="E772" s="20"/>
      <c r="F772" s="20"/>
      <c r="G772" s="20"/>
      <c r="H772" s="20"/>
      <c r="I772" s="20"/>
      <c r="J772" s="20"/>
    </row>
    <row r="773">
      <c r="A773" s="20"/>
      <c r="B773" s="20"/>
      <c r="D773" s="20"/>
      <c r="E773" s="20"/>
      <c r="F773" s="20"/>
      <c r="G773" s="20"/>
      <c r="H773" s="20"/>
      <c r="I773" s="20"/>
      <c r="J773" s="20"/>
    </row>
    <row r="774">
      <c r="A774" s="20"/>
      <c r="B774" s="20"/>
      <c r="D774" s="20"/>
      <c r="E774" s="20"/>
      <c r="F774" s="20"/>
      <c r="G774" s="20"/>
      <c r="H774" s="20"/>
      <c r="I774" s="20"/>
      <c r="J774" s="20"/>
    </row>
    <row r="775">
      <c r="A775" s="20"/>
      <c r="B775" s="20"/>
      <c r="D775" s="20"/>
      <c r="E775" s="20"/>
      <c r="F775" s="20"/>
      <c r="G775" s="20"/>
      <c r="H775" s="20"/>
      <c r="I775" s="20"/>
      <c r="J775" s="20"/>
    </row>
    <row r="776">
      <c r="A776" s="20"/>
      <c r="B776" s="20"/>
      <c r="D776" s="20"/>
      <c r="E776" s="20"/>
      <c r="F776" s="20"/>
      <c r="G776" s="20"/>
      <c r="H776" s="20"/>
      <c r="I776" s="20"/>
      <c r="J776" s="20"/>
    </row>
    <row r="777">
      <c r="A777" s="20"/>
      <c r="B777" s="20"/>
      <c r="D777" s="20"/>
      <c r="E777" s="20"/>
      <c r="F777" s="20"/>
      <c r="G777" s="20"/>
      <c r="H777" s="20"/>
      <c r="I777" s="20"/>
      <c r="J777" s="20"/>
    </row>
    <row r="778">
      <c r="A778" s="20"/>
      <c r="B778" s="20"/>
      <c r="D778" s="20"/>
      <c r="E778" s="20"/>
      <c r="F778" s="20"/>
      <c r="G778" s="20"/>
      <c r="H778" s="20"/>
      <c r="I778" s="20"/>
      <c r="J778" s="20"/>
    </row>
    <row r="779">
      <c r="A779" s="20"/>
      <c r="B779" s="20"/>
      <c r="D779" s="20"/>
      <c r="E779" s="20"/>
      <c r="F779" s="20"/>
      <c r="G779" s="20"/>
      <c r="H779" s="20"/>
      <c r="I779" s="20"/>
      <c r="J779" s="20"/>
    </row>
    <row r="780">
      <c r="A780" s="20"/>
      <c r="B780" s="20"/>
      <c r="D780" s="20"/>
      <c r="E780" s="20"/>
      <c r="F780" s="20"/>
      <c r="G780" s="20"/>
      <c r="H780" s="20"/>
      <c r="I780" s="20"/>
      <c r="J780" s="20"/>
    </row>
    <row r="781">
      <c r="A781" s="20"/>
      <c r="B781" s="20"/>
      <c r="D781" s="20"/>
      <c r="E781" s="20"/>
      <c r="F781" s="20"/>
      <c r="G781" s="20"/>
      <c r="H781" s="20"/>
      <c r="I781" s="20"/>
      <c r="J781" s="20"/>
    </row>
    <row r="782">
      <c r="A782" s="20"/>
      <c r="B782" s="20"/>
      <c r="D782" s="20"/>
      <c r="E782" s="20"/>
      <c r="F782" s="20"/>
      <c r="G782" s="20"/>
      <c r="H782" s="20"/>
      <c r="I782" s="20"/>
      <c r="J782" s="20"/>
    </row>
    <row r="783">
      <c r="A783" s="20"/>
      <c r="B783" s="20"/>
      <c r="D783" s="20"/>
      <c r="E783" s="20"/>
      <c r="F783" s="20"/>
      <c r="G783" s="20"/>
      <c r="H783" s="20"/>
      <c r="I783" s="20"/>
      <c r="J783" s="20"/>
    </row>
    <row r="784">
      <c r="A784" s="20"/>
      <c r="B784" s="20"/>
      <c r="D784" s="20"/>
      <c r="E784" s="20"/>
      <c r="F784" s="20"/>
      <c r="G784" s="20"/>
      <c r="H784" s="20"/>
      <c r="I784" s="20"/>
      <c r="J784" s="20"/>
    </row>
    <row r="785">
      <c r="A785" s="20"/>
      <c r="B785" s="20"/>
      <c r="D785" s="20"/>
      <c r="E785" s="20"/>
      <c r="F785" s="20"/>
      <c r="G785" s="20"/>
      <c r="H785" s="20"/>
      <c r="I785" s="20"/>
      <c r="J785" s="20"/>
    </row>
    <row r="786">
      <c r="A786" s="20"/>
      <c r="B786" s="20"/>
      <c r="D786" s="20"/>
      <c r="E786" s="20"/>
      <c r="F786" s="20"/>
      <c r="G786" s="20"/>
      <c r="H786" s="20"/>
      <c r="I786" s="20"/>
      <c r="J786" s="20"/>
    </row>
    <row r="787">
      <c r="A787" s="20"/>
      <c r="B787" s="20"/>
      <c r="D787" s="20"/>
      <c r="E787" s="20"/>
      <c r="F787" s="20"/>
      <c r="G787" s="20"/>
      <c r="H787" s="20"/>
      <c r="I787" s="20"/>
      <c r="J787" s="20"/>
    </row>
    <row r="788">
      <c r="A788" s="20"/>
      <c r="B788" s="20"/>
      <c r="D788" s="20"/>
      <c r="E788" s="20"/>
      <c r="F788" s="20"/>
      <c r="G788" s="20"/>
      <c r="H788" s="20"/>
      <c r="I788" s="20"/>
      <c r="J788" s="20"/>
    </row>
    <row r="789">
      <c r="A789" s="20"/>
      <c r="B789" s="20"/>
      <c r="D789" s="20"/>
      <c r="E789" s="20"/>
      <c r="F789" s="20"/>
      <c r="G789" s="20"/>
      <c r="H789" s="20"/>
      <c r="I789" s="20"/>
      <c r="J789" s="20"/>
    </row>
    <row r="790">
      <c r="A790" s="20"/>
      <c r="B790" s="20"/>
      <c r="D790" s="20"/>
      <c r="E790" s="20"/>
      <c r="F790" s="20"/>
      <c r="G790" s="20"/>
      <c r="H790" s="20"/>
      <c r="I790" s="20"/>
      <c r="J790" s="20"/>
    </row>
    <row r="791">
      <c r="A791" s="20"/>
      <c r="B791" s="20"/>
      <c r="D791" s="20"/>
      <c r="E791" s="20"/>
      <c r="F791" s="20"/>
      <c r="G791" s="20"/>
      <c r="H791" s="20"/>
      <c r="I791" s="20"/>
      <c r="J791" s="20"/>
    </row>
    <row r="792">
      <c r="A792" s="20"/>
      <c r="B792" s="20"/>
      <c r="D792" s="20"/>
      <c r="E792" s="20"/>
      <c r="F792" s="20"/>
      <c r="G792" s="20"/>
      <c r="H792" s="20"/>
      <c r="I792" s="20"/>
      <c r="J792" s="20"/>
    </row>
    <row r="793">
      <c r="A793" s="20"/>
      <c r="B793" s="20"/>
      <c r="D793" s="20"/>
      <c r="E793" s="20"/>
      <c r="F793" s="20"/>
      <c r="G793" s="20"/>
      <c r="H793" s="20"/>
      <c r="I793" s="20"/>
      <c r="J793" s="20"/>
    </row>
    <row r="794">
      <c r="A794" s="20"/>
      <c r="B794" s="20"/>
      <c r="D794" s="20"/>
      <c r="E794" s="20"/>
      <c r="F794" s="20"/>
      <c r="G794" s="20"/>
      <c r="H794" s="20"/>
      <c r="I794" s="20"/>
      <c r="J794" s="20"/>
    </row>
    <row r="795">
      <c r="A795" s="20"/>
      <c r="B795" s="20"/>
      <c r="D795" s="20"/>
      <c r="E795" s="20"/>
      <c r="F795" s="20"/>
      <c r="G795" s="20"/>
      <c r="H795" s="20"/>
      <c r="I795" s="20"/>
      <c r="J795" s="20"/>
    </row>
    <row r="796">
      <c r="A796" s="20"/>
      <c r="B796" s="20"/>
      <c r="D796" s="20"/>
      <c r="E796" s="20"/>
      <c r="F796" s="20"/>
      <c r="G796" s="20"/>
      <c r="H796" s="20"/>
      <c r="I796" s="20"/>
      <c r="J796" s="20"/>
    </row>
    <row r="797">
      <c r="A797" s="20"/>
      <c r="B797" s="20"/>
      <c r="D797" s="20"/>
      <c r="E797" s="20"/>
      <c r="F797" s="20"/>
      <c r="G797" s="20"/>
      <c r="H797" s="20"/>
      <c r="I797" s="20"/>
      <c r="J797" s="20"/>
    </row>
    <row r="798">
      <c r="A798" s="20"/>
      <c r="B798" s="20"/>
      <c r="D798" s="20"/>
      <c r="E798" s="20"/>
      <c r="F798" s="20"/>
      <c r="G798" s="20"/>
      <c r="H798" s="20"/>
      <c r="I798" s="20"/>
      <c r="J798" s="20"/>
    </row>
    <row r="799">
      <c r="A799" s="20"/>
      <c r="B799" s="20"/>
      <c r="D799" s="20"/>
      <c r="E799" s="20"/>
      <c r="F799" s="20"/>
      <c r="G799" s="20"/>
      <c r="H799" s="20"/>
      <c r="I799" s="20"/>
      <c r="J799" s="20"/>
    </row>
    <row r="800">
      <c r="A800" s="20"/>
      <c r="B800" s="20"/>
      <c r="D800" s="20"/>
      <c r="E800" s="20"/>
      <c r="F800" s="20"/>
      <c r="G800" s="20"/>
      <c r="H800" s="20"/>
      <c r="I800" s="20"/>
      <c r="J800" s="20"/>
    </row>
    <row r="801">
      <c r="A801" s="20"/>
      <c r="B801" s="20"/>
      <c r="D801" s="20"/>
      <c r="E801" s="20"/>
      <c r="F801" s="20"/>
      <c r="G801" s="20"/>
      <c r="H801" s="20"/>
      <c r="I801" s="20"/>
      <c r="J801" s="20"/>
    </row>
    <row r="802">
      <c r="A802" s="20"/>
      <c r="B802" s="20"/>
      <c r="D802" s="20"/>
      <c r="E802" s="20"/>
      <c r="F802" s="20"/>
      <c r="G802" s="20"/>
      <c r="H802" s="20"/>
      <c r="I802" s="20"/>
      <c r="J802" s="20"/>
    </row>
    <row r="803">
      <c r="A803" s="20"/>
      <c r="B803" s="20"/>
      <c r="D803" s="20"/>
      <c r="E803" s="20"/>
      <c r="F803" s="20"/>
      <c r="G803" s="20"/>
      <c r="H803" s="20"/>
      <c r="I803" s="20"/>
      <c r="J803" s="20"/>
    </row>
    <row r="804">
      <c r="A804" s="20"/>
      <c r="B804" s="20"/>
      <c r="D804" s="20"/>
      <c r="E804" s="20"/>
      <c r="F804" s="20"/>
      <c r="G804" s="20"/>
      <c r="H804" s="20"/>
      <c r="I804" s="20"/>
      <c r="J804" s="20"/>
    </row>
    <row r="805">
      <c r="A805" s="20"/>
      <c r="B805" s="20"/>
      <c r="D805" s="20"/>
      <c r="E805" s="20"/>
      <c r="F805" s="20"/>
      <c r="G805" s="20"/>
      <c r="H805" s="20"/>
      <c r="I805" s="20"/>
      <c r="J805" s="20"/>
    </row>
    <row r="806">
      <c r="A806" s="20"/>
      <c r="B806" s="20"/>
      <c r="D806" s="20"/>
      <c r="E806" s="20"/>
      <c r="F806" s="20"/>
      <c r="G806" s="20"/>
      <c r="H806" s="20"/>
      <c r="I806" s="20"/>
      <c r="J806" s="20"/>
    </row>
    <row r="807">
      <c r="A807" s="20"/>
      <c r="B807" s="20"/>
      <c r="D807" s="20"/>
      <c r="E807" s="20"/>
      <c r="F807" s="20"/>
      <c r="G807" s="20"/>
      <c r="H807" s="20"/>
      <c r="I807" s="20"/>
      <c r="J807" s="20"/>
    </row>
    <row r="808">
      <c r="A808" s="20"/>
      <c r="B808" s="20"/>
      <c r="D808" s="20"/>
      <c r="E808" s="20"/>
      <c r="F808" s="20"/>
      <c r="G808" s="20"/>
      <c r="H808" s="20"/>
      <c r="I808" s="20"/>
      <c r="J808" s="20"/>
    </row>
    <row r="809">
      <c r="A809" s="20"/>
      <c r="B809" s="20"/>
      <c r="D809" s="20"/>
      <c r="E809" s="20"/>
      <c r="F809" s="20"/>
      <c r="G809" s="20"/>
      <c r="H809" s="20"/>
      <c r="I809" s="20"/>
      <c r="J809" s="20"/>
    </row>
    <row r="810">
      <c r="A810" s="20"/>
      <c r="B810" s="20"/>
      <c r="D810" s="20"/>
      <c r="E810" s="20"/>
      <c r="F810" s="20"/>
      <c r="G810" s="20"/>
      <c r="H810" s="20"/>
      <c r="I810" s="20"/>
      <c r="J810" s="20"/>
    </row>
    <row r="811">
      <c r="A811" s="20"/>
      <c r="B811" s="20"/>
      <c r="D811" s="20"/>
      <c r="E811" s="20"/>
      <c r="F811" s="20"/>
      <c r="G811" s="20"/>
      <c r="H811" s="20"/>
      <c r="I811" s="20"/>
      <c r="J811" s="20"/>
    </row>
    <row r="812">
      <c r="A812" s="20"/>
      <c r="B812" s="20"/>
      <c r="D812" s="20"/>
      <c r="E812" s="20"/>
      <c r="F812" s="20"/>
      <c r="G812" s="20"/>
      <c r="H812" s="20"/>
      <c r="I812" s="20"/>
      <c r="J812" s="20"/>
    </row>
    <row r="813">
      <c r="A813" s="20"/>
      <c r="B813" s="20"/>
      <c r="D813" s="20"/>
      <c r="E813" s="20"/>
      <c r="F813" s="20"/>
      <c r="G813" s="20"/>
      <c r="H813" s="20"/>
      <c r="I813" s="20"/>
      <c r="J813" s="20"/>
    </row>
    <row r="814">
      <c r="A814" s="20"/>
      <c r="B814" s="20"/>
      <c r="D814" s="20"/>
      <c r="E814" s="20"/>
      <c r="F814" s="20"/>
      <c r="G814" s="20"/>
      <c r="H814" s="20"/>
      <c r="I814" s="20"/>
      <c r="J814" s="20"/>
    </row>
    <row r="815">
      <c r="A815" s="20"/>
      <c r="B815" s="20"/>
      <c r="D815" s="20"/>
      <c r="E815" s="20"/>
      <c r="F815" s="20"/>
      <c r="G815" s="20"/>
      <c r="H815" s="20"/>
      <c r="I815" s="20"/>
      <c r="J815" s="20"/>
    </row>
    <row r="816">
      <c r="A816" s="20"/>
      <c r="B816" s="20"/>
      <c r="D816" s="20"/>
      <c r="E816" s="20"/>
      <c r="F816" s="20"/>
      <c r="G816" s="20"/>
      <c r="H816" s="20"/>
      <c r="I816" s="20"/>
      <c r="J816" s="20"/>
    </row>
    <row r="817">
      <c r="A817" s="20"/>
      <c r="B817" s="20"/>
      <c r="D817" s="20"/>
      <c r="E817" s="20"/>
      <c r="F817" s="20"/>
      <c r="G817" s="20"/>
      <c r="H817" s="20"/>
      <c r="I817" s="20"/>
      <c r="J817" s="20"/>
    </row>
    <row r="818">
      <c r="A818" s="20"/>
      <c r="B818" s="20"/>
      <c r="D818" s="20"/>
      <c r="E818" s="20"/>
      <c r="F818" s="20"/>
      <c r="G818" s="20"/>
      <c r="H818" s="20"/>
      <c r="I818" s="20"/>
      <c r="J818" s="20"/>
    </row>
    <row r="819">
      <c r="A819" s="20"/>
      <c r="B819" s="20"/>
      <c r="D819" s="20"/>
      <c r="E819" s="20"/>
      <c r="F819" s="20"/>
      <c r="G819" s="20"/>
      <c r="H819" s="20"/>
      <c r="I819" s="20"/>
      <c r="J819" s="20"/>
    </row>
    <row r="820">
      <c r="A820" s="20"/>
      <c r="B820" s="20"/>
      <c r="D820" s="20"/>
      <c r="E820" s="20"/>
      <c r="F820" s="20"/>
      <c r="G820" s="20"/>
      <c r="H820" s="20"/>
      <c r="I820" s="20"/>
      <c r="J820" s="20"/>
    </row>
    <row r="821">
      <c r="A821" s="20"/>
      <c r="B821" s="20"/>
      <c r="D821" s="20"/>
      <c r="E821" s="20"/>
      <c r="F821" s="20"/>
      <c r="G821" s="20"/>
      <c r="H821" s="20"/>
      <c r="I821" s="20"/>
      <c r="J821" s="20"/>
    </row>
    <row r="822">
      <c r="A822" s="20"/>
      <c r="B822" s="20"/>
      <c r="D822" s="20"/>
      <c r="E822" s="20"/>
      <c r="F822" s="20"/>
      <c r="G822" s="20"/>
      <c r="H822" s="20"/>
      <c r="I822" s="20"/>
      <c r="J822" s="20"/>
    </row>
    <row r="823">
      <c r="A823" s="20"/>
      <c r="B823" s="20"/>
      <c r="D823" s="20"/>
      <c r="E823" s="20"/>
      <c r="F823" s="20"/>
      <c r="G823" s="20"/>
      <c r="H823" s="20"/>
      <c r="I823" s="20"/>
      <c r="J823" s="20"/>
    </row>
    <row r="824">
      <c r="A824" s="20"/>
      <c r="B824" s="20"/>
      <c r="D824" s="20"/>
      <c r="E824" s="20"/>
      <c r="F824" s="20"/>
      <c r="G824" s="20"/>
      <c r="H824" s="20"/>
      <c r="I824" s="20"/>
      <c r="J824" s="20"/>
    </row>
    <row r="825">
      <c r="A825" s="20"/>
      <c r="B825" s="20"/>
      <c r="D825" s="20"/>
      <c r="E825" s="20"/>
      <c r="F825" s="20"/>
      <c r="G825" s="20"/>
      <c r="H825" s="20"/>
      <c r="I825" s="20"/>
      <c r="J825" s="20"/>
    </row>
    <row r="826">
      <c r="A826" s="20"/>
      <c r="B826" s="20"/>
      <c r="D826" s="20"/>
      <c r="E826" s="20"/>
      <c r="F826" s="20"/>
      <c r="G826" s="20"/>
      <c r="H826" s="20"/>
      <c r="I826" s="20"/>
      <c r="J826" s="20"/>
    </row>
    <row r="827">
      <c r="A827" s="20"/>
      <c r="B827" s="20"/>
      <c r="D827" s="20"/>
      <c r="E827" s="20"/>
      <c r="F827" s="20"/>
      <c r="G827" s="20"/>
      <c r="H827" s="20"/>
      <c r="I827" s="20"/>
      <c r="J827" s="20"/>
    </row>
    <row r="828">
      <c r="A828" s="20"/>
      <c r="B828" s="20"/>
      <c r="D828" s="20"/>
      <c r="E828" s="20"/>
      <c r="F828" s="20"/>
      <c r="G828" s="20"/>
      <c r="H828" s="20"/>
      <c r="I828" s="20"/>
      <c r="J828" s="20"/>
    </row>
    <row r="829">
      <c r="A829" s="20"/>
      <c r="B829" s="20"/>
      <c r="D829" s="20"/>
      <c r="E829" s="20"/>
      <c r="F829" s="20"/>
      <c r="G829" s="20"/>
      <c r="H829" s="20"/>
      <c r="I829" s="20"/>
      <c r="J829" s="20"/>
    </row>
    <row r="830">
      <c r="A830" s="20"/>
      <c r="B830" s="20"/>
      <c r="D830" s="20"/>
      <c r="E830" s="20"/>
      <c r="F830" s="20"/>
      <c r="G830" s="20"/>
      <c r="H830" s="20"/>
      <c r="I830" s="20"/>
      <c r="J830" s="20"/>
    </row>
    <row r="831">
      <c r="A831" s="20"/>
      <c r="B831" s="20"/>
      <c r="D831" s="20"/>
      <c r="E831" s="20"/>
      <c r="F831" s="20"/>
      <c r="G831" s="20"/>
      <c r="H831" s="20"/>
      <c r="I831" s="20"/>
      <c r="J831" s="20"/>
    </row>
    <row r="832">
      <c r="A832" s="20"/>
      <c r="B832" s="20"/>
      <c r="D832" s="20"/>
      <c r="E832" s="20"/>
      <c r="F832" s="20"/>
      <c r="G832" s="20"/>
      <c r="H832" s="20"/>
      <c r="I832" s="20"/>
      <c r="J832" s="20"/>
    </row>
    <row r="833">
      <c r="A833" s="20"/>
      <c r="B833" s="20"/>
      <c r="D833" s="20"/>
      <c r="E833" s="20"/>
      <c r="F833" s="20"/>
      <c r="G833" s="20"/>
      <c r="H833" s="20"/>
      <c r="I833" s="20"/>
      <c r="J833" s="20"/>
    </row>
    <row r="834">
      <c r="A834" s="20"/>
      <c r="B834" s="20"/>
      <c r="D834" s="20"/>
      <c r="E834" s="20"/>
      <c r="F834" s="20"/>
      <c r="G834" s="20"/>
      <c r="H834" s="20"/>
      <c r="I834" s="20"/>
      <c r="J834" s="20"/>
    </row>
    <row r="835">
      <c r="A835" s="20"/>
      <c r="B835" s="20"/>
      <c r="D835" s="20"/>
      <c r="E835" s="20"/>
      <c r="F835" s="20"/>
      <c r="G835" s="20"/>
      <c r="H835" s="20"/>
      <c r="I835" s="20"/>
      <c r="J835" s="20"/>
    </row>
    <row r="836">
      <c r="A836" s="20"/>
      <c r="B836" s="20"/>
      <c r="D836" s="20"/>
      <c r="E836" s="20"/>
      <c r="F836" s="20"/>
      <c r="G836" s="20"/>
      <c r="H836" s="20"/>
      <c r="I836" s="20"/>
      <c r="J836" s="20"/>
    </row>
    <row r="837">
      <c r="A837" s="20"/>
      <c r="B837" s="20"/>
      <c r="D837" s="20"/>
      <c r="E837" s="20"/>
      <c r="F837" s="20"/>
      <c r="G837" s="20"/>
      <c r="H837" s="20"/>
      <c r="I837" s="20"/>
      <c r="J837" s="20"/>
    </row>
    <row r="838">
      <c r="A838" s="20"/>
      <c r="B838" s="20"/>
      <c r="D838" s="20"/>
      <c r="E838" s="20"/>
      <c r="F838" s="20"/>
      <c r="G838" s="20"/>
      <c r="H838" s="20"/>
      <c r="I838" s="20"/>
      <c r="J838" s="20"/>
    </row>
    <row r="839">
      <c r="A839" s="20"/>
      <c r="B839" s="20"/>
      <c r="D839" s="20"/>
      <c r="E839" s="20"/>
      <c r="F839" s="20"/>
      <c r="G839" s="20"/>
      <c r="H839" s="20"/>
      <c r="I839" s="20"/>
      <c r="J839" s="20"/>
    </row>
    <row r="840">
      <c r="A840" s="20"/>
      <c r="B840" s="20"/>
      <c r="D840" s="20"/>
      <c r="E840" s="20"/>
      <c r="F840" s="20"/>
      <c r="G840" s="20"/>
      <c r="H840" s="20"/>
      <c r="I840" s="20"/>
      <c r="J840" s="20"/>
    </row>
    <row r="841">
      <c r="A841" s="20"/>
      <c r="B841" s="20"/>
      <c r="D841" s="20"/>
      <c r="E841" s="20"/>
      <c r="F841" s="20"/>
      <c r="G841" s="20"/>
      <c r="H841" s="20"/>
      <c r="I841" s="20"/>
      <c r="J841" s="20"/>
    </row>
    <row r="842">
      <c r="A842" s="20"/>
      <c r="B842" s="20"/>
      <c r="D842" s="20"/>
      <c r="E842" s="20"/>
      <c r="F842" s="20"/>
      <c r="G842" s="20"/>
      <c r="H842" s="20"/>
      <c r="I842" s="20"/>
      <c r="J842" s="20"/>
    </row>
    <row r="843">
      <c r="A843" s="20"/>
      <c r="B843" s="20"/>
      <c r="D843" s="20"/>
      <c r="E843" s="20"/>
      <c r="F843" s="20"/>
      <c r="G843" s="20"/>
      <c r="H843" s="20"/>
      <c r="I843" s="20"/>
      <c r="J843" s="20"/>
    </row>
    <row r="844">
      <c r="A844" s="20"/>
      <c r="B844" s="20"/>
      <c r="D844" s="20"/>
      <c r="E844" s="20"/>
      <c r="F844" s="20"/>
      <c r="G844" s="20"/>
      <c r="H844" s="20"/>
      <c r="I844" s="20"/>
      <c r="J844" s="20"/>
    </row>
    <row r="845">
      <c r="A845" s="20"/>
      <c r="B845" s="20"/>
      <c r="D845" s="20"/>
      <c r="E845" s="20"/>
      <c r="F845" s="20"/>
      <c r="G845" s="20"/>
      <c r="H845" s="20"/>
      <c r="I845" s="20"/>
      <c r="J845" s="20"/>
    </row>
    <row r="846">
      <c r="A846" s="20"/>
      <c r="B846" s="20"/>
      <c r="D846" s="20"/>
      <c r="E846" s="20"/>
      <c r="F846" s="20"/>
      <c r="G846" s="20"/>
      <c r="H846" s="20"/>
      <c r="I846" s="20"/>
      <c r="J846" s="20"/>
    </row>
    <row r="847">
      <c r="A847" s="20"/>
      <c r="B847" s="20"/>
      <c r="D847" s="20"/>
      <c r="E847" s="20"/>
      <c r="F847" s="20"/>
      <c r="G847" s="20"/>
      <c r="H847" s="20"/>
      <c r="I847" s="20"/>
      <c r="J847" s="20"/>
    </row>
    <row r="848">
      <c r="A848" s="20"/>
      <c r="B848" s="20"/>
      <c r="D848" s="20"/>
      <c r="E848" s="20"/>
      <c r="F848" s="20"/>
      <c r="G848" s="20"/>
      <c r="H848" s="20"/>
      <c r="I848" s="20"/>
      <c r="J848" s="20"/>
    </row>
    <row r="849">
      <c r="A849" s="20"/>
      <c r="B849" s="20"/>
      <c r="D849" s="20"/>
      <c r="E849" s="20"/>
      <c r="F849" s="20"/>
      <c r="G849" s="20"/>
      <c r="H849" s="20"/>
      <c r="I849" s="20"/>
      <c r="J849" s="20"/>
    </row>
    <row r="850">
      <c r="A850" s="20"/>
      <c r="B850" s="20"/>
      <c r="D850" s="20"/>
      <c r="E850" s="20"/>
      <c r="F850" s="20"/>
      <c r="G850" s="20"/>
      <c r="H850" s="20"/>
      <c r="I850" s="20"/>
      <c r="J850" s="20"/>
    </row>
    <row r="851">
      <c r="A851" s="20"/>
      <c r="B851" s="20"/>
      <c r="D851" s="20"/>
      <c r="E851" s="20"/>
      <c r="F851" s="20"/>
      <c r="G851" s="20"/>
      <c r="H851" s="20"/>
      <c r="I851" s="20"/>
      <c r="J851" s="20"/>
    </row>
    <row r="852">
      <c r="A852" s="20"/>
      <c r="B852" s="20"/>
      <c r="D852" s="20"/>
      <c r="E852" s="20"/>
      <c r="F852" s="20"/>
      <c r="G852" s="20"/>
      <c r="H852" s="20"/>
      <c r="I852" s="20"/>
      <c r="J852" s="20"/>
    </row>
    <row r="853">
      <c r="A853" s="20"/>
      <c r="B853" s="20"/>
      <c r="D853" s="20"/>
      <c r="E853" s="20"/>
      <c r="F853" s="20"/>
      <c r="G853" s="20"/>
      <c r="H853" s="20"/>
      <c r="I853" s="20"/>
      <c r="J853" s="20"/>
    </row>
    <row r="854">
      <c r="A854" s="20"/>
      <c r="B854" s="20"/>
      <c r="D854" s="20"/>
      <c r="E854" s="20"/>
      <c r="F854" s="20"/>
      <c r="G854" s="20"/>
      <c r="H854" s="20"/>
      <c r="I854" s="20"/>
      <c r="J854" s="20"/>
    </row>
    <row r="855">
      <c r="A855" s="20"/>
      <c r="B855" s="20"/>
      <c r="D855" s="20"/>
      <c r="E855" s="20"/>
      <c r="F855" s="20"/>
      <c r="G855" s="20"/>
      <c r="H855" s="20"/>
      <c r="I855" s="20"/>
      <c r="J855" s="20"/>
    </row>
    <row r="856">
      <c r="A856" s="20"/>
      <c r="B856" s="20"/>
      <c r="D856" s="20"/>
      <c r="E856" s="20"/>
      <c r="F856" s="20"/>
      <c r="G856" s="20"/>
      <c r="H856" s="20"/>
      <c r="I856" s="20"/>
      <c r="J856" s="20"/>
    </row>
    <row r="857">
      <c r="A857" s="20"/>
      <c r="B857" s="20"/>
      <c r="D857" s="20"/>
      <c r="E857" s="20"/>
      <c r="F857" s="20"/>
      <c r="G857" s="20"/>
      <c r="H857" s="20"/>
      <c r="I857" s="20"/>
      <c r="J857" s="20"/>
    </row>
    <row r="858">
      <c r="A858" s="20"/>
      <c r="B858" s="20"/>
      <c r="D858" s="20"/>
      <c r="E858" s="20"/>
      <c r="F858" s="20"/>
      <c r="G858" s="20"/>
      <c r="H858" s="20"/>
      <c r="I858" s="20"/>
      <c r="J858" s="20"/>
    </row>
    <row r="859">
      <c r="A859" s="20"/>
      <c r="B859" s="20"/>
      <c r="D859" s="20"/>
      <c r="E859" s="20"/>
      <c r="F859" s="20"/>
      <c r="G859" s="20"/>
      <c r="H859" s="20"/>
      <c r="I859" s="20"/>
      <c r="J859" s="20"/>
    </row>
    <row r="860">
      <c r="A860" s="20"/>
      <c r="B860" s="20"/>
      <c r="D860" s="20"/>
      <c r="E860" s="20"/>
      <c r="F860" s="20"/>
      <c r="G860" s="20"/>
      <c r="H860" s="20"/>
      <c r="I860" s="20"/>
      <c r="J860" s="20"/>
    </row>
    <row r="861">
      <c r="A861" s="20"/>
      <c r="B861" s="20"/>
      <c r="D861" s="20"/>
      <c r="E861" s="20"/>
      <c r="F861" s="20"/>
      <c r="G861" s="20"/>
      <c r="H861" s="20"/>
      <c r="I861" s="20"/>
      <c r="J861" s="20"/>
    </row>
    <row r="862">
      <c r="A862" s="20"/>
      <c r="B862" s="20"/>
      <c r="D862" s="20"/>
      <c r="E862" s="20"/>
      <c r="F862" s="20"/>
      <c r="G862" s="20"/>
      <c r="H862" s="20"/>
      <c r="I862" s="20"/>
      <c r="J862" s="20"/>
    </row>
    <row r="863">
      <c r="A863" s="20"/>
      <c r="B863" s="20"/>
      <c r="D863" s="20"/>
      <c r="E863" s="20"/>
      <c r="F863" s="20"/>
      <c r="G863" s="20"/>
      <c r="H863" s="20"/>
      <c r="I863" s="20"/>
      <c r="J863" s="20"/>
    </row>
    <row r="864">
      <c r="A864" s="20"/>
      <c r="B864" s="20"/>
      <c r="D864" s="20"/>
      <c r="E864" s="20"/>
      <c r="F864" s="20"/>
      <c r="G864" s="20"/>
      <c r="H864" s="20"/>
      <c r="I864" s="20"/>
      <c r="J864" s="20"/>
    </row>
    <row r="865">
      <c r="A865" s="20"/>
      <c r="B865" s="20"/>
      <c r="D865" s="20"/>
      <c r="E865" s="20"/>
      <c r="F865" s="20"/>
      <c r="G865" s="20"/>
      <c r="H865" s="20"/>
      <c r="I865" s="20"/>
      <c r="J865" s="20"/>
    </row>
    <row r="866">
      <c r="A866" s="20"/>
      <c r="B866" s="20"/>
      <c r="D866" s="20"/>
      <c r="E866" s="20"/>
      <c r="F866" s="20"/>
      <c r="G866" s="20"/>
      <c r="H866" s="20"/>
      <c r="I866" s="20"/>
      <c r="J866" s="20"/>
    </row>
    <row r="867">
      <c r="A867" s="20"/>
      <c r="B867" s="20"/>
      <c r="D867" s="20"/>
      <c r="E867" s="20"/>
      <c r="F867" s="20"/>
      <c r="G867" s="20"/>
      <c r="H867" s="20"/>
      <c r="I867" s="20"/>
      <c r="J867" s="20"/>
    </row>
    <row r="868">
      <c r="A868" s="20"/>
      <c r="B868" s="20"/>
      <c r="D868" s="20"/>
      <c r="E868" s="20"/>
      <c r="F868" s="20"/>
      <c r="G868" s="20"/>
      <c r="H868" s="20"/>
      <c r="I868" s="20"/>
      <c r="J868" s="20"/>
    </row>
    <row r="869">
      <c r="A869" s="20"/>
      <c r="B869" s="20"/>
      <c r="D869" s="20"/>
      <c r="E869" s="20"/>
      <c r="F869" s="20"/>
      <c r="G869" s="20"/>
      <c r="H869" s="20"/>
      <c r="I869" s="20"/>
      <c r="J869" s="20"/>
    </row>
    <row r="870">
      <c r="A870" s="20"/>
      <c r="B870" s="20"/>
      <c r="D870" s="20"/>
      <c r="E870" s="20"/>
      <c r="F870" s="20"/>
      <c r="G870" s="20"/>
      <c r="H870" s="20"/>
      <c r="I870" s="20"/>
      <c r="J870" s="20"/>
    </row>
    <row r="871">
      <c r="A871" s="20"/>
      <c r="B871" s="20"/>
      <c r="D871" s="20"/>
      <c r="E871" s="20"/>
      <c r="F871" s="20"/>
      <c r="G871" s="20"/>
      <c r="H871" s="20"/>
      <c r="I871" s="20"/>
      <c r="J871" s="20"/>
    </row>
    <row r="872">
      <c r="A872" s="20"/>
      <c r="B872" s="20"/>
      <c r="D872" s="20"/>
      <c r="E872" s="20"/>
      <c r="F872" s="20"/>
      <c r="G872" s="20"/>
      <c r="H872" s="20"/>
      <c r="I872" s="20"/>
      <c r="J872" s="20"/>
    </row>
    <row r="873">
      <c r="A873" s="20"/>
      <c r="B873" s="20"/>
      <c r="D873" s="20"/>
      <c r="E873" s="20"/>
      <c r="F873" s="20"/>
      <c r="G873" s="20"/>
      <c r="H873" s="20"/>
      <c r="I873" s="20"/>
      <c r="J873" s="20"/>
    </row>
    <row r="874">
      <c r="A874" s="20"/>
      <c r="B874" s="20"/>
      <c r="D874" s="20"/>
      <c r="E874" s="20"/>
      <c r="F874" s="20"/>
      <c r="G874" s="20"/>
      <c r="H874" s="20"/>
      <c r="I874" s="20"/>
      <c r="J874" s="20"/>
    </row>
    <row r="875">
      <c r="A875" s="20"/>
      <c r="B875" s="20"/>
      <c r="D875" s="20"/>
      <c r="E875" s="20"/>
      <c r="F875" s="20"/>
      <c r="G875" s="20"/>
      <c r="H875" s="20"/>
      <c r="I875" s="20"/>
      <c r="J875" s="20"/>
    </row>
    <row r="876">
      <c r="A876" s="20"/>
      <c r="B876" s="20"/>
      <c r="D876" s="20"/>
      <c r="E876" s="20"/>
      <c r="F876" s="20"/>
      <c r="G876" s="20"/>
      <c r="H876" s="20"/>
      <c r="I876" s="20"/>
      <c r="J876" s="20"/>
    </row>
    <row r="877">
      <c r="A877" s="20"/>
      <c r="B877" s="20"/>
      <c r="D877" s="20"/>
      <c r="E877" s="20"/>
      <c r="F877" s="20"/>
      <c r="G877" s="20"/>
      <c r="H877" s="20"/>
      <c r="I877" s="20"/>
      <c r="J877" s="20"/>
    </row>
    <row r="878">
      <c r="A878" s="20"/>
      <c r="B878" s="20"/>
      <c r="D878" s="20"/>
      <c r="E878" s="20"/>
      <c r="F878" s="20"/>
      <c r="G878" s="20"/>
      <c r="H878" s="20"/>
      <c r="I878" s="20"/>
      <c r="J878" s="20"/>
    </row>
    <row r="879">
      <c r="A879" s="20"/>
      <c r="B879" s="20"/>
      <c r="D879" s="20"/>
      <c r="E879" s="20"/>
      <c r="F879" s="20"/>
      <c r="G879" s="20"/>
      <c r="H879" s="20"/>
      <c r="I879" s="20"/>
      <c r="J879" s="20"/>
    </row>
    <row r="880">
      <c r="A880" s="20"/>
      <c r="B880" s="20"/>
      <c r="D880" s="20"/>
      <c r="E880" s="20"/>
      <c r="F880" s="20"/>
      <c r="G880" s="20"/>
      <c r="H880" s="20"/>
      <c r="I880" s="20"/>
      <c r="J880" s="20"/>
    </row>
    <row r="881">
      <c r="A881" s="20"/>
      <c r="B881" s="20"/>
      <c r="D881" s="20"/>
      <c r="E881" s="20"/>
      <c r="F881" s="20"/>
      <c r="G881" s="20"/>
      <c r="H881" s="20"/>
      <c r="I881" s="20"/>
      <c r="J881" s="20"/>
    </row>
    <row r="882">
      <c r="A882" s="20"/>
      <c r="B882" s="20"/>
      <c r="D882" s="20"/>
      <c r="E882" s="20"/>
      <c r="F882" s="20"/>
      <c r="G882" s="20"/>
      <c r="H882" s="20"/>
      <c r="I882" s="20"/>
      <c r="J882" s="20"/>
    </row>
    <row r="883">
      <c r="A883" s="20"/>
      <c r="B883" s="20"/>
      <c r="D883" s="20"/>
      <c r="E883" s="20"/>
      <c r="F883" s="20"/>
      <c r="G883" s="20"/>
      <c r="H883" s="20"/>
      <c r="I883" s="20"/>
      <c r="J883" s="20"/>
    </row>
    <row r="884">
      <c r="A884" s="20"/>
      <c r="B884" s="20"/>
      <c r="D884" s="20"/>
      <c r="E884" s="20"/>
      <c r="F884" s="20"/>
      <c r="G884" s="20"/>
      <c r="H884" s="20"/>
      <c r="I884" s="20"/>
      <c r="J884" s="20"/>
    </row>
    <row r="885">
      <c r="A885" s="20"/>
      <c r="B885" s="20"/>
      <c r="D885" s="20"/>
      <c r="E885" s="20"/>
      <c r="F885" s="20"/>
      <c r="G885" s="20"/>
      <c r="H885" s="20"/>
      <c r="I885" s="20"/>
      <c r="J885" s="20"/>
    </row>
    <row r="886">
      <c r="A886" s="20"/>
      <c r="B886" s="20"/>
      <c r="D886" s="20"/>
      <c r="E886" s="20"/>
      <c r="F886" s="20"/>
      <c r="G886" s="20"/>
      <c r="H886" s="20"/>
      <c r="I886" s="20"/>
      <c r="J886" s="20"/>
    </row>
    <row r="887">
      <c r="A887" s="20"/>
      <c r="B887" s="20"/>
      <c r="D887" s="20"/>
      <c r="E887" s="20"/>
      <c r="F887" s="20"/>
      <c r="G887" s="20"/>
      <c r="H887" s="20"/>
      <c r="I887" s="20"/>
      <c r="J887" s="20"/>
    </row>
    <row r="888">
      <c r="A888" s="20"/>
      <c r="B888" s="20"/>
      <c r="D888" s="20"/>
      <c r="E888" s="20"/>
      <c r="F888" s="20"/>
      <c r="G888" s="20"/>
      <c r="H888" s="20"/>
      <c r="I888" s="20"/>
      <c r="J888" s="20"/>
    </row>
    <row r="889">
      <c r="A889" s="20"/>
      <c r="B889" s="20"/>
      <c r="D889" s="20"/>
      <c r="E889" s="20"/>
      <c r="F889" s="20"/>
      <c r="G889" s="20"/>
      <c r="H889" s="20"/>
      <c r="I889" s="20"/>
      <c r="J889" s="20"/>
    </row>
    <row r="890">
      <c r="A890" s="20"/>
      <c r="B890" s="20"/>
      <c r="D890" s="20"/>
      <c r="E890" s="20"/>
      <c r="F890" s="20"/>
      <c r="G890" s="20"/>
      <c r="H890" s="20"/>
      <c r="I890" s="20"/>
      <c r="J890" s="20"/>
    </row>
    <row r="891">
      <c r="A891" s="20"/>
      <c r="B891" s="20"/>
      <c r="D891" s="20"/>
      <c r="E891" s="20"/>
      <c r="F891" s="20"/>
      <c r="G891" s="20"/>
      <c r="H891" s="20"/>
      <c r="I891" s="20"/>
      <c r="J891" s="20"/>
    </row>
    <row r="892">
      <c r="A892" s="20"/>
      <c r="B892" s="20"/>
      <c r="D892" s="20"/>
      <c r="E892" s="20"/>
      <c r="F892" s="20"/>
      <c r="G892" s="20"/>
      <c r="H892" s="20"/>
      <c r="I892" s="20"/>
      <c r="J892" s="20"/>
    </row>
    <row r="893">
      <c r="A893" s="20"/>
      <c r="B893" s="20"/>
      <c r="D893" s="20"/>
      <c r="E893" s="20"/>
      <c r="F893" s="20"/>
      <c r="G893" s="20"/>
      <c r="H893" s="20"/>
      <c r="I893" s="20"/>
      <c r="J893" s="20"/>
    </row>
    <row r="894">
      <c r="A894" s="20"/>
      <c r="B894" s="20"/>
      <c r="D894" s="20"/>
      <c r="E894" s="20"/>
      <c r="F894" s="20"/>
      <c r="G894" s="20"/>
      <c r="H894" s="20"/>
      <c r="I894" s="20"/>
      <c r="J894" s="20"/>
    </row>
    <row r="895">
      <c r="A895" s="20"/>
      <c r="B895" s="20"/>
      <c r="D895" s="20"/>
      <c r="E895" s="20"/>
      <c r="F895" s="20"/>
      <c r="G895" s="20"/>
      <c r="H895" s="20"/>
      <c r="I895" s="20"/>
      <c r="J895" s="20"/>
    </row>
    <row r="896">
      <c r="A896" s="20"/>
      <c r="B896" s="20"/>
      <c r="D896" s="20"/>
      <c r="E896" s="20"/>
      <c r="F896" s="20"/>
      <c r="G896" s="20"/>
      <c r="H896" s="20"/>
      <c r="I896" s="20"/>
      <c r="J896" s="20"/>
    </row>
    <row r="897">
      <c r="A897" s="20"/>
      <c r="B897" s="20"/>
      <c r="D897" s="20"/>
      <c r="E897" s="20"/>
      <c r="F897" s="20"/>
      <c r="G897" s="20"/>
      <c r="H897" s="20"/>
      <c r="I897" s="20"/>
      <c r="J897" s="20"/>
    </row>
    <row r="898">
      <c r="A898" s="20"/>
      <c r="B898" s="20"/>
      <c r="D898" s="20"/>
      <c r="E898" s="20"/>
      <c r="F898" s="20"/>
      <c r="G898" s="20"/>
      <c r="H898" s="20"/>
      <c r="I898" s="20"/>
      <c r="J898" s="20"/>
    </row>
    <row r="899">
      <c r="A899" s="20"/>
      <c r="B899" s="20"/>
      <c r="D899" s="20"/>
      <c r="E899" s="20"/>
      <c r="F899" s="20"/>
      <c r="G899" s="20"/>
      <c r="H899" s="20"/>
      <c r="I899" s="20"/>
      <c r="J899" s="20"/>
    </row>
    <row r="900">
      <c r="A900" s="20"/>
      <c r="B900" s="20"/>
      <c r="D900" s="20"/>
      <c r="E900" s="20"/>
      <c r="F900" s="20"/>
      <c r="G900" s="20"/>
      <c r="H900" s="20"/>
      <c r="I900" s="20"/>
      <c r="J900" s="20"/>
    </row>
    <row r="901">
      <c r="A901" s="20"/>
      <c r="B901" s="20"/>
      <c r="D901" s="20"/>
      <c r="E901" s="20"/>
      <c r="F901" s="20"/>
      <c r="G901" s="20"/>
      <c r="H901" s="20"/>
      <c r="I901" s="20"/>
      <c r="J901" s="20"/>
    </row>
    <row r="902">
      <c r="A902" s="20"/>
      <c r="B902" s="20"/>
      <c r="D902" s="20"/>
      <c r="E902" s="20"/>
      <c r="F902" s="20"/>
      <c r="G902" s="20"/>
      <c r="H902" s="20"/>
      <c r="I902" s="20"/>
      <c r="J902" s="20"/>
    </row>
    <row r="903">
      <c r="A903" s="20"/>
      <c r="B903" s="20"/>
      <c r="D903" s="20"/>
      <c r="E903" s="20"/>
      <c r="F903" s="20"/>
      <c r="G903" s="20"/>
      <c r="H903" s="20"/>
      <c r="I903" s="20"/>
      <c r="J903" s="20"/>
    </row>
    <row r="904">
      <c r="A904" s="20"/>
      <c r="B904" s="20"/>
      <c r="D904" s="20"/>
      <c r="E904" s="20"/>
      <c r="F904" s="20"/>
      <c r="G904" s="20"/>
      <c r="H904" s="20"/>
      <c r="I904" s="20"/>
      <c r="J904" s="20"/>
    </row>
    <row r="905">
      <c r="A905" s="20"/>
      <c r="B905" s="20"/>
      <c r="D905" s="20"/>
      <c r="E905" s="20"/>
      <c r="F905" s="20"/>
      <c r="G905" s="20"/>
      <c r="H905" s="20"/>
      <c r="I905" s="20"/>
      <c r="J905" s="20"/>
    </row>
    <row r="906">
      <c r="A906" s="20"/>
      <c r="B906" s="20"/>
      <c r="D906" s="20"/>
      <c r="E906" s="20"/>
      <c r="F906" s="20"/>
      <c r="G906" s="20"/>
      <c r="H906" s="20"/>
      <c r="I906" s="20"/>
      <c r="J906" s="20"/>
    </row>
    <row r="907">
      <c r="A907" s="20"/>
      <c r="B907" s="20"/>
      <c r="D907" s="20"/>
      <c r="E907" s="20"/>
      <c r="F907" s="20"/>
      <c r="G907" s="20"/>
      <c r="H907" s="20"/>
      <c r="I907" s="20"/>
      <c r="J907" s="20"/>
    </row>
    <row r="908">
      <c r="A908" s="20"/>
      <c r="B908" s="20"/>
      <c r="D908" s="20"/>
      <c r="E908" s="20"/>
      <c r="F908" s="20"/>
      <c r="G908" s="20"/>
      <c r="H908" s="20"/>
      <c r="I908" s="20"/>
      <c r="J908" s="20"/>
    </row>
    <row r="909">
      <c r="A909" s="20"/>
      <c r="B909" s="20"/>
      <c r="D909" s="20"/>
      <c r="E909" s="20"/>
      <c r="F909" s="20"/>
      <c r="G909" s="20"/>
      <c r="H909" s="20"/>
      <c r="I909" s="20"/>
      <c r="J909" s="20"/>
    </row>
    <row r="910">
      <c r="A910" s="20"/>
      <c r="B910" s="20"/>
      <c r="D910" s="20"/>
      <c r="E910" s="20"/>
      <c r="F910" s="20"/>
      <c r="G910" s="20"/>
      <c r="H910" s="20"/>
      <c r="I910" s="20"/>
      <c r="J910" s="20"/>
    </row>
    <row r="911">
      <c r="A911" s="20"/>
      <c r="B911" s="20"/>
      <c r="D911" s="20"/>
      <c r="E911" s="20"/>
      <c r="F911" s="20"/>
      <c r="G911" s="20"/>
      <c r="H911" s="20"/>
      <c r="I911" s="20"/>
      <c r="J911" s="20"/>
    </row>
    <row r="912">
      <c r="A912" s="20"/>
      <c r="B912" s="20"/>
      <c r="D912" s="20"/>
      <c r="E912" s="20"/>
      <c r="F912" s="20"/>
      <c r="G912" s="20"/>
      <c r="H912" s="20"/>
      <c r="I912" s="20"/>
      <c r="J912" s="20"/>
    </row>
    <row r="913">
      <c r="A913" s="20"/>
      <c r="B913" s="20"/>
      <c r="D913" s="20"/>
      <c r="E913" s="20"/>
      <c r="F913" s="20"/>
      <c r="G913" s="20"/>
      <c r="H913" s="20"/>
      <c r="I913" s="20"/>
      <c r="J913" s="20"/>
    </row>
    <row r="914">
      <c r="A914" s="20"/>
      <c r="B914" s="20"/>
      <c r="D914" s="20"/>
      <c r="E914" s="20"/>
      <c r="F914" s="20"/>
      <c r="G914" s="20"/>
      <c r="H914" s="20"/>
      <c r="I914" s="20"/>
      <c r="J914" s="20"/>
    </row>
    <row r="915">
      <c r="A915" s="20"/>
      <c r="B915" s="20"/>
      <c r="D915" s="20"/>
      <c r="E915" s="20"/>
      <c r="F915" s="20"/>
      <c r="G915" s="20"/>
      <c r="H915" s="20"/>
      <c r="I915" s="20"/>
      <c r="J915" s="20"/>
    </row>
    <row r="916">
      <c r="A916" s="20"/>
      <c r="B916" s="20"/>
      <c r="D916" s="20"/>
      <c r="E916" s="20"/>
      <c r="F916" s="20"/>
      <c r="G916" s="20"/>
      <c r="H916" s="20"/>
      <c r="I916" s="20"/>
      <c r="J916" s="20"/>
    </row>
    <row r="917">
      <c r="A917" s="20"/>
      <c r="B917" s="20"/>
      <c r="D917" s="20"/>
      <c r="E917" s="20"/>
      <c r="F917" s="20"/>
      <c r="G917" s="20"/>
      <c r="H917" s="20"/>
      <c r="I917" s="20"/>
      <c r="J917" s="20"/>
    </row>
    <row r="918">
      <c r="A918" s="20"/>
      <c r="B918" s="20"/>
      <c r="D918" s="20"/>
      <c r="E918" s="20"/>
      <c r="F918" s="20"/>
      <c r="G918" s="20"/>
      <c r="H918" s="20"/>
      <c r="I918" s="20"/>
      <c r="J918" s="20"/>
    </row>
    <row r="919">
      <c r="A919" s="20"/>
      <c r="B919" s="20"/>
      <c r="D919" s="20"/>
      <c r="E919" s="20"/>
      <c r="F919" s="20"/>
      <c r="G919" s="20"/>
      <c r="H919" s="20"/>
      <c r="I919" s="20"/>
      <c r="J919" s="20"/>
    </row>
    <row r="920">
      <c r="A920" s="20"/>
      <c r="B920" s="20"/>
      <c r="D920" s="20"/>
      <c r="E920" s="20"/>
      <c r="F920" s="20"/>
      <c r="G920" s="20"/>
      <c r="H920" s="20"/>
      <c r="I920" s="20"/>
      <c r="J920" s="20"/>
    </row>
    <row r="921">
      <c r="A921" s="20"/>
      <c r="B921" s="20"/>
      <c r="D921" s="20"/>
      <c r="E921" s="20"/>
      <c r="F921" s="20"/>
      <c r="G921" s="20"/>
      <c r="H921" s="20"/>
      <c r="I921" s="20"/>
      <c r="J921" s="20"/>
    </row>
    <row r="922">
      <c r="A922" s="20"/>
      <c r="B922" s="20"/>
      <c r="D922" s="20"/>
      <c r="E922" s="20"/>
      <c r="F922" s="20"/>
      <c r="G922" s="20"/>
      <c r="H922" s="20"/>
      <c r="I922" s="20"/>
      <c r="J922" s="20"/>
    </row>
    <row r="923">
      <c r="A923" s="20"/>
      <c r="B923" s="20"/>
      <c r="D923" s="20"/>
      <c r="E923" s="20"/>
      <c r="F923" s="20"/>
      <c r="G923" s="20"/>
      <c r="H923" s="20"/>
      <c r="I923" s="20"/>
      <c r="J923" s="20"/>
    </row>
    <row r="924">
      <c r="A924" s="20"/>
      <c r="B924" s="20"/>
      <c r="D924" s="20"/>
      <c r="E924" s="20"/>
      <c r="F924" s="20"/>
      <c r="G924" s="20"/>
      <c r="H924" s="20"/>
      <c r="I924" s="20"/>
      <c r="J924" s="20"/>
    </row>
    <row r="925">
      <c r="A925" s="20"/>
      <c r="B925" s="20"/>
      <c r="D925" s="20"/>
      <c r="E925" s="20"/>
      <c r="F925" s="20"/>
      <c r="G925" s="20"/>
      <c r="H925" s="20"/>
      <c r="I925" s="20"/>
      <c r="J925" s="20"/>
    </row>
    <row r="926">
      <c r="A926" s="20"/>
      <c r="B926" s="20"/>
      <c r="D926" s="20"/>
      <c r="E926" s="20"/>
      <c r="F926" s="20"/>
      <c r="G926" s="20"/>
      <c r="H926" s="20"/>
      <c r="I926" s="20"/>
      <c r="J926" s="20"/>
    </row>
    <row r="927">
      <c r="A927" s="20"/>
      <c r="B927" s="20"/>
      <c r="D927" s="20"/>
      <c r="E927" s="20"/>
      <c r="F927" s="20"/>
      <c r="G927" s="20"/>
      <c r="H927" s="20"/>
      <c r="I927" s="20"/>
      <c r="J927" s="20"/>
    </row>
    <row r="928">
      <c r="A928" s="20"/>
      <c r="B928" s="20"/>
      <c r="D928" s="20"/>
      <c r="E928" s="20"/>
      <c r="F928" s="20"/>
      <c r="G928" s="20"/>
      <c r="H928" s="20"/>
      <c r="I928" s="20"/>
      <c r="J928" s="20"/>
    </row>
    <row r="929">
      <c r="A929" s="20"/>
      <c r="B929" s="20"/>
      <c r="D929" s="20"/>
      <c r="E929" s="20"/>
      <c r="F929" s="20"/>
      <c r="G929" s="20"/>
      <c r="H929" s="20"/>
      <c r="I929" s="20"/>
      <c r="J929" s="20"/>
    </row>
    <row r="930">
      <c r="A930" s="20"/>
      <c r="B930" s="20"/>
      <c r="D930" s="20"/>
      <c r="E930" s="20"/>
      <c r="F930" s="20"/>
      <c r="G930" s="20"/>
      <c r="H930" s="20"/>
      <c r="I930" s="20"/>
      <c r="J930" s="20"/>
    </row>
    <row r="931">
      <c r="A931" s="20"/>
      <c r="B931" s="20"/>
      <c r="D931" s="20"/>
      <c r="E931" s="20"/>
      <c r="F931" s="20"/>
      <c r="G931" s="20"/>
      <c r="H931" s="20"/>
      <c r="I931" s="20"/>
      <c r="J931" s="20"/>
    </row>
    <row r="932">
      <c r="A932" s="20"/>
      <c r="B932" s="20"/>
      <c r="D932" s="20"/>
      <c r="E932" s="20"/>
      <c r="F932" s="20"/>
      <c r="G932" s="20"/>
      <c r="H932" s="20"/>
      <c r="I932" s="20"/>
      <c r="J932" s="20"/>
    </row>
    <row r="933">
      <c r="A933" s="20"/>
      <c r="B933" s="20"/>
      <c r="D933" s="20"/>
      <c r="E933" s="20"/>
      <c r="F933" s="20"/>
      <c r="G933" s="20"/>
      <c r="H933" s="20"/>
      <c r="I933" s="20"/>
      <c r="J933" s="20"/>
    </row>
    <row r="934">
      <c r="A934" s="20"/>
      <c r="B934" s="20"/>
      <c r="D934" s="20"/>
      <c r="E934" s="20"/>
      <c r="F934" s="20"/>
      <c r="G934" s="20"/>
      <c r="H934" s="20"/>
      <c r="I934" s="20"/>
      <c r="J934" s="20"/>
    </row>
    <row r="935">
      <c r="A935" s="20"/>
      <c r="B935" s="20"/>
      <c r="D935" s="20"/>
      <c r="E935" s="20"/>
      <c r="F935" s="20"/>
      <c r="G935" s="20"/>
      <c r="H935" s="20"/>
      <c r="I935" s="20"/>
      <c r="J935" s="20"/>
    </row>
    <row r="936">
      <c r="A936" s="20"/>
      <c r="B936" s="20"/>
      <c r="D936" s="20"/>
      <c r="E936" s="20"/>
      <c r="F936" s="20"/>
      <c r="G936" s="20"/>
      <c r="H936" s="20"/>
      <c r="I936" s="20"/>
      <c r="J936" s="20"/>
    </row>
    <row r="937">
      <c r="A937" s="20"/>
      <c r="B937" s="20"/>
      <c r="D937" s="20"/>
      <c r="E937" s="20"/>
      <c r="F937" s="20"/>
      <c r="G937" s="20"/>
      <c r="H937" s="20"/>
      <c r="I937" s="20"/>
      <c r="J937" s="20"/>
    </row>
    <row r="938">
      <c r="A938" s="20"/>
      <c r="B938" s="20"/>
      <c r="D938" s="20"/>
      <c r="E938" s="20"/>
      <c r="F938" s="20"/>
      <c r="G938" s="20"/>
      <c r="H938" s="20"/>
      <c r="I938" s="20"/>
      <c r="J938" s="20"/>
    </row>
    <row r="939">
      <c r="A939" s="20"/>
      <c r="B939" s="20"/>
      <c r="D939" s="20"/>
      <c r="E939" s="20"/>
      <c r="F939" s="20"/>
      <c r="G939" s="20"/>
      <c r="H939" s="20"/>
      <c r="I939" s="20"/>
      <c r="J939" s="20"/>
    </row>
    <row r="940">
      <c r="A940" s="20"/>
      <c r="B940" s="20"/>
      <c r="D940" s="20"/>
      <c r="E940" s="20"/>
      <c r="F940" s="20"/>
      <c r="G940" s="20"/>
      <c r="H940" s="20"/>
      <c r="I940" s="20"/>
      <c r="J940" s="20"/>
    </row>
    <row r="941">
      <c r="A941" s="20"/>
      <c r="B941" s="20"/>
      <c r="D941" s="20"/>
      <c r="E941" s="20"/>
      <c r="F941" s="20"/>
      <c r="G941" s="20"/>
      <c r="H941" s="20"/>
      <c r="I941" s="20"/>
      <c r="J941" s="20"/>
    </row>
    <row r="942">
      <c r="A942" s="20"/>
      <c r="B942" s="20"/>
      <c r="D942" s="20"/>
      <c r="E942" s="20"/>
      <c r="F942" s="20"/>
      <c r="G942" s="20"/>
      <c r="H942" s="20"/>
      <c r="I942" s="20"/>
      <c r="J942" s="20"/>
    </row>
    <row r="943">
      <c r="A943" s="20"/>
      <c r="B943" s="20"/>
      <c r="D943" s="20"/>
      <c r="E943" s="20"/>
      <c r="F943" s="20"/>
      <c r="G943" s="20"/>
      <c r="H943" s="20"/>
      <c r="I943" s="20"/>
      <c r="J943" s="20"/>
    </row>
    <row r="944">
      <c r="A944" s="20"/>
      <c r="B944" s="20"/>
      <c r="D944" s="20"/>
      <c r="E944" s="20"/>
      <c r="F944" s="20"/>
      <c r="G944" s="20"/>
      <c r="H944" s="20"/>
      <c r="I944" s="20"/>
      <c r="J944" s="20"/>
    </row>
    <row r="945">
      <c r="A945" s="20"/>
      <c r="B945" s="20"/>
      <c r="D945" s="20"/>
      <c r="E945" s="20"/>
      <c r="F945" s="20"/>
      <c r="G945" s="20"/>
      <c r="H945" s="20"/>
      <c r="I945" s="20"/>
      <c r="J945" s="20"/>
    </row>
    <row r="946">
      <c r="A946" s="20"/>
      <c r="B946" s="20"/>
      <c r="D946" s="20"/>
      <c r="E946" s="20"/>
      <c r="F946" s="20"/>
      <c r="G946" s="20"/>
      <c r="H946" s="20"/>
      <c r="I946" s="20"/>
      <c r="J946" s="20"/>
    </row>
    <row r="947">
      <c r="A947" s="20"/>
      <c r="B947" s="20"/>
      <c r="D947" s="20"/>
      <c r="E947" s="20"/>
      <c r="F947" s="20"/>
      <c r="G947" s="20"/>
      <c r="H947" s="20"/>
      <c r="I947" s="20"/>
      <c r="J947" s="20"/>
    </row>
    <row r="948">
      <c r="A948" s="20"/>
      <c r="B948" s="20"/>
      <c r="D948" s="20"/>
      <c r="E948" s="20"/>
      <c r="F948" s="20"/>
      <c r="G948" s="20"/>
      <c r="H948" s="20"/>
      <c r="I948" s="20"/>
      <c r="J948" s="20"/>
    </row>
    <row r="949">
      <c r="A949" s="20"/>
      <c r="B949" s="20"/>
      <c r="D949" s="20"/>
      <c r="E949" s="20"/>
      <c r="F949" s="20"/>
      <c r="G949" s="20"/>
      <c r="H949" s="20"/>
      <c r="I949" s="20"/>
      <c r="J949" s="20"/>
    </row>
    <row r="950">
      <c r="A950" s="20"/>
      <c r="B950" s="20"/>
      <c r="D950" s="20"/>
      <c r="E950" s="20"/>
      <c r="F950" s="20"/>
      <c r="G950" s="20"/>
      <c r="H950" s="20"/>
      <c r="I950" s="20"/>
      <c r="J950" s="20"/>
    </row>
    <row r="951">
      <c r="A951" s="20"/>
      <c r="B951" s="20"/>
      <c r="D951" s="20"/>
      <c r="E951" s="20"/>
      <c r="F951" s="20"/>
      <c r="G951" s="20"/>
      <c r="H951" s="20"/>
      <c r="I951" s="20"/>
      <c r="J951" s="20"/>
    </row>
    <row r="952">
      <c r="A952" s="20"/>
      <c r="B952" s="20"/>
      <c r="D952" s="20"/>
      <c r="E952" s="20"/>
      <c r="F952" s="20"/>
      <c r="G952" s="20"/>
      <c r="H952" s="20"/>
      <c r="I952" s="20"/>
      <c r="J952" s="20"/>
    </row>
    <row r="953">
      <c r="A953" s="20"/>
      <c r="B953" s="20"/>
      <c r="D953" s="20"/>
      <c r="E953" s="20"/>
      <c r="F953" s="20"/>
      <c r="G953" s="20"/>
      <c r="H953" s="20"/>
      <c r="I953" s="20"/>
      <c r="J953" s="20"/>
    </row>
    <row r="954">
      <c r="A954" s="20"/>
      <c r="B954" s="20"/>
      <c r="D954" s="20"/>
      <c r="E954" s="20"/>
      <c r="F954" s="20"/>
      <c r="G954" s="20"/>
      <c r="H954" s="20"/>
      <c r="I954" s="20"/>
      <c r="J954" s="20"/>
    </row>
    <row r="955">
      <c r="A955" s="20"/>
      <c r="B955" s="20"/>
      <c r="D955" s="20"/>
      <c r="E955" s="20"/>
      <c r="F955" s="20"/>
      <c r="G955" s="20"/>
      <c r="H955" s="20"/>
      <c r="I955" s="20"/>
      <c r="J955" s="20"/>
    </row>
    <row r="956">
      <c r="A956" s="20"/>
      <c r="B956" s="20"/>
      <c r="D956" s="20"/>
      <c r="E956" s="20"/>
      <c r="F956" s="20"/>
      <c r="G956" s="20"/>
      <c r="H956" s="20"/>
      <c r="I956" s="20"/>
      <c r="J956" s="20"/>
    </row>
    <row r="957">
      <c r="A957" s="20"/>
      <c r="B957" s="20"/>
      <c r="D957" s="20"/>
      <c r="E957" s="20"/>
      <c r="F957" s="20"/>
      <c r="G957" s="20"/>
      <c r="H957" s="20"/>
      <c r="I957" s="20"/>
      <c r="J957" s="20"/>
    </row>
    <row r="958">
      <c r="A958" s="20"/>
      <c r="B958" s="20"/>
      <c r="D958" s="20"/>
      <c r="E958" s="20"/>
      <c r="F958" s="20"/>
      <c r="G958" s="20"/>
      <c r="H958" s="20"/>
      <c r="I958" s="20"/>
      <c r="J958" s="20"/>
    </row>
    <row r="959">
      <c r="A959" s="20"/>
      <c r="B959" s="20"/>
      <c r="D959" s="20"/>
      <c r="E959" s="20"/>
      <c r="F959" s="20"/>
      <c r="G959" s="20"/>
      <c r="H959" s="20"/>
      <c r="I959" s="20"/>
      <c r="J959" s="20"/>
    </row>
    <row r="960">
      <c r="A960" s="20"/>
      <c r="B960" s="20"/>
      <c r="D960" s="20"/>
      <c r="E960" s="20"/>
      <c r="F960" s="20"/>
      <c r="G960" s="20"/>
      <c r="H960" s="20"/>
      <c r="I960" s="20"/>
      <c r="J960" s="20"/>
    </row>
    <row r="961">
      <c r="A961" s="20"/>
      <c r="B961" s="20"/>
      <c r="D961" s="20"/>
      <c r="E961" s="20"/>
      <c r="F961" s="20"/>
      <c r="G961" s="20"/>
      <c r="H961" s="20"/>
      <c r="I961" s="20"/>
      <c r="J961" s="20"/>
    </row>
    <row r="962">
      <c r="A962" s="20"/>
      <c r="B962" s="20"/>
      <c r="D962" s="20"/>
      <c r="E962" s="20"/>
      <c r="F962" s="20"/>
      <c r="G962" s="20"/>
      <c r="H962" s="20"/>
      <c r="I962" s="20"/>
      <c r="J962" s="20"/>
    </row>
    <row r="963">
      <c r="A963" s="20"/>
      <c r="B963" s="20"/>
      <c r="D963" s="20"/>
      <c r="E963" s="20"/>
      <c r="F963" s="20"/>
      <c r="G963" s="20"/>
      <c r="H963" s="20"/>
      <c r="I963" s="20"/>
      <c r="J963" s="20"/>
    </row>
    <row r="964">
      <c r="A964" s="20"/>
      <c r="B964" s="20"/>
      <c r="D964" s="20"/>
      <c r="E964" s="20"/>
      <c r="F964" s="20"/>
      <c r="G964" s="20"/>
      <c r="H964" s="20"/>
      <c r="I964" s="20"/>
      <c r="J964" s="20"/>
    </row>
    <row r="965">
      <c r="A965" s="20"/>
      <c r="B965" s="20"/>
      <c r="D965" s="20"/>
      <c r="E965" s="20"/>
      <c r="F965" s="20"/>
      <c r="G965" s="20"/>
      <c r="H965" s="20"/>
      <c r="I965" s="20"/>
      <c r="J965" s="20"/>
    </row>
    <row r="966">
      <c r="A966" s="20"/>
      <c r="B966" s="20"/>
      <c r="D966" s="20"/>
      <c r="E966" s="20"/>
      <c r="F966" s="20"/>
      <c r="G966" s="20"/>
      <c r="H966" s="20"/>
      <c r="I966" s="20"/>
      <c r="J966" s="20"/>
    </row>
    <row r="967">
      <c r="A967" s="20"/>
      <c r="B967" s="20"/>
      <c r="D967" s="20"/>
      <c r="E967" s="20"/>
      <c r="F967" s="20"/>
      <c r="G967" s="20"/>
      <c r="H967" s="20"/>
      <c r="I967" s="20"/>
      <c r="J967" s="20"/>
    </row>
    <row r="968">
      <c r="A968" s="20"/>
      <c r="B968" s="20"/>
      <c r="D968" s="20"/>
      <c r="E968" s="20"/>
      <c r="F968" s="20"/>
      <c r="G968" s="20"/>
      <c r="H968" s="20"/>
      <c r="I968" s="20"/>
      <c r="J968" s="20"/>
    </row>
    <row r="969">
      <c r="A969" s="20"/>
      <c r="B969" s="20"/>
      <c r="D969" s="20"/>
      <c r="E969" s="20"/>
      <c r="F969" s="20"/>
      <c r="G969" s="20"/>
      <c r="H969" s="20"/>
      <c r="I969" s="20"/>
      <c r="J969" s="20"/>
    </row>
    <row r="970">
      <c r="A970" s="20"/>
      <c r="B970" s="20"/>
      <c r="D970" s="20"/>
      <c r="E970" s="20"/>
      <c r="F970" s="20"/>
      <c r="G970" s="20"/>
      <c r="H970" s="20"/>
      <c r="I970" s="20"/>
      <c r="J970" s="20"/>
    </row>
    <row r="971">
      <c r="A971" s="20"/>
      <c r="B971" s="20"/>
      <c r="D971" s="20"/>
      <c r="E971" s="20"/>
      <c r="F971" s="20"/>
      <c r="G971" s="20"/>
      <c r="H971" s="20"/>
      <c r="I971" s="20"/>
      <c r="J971" s="20"/>
    </row>
    <row r="972">
      <c r="A972" s="20"/>
      <c r="B972" s="20"/>
      <c r="D972" s="20"/>
      <c r="E972" s="20"/>
      <c r="F972" s="20"/>
      <c r="G972" s="20"/>
      <c r="H972" s="20"/>
      <c r="I972" s="20"/>
      <c r="J972" s="20"/>
    </row>
    <row r="973">
      <c r="A973" s="20"/>
      <c r="B973" s="20"/>
      <c r="D973" s="20"/>
      <c r="E973" s="20"/>
      <c r="F973" s="20"/>
      <c r="G973" s="20"/>
      <c r="H973" s="20"/>
      <c r="I973" s="20"/>
      <c r="J973" s="20"/>
    </row>
    <row r="974">
      <c r="A974" s="20"/>
      <c r="B974" s="20"/>
      <c r="D974" s="20"/>
      <c r="E974" s="20"/>
      <c r="F974" s="20"/>
      <c r="G974" s="20"/>
      <c r="H974" s="20"/>
      <c r="I974" s="20"/>
      <c r="J974" s="20"/>
    </row>
    <row r="975">
      <c r="A975" s="20"/>
      <c r="B975" s="20"/>
      <c r="D975" s="20"/>
      <c r="E975" s="20"/>
      <c r="F975" s="20"/>
      <c r="G975" s="20"/>
      <c r="H975" s="20"/>
      <c r="I975" s="20"/>
      <c r="J975" s="20"/>
    </row>
    <row r="976">
      <c r="A976" s="20"/>
      <c r="B976" s="20"/>
      <c r="D976" s="20"/>
      <c r="E976" s="20"/>
      <c r="F976" s="20"/>
      <c r="G976" s="20"/>
      <c r="H976" s="20"/>
      <c r="I976" s="20"/>
      <c r="J976" s="20"/>
    </row>
    <row r="977">
      <c r="A977" s="20"/>
      <c r="B977" s="20"/>
      <c r="D977" s="20"/>
      <c r="E977" s="20"/>
      <c r="F977" s="20"/>
      <c r="G977" s="20"/>
      <c r="H977" s="20"/>
      <c r="I977" s="20"/>
      <c r="J977" s="20"/>
    </row>
    <row r="978">
      <c r="A978" s="20"/>
      <c r="B978" s="20"/>
      <c r="D978" s="20"/>
      <c r="E978" s="20"/>
      <c r="F978" s="20"/>
      <c r="G978" s="20"/>
      <c r="H978" s="20"/>
      <c r="I978" s="20"/>
      <c r="J978" s="20"/>
    </row>
    <row r="979">
      <c r="A979" s="20"/>
      <c r="B979" s="20"/>
      <c r="D979" s="20"/>
      <c r="E979" s="20"/>
      <c r="F979" s="20"/>
      <c r="G979" s="20"/>
      <c r="H979" s="20"/>
      <c r="I979" s="20"/>
      <c r="J979" s="20"/>
    </row>
    <row r="980">
      <c r="A980" s="20"/>
      <c r="B980" s="20"/>
      <c r="D980" s="20"/>
      <c r="E980" s="20"/>
      <c r="F980" s="20"/>
      <c r="G980" s="20"/>
      <c r="H980" s="20"/>
      <c r="I980" s="20"/>
      <c r="J980" s="20"/>
    </row>
    <row r="981">
      <c r="A981" s="20"/>
      <c r="B981" s="20"/>
      <c r="D981" s="20"/>
      <c r="E981" s="20"/>
      <c r="F981" s="20"/>
      <c r="G981" s="20"/>
      <c r="H981" s="20"/>
      <c r="I981" s="20"/>
      <c r="J981" s="20"/>
    </row>
    <row r="982">
      <c r="A982" s="20"/>
      <c r="B982" s="20"/>
      <c r="D982" s="20"/>
      <c r="E982" s="20"/>
      <c r="F982" s="20"/>
      <c r="G982" s="20"/>
      <c r="H982" s="20"/>
      <c r="I982" s="20"/>
      <c r="J982" s="20"/>
    </row>
    <row r="983">
      <c r="A983" s="20"/>
      <c r="B983" s="20"/>
      <c r="D983" s="20"/>
      <c r="E983" s="20"/>
      <c r="F983" s="20"/>
      <c r="G983" s="20"/>
      <c r="H983" s="20"/>
      <c r="I983" s="20"/>
      <c r="J983" s="20"/>
    </row>
    <row r="984">
      <c r="A984" s="20"/>
      <c r="B984" s="20"/>
      <c r="D984" s="20"/>
      <c r="E984" s="20"/>
      <c r="F984" s="20"/>
      <c r="G984" s="20"/>
      <c r="H984" s="20"/>
      <c r="I984" s="20"/>
      <c r="J984" s="20"/>
    </row>
    <row r="985">
      <c r="A985" s="20"/>
      <c r="B985" s="20"/>
      <c r="D985" s="20"/>
      <c r="E985" s="20"/>
      <c r="F985" s="20"/>
      <c r="G985" s="20"/>
      <c r="H985" s="20"/>
      <c r="I985" s="20"/>
      <c r="J985" s="20"/>
    </row>
    <row r="986">
      <c r="A986" s="20"/>
      <c r="B986" s="20"/>
      <c r="D986" s="20"/>
      <c r="E986" s="20"/>
      <c r="F986" s="20"/>
      <c r="G986" s="20"/>
      <c r="H986" s="20"/>
      <c r="I986" s="20"/>
      <c r="J986" s="20"/>
    </row>
    <row r="987">
      <c r="A987" s="20"/>
      <c r="B987" s="20"/>
      <c r="D987" s="20"/>
      <c r="E987" s="20"/>
      <c r="F987" s="20"/>
      <c r="G987" s="20"/>
      <c r="H987" s="20"/>
      <c r="I987" s="20"/>
      <c r="J987" s="20"/>
    </row>
    <row r="988">
      <c r="A988" s="20"/>
      <c r="B988" s="20"/>
      <c r="D988" s="20"/>
      <c r="E988" s="20"/>
      <c r="F988" s="20"/>
      <c r="G988" s="20"/>
      <c r="H988" s="20"/>
      <c r="I988" s="20"/>
      <c r="J988" s="20"/>
    </row>
    <row r="989">
      <c r="A989" s="20"/>
      <c r="B989" s="20"/>
      <c r="D989" s="20"/>
      <c r="E989" s="20"/>
      <c r="F989" s="20"/>
      <c r="G989" s="20"/>
      <c r="H989" s="20"/>
      <c r="I989" s="20"/>
      <c r="J989" s="20"/>
    </row>
    <row r="990">
      <c r="A990" s="20"/>
      <c r="B990" s="20"/>
      <c r="D990" s="20"/>
      <c r="E990" s="20"/>
      <c r="F990" s="20"/>
      <c r="G990" s="20"/>
      <c r="H990" s="20"/>
      <c r="I990" s="20"/>
      <c r="J990" s="20"/>
    </row>
    <row r="991">
      <c r="A991" s="20"/>
      <c r="B991" s="20"/>
      <c r="D991" s="20"/>
      <c r="E991" s="20"/>
      <c r="F991" s="20"/>
      <c r="G991" s="20"/>
      <c r="H991" s="20"/>
      <c r="I991" s="20"/>
      <c r="J991" s="20"/>
    </row>
    <row r="992">
      <c r="A992" s="20"/>
      <c r="B992" s="20"/>
      <c r="D992" s="20"/>
      <c r="E992" s="20"/>
      <c r="F992" s="20"/>
      <c r="G992" s="20"/>
      <c r="H992" s="20"/>
      <c r="I992" s="20"/>
      <c r="J992" s="20"/>
    </row>
    <row r="993">
      <c r="A993" s="20"/>
      <c r="B993" s="20"/>
      <c r="D993" s="20"/>
      <c r="E993" s="20"/>
      <c r="F993" s="20"/>
      <c r="G993" s="20"/>
      <c r="H993" s="20"/>
      <c r="I993" s="20"/>
      <c r="J993" s="20"/>
    </row>
    <row r="994">
      <c r="A994" s="20"/>
      <c r="B994" s="20"/>
      <c r="D994" s="20"/>
      <c r="E994" s="20"/>
      <c r="F994" s="20"/>
      <c r="G994" s="20"/>
      <c r="H994" s="20"/>
      <c r="I994" s="20"/>
      <c r="J994" s="20"/>
    </row>
    <row r="995">
      <c r="A995" s="20"/>
      <c r="B995" s="20"/>
      <c r="D995" s="20"/>
      <c r="E995" s="20"/>
      <c r="F995" s="20"/>
      <c r="G995" s="20"/>
      <c r="H995" s="20"/>
      <c r="I995" s="20"/>
      <c r="J995" s="20"/>
    </row>
    <row r="996">
      <c r="A996" s="20"/>
      <c r="B996" s="20"/>
      <c r="D996" s="20"/>
      <c r="E996" s="20"/>
      <c r="F996" s="20"/>
      <c r="G996" s="20"/>
      <c r="H996" s="20"/>
      <c r="I996" s="20"/>
      <c r="J996" s="20"/>
    </row>
    <row r="997">
      <c r="A997" s="20"/>
      <c r="B997" s="20"/>
      <c r="D997" s="20"/>
      <c r="E997" s="20"/>
      <c r="F997" s="20"/>
      <c r="G997" s="20"/>
      <c r="H997" s="20"/>
      <c r="I997" s="20"/>
      <c r="J997" s="20"/>
    </row>
    <row r="998">
      <c r="A998" s="20"/>
      <c r="B998" s="20"/>
      <c r="D998" s="20"/>
      <c r="E998" s="20"/>
      <c r="F998" s="20"/>
      <c r="G998" s="20"/>
      <c r="H998" s="20"/>
      <c r="I998" s="20"/>
      <c r="J998" s="20"/>
    </row>
    <row r="999">
      <c r="A999" s="20"/>
      <c r="B999" s="20"/>
      <c r="D999" s="20"/>
      <c r="E999" s="20"/>
      <c r="F999" s="20"/>
      <c r="G999" s="20"/>
      <c r="H999" s="20"/>
      <c r="I999" s="20"/>
      <c r="J999" s="20"/>
    </row>
    <row r="1000">
      <c r="A1000" s="20"/>
      <c r="B1000" s="20"/>
      <c r="D1000" s="20"/>
      <c r="E1000" s="20"/>
      <c r="F1000" s="20"/>
      <c r="G1000" s="20"/>
      <c r="H1000" s="20"/>
      <c r="I1000" s="20"/>
      <c r="J1000" s="20"/>
    </row>
  </sheetData>
  <autoFilter ref="$D$2:$H$51"/>
  <mergeCells count="2">
    <mergeCell ref="A1:B1"/>
    <mergeCell ref="D1:J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0"/>
    <col customWidth="1" min="2" max="2" width="23.38"/>
    <col customWidth="1" min="3" max="3" width="10.88"/>
    <col customWidth="1" min="4" max="26" width="7.0"/>
  </cols>
  <sheetData>
    <row r="1">
      <c r="A1" s="36" t="s">
        <v>13</v>
      </c>
      <c r="B1" s="36" t="s">
        <v>197</v>
      </c>
      <c r="C1" s="36" t="s">
        <v>198</v>
      </c>
    </row>
    <row r="2">
      <c r="A2">
        <v>1.0</v>
      </c>
      <c r="B2" t="s">
        <v>199</v>
      </c>
      <c r="C2" t="s">
        <v>200</v>
      </c>
    </row>
    <row r="3">
      <c r="A3">
        <v>2.0</v>
      </c>
      <c r="B3" t="s">
        <v>201</v>
      </c>
      <c r="C3" t="s">
        <v>202</v>
      </c>
    </row>
    <row r="4">
      <c r="A4">
        <v>3.0</v>
      </c>
      <c r="B4" t="s">
        <v>203</v>
      </c>
      <c r="C4" t="s">
        <v>204</v>
      </c>
    </row>
    <row r="5">
      <c r="A5">
        <v>4.0</v>
      </c>
      <c r="B5" t="s">
        <v>205</v>
      </c>
      <c r="C5" t="s">
        <v>206</v>
      </c>
    </row>
    <row r="24">
      <c r="A24" s="20"/>
      <c r="B24" s="20"/>
      <c r="C24" s="20"/>
    </row>
    <row r="25">
      <c r="A25" s="20"/>
      <c r="B25" s="20"/>
      <c r="C25" s="20"/>
    </row>
    <row r="26">
      <c r="A26" s="20"/>
      <c r="B26" s="20"/>
      <c r="C26" s="20"/>
    </row>
    <row r="27">
      <c r="A27" s="20"/>
      <c r="B27" s="20"/>
      <c r="C27" s="20"/>
    </row>
    <row r="28">
      <c r="A28" s="20"/>
      <c r="B28" s="20"/>
      <c r="C28" s="20"/>
    </row>
    <row r="29">
      <c r="A29" s="20"/>
      <c r="B29" s="20"/>
      <c r="C29" s="20"/>
    </row>
    <row r="30">
      <c r="A30" s="20"/>
      <c r="B30" s="20"/>
      <c r="C30" s="20"/>
    </row>
    <row r="31">
      <c r="A31" s="20"/>
      <c r="B31" s="20"/>
      <c r="C31" s="20"/>
    </row>
    <row r="32">
      <c r="A32" s="20"/>
      <c r="B32" s="20"/>
      <c r="C32" s="20"/>
    </row>
    <row r="33">
      <c r="A33" s="20"/>
      <c r="B33" s="20"/>
      <c r="C33" s="20"/>
    </row>
    <row r="34">
      <c r="A34" s="20"/>
      <c r="B34" s="20"/>
      <c r="C34" s="20"/>
    </row>
    <row r="35">
      <c r="A35" s="20"/>
      <c r="B35" s="20"/>
      <c r="C35" s="20"/>
    </row>
    <row r="36">
      <c r="A36" s="20"/>
      <c r="B36" s="20"/>
      <c r="C36" s="20"/>
    </row>
    <row r="37">
      <c r="A37" s="20"/>
      <c r="B37" s="20"/>
      <c r="C37" s="20"/>
    </row>
    <row r="38">
      <c r="A38" s="20"/>
      <c r="B38" s="20"/>
      <c r="C38" s="20"/>
    </row>
    <row r="39">
      <c r="A39" s="20"/>
      <c r="B39" s="20"/>
      <c r="C39" s="20"/>
    </row>
    <row r="40">
      <c r="A40" s="20"/>
      <c r="B40" s="20"/>
      <c r="C40" s="20"/>
    </row>
    <row r="41">
      <c r="A41" s="20"/>
      <c r="B41" s="20"/>
      <c r="C41" s="20"/>
    </row>
    <row r="42">
      <c r="A42" s="20"/>
      <c r="B42" s="20"/>
      <c r="C42" s="20"/>
    </row>
    <row r="43">
      <c r="A43" s="20"/>
      <c r="B43" s="20"/>
      <c r="C43" s="20"/>
    </row>
    <row r="44">
      <c r="A44" s="20"/>
      <c r="B44" s="20"/>
      <c r="C44" s="20"/>
    </row>
    <row r="45">
      <c r="A45" s="20"/>
      <c r="B45" s="20"/>
      <c r="C45" s="20"/>
    </row>
    <row r="46">
      <c r="A46" s="20"/>
      <c r="B46" s="20"/>
      <c r="C46" s="20"/>
    </row>
    <row r="47">
      <c r="A47" s="20"/>
      <c r="B47" s="20"/>
      <c r="C47" s="20"/>
    </row>
    <row r="48">
      <c r="A48" s="20"/>
      <c r="B48" s="20"/>
      <c r="C48" s="20"/>
    </row>
    <row r="49">
      <c r="A49" s="20"/>
      <c r="B49" s="20"/>
      <c r="C49" s="20"/>
    </row>
    <row r="50">
      <c r="A50" s="20"/>
      <c r="B50" s="20"/>
      <c r="C50" s="20"/>
    </row>
    <row r="51">
      <c r="A51" s="20"/>
      <c r="B51" s="20"/>
      <c r="C51" s="20"/>
    </row>
    <row r="52">
      <c r="A52" s="20"/>
      <c r="B52" s="20"/>
      <c r="C52" s="20"/>
    </row>
    <row r="53">
      <c r="A53" s="20"/>
      <c r="B53" s="20"/>
      <c r="C53" s="20"/>
    </row>
    <row r="54">
      <c r="A54" s="20"/>
      <c r="B54" s="20"/>
      <c r="C54" s="20"/>
    </row>
    <row r="55">
      <c r="A55" s="20"/>
      <c r="B55" s="20"/>
      <c r="C55" s="20"/>
    </row>
    <row r="56">
      <c r="A56" s="20"/>
      <c r="B56" s="20"/>
      <c r="C56" s="20"/>
    </row>
    <row r="57">
      <c r="A57" s="20"/>
      <c r="B57" s="20"/>
      <c r="C57" s="20"/>
    </row>
    <row r="58">
      <c r="A58" s="20"/>
      <c r="B58" s="20"/>
      <c r="C58" s="20"/>
    </row>
    <row r="59">
      <c r="A59" s="20"/>
      <c r="B59" s="20"/>
      <c r="C59" s="20"/>
    </row>
    <row r="60">
      <c r="A60" s="20"/>
      <c r="B60" s="20"/>
      <c r="C60" s="20"/>
    </row>
    <row r="61">
      <c r="A61" s="20"/>
      <c r="B61" s="20"/>
      <c r="C61" s="20"/>
    </row>
    <row r="62">
      <c r="A62" s="20"/>
      <c r="B62" s="20"/>
      <c r="C62" s="20"/>
    </row>
    <row r="63">
      <c r="A63" s="20"/>
      <c r="B63" s="20"/>
      <c r="C63" s="20"/>
    </row>
    <row r="64">
      <c r="A64" s="20"/>
      <c r="B64" s="20"/>
      <c r="C64" s="20"/>
    </row>
    <row r="65">
      <c r="A65" s="20"/>
      <c r="B65" s="20"/>
      <c r="C65" s="20"/>
    </row>
    <row r="66">
      <c r="A66" s="20"/>
      <c r="B66" s="20"/>
      <c r="C66" s="20"/>
    </row>
    <row r="67">
      <c r="A67" s="20"/>
      <c r="B67" s="20"/>
      <c r="C67" s="20"/>
    </row>
    <row r="68">
      <c r="A68" s="20"/>
      <c r="B68" s="20"/>
      <c r="C68" s="20"/>
    </row>
    <row r="69">
      <c r="A69" s="20"/>
      <c r="B69" s="20"/>
      <c r="C69" s="20"/>
    </row>
    <row r="70">
      <c r="A70" s="20"/>
      <c r="B70" s="20"/>
      <c r="C70" s="20"/>
    </row>
    <row r="71">
      <c r="A71" s="20"/>
      <c r="B71" s="20"/>
      <c r="C71" s="20"/>
    </row>
    <row r="72">
      <c r="A72" s="20"/>
      <c r="B72" s="20"/>
      <c r="C72" s="20"/>
    </row>
    <row r="73">
      <c r="A73" s="20"/>
      <c r="B73" s="20"/>
      <c r="C73" s="20"/>
    </row>
    <row r="74">
      <c r="A74" s="20"/>
      <c r="B74" s="20"/>
      <c r="C74" s="20"/>
    </row>
    <row r="75">
      <c r="A75" s="20"/>
      <c r="B75" s="20"/>
      <c r="C75" s="20"/>
    </row>
    <row r="76">
      <c r="A76" s="20"/>
      <c r="B76" s="20"/>
      <c r="C76" s="20"/>
    </row>
    <row r="77">
      <c r="A77" s="20"/>
      <c r="B77" s="20"/>
      <c r="C77" s="20"/>
    </row>
    <row r="78">
      <c r="A78" s="20"/>
      <c r="B78" s="20"/>
      <c r="C78" s="20"/>
    </row>
    <row r="79">
      <c r="A79" s="20"/>
      <c r="B79" s="20"/>
      <c r="C79" s="20"/>
    </row>
    <row r="80">
      <c r="A80" s="20"/>
      <c r="B80" s="20"/>
      <c r="C80" s="20"/>
    </row>
    <row r="81">
      <c r="A81" s="20"/>
      <c r="B81" s="20"/>
      <c r="C81" s="20"/>
    </row>
    <row r="82">
      <c r="A82" s="20"/>
      <c r="B82" s="20"/>
      <c r="C82" s="20"/>
    </row>
    <row r="83">
      <c r="A83" s="20"/>
      <c r="B83" s="20"/>
      <c r="C83" s="20"/>
    </row>
    <row r="84">
      <c r="A84" s="20"/>
      <c r="B84" s="20"/>
      <c r="C84" s="20"/>
    </row>
    <row r="85">
      <c r="A85" s="20"/>
      <c r="B85" s="20"/>
      <c r="C85" s="20"/>
    </row>
    <row r="86">
      <c r="A86" s="20"/>
      <c r="B86" s="20"/>
      <c r="C86" s="20"/>
    </row>
    <row r="87">
      <c r="A87" s="20"/>
      <c r="B87" s="20"/>
      <c r="C87" s="20"/>
    </row>
    <row r="88">
      <c r="A88" s="20"/>
      <c r="B88" s="20"/>
      <c r="C88" s="20"/>
    </row>
    <row r="89">
      <c r="A89" s="20"/>
      <c r="B89" s="20"/>
      <c r="C89" s="20"/>
    </row>
    <row r="90">
      <c r="A90" s="20"/>
      <c r="B90" s="20"/>
      <c r="C90" s="20"/>
    </row>
    <row r="91">
      <c r="A91" s="20"/>
      <c r="B91" s="20"/>
      <c r="C91" s="20"/>
    </row>
    <row r="92">
      <c r="A92" s="20"/>
      <c r="B92" s="20"/>
      <c r="C92" s="20"/>
    </row>
    <row r="93">
      <c r="A93" s="20"/>
      <c r="B93" s="20"/>
      <c r="C93" s="20"/>
    </row>
    <row r="94">
      <c r="A94" s="20"/>
      <c r="B94" s="20"/>
      <c r="C94" s="20"/>
    </row>
    <row r="95">
      <c r="A95" s="20"/>
      <c r="B95" s="20"/>
      <c r="C95" s="20"/>
    </row>
    <row r="96">
      <c r="A96" s="20"/>
      <c r="B96" s="20"/>
      <c r="C96" s="20"/>
    </row>
    <row r="97">
      <c r="A97" s="20"/>
      <c r="B97" s="20"/>
      <c r="C97" s="20"/>
    </row>
    <row r="98">
      <c r="A98" s="20"/>
      <c r="B98" s="20"/>
      <c r="C98" s="20"/>
    </row>
    <row r="99">
      <c r="A99" s="20"/>
      <c r="B99" s="20"/>
      <c r="C99" s="20"/>
    </row>
    <row r="100">
      <c r="A100" s="20"/>
      <c r="B100" s="20"/>
      <c r="C100" s="20"/>
    </row>
    <row r="101">
      <c r="A101" s="20"/>
      <c r="B101" s="20"/>
      <c r="C101" s="20"/>
    </row>
    <row r="102">
      <c r="A102" s="20"/>
      <c r="B102" s="20"/>
      <c r="C102" s="20"/>
    </row>
    <row r="103">
      <c r="A103" s="20"/>
      <c r="B103" s="20"/>
      <c r="C103" s="20"/>
    </row>
    <row r="104">
      <c r="A104" s="20"/>
      <c r="B104" s="20"/>
      <c r="C104" s="20"/>
    </row>
    <row r="105">
      <c r="A105" s="20"/>
      <c r="B105" s="20"/>
      <c r="C105" s="20"/>
    </row>
    <row r="106">
      <c r="A106" s="20"/>
      <c r="B106" s="20"/>
      <c r="C106" s="20"/>
    </row>
    <row r="107">
      <c r="A107" s="20"/>
      <c r="B107" s="20"/>
      <c r="C107" s="20"/>
    </row>
    <row r="108">
      <c r="A108" s="20"/>
      <c r="B108" s="20"/>
      <c r="C108" s="20"/>
    </row>
    <row r="109">
      <c r="A109" s="20"/>
      <c r="B109" s="20"/>
      <c r="C109" s="20"/>
    </row>
    <row r="110">
      <c r="A110" s="20"/>
      <c r="B110" s="20"/>
      <c r="C110" s="20"/>
    </row>
    <row r="111">
      <c r="A111" s="20"/>
      <c r="B111" s="20"/>
      <c r="C111" s="20"/>
    </row>
    <row r="112">
      <c r="A112" s="20"/>
      <c r="B112" s="20"/>
      <c r="C112" s="20"/>
    </row>
    <row r="113">
      <c r="A113" s="20"/>
      <c r="B113" s="20"/>
      <c r="C113" s="20"/>
    </row>
    <row r="114">
      <c r="A114" s="20"/>
      <c r="B114" s="20"/>
      <c r="C114" s="20"/>
    </row>
    <row r="115">
      <c r="A115" s="20"/>
      <c r="B115" s="20"/>
      <c r="C115" s="20"/>
    </row>
    <row r="116">
      <c r="A116" s="20"/>
      <c r="B116" s="20"/>
      <c r="C116" s="20"/>
    </row>
    <row r="117">
      <c r="A117" s="20"/>
      <c r="B117" s="20"/>
      <c r="C117" s="20"/>
    </row>
    <row r="118">
      <c r="A118" s="20"/>
      <c r="B118" s="20"/>
      <c r="C118" s="20"/>
    </row>
    <row r="119">
      <c r="A119" s="20"/>
      <c r="B119" s="20"/>
      <c r="C119" s="20"/>
    </row>
    <row r="120">
      <c r="A120" s="20"/>
      <c r="B120" s="20"/>
      <c r="C120" s="20"/>
    </row>
    <row r="121">
      <c r="A121" s="20"/>
      <c r="B121" s="20"/>
      <c r="C121" s="20"/>
    </row>
    <row r="122">
      <c r="A122" s="20"/>
      <c r="B122" s="20"/>
      <c r="C122" s="20"/>
    </row>
    <row r="123">
      <c r="A123" s="20"/>
      <c r="B123" s="20"/>
      <c r="C123" s="20"/>
    </row>
    <row r="124">
      <c r="A124" s="20"/>
      <c r="B124" s="20"/>
      <c r="C124" s="20"/>
    </row>
    <row r="125">
      <c r="A125" s="20"/>
      <c r="B125" s="20"/>
      <c r="C125" s="20"/>
    </row>
    <row r="126">
      <c r="A126" s="20"/>
      <c r="B126" s="20"/>
      <c r="C126" s="20"/>
    </row>
    <row r="127">
      <c r="A127" s="20"/>
      <c r="B127" s="20"/>
      <c r="C127" s="20"/>
    </row>
    <row r="128">
      <c r="A128" s="20"/>
      <c r="B128" s="20"/>
      <c r="C128" s="20"/>
    </row>
    <row r="129">
      <c r="A129" s="20"/>
      <c r="B129" s="20"/>
      <c r="C129" s="20"/>
    </row>
    <row r="130">
      <c r="A130" s="20"/>
      <c r="B130" s="20"/>
      <c r="C130" s="20"/>
    </row>
    <row r="131">
      <c r="A131" s="20"/>
      <c r="B131" s="20"/>
      <c r="C131" s="20"/>
    </row>
    <row r="132">
      <c r="A132" s="20"/>
      <c r="B132" s="20"/>
      <c r="C132" s="20"/>
    </row>
    <row r="133">
      <c r="A133" s="20"/>
      <c r="B133" s="20"/>
      <c r="C133" s="20"/>
    </row>
    <row r="134">
      <c r="A134" s="20"/>
      <c r="B134" s="20"/>
      <c r="C134" s="20"/>
    </row>
    <row r="135">
      <c r="A135" s="20"/>
      <c r="B135" s="20"/>
      <c r="C135" s="20"/>
    </row>
    <row r="136">
      <c r="A136" s="20"/>
      <c r="B136" s="20"/>
      <c r="C136" s="20"/>
    </row>
    <row r="137">
      <c r="A137" s="20"/>
      <c r="B137" s="20"/>
      <c r="C137" s="20"/>
    </row>
    <row r="138">
      <c r="A138" s="20"/>
      <c r="B138" s="20"/>
      <c r="C138" s="20"/>
    </row>
    <row r="139">
      <c r="A139" s="20"/>
      <c r="B139" s="20"/>
      <c r="C139" s="20"/>
    </row>
    <row r="140">
      <c r="A140" s="20"/>
      <c r="B140" s="20"/>
      <c r="C140" s="20"/>
    </row>
    <row r="141">
      <c r="A141" s="20"/>
      <c r="B141" s="20"/>
      <c r="C141" s="20"/>
    </row>
    <row r="142">
      <c r="A142" s="20"/>
      <c r="B142" s="20"/>
      <c r="C142" s="20"/>
    </row>
    <row r="143">
      <c r="A143" s="20"/>
      <c r="B143" s="20"/>
      <c r="C143" s="20"/>
    </row>
    <row r="144">
      <c r="A144" s="20"/>
      <c r="B144" s="20"/>
      <c r="C144" s="20"/>
    </row>
    <row r="145">
      <c r="A145" s="20"/>
      <c r="B145" s="20"/>
      <c r="C145" s="20"/>
    </row>
    <row r="146">
      <c r="A146" s="20"/>
      <c r="B146" s="20"/>
      <c r="C146" s="20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  <row r="1000">
      <c r="A1000" s="20"/>
      <c r="B1000" s="20"/>
      <c r="C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5.13" defaultRowHeight="15.0"/>
  <cols>
    <col customWidth="1" min="1" max="1" width="4.13"/>
    <col customWidth="1" min="2" max="2" width="3.75"/>
    <col customWidth="1" min="3" max="3" width="3.5"/>
    <col customWidth="1" min="4" max="4" width="6.13"/>
    <col customWidth="1" min="5" max="134" width="2.25"/>
  </cols>
  <sheetData>
    <row r="1" ht="15.75" customHeight="1">
      <c r="A1" s="21"/>
      <c r="B1" s="37"/>
      <c r="C1" s="21"/>
      <c r="D1" s="37" t="s">
        <v>207</v>
      </c>
      <c r="E1" s="38">
        <v>12.0</v>
      </c>
      <c r="F1" s="38">
        <v>14.0</v>
      </c>
      <c r="G1" s="38">
        <v>10.0</v>
      </c>
      <c r="H1" s="38">
        <v>16.0</v>
      </c>
      <c r="I1" s="38">
        <v>17.0</v>
      </c>
      <c r="J1" s="38">
        <v>8.0</v>
      </c>
      <c r="K1" s="38">
        <v>14.0</v>
      </c>
      <c r="L1" s="38">
        <v>12.0</v>
      </c>
      <c r="M1" s="38">
        <v>16.0</v>
      </c>
      <c r="N1" s="39">
        <v>12.0</v>
      </c>
      <c r="O1" s="38">
        <v>12.0</v>
      </c>
      <c r="P1" s="38">
        <v>14.0</v>
      </c>
      <c r="Q1" s="38">
        <v>10.0</v>
      </c>
      <c r="R1" s="38">
        <v>16.0</v>
      </c>
      <c r="S1" s="38">
        <v>17.0</v>
      </c>
      <c r="T1" s="38">
        <v>8.0</v>
      </c>
      <c r="U1" s="38">
        <v>14.0</v>
      </c>
      <c r="V1" s="38">
        <v>12.0</v>
      </c>
      <c r="W1" s="38">
        <v>16.0</v>
      </c>
      <c r="X1" s="39">
        <v>12.0</v>
      </c>
      <c r="Y1" s="38">
        <v>12.0</v>
      </c>
      <c r="Z1" s="38">
        <v>14.0</v>
      </c>
      <c r="AA1" s="38">
        <v>10.0</v>
      </c>
      <c r="AB1" s="38">
        <v>16.0</v>
      </c>
      <c r="AC1" s="38">
        <v>17.0</v>
      </c>
      <c r="AD1" s="38">
        <v>8.0</v>
      </c>
      <c r="AE1" s="38">
        <v>14.0</v>
      </c>
      <c r="AF1" s="38">
        <v>12.0</v>
      </c>
      <c r="AG1" s="38">
        <v>16.0</v>
      </c>
      <c r="AH1" s="39">
        <v>12.0</v>
      </c>
      <c r="AI1" s="38">
        <v>12.0</v>
      </c>
      <c r="AJ1" s="38">
        <v>14.0</v>
      </c>
      <c r="AK1" s="38">
        <v>10.0</v>
      </c>
      <c r="AL1" s="38">
        <v>16.0</v>
      </c>
      <c r="AM1" s="38">
        <v>17.0</v>
      </c>
      <c r="AN1" s="38">
        <v>8.0</v>
      </c>
      <c r="AO1" s="38">
        <v>14.0</v>
      </c>
      <c r="AP1" s="38">
        <v>12.0</v>
      </c>
      <c r="AQ1" s="38">
        <v>16.0</v>
      </c>
      <c r="AR1" s="39">
        <v>12.0</v>
      </c>
      <c r="AS1" s="38">
        <v>12.0</v>
      </c>
      <c r="AT1" s="38">
        <v>14.0</v>
      </c>
      <c r="AU1" s="38">
        <v>10.0</v>
      </c>
      <c r="AV1" s="38">
        <v>16.0</v>
      </c>
      <c r="AW1" s="38">
        <v>17.0</v>
      </c>
      <c r="AX1" s="40">
        <v>8.0</v>
      </c>
      <c r="AY1" s="40">
        <v>14.0</v>
      </c>
      <c r="AZ1" s="38">
        <v>12.0</v>
      </c>
      <c r="BA1" s="38">
        <v>16.0</v>
      </c>
      <c r="BB1" s="39">
        <v>12.0</v>
      </c>
      <c r="BC1" s="38">
        <v>12.0</v>
      </c>
      <c r="BD1" s="38">
        <v>14.0</v>
      </c>
      <c r="BE1" s="38">
        <v>10.0</v>
      </c>
      <c r="BF1" s="38">
        <v>16.0</v>
      </c>
      <c r="BG1" s="38">
        <v>17.0</v>
      </c>
      <c r="BH1" s="38">
        <v>8.0</v>
      </c>
      <c r="BI1" s="38">
        <v>14.0</v>
      </c>
      <c r="BJ1" s="38">
        <v>12.0</v>
      </c>
      <c r="BK1" s="38">
        <v>16.0</v>
      </c>
      <c r="BL1" s="39">
        <v>12.0</v>
      </c>
      <c r="BM1" s="38">
        <v>12.0</v>
      </c>
      <c r="BN1" s="38">
        <v>14.0</v>
      </c>
      <c r="BO1" s="38">
        <v>10.0</v>
      </c>
      <c r="BP1" s="38">
        <v>16.0</v>
      </c>
      <c r="BQ1" s="38">
        <v>17.0</v>
      </c>
      <c r="BR1" s="38">
        <v>8.0</v>
      </c>
      <c r="BS1" s="38">
        <v>14.0</v>
      </c>
      <c r="BT1" s="38">
        <v>12.0</v>
      </c>
      <c r="BU1" s="38">
        <v>16.0</v>
      </c>
      <c r="BV1" s="39">
        <v>12.0</v>
      </c>
      <c r="BW1" s="38">
        <v>12.0</v>
      </c>
      <c r="BX1" s="38">
        <v>14.0</v>
      </c>
      <c r="BY1" s="38">
        <v>10.0</v>
      </c>
      <c r="BZ1" s="38">
        <v>16.0</v>
      </c>
      <c r="CA1" s="38">
        <v>17.0</v>
      </c>
      <c r="CB1" s="38">
        <v>8.0</v>
      </c>
      <c r="CC1" s="38">
        <v>14.0</v>
      </c>
      <c r="CD1" s="38">
        <v>12.0</v>
      </c>
      <c r="CE1" s="38">
        <v>16.0</v>
      </c>
      <c r="CF1" s="39">
        <v>12.0</v>
      </c>
      <c r="CG1" s="38">
        <v>12.0</v>
      </c>
      <c r="CH1" s="38">
        <v>14.0</v>
      </c>
      <c r="CI1" s="38">
        <v>10.0</v>
      </c>
      <c r="CJ1" s="38">
        <v>16.0</v>
      </c>
      <c r="CK1" s="38">
        <v>17.0</v>
      </c>
      <c r="CL1" s="38">
        <v>8.0</v>
      </c>
      <c r="CM1" s="38">
        <v>14.0</v>
      </c>
      <c r="CN1" s="38">
        <v>12.0</v>
      </c>
      <c r="CO1" s="38">
        <v>16.0</v>
      </c>
      <c r="CP1" s="39">
        <v>12.0</v>
      </c>
      <c r="CQ1" s="40">
        <v>12.0</v>
      </c>
      <c r="CR1" s="40">
        <v>14.0</v>
      </c>
      <c r="CS1" s="38">
        <v>10.0</v>
      </c>
      <c r="CT1" s="38">
        <v>16.0</v>
      </c>
      <c r="CU1" s="38">
        <v>17.0</v>
      </c>
      <c r="CV1" s="38">
        <v>8.0</v>
      </c>
      <c r="CW1" s="38">
        <v>14.0</v>
      </c>
      <c r="CX1" s="38">
        <v>12.0</v>
      </c>
      <c r="CY1" s="38">
        <v>16.0</v>
      </c>
      <c r="CZ1" s="39">
        <v>12.0</v>
      </c>
      <c r="DA1" s="38">
        <v>12.0</v>
      </c>
      <c r="DB1" s="38">
        <v>14.0</v>
      </c>
      <c r="DC1" s="38">
        <v>10.0</v>
      </c>
      <c r="DD1" s="38">
        <v>16.0</v>
      </c>
      <c r="DE1" s="38">
        <v>17.0</v>
      </c>
      <c r="DF1" s="38">
        <v>8.0</v>
      </c>
      <c r="DG1" s="38">
        <v>14.0</v>
      </c>
      <c r="DH1" s="38">
        <v>12.0</v>
      </c>
      <c r="DI1" s="38">
        <v>16.0</v>
      </c>
      <c r="DJ1" s="39">
        <v>12.0</v>
      </c>
      <c r="DK1" s="40">
        <v>12.0</v>
      </c>
      <c r="DL1" s="40">
        <v>14.0</v>
      </c>
      <c r="DM1" s="38">
        <v>10.0</v>
      </c>
      <c r="DN1" s="38">
        <v>16.0</v>
      </c>
      <c r="DO1" s="38">
        <v>17.0</v>
      </c>
      <c r="DP1" s="38">
        <v>8.0</v>
      </c>
      <c r="DQ1" s="38">
        <v>14.0</v>
      </c>
      <c r="DR1" s="38">
        <v>12.0</v>
      </c>
      <c r="DS1" s="38">
        <v>16.0</v>
      </c>
      <c r="DT1" s="39">
        <v>12.0</v>
      </c>
      <c r="DU1" s="38">
        <v>12.0</v>
      </c>
      <c r="DV1" s="38">
        <v>14.0</v>
      </c>
      <c r="DW1" s="38">
        <v>10.0</v>
      </c>
      <c r="DX1" s="38">
        <v>16.0</v>
      </c>
      <c r="DY1" s="38">
        <v>17.0</v>
      </c>
      <c r="DZ1" s="38">
        <v>8.0</v>
      </c>
      <c r="EA1" s="38">
        <v>14.0</v>
      </c>
      <c r="EB1" s="38">
        <v>12.0</v>
      </c>
      <c r="EC1" s="38">
        <v>16.0</v>
      </c>
      <c r="ED1" s="39">
        <v>12.0</v>
      </c>
    </row>
    <row r="2" ht="56.25" customHeight="1">
      <c r="A2" s="41" t="s">
        <v>208</v>
      </c>
      <c r="B2" s="42" t="s">
        <v>209</v>
      </c>
      <c r="C2" s="43" t="s">
        <v>210</v>
      </c>
      <c r="D2" s="44" t="s">
        <v>211</v>
      </c>
      <c r="E2" s="45">
        <v>42779.0</v>
      </c>
      <c r="F2" s="45">
        <v>42779.0</v>
      </c>
      <c r="G2" s="45">
        <v>42780.0</v>
      </c>
      <c r="H2" s="45">
        <v>42780.0</v>
      </c>
      <c r="I2" s="45">
        <v>42780.0</v>
      </c>
      <c r="J2" s="45">
        <v>42781.0</v>
      </c>
      <c r="K2" s="45">
        <v>42781.0</v>
      </c>
      <c r="L2" s="45">
        <v>42782.0</v>
      </c>
      <c r="M2" s="45">
        <v>42782.0</v>
      </c>
      <c r="N2" s="46">
        <v>42783.0</v>
      </c>
      <c r="O2" s="45">
        <v>42786.0</v>
      </c>
      <c r="P2" s="45">
        <v>42786.0</v>
      </c>
      <c r="Q2" s="45">
        <v>42787.0</v>
      </c>
      <c r="R2" s="45">
        <v>42787.0</v>
      </c>
      <c r="S2" s="45">
        <v>42787.0</v>
      </c>
      <c r="T2" s="45">
        <v>42788.0</v>
      </c>
      <c r="U2" s="45">
        <v>42788.0</v>
      </c>
      <c r="V2" s="45">
        <v>42789.0</v>
      </c>
      <c r="W2" s="45">
        <v>42789.0</v>
      </c>
      <c r="X2" s="46">
        <v>42790.0</v>
      </c>
      <c r="Y2" s="45">
        <v>42793.0</v>
      </c>
      <c r="Z2" s="45">
        <v>42793.0</v>
      </c>
      <c r="AA2" s="45">
        <v>42794.0</v>
      </c>
      <c r="AB2" s="45">
        <v>42794.0</v>
      </c>
      <c r="AC2" s="45">
        <v>42794.0</v>
      </c>
      <c r="AD2" s="45">
        <v>42795.0</v>
      </c>
      <c r="AE2" s="45">
        <v>42795.0</v>
      </c>
      <c r="AF2" s="45">
        <v>42796.0</v>
      </c>
      <c r="AG2" s="45">
        <v>42796.0</v>
      </c>
      <c r="AH2" s="46">
        <v>42797.0</v>
      </c>
      <c r="AI2" s="45">
        <v>42800.0</v>
      </c>
      <c r="AJ2" s="45">
        <v>42800.0</v>
      </c>
      <c r="AK2" s="45">
        <v>42801.0</v>
      </c>
      <c r="AL2" s="45">
        <v>42801.0</v>
      </c>
      <c r="AM2" s="45">
        <v>42801.0</v>
      </c>
      <c r="AN2" s="45">
        <v>42802.0</v>
      </c>
      <c r="AO2" s="45">
        <v>42802.0</v>
      </c>
      <c r="AP2" s="45">
        <v>42803.0</v>
      </c>
      <c r="AQ2" s="45">
        <v>42803.0</v>
      </c>
      <c r="AR2" s="46">
        <v>42804.0</v>
      </c>
      <c r="AS2" s="45">
        <v>42807.0</v>
      </c>
      <c r="AT2" s="45">
        <v>42807.0</v>
      </c>
      <c r="AU2" s="45">
        <v>42808.0</v>
      </c>
      <c r="AV2" s="45">
        <v>42808.0</v>
      </c>
      <c r="AW2" s="45">
        <v>42808.0</v>
      </c>
      <c r="AX2" s="47">
        <v>42809.0</v>
      </c>
      <c r="AY2" s="47">
        <v>42809.0</v>
      </c>
      <c r="AZ2" s="45">
        <v>42810.0</v>
      </c>
      <c r="BA2" s="45">
        <v>42810.0</v>
      </c>
      <c r="BB2" s="46">
        <v>42811.0</v>
      </c>
      <c r="BC2" s="45">
        <v>42814.0</v>
      </c>
      <c r="BD2" s="45">
        <v>42814.0</v>
      </c>
      <c r="BE2" s="45">
        <v>42815.0</v>
      </c>
      <c r="BF2" s="45">
        <v>42815.0</v>
      </c>
      <c r="BG2" s="45">
        <v>42815.0</v>
      </c>
      <c r="BH2" s="45">
        <v>42816.0</v>
      </c>
      <c r="BI2" s="45">
        <v>42816.0</v>
      </c>
      <c r="BJ2" s="45">
        <v>42817.0</v>
      </c>
      <c r="BK2" s="45">
        <v>42817.0</v>
      </c>
      <c r="BL2" s="46">
        <v>42818.0</v>
      </c>
      <c r="BM2" s="45">
        <v>42821.0</v>
      </c>
      <c r="BN2" s="45">
        <v>42821.0</v>
      </c>
      <c r="BO2" s="45">
        <v>42822.0</v>
      </c>
      <c r="BP2" s="45">
        <v>42822.0</v>
      </c>
      <c r="BQ2" s="45">
        <v>42822.0</v>
      </c>
      <c r="BR2" s="45">
        <v>42823.0</v>
      </c>
      <c r="BS2" s="45">
        <v>42823.0</v>
      </c>
      <c r="BT2" s="45">
        <v>42824.0</v>
      </c>
      <c r="BU2" s="45">
        <v>42824.0</v>
      </c>
      <c r="BV2" s="46">
        <v>42825.0</v>
      </c>
      <c r="BW2" s="45">
        <v>42828.0</v>
      </c>
      <c r="BX2" s="45">
        <v>42828.0</v>
      </c>
      <c r="BY2" s="45">
        <v>42829.0</v>
      </c>
      <c r="BZ2" s="45">
        <v>42829.0</v>
      </c>
      <c r="CA2" s="45">
        <v>42829.0</v>
      </c>
      <c r="CB2" s="45">
        <v>42830.0</v>
      </c>
      <c r="CC2" s="45">
        <v>42830.0</v>
      </c>
      <c r="CD2" s="45">
        <v>42831.0</v>
      </c>
      <c r="CE2" s="45">
        <v>42831.0</v>
      </c>
      <c r="CF2" s="46">
        <v>42832.0</v>
      </c>
      <c r="CG2" s="45">
        <v>42835.0</v>
      </c>
      <c r="CH2" s="45">
        <v>42835.0</v>
      </c>
      <c r="CI2" s="45">
        <v>42836.0</v>
      </c>
      <c r="CJ2" s="45">
        <v>42836.0</v>
      </c>
      <c r="CK2" s="45">
        <v>42836.0</v>
      </c>
      <c r="CL2" s="45">
        <v>42837.0</v>
      </c>
      <c r="CM2" s="45">
        <v>42837.0</v>
      </c>
      <c r="CN2" s="45">
        <v>42838.0</v>
      </c>
      <c r="CO2" s="45">
        <v>42838.0</v>
      </c>
      <c r="CP2" s="46">
        <v>42839.0</v>
      </c>
      <c r="CQ2" s="47">
        <v>42842.0</v>
      </c>
      <c r="CR2" s="47">
        <v>42842.0</v>
      </c>
      <c r="CS2" s="45">
        <v>42843.0</v>
      </c>
      <c r="CT2" s="45">
        <v>42843.0</v>
      </c>
      <c r="CU2" s="45">
        <v>42843.0</v>
      </c>
      <c r="CV2" s="45">
        <v>42844.0</v>
      </c>
      <c r="CW2" s="45">
        <v>42844.0</v>
      </c>
      <c r="CX2" s="45">
        <v>42845.0</v>
      </c>
      <c r="CY2" s="45">
        <v>42845.0</v>
      </c>
      <c r="CZ2" s="46">
        <v>42846.0</v>
      </c>
      <c r="DA2" s="45">
        <v>42849.0</v>
      </c>
      <c r="DB2" s="45">
        <v>42849.0</v>
      </c>
      <c r="DC2" s="45">
        <v>42850.0</v>
      </c>
      <c r="DD2" s="45">
        <v>42850.0</v>
      </c>
      <c r="DE2" s="45">
        <v>42850.0</v>
      </c>
      <c r="DF2" s="45">
        <v>42851.0</v>
      </c>
      <c r="DG2" s="45">
        <v>42851.0</v>
      </c>
      <c r="DH2" s="45">
        <v>42852.0</v>
      </c>
      <c r="DI2" s="45">
        <v>42852.0</v>
      </c>
      <c r="DJ2" s="46">
        <v>42853.0</v>
      </c>
      <c r="DK2" s="47">
        <v>42856.0</v>
      </c>
      <c r="DL2" s="47">
        <v>42856.0</v>
      </c>
      <c r="DM2" s="45">
        <v>42857.0</v>
      </c>
      <c r="DN2" s="45">
        <v>42857.0</v>
      </c>
      <c r="DO2" s="45">
        <v>42857.0</v>
      </c>
      <c r="DP2" s="45">
        <v>42858.0</v>
      </c>
      <c r="DQ2" s="45">
        <v>42858.0</v>
      </c>
      <c r="DR2" s="45">
        <v>42859.0</v>
      </c>
      <c r="DS2" s="45">
        <v>42859.0</v>
      </c>
      <c r="DT2" s="46">
        <v>42860.0</v>
      </c>
      <c r="DU2" s="45">
        <v>42863.0</v>
      </c>
      <c r="DV2" s="45">
        <v>42863.0</v>
      </c>
      <c r="DW2" s="45">
        <v>42864.0</v>
      </c>
      <c r="DX2" s="45">
        <v>42864.0</v>
      </c>
      <c r="DY2" s="45">
        <v>42864.0</v>
      </c>
      <c r="DZ2" s="45">
        <v>42865.0</v>
      </c>
      <c r="EA2" s="45">
        <v>42865.0</v>
      </c>
      <c r="EB2" s="45">
        <v>42866.0</v>
      </c>
      <c r="EC2" s="45">
        <v>42866.0</v>
      </c>
      <c r="ED2" s="46">
        <v>42867.0</v>
      </c>
    </row>
    <row r="3">
      <c r="A3" s="35" t="s">
        <v>61</v>
      </c>
      <c r="B3" s="21">
        <v>20.0</v>
      </c>
      <c r="C3" s="21">
        <v>20.0</v>
      </c>
      <c r="D3" s="35" t="s">
        <v>99</v>
      </c>
      <c r="E3" s="48"/>
      <c r="F3" s="48"/>
      <c r="G3" s="49"/>
      <c r="H3" s="49"/>
      <c r="I3" s="49"/>
      <c r="J3" s="49"/>
      <c r="K3" s="49"/>
      <c r="L3" s="49"/>
      <c r="M3" s="49"/>
      <c r="N3" s="50"/>
      <c r="O3" s="48" t="s">
        <v>212</v>
      </c>
      <c r="P3" s="48"/>
      <c r="Q3" s="49"/>
      <c r="R3" s="49"/>
      <c r="S3" s="49"/>
      <c r="T3" s="49"/>
      <c r="U3" s="49"/>
      <c r="V3" s="49"/>
      <c r="W3" s="49"/>
      <c r="X3" s="50"/>
      <c r="Y3" s="48"/>
      <c r="Z3" s="48"/>
      <c r="AA3" s="49"/>
      <c r="AB3" s="49"/>
      <c r="AC3" s="49"/>
      <c r="AD3" s="49"/>
      <c r="AE3" s="49"/>
      <c r="AF3" s="49"/>
      <c r="AG3" s="49"/>
      <c r="AH3" s="50"/>
      <c r="AI3" s="48" t="s">
        <v>213</v>
      </c>
      <c r="AJ3" s="48"/>
      <c r="AK3" s="49"/>
      <c r="AL3" s="49"/>
      <c r="AM3" s="49"/>
      <c r="AN3" s="49"/>
      <c r="AO3" s="49"/>
      <c r="AP3" s="49"/>
      <c r="AQ3" s="49"/>
      <c r="AR3" s="50"/>
      <c r="AS3" s="48"/>
      <c r="AT3" s="48"/>
      <c r="AU3" s="49"/>
      <c r="AV3" s="49"/>
      <c r="AW3" s="49"/>
      <c r="AX3" s="51"/>
      <c r="AY3" s="51"/>
      <c r="AZ3" s="49"/>
      <c r="BA3" s="49"/>
      <c r="BB3" s="50"/>
      <c r="BC3" s="48" t="s">
        <v>214</v>
      </c>
      <c r="BD3" s="48"/>
      <c r="BE3" s="49"/>
      <c r="BF3" s="49"/>
      <c r="BG3" s="49"/>
      <c r="BH3" s="49"/>
      <c r="BI3" s="49"/>
      <c r="BJ3" s="49"/>
      <c r="BK3" s="49"/>
      <c r="BL3" s="50"/>
      <c r="BM3" s="48"/>
      <c r="BN3" s="48"/>
      <c r="BO3" s="49"/>
      <c r="BP3" s="49"/>
      <c r="BQ3" s="49"/>
      <c r="BR3" s="49"/>
      <c r="BS3" s="49"/>
      <c r="BT3" s="49"/>
      <c r="BU3" s="49"/>
      <c r="BV3" s="50"/>
      <c r="BW3" s="48" t="s">
        <v>215</v>
      </c>
      <c r="BX3" s="48"/>
      <c r="BY3" s="49"/>
      <c r="BZ3" s="49"/>
      <c r="CA3" s="49"/>
      <c r="CB3" s="49"/>
      <c r="CC3" s="49"/>
      <c r="CD3" s="49"/>
      <c r="CE3" s="49"/>
      <c r="CF3" s="50"/>
      <c r="CG3" s="48"/>
      <c r="CH3" s="48"/>
      <c r="CI3" s="49"/>
      <c r="CJ3" s="49"/>
      <c r="CK3" s="49"/>
      <c r="CL3" s="49"/>
      <c r="CM3" s="49"/>
      <c r="CN3" s="49"/>
      <c r="CO3" s="49"/>
      <c r="CP3" s="50"/>
      <c r="CQ3" s="51"/>
      <c r="CR3" s="51"/>
      <c r="CS3" s="49"/>
      <c r="CT3" s="49"/>
      <c r="CU3" s="49"/>
      <c r="CV3" s="49"/>
      <c r="CW3" s="49"/>
      <c r="CX3" s="49"/>
      <c r="CY3" s="49"/>
      <c r="CZ3" s="50"/>
      <c r="DA3" s="52" t="s">
        <v>216</v>
      </c>
      <c r="DB3" s="52"/>
      <c r="DC3" s="49"/>
      <c r="DD3" s="49"/>
      <c r="DE3" s="49"/>
      <c r="DF3" s="49"/>
      <c r="DG3" s="49"/>
      <c r="DH3" s="49"/>
      <c r="DI3" s="49"/>
      <c r="DJ3" s="50"/>
      <c r="DK3" s="53"/>
      <c r="DL3" s="53"/>
      <c r="DM3" s="49"/>
      <c r="DN3" s="49"/>
      <c r="DO3" s="49"/>
      <c r="DP3" s="49"/>
      <c r="DQ3" s="49"/>
      <c r="DR3" s="49"/>
      <c r="DS3" s="49"/>
      <c r="DT3" s="50"/>
      <c r="DU3" s="48"/>
      <c r="DV3" s="48"/>
      <c r="DW3" s="49"/>
      <c r="DX3" s="49"/>
      <c r="DY3" s="49"/>
      <c r="DZ3" s="49"/>
      <c r="EA3" s="49"/>
      <c r="EB3" s="49"/>
      <c r="EC3" s="49"/>
      <c r="ED3" s="50"/>
    </row>
    <row r="4">
      <c r="A4" s="35" t="s">
        <v>61</v>
      </c>
      <c r="B4" s="21">
        <v>20.0</v>
      </c>
      <c r="C4" s="21">
        <v>20.0</v>
      </c>
      <c r="D4" s="35" t="s">
        <v>63</v>
      </c>
      <c r="E4" s="48" t="s">
        <v>212</v>
      </c>
      <c r="F4" s="48"/>
      <c r="G4" s="49"/>
      <c r="H4" s="49"/>
      <c r="I4" s="49"/>
      <c r="J4" s="49"/>
      <c r="K4" s="49"/>
      <c r="L4" s="49"/>
      <c r="M4" s="49"/>
      <c r="N4" s="50"/>
      <c r="O4" s="48"/>
      <c r="P4" s="48"/>
      <c r="Q4" s="49"/>
      <c r="R4" s="49"/>
      <c r="S4" s="49"/>
      <c r="T4" s="49"/>
      <c r="U4" s="49"/>
      <c r="V4" s="49"/>
      <c r="W4" s="49"/>
      <c r="X4" s="50"/>
      <c r="Y4" s="48" t="s">
        <v>213</v>
      </c>
      <c r="Z4" s="48"/>
      <c r="AA4" s="49"/>
      <c r="AB4" s="49"/>
      <c r="AC4" s="49"/>
      <c r="AD4" s="49"/>
      <c r="AE4" s="49"/>
      <c r="AF4" s="49"/>
      <c r="AG4" s="49"/>
      <c r="AH4" s="50"/>
      <c r="AI4" s="48"/>
      <c r="AJ4" s="48"/>
      <c r="AK4" s="49"/>
      <c r="AL4" s="49"/>
      <c r="AM4" s="49"/>
      <c r="AN4" s="49"/>
      <c r="AO4" s="49"/>
      <c r="AP4" s="49"/>
      <c r="AQ4" s="49"/>
      <c r="AR4" s="50"/>
      <c r="AS4" s="48" t="s">
        <v>214</v>
      </c>
      <c r="AT4" s="48"/>
      <c r="AU4" s="49"/>
      <c r="AV4" s="49"/>
      <c r="AW4" s="49"/>
      <c r="AX4" s="51"/>
      <c r="AY4" s="51"/>
      <c r="AZ4" s="49"/>
      <c r="BA4" s="49"/>
      <c r="BB4" s="50"/>
      <c r="BC4" s="48"/>
      <c r="BD4" s="48"/>
      <c r="BE4" s="49"/>
      <c r="BF4" s="49"/>
      <c r="BG4" s="49"/>
      <c r="BH4" s="49"/>
      <c r="BI4" s="49"/>
      <c r="BJ4" s="49"/>
      <c r="BK4" s="49"/>
      <c r="BL4" s="50"/>
      <c r="BM4" s="48" t="s">
        <v>215</v>
      </c>
      <c r="BN4" s="48"/>
      <c r="BO4" s="49"/>
      <c r="BP4" s="49"/>
      <c r="BQ4" s="49"/>
      <c r="BR4" s="49"/>
      <c r="BS4" s="49"/>
      <c r="BT4" s="49"/>
      <c r="BU4" s="49"/>
      <c r="BV4" s="50"/>
      <c r="BW4" s="48"/>
      <c r="BX4" s="48"/>
      <c r="BY4" s="49"/>
      <c r="BZ4" s="49"/>
      <c r="CA4" s="49"/>
      <c r="CB4" s="49"/>
      <c r="CC4" s="49"/>
      <c r="CD4" s="49"/>
      <c r="CE4" s="49"/>
      <c r="CF4" s="50"/>
      <c r="CG4" s="48" t="s">
        <v>216</v>
      </c>
      <c r="CH4" s="48"/>
      <c r="CI4" s="49"/>
      <c r="CJ4" s="49"/>
      <c r="CK4" s="49"/>
      <c r="CL4" s="49"/>
      <c r="CM4" s="49"/>
      <c r="CN4" s="49"/>
      <c r="CO4" s="49"/>
      <c r="CP4" s="50"/>
      <c r="CQ4" s="51"/>
      <c r="CR4" s="51"/>
      <c r="CS4" s="49"/>
      <c r="CT4" s="49"/>
      <c r="CU4" s="49"/>
      <c r="CV4" s="49"/>
      <c r="CW4" s="49"/>
      <c r="CX4" s="49"/>
      <c r="CY4" s="49"/>
      <c r="CZ4" s="50"/>
      <c r="DA4" s="52"/>
      <c r="DB4" s="52"/>
      <c r="DC4" s="49"/>
      <c r="DD4" s="49"/>
      <c r="DE4" s="49"/>
      <c r="DF4" s="49"/>
      <c r="DG4" s="49"/>
      <c r="DH4" s="49"/>
      <c r="DI4" s="49"/>
      <c r="DJ4" s="50"/>
      <c r="DK4" s="53"/>
      <c r="DL4" s="53"/>
      <c r="DM4" s="49"/>
      <c r="DN4" s="49"/>
      <c r="DO4" s="49"/>
      <c r="DP4" s="49"/>
      <c r="DQ4" s="49"/>
      <c r="DR4" s="49"/>
      <c r="DS4" s="49"/>
      <c r="DT4" s="50"/>
      <c r="DU4" s="48"/>
      <c r="DV4" s="48"/>
      <c r="DW4" s="49"/>
      <c r="DX4" s="49"/>
      <c r="DY4" s="49"/>
      <c r="DZ4" s="49"/>
      <c r="EA4" s="49"/>
      <c r="EB4" s="49"/>
      <c r="EC4" s="49"/>
      <c r="ED4" s="50"/>
    </row>
    <row r="5">
      <c r="A5" s="35" t="s">
        <v>89</v>
      </c>
      <c r="B5" s="21">
        <v>20.0</v>
      </c>
      <c r="C5" s="21">
        <v>19.0</v>
      </c>
      <c r="D5" s="35" t="s">
        <v>88</v>
      </c>
      <c r="E5" s="48"/>
      <c r="F5" s="48"/>
      <c r="G5" s="49"/>
      <c r="H5" s="49"/>
      <c r="I5" s="49"/>
      <c r="J5" s="49"/>
      <c r="K5" s="49"/>
      <c r="L5" s="49"/>
      <c r="M5" s="49"/>
      <c r="N5" s="50"/>
      <c r="O5" s="48"/>
      <c r="P5" s="48" t="s">
        <v>212</v>
      </c>
      <c r="Q5" s="49"/>
      <c r="R5" s="49"/>
      <c r="S5" s="49"/>
      <c r="T5" s="49"/>
      <c r="U5" s="49"/>
      <c r="V5" s="49"/>
      <c r="W5" s="49"/>
      <c r="X5" s="50"/>
      <c r="Y5" s="48"/>
      <c r="Z5" s="48"/>
      <c r="AA5" s="49"/>
      <c r="AB5" s="49"/>
      <c r="AC5" s="49"/>
      <c r="AD5" s="49"/>
      <c r="AE5" s="49"/>
      <c r="AF5" s="49"/>
      <c r="AG5" s="49"/>
      <c r="AH5" s="50"/>
      <c r="AI5" s="48"/>
      <c r="AJ5" s="48" t="s">
        <v>213</v>
      </c>
      <c r="AK5" s="49"/>
      <c r="AL5" s="49"/>
      <c r="AM5" s="49"/>
      <c r="AN5" s="49"/>
      <c r="AO5" s="49"/>
      <c r="AP5" s="49"/>
      <c r="AQ5" s="49"/>
      <c r="AR5" s="50"/>
      <c r="AS5" s="48"/>
      <c r="AT5" s="48"/>
      <c r="AU5" s="49"/>
      <c r="AV5" s="49"/>
      <c r="AW5" s="49"/>
      <c r="AX5" s="51"/>
      <c r="AY5" s="51"/>
      <c r="AZ5" s="49"/>
      <c r="BA5" s="49"/>
      <c r="BB5" s="50"/>
      <c r="BC5" s="48"/>
      <c r="BD5" s="48" t="s">
        <v>214</v>
      </c>
      <c r="BE5" s="49"/>
      <c r="BF5" s="49"/>
      <c r="BG5" s="49"/>
      <c r="BH5" s="49"/>
      <c r="BI5" s="49"/>
      <c r="BJ5" s="49"/>
      <c r="BK5" s="49"/>
      <c r="BL5" s="50"/>
      <c r="BM5" s="48"/>
      <c r="BN5" s="48"/>
      <c r="BO5" s="49"/>
      <c r="BP5" s="49"/>
      <c r="BQ5" s="49"/>
      <c r="BR5" s="49"/>
      <c r="BS5" s="49"/>
      <c r="BT5" s="49"/>
      <c r="BU5" s="49"/>
      <c r="BV5" s="50"/>
      <c r="BW5" s="48"/>
      <c r="BX5" s="48" t="s">
        <v>215</v>
      </c>
      <c r="BY5" s="49"/>
      <c r="BZ5" s="49"/>
      <c r="CA5" s="49"/>
      <c r="CB5" s="49"/>
      <c r="CC5" s="49"/>
      <c r="CD5" s="49"/>
      <c r="CE5" s="49"/>
      <c r="CF5" s="50"/>
      <c r="CG5" s="48"/>
      <c r="CH5" s="48"/>
      <c r="CI5" s="49"/>
      <c r="CJ5" s="49"/>
      <c r="CK5" s="49"/>
      <c r="CL5" s="49"/>
      <c r="CM5" s="49"/>
      <c r="CN5" s="49"/>
      <c r="CO5" s="49"/>
      <c r="CP5" s="50"/>
      <c r="CQ5" s="51"/>
      <c r="CR5" s="51"/>
      <c r="CS5" s="49"/>
      <c r="CT5" s="49"/>
      <c r="CU5" s="49"/>
      <c r="CV5" s="49"/>
      <c r="CW5" s="49"/>
      <c r="CX5" s="49"/>
      <c r="CY5" s="49"/>
      <c r="CZ5" s="50"/>
      <c r="DA5" s="52"/>
      <c r="DB5" s="52" t="s">
        <v>216</v>
      </c>
      <c r="DC5" s="49"/>
      <c r="DD5" s="49"/>
      <c r="DE5" s="49"/>
      <c r="DF5" s="49"/>
      <c r="DG5" s="49"/>
      <c r="DH5" s="49"/>
      <c r="DI5" s="49"/>
      <c r="DJ5" s="50"/>
      <c r="DK5" s="53"/>
      <c r="DL5" s="53"/>
      <c r="DM5" s="49"/>
      <c r="DN5" s="49"/>
      <c r="DO5" s="49"/>
      <c r="DP5" s="49"/>
      <c r="DQ5" s="49"/>
      <c r="DR5" s="49"/>
      <c r="DS5" s="49"/>
      <c r="DT5" s="50"/>
      <c r="DU5" s="48"/>
      <c r="DV5" s="48"/>
      <c r="DW5" s="49"/>
      <c r="DX5" s="49"/>
      <c r="DY5" s="49"/>
      <c r="DZ5" s="49"/>
      <c r="EA5" s="49"/>
      <c r="EB5" s="49"/>
      <c r="EC5" s="49"/>
      <c r="ED5" s="50"/>
    </row>
    <row r="6">
      <c r="A6" s="35" t="s">
        <v>33</v>
      </c>
      <c r="B6" s="21">
        <v>20.0</v>
      </c>
      <c r="C6" s="21">
        <v>20.0</v>
      </c>
      <c r="D6" s="35" t="s">
        <v>32</v>
      </c>
      <c r="E6" s="48"/>
      <c r="F6" s="48"/>
      <c r="G6" s="49"/>
      <c r="H6" s="49"/>
      <c r="I6" s="49"/>
      <c r="J6" s="49"/>
      <c r="K6" s="49"/>
      <c r="L6" s="49"/>
      <c r="M6" s="49"/>
      <c r="N6" s="50"/>
      <c r="O6" s="48"/>
      <c r="P6" s="48" t="s">
        <v>212</v>
      </c>
      <c r="Q6" s="49"/>
      <c r="R6" s="49"/>
      <c r="S6" s="49"/>
      <c r="T6" s="49"/>
      <c r="U6" s="49"/>
      <c r="V6" s="49"/>
      <c r="W6" s="49"/>
      <c r="X6" s="50"/>
      <c r="Y6" s="48"/>
      <c r="Z6" s="48"/>
      <c r="AA6" s="49"/>
      <c r="AB6" s="49"/>
      <c r="AC6" s="49"/>
      <c r="AD6" s="49"/>
      <c r="AE6" s="49"/>
      <c r="AF6" s="49"/>
      <c r="AG6" s="49"/>
      <c r="AH6" s="50"/>
      <c r="AI6" s="48"/>
      <c r="AJ6" s="48" t="s">
        <v>213</v>
      </c>
      <c r="AK6" s="49"/>
      <c r="AL6" s="49"/>
      <c r="AM6" s="49"/>
      <c r="AN6" s="49"/>
      <c r="AO6" s="49"/>
      <c r="AP6" s="49"/>
      <c r="AQ6" s="49"/>
      <c r="AR6" s="50"/>
      <c r="AS6" s="48"/>
      <c r="AT6" s="48"/>
      <c r="AU6" s="49"/>
      <c r="AV6" s="49"/>
      <c r="AW6" s="49"/>
      <c r="AX6" s="51"/>
      <c r="AY6" s="51"/>
      <c r="AZ6" s="49"/>
      <c r="BA6" s="49"/>
      <c r="BB6" s="50"/>
      <c r="BC6" s="48"/>
      <c r="BD6" s="48" t="s">
        <v>214</v>
      </c>
      <c r="BE6" s="49"/>
      <c r="BF6" s="49"/>
      <c r="BG6" s="49"/>
      <c r="BH6" s="49"/>
      <c r="BI6" s="49"/>
      <c r="BJ6" s="49"/>
      <c r="BK6" s="49"/>
      <c r="BL6" s="50"/>
      <c r="BM6" s="48"/>
      <c r="BN6" s="48"/>
      <c r="BO6" s="49"/>
      <c r="BP6" s="49"/>
      <c r="BQ6" s="49"/>
      <c r="BR6" s="49"/>
      <c r="BS6" s="49"/>
      <c r="BT6" s="49"/>
      <c r="BU6" s="49"/>
      <c r="BV6" s="50"/>
      <c r="BW6" s="48"/>
      <c r="BX6" s="48" t="s">
        <v>215</v>
      </c>
      <c r="BY6" s="49"/>
      <c r="BZ6" s="49"/>
      <c r="CA6" s="49"/>
      <c r="CB6" s="49"/>
      <c r="CC6" s="49"/>
      <c r="CD6" s="49"/>
      <c r="CE6" s="49"/>
      <c r="CF6" s="50"/>
      <c r="CG6" s="48"/>
      <c r="CH6" s="48"/>
      <c r="CI6" s="49"/>
      <c r="CJ6" s="49"/>
      <c r="CK6" s="49"/>
      <c r="CL6" s="49"/>
      <c r="CM6" s="49"/>
      <c r="CN6" s="49"/>
      <c r="CO6" s="49"/>
      <c r="CP6" s="50"/>
      <c r="CQ6" s="51"/>
      <c r="CR6" s="51"/>
      <c r="CS6" s="49"/>
      <c r="CT6" s="49"/>
      <c r="CU6" s="49"/>
      <c r="CV6" s="49"/>
      <c r="CW6" s="49"/>
      <c r="CX6" s="49"/>
      <c r="CY6" s="49"/>
      <c r="CZ6" s="50"/>
      <c r="DA6" s="52"/>
      <c r="DB6" s="52" t="s">
        <v>216</v>
      </c>
      <c r="DC6" s="49"/>
      <c r="DD6" s="49"/>
      <c r="DE6" s="49"/>
      <c r="DF6" s="49"/>
      <c r="DG6" s="49"/>
      <c r="DH6" s="49"/>
      <c r="DI6" s="49"/>
      <c r="DJ6" s="50"/>
      <c r="DK6" s="53"/>
      <c r="DL6" s="53"/>
      <c r="DM6" s="49"/>
      <c r="DN6" s="49"/>
      <c r="DO6" s="49"/>
      <c r="DP6" s="49"/>
      <c r="DQ6" s="49"/>
      <c r="DR6" s="49"/>
      <c r="DS6" s="49"/>
      <c r="DT6" s="50"/>
      <c r="DU6" s="48"/>
      <c r="DV6" s="48"/>
      <c r="DW6" s="49"/>
      <c r="DX6" s="49"/>
      <c r="DY6" s="49"/>
      <c r="DZ6" s="49"/>
      <c r="EA6" s="49"/>
      <c r="EB6" s="49"/>
      <c r="EC6" s="49"/>
      <c r="ED6" s="50"/>
    </row>
    <row r="7">
      <c r="A7" s="35" t="s">
        <v>89</v>
      </c>
      <c r="B7" s="21">
        <v>20.0</v>
      </c>
      <c r="C7" s="21">
        <v>13.0</v>
      </c>
      <c r="D7" s="35" t="s">
        <v>102</v>
      </c>
      <c r="E7" s="48"/>
      <c r="F7" s="48" t="s">
        <v>212</v>
      </c>
      <c r="G7" s="49"/>
      <c r="H7" s="49"/>
      <c r="I7" s="49"/>
      <c r="J7" s="49"/>
      <c r="K7" s="49"/>
      <c r="L7" s="49"/>
      <c r="M7" s="49"/>
      <c r="N7" s="50"/>
      <c r="O7" s="48"/>
      <c r="P7" s="48"/>
      <c r="Q7" s="49"/>
      <c r="R7" s="49"/>
      <c r="S7" s="49"/>
      <c r="T7" s="49"/>
      <c r="U7" s="49"/>
      <c r="V7" s="49"/>
      <c r="W7" s="49"/>
      <c r="X7" s="50"/>
      <c r="Y7" s="48"/>
      <c r="Z7" s="48" t="s">
        <v>213</v>
      </c>
      <c r="AA7" s="49"/>
      <c r="AB7" s="49"/>
      <c r="AC7" s="49"/>
      <c r="AD7" s="49"/>
      <c r="AE7" s="49"/>
      <c r="AF7" s="49"/>
      <c r="AG7" s="49"/>
      <c r="AH7" s="50"/>
      <c r="AI7" s="48"/>
      <c r="AJ7" s="48"/>
      <c r="AK7" s="49"/>
      <c r="AL7" s="49"/>
      <c r="AM7" s="49"/>
      <c r="AN7" s="49"/>
      <c r="AO7" s="49"/>
      <c r="AP7" s="49"/>
      <c r="AQ7" s="49"/>
      <c r="AR7" s="50"/>
      <c r="AS7" s="48"/>
      <c r="AT7" s="48" t="s">
        <v>214</v>
      </c>
      <c r="AU7" s="49"/>
      <c r="AV7" s="49"/>
      <c r="AW7" s="49"/>
      <c r="AX7" s="51"/>
      <c r="AY7" s="51"/>
      <c r="AZ7" s="49"/>
      <c r="BA7" s="49"/>
      <c r="BB7" s="50"/>
      <c r="BC7" s="48"/>
      <c r="BD7" s="48"/>
      <c r="BE7" s="49"/>
      <c r="BF7" s="49"/>
      <c r="BG7" s="49"/>
      <c r="BH7" s="49"/>
      <c r="BI7" s="49"/>
      <c r="BJ7" s="49"/>
      <c r="BK7" s="49"/>
      <c r="BL7" s="50"/>
      <c r="BM7" s="48"/>
      <c r="BN7" s="48" t="s">
        <v>215</v>
      </c>
      <c r="BO7" s="49"/>
      <c r="BP7" s="49"/>
      <c r="BQ7" s="49"/>
      <c r="BR7" s="49"/>
      <c r="BS7" s="49"/>
      <c r="BT7" s="49"/>
      <c r="BU7" s="49"/>
      <c r="BV7" s="50"/>
      <c r="BW7" s="48"/>
      <c r="BX7" s="48"/>
      <c r="BY7" s="49"/>
      <c r="BZ7" s="49"/>
      <c r="CA7" s="49"/>
      <c r="CB7" s="49"/>
      <c r="CC7" s="49"/>
      <c r="CD7" s="49"/>
      <c r="CE7" s="49"/>
      <c r="CF7" s="50"/>
      <c r="CG7" s="48"/>
      <c r="CH7" s="48" t="s">
        <v>216</v>
      </c>
      <c r="CI7" s="49"/>
      <c r="CJ7" s="49"/>
      <c r="CK7" s="49"/>
      <c r="CL7" s="49"/>
      <c r="CM7" s="49"/>
      <c r="CN7" s="49"/>
      <c r="CO7" s="49"/>
      <c r="CP7" s="50"/>
      <c r="CQ7" s="51"/>
      <c r="CR7" s="51"/>
      <c r="CS7" s="49"/>
      <c r="CT7" s="49"/>
      <c r="CU7" s="49"/>
      <c r="CV7" s="49"/>
      <c r="CW7" s="49"/>
      <c r="CX7" s="49"/>
      <c r="CY7" s="49"/>
      <c r="CZ7" s="50"/>
      <c r="DA7" s="52"/>
      <c r="DB7" s="52"/>
      <c r="DC7" s="49"/>
      <c r="DD7" s="49"/>
      <c r="DE7" s="49"/>
      <c r="DF7" s="49"/>
      <c r="DG7" s="49"/>
      <c r="DH7" s="49"/>
      <c r="DI7" s="49"/>
      <c r="DJ7" s="50"/>
      <c r="DK7" s="53"/>
      <c r="DL7" s="53"/>
      <c r="DM7" s="49"/>
      <c r="DN7" s="49"/>
      <c r="DO7" s="49"/>
      <c r="DP7" s="49"/>
      <c r="DQ7" s="49"/>
      <c r="DR7" s="49"/>
      <c r="DS7" s="49"/>
      <c r="DT7" s="50"/>
      <c r="DU7" s="48"/>
      <c r="DV7" s="48"/>
      <c r="DW7" s="49"/>
      <c r="DX7" s="49"/>
      <c r="DY7" s="49"/>
      <c r="DZ7" s="49"/>
      <c r="EA7" s="49"/>
      <c r="EB7" s="49"/>
      <c r="EC7" s="49"/>
      <c r="ED7" s="50"/>
    </row>
    <row r="8">
      <c r="A8" s="35" t="s">
        <v>33</v>
      </c>
      <c r="B8" s="21">
        <v>20.0</v>
      </c>
      <c r="C8" s="21">
        <v>12.0</v>
      </c>
      <c r="D8" s="35" t="s">
        <v>41</v>
      </c>
      <c r="E8" s="48"/>
      <c r="F8" s="48" t="s">
        <v>212</v>
      </c>
      <c r="G8" s="49"/>
      <c r="H8" s="49"/>
      <c r="I8" s="49"/>
      <c r="J8" s="49"/>
      <c r="K8" s="49"/>
      <c r="L8" s="49"/>
      <c r="M8" s="49"/>
      <c r="N8" s="50"/>
      <c r="O8" s="48"/>
      <c r="P8" s="48"/>
      <c r="Q8" s="49"/>
      <c r="R8" s="49"/>
      <c r="S8" s="49"/>
      <c r="T8" s="49"/>
      <c r="U8" s="49"/>
      <c r="V8" s="49"/>
      <c r="W8" s="49"/>
      <c r="X8" s="50"/>
      <c r="Y8" s="48"/>
      <c r="Z8" s="48" t="s">
        <v>213</v>
      </c>
      <c r="AA8" s="49"/>
      <c r="AB8" s="49"/>
      <c r="AC8" s="49"/>
      <c r="AD8" s="49"/>
      <c r="AE8" s="49"/>
      <c r="AF8" s="49"/>
      <c r="AG8" s="49"/>
      <c r="AH8" s="50"/>
      <c r="AI8" s="48"/>
      <c r="AJ8" s="48"/>
      <c r="AK8" s="49"/>
      <c r="AL8" s="49"/>
      <c r="AM8" s="49"/>
      <c r="AN8" s="49"/>
      <c r="AO8" s="49"/>
      <c r="AP8" s="49"/>
      <c r="AQ8" s="49"/>
      <c r="AR8" s="50"/>
      <c r="AS8" s="48"/>
      <c r="AT8" s="48" t="s">
        <v>214</v>
      </c>
      <c r="AU8" s="49"/>
      <c r="AV8" s="49"/>
      <c r="AW8" s="49"/>
      <c r="AX8" s="51"/>
      <c r="AY8" s="51"/>
      <c r="AZ8" s="49"/>
      <c r="BA8" s="49"/>
      <c r="BB8" s="50"/>
      <c r="BC8" s="48"/>
      <c r="BD8" s="48"/>
      <c r="BE8" s="49"/>
      <c r="BF8" s="49"/>
      <c r="BG8" s="49"/>
      <c r="BH8" s="49"/>
      <c r="BI8" s="49"/>
      <c r="BJ8" s="49"/>
      <c r="BK8" s="49"/>
      <c r="BL8" s="50"/>
      <c r="BM8" s="48"/>
      <c r="BN8" s="48" t="s">
        <v>215</v>
      </c>
      <c r="BO8" s="49"/>
      <c r="BP8" s="49"/>
      <c r="BQ8" s="49"/>
      <c r="BR8" s="49"/>
      <c r="BS8" s="49"/>
      <c r="BT8" s="49"/>
      <c r="BU8" s="49"/>
      <c r="BV8" s="50"/>
      <c r="BW8" s="48"/>
      <c r="BX8" s="48"/>
      <c r="BY8" s="49"/>
      <c r="BZ8" s="49"/>
      <c r="CA8" s="49"/>
      <c r="CB8" s="49"/>
      <c r="CC8" s="49"/>
      <c r="CD8" s="49"/>
      <c r="CE8" s="49"/>
      <c r="CF8" s="50"/>
      <c r="CG8" s="48"/>
      <c r="CH8" s="48" t="s">
        <v>216</v>
      </c>
      <c r="CI8" s="49"/>
      <c r="CJ8" s="49"/>
      <c r="CK8" s="49"/>
      <c r="CL8" s="49"/>
      <c r="CM8" s="49"/>
      <c r="CN8" s="49"/>
      <c r="CO8" s="49"/>
      <c r="CP8" s="50"/>
      <c r="CQ8" s="51"/>
      <c r="CR8" s="51"/>
      <c r="CS8" s="49"/>
      <c r="CT8" s="49"/>
      <c r="CU8" s="49"/>
      <c r="CV8" s="49"/>
      <c r="CW8" s="49"/>
      <c r="CX8" s="49"/>
      <c r="CY8" s="49"/>
      <c r="CZ8" s="50"/>
      <c r="DA8" s="52"/>
      <c r="DB8" s="52"/>
      <c r="DC8" s="49"/>
      <c r="DD8" s="49"/>
      <c r="DE8" s="49"/>
      <c r="DF8" s="49"/>
      <c r="DG8" s="49"/>
      <c r="DH8" s="49"/>
      <c r="DI8" s="49"/>
      <c r="DJ8" s="50"/>
      <c r="DK8" s="53"/>
      <c r="DL8" s="53"/>
      <c r="DM8" s="49"/>
      <c r="DN8" s="49"/>
      <c r="DO8" s="49"/>
      <c r="DP8" s="49"/>
      <c r="DQ8" s="49"/>
      <c r="DR8" s="49"/>
      <c r="DS8" s="49"/>
      <c r="DT8" s="50"/>
      <c r="DU8" s="48"/>
      <c r="DV8" s="48"/>
      <c r="DW8" s="49"/>
      <c r="DX8" s="49"/>
      <c r="DY8" s="49"/>
      <c r="DZ8" s="49"/>
      <c r="EA8" s="49"/>
      <c r="EB8" s="49"/>
      <c r="EC8" s="49"/>
      <c r="ED8" s="50"/>
    </row>
    <row r="9">
      <c r="A9" s="35" t="s">
        <v>20</v>
      </c>
      <c r="B9" s="21">
        <v>20.0</v>
      </c>
      <c r="C9" s="21">
        <v>20.0</v>
      </c>
      <c r="D9" s="35" t="s">
        <v>55</v>
      </c>
      <c r="E9" s="48"/>
      <c r="F9" s="48"/>
      <c r="G9" s="49"/>
      <c r="H9" s="49"/>
      <c r="I9" s="49"/>
      <c r="J9" s="49"/>
      <c r="K9" s="49"/>
      <c r="L9" s="49"/>
      <c r="M9" s="49"/>
      <c r="N9" s="50"/>
      <c r="O9" s="48"/>
      <c r="P9" s="48"/>
      <c r="Q9" s="49" t="s">
        <v>212</v>
      </c>
      <c r="R9" s="49"/>
      <c r="S9" s="49"/>
      <c r="T9" s="49"/>
      <c r="U9" s="49"/>
      <c r="V9" s="49"/>
      <c r="W9" s="49"/>
      <c r="X9" s="50"/>
      <c r="Y9" s="48"/>
      <c r="Z9" s="48"/>
      <c r="AA9" s="49"/>
      <c r="AB9" s="49"/>
      <c r="AC9" s="49"/>
      <c r="AD9" s="49"/>
      <c r="AE9" s="49"/>
      <c r="AF9" s="49"/>
      <c r="AG9" s="49"/>
      <c r="AH9" s="50"/>
      <c r="AI9" s="48"/>
      <c r="AJ9" s="48"/>
      <c r="AK9" s="49" t="s">
        <v>213</v>
      </c>
      <c r="AL9" s="49"/>
      <c r="AM9" s="49"/>
      <c r="AN9" s="49"/>
      <c r="AO9" s="49"/>
      <c r="AP9" s="49"/>
      <c r="AQ9" s="49"/>
      <c r="AR9" s="50"/>
      <c r="AS9" s="48"/>
      <c r="AT9" s="48"/>
      <c r="AU9" s="49"/>
      <c r="AV9" s="49"/>
      <c r="AW9" s="49"/>
      <c r="AX9" s="51"/>
      <c r="AY9" s="51"/>
      <c r="AZ9" s="49"/>
      <c r="BA9" s="49"/>
      <c r="BB9" s="50"/>
      <c r="BC9" s="48"/>
      <c r="BD9" s="48"/>
      <c r="BE9" s="49" t="s">
        <v>214</v>
      </c>
      <c r="BF9" s="49"/>
      <c r="BG9" s="49"/>
      <c r="BH9" s="49"/>
      <c r="BI9" s="49"/>
      <c r="BJ9" s="49"/>
      <c r="BK9" s="49"/>
      <c r="BL9" s="50"/>
      <c r="BM9" s="48"/>
      <c r="BN9" s="48"/>
      <c r="BO9" s="49"/>
      <c r="BP9" s="49"/>
      <c r="BQ9" s="49"/>
      <c r="BR9" s="49"/>
      <c r="BS9" s="49"/>
      <c r="BT9" s="49"/>
      <c r="BU9" s="49"/>
      <c r="BV9" s="50"/>
      <c r="BW9" s="48"/>
      <c r="BX9" s="48"/>
      <c r="BY9" s="49" t="s">
        <v>215</v>
      </c>
      <c r="BZ9" s="49"/>
      <c r="CA9" s="49"/>
      <c r="CB9" s="49"/>
      <c r="CC9" s="49"/>
      <c r="CD9" s="49"/>
      <c r="CE9" s="49"/>
      <c r="CF9" s="50"/>
      <c r="CG9" s="48"/>
      <c r="CH9" s="48"/>
      <c r="CI9" s="49"/>
      <c r="CJ9" s="49"/>
      <c r="CK9" s="49"/>
      <c r="CL9" s="49"/>
      <c r="CM9" s="49"/>
      <c r="CN9" s="49"/>
      <c r="CO9" s="49"/>
      <c r="CP9" s="50"/>
      <c r="CQ9" s="51"/>
      <c r="CR9" s="51"/>
      <c r="CS9" s="49" t="s">
        <v>216</v>
      </c>
      <c r="CT9" s="49"/>
      <c r="CU9" s="49"/>
      <c r="CV9" s="49"/>
      <c r="CW9" s="49"/>
      <c r="CX9" s="49"/>
      <c r="CY9" s="49"/>
      <c r="CZ9" s="50"/>
      <c r="DA9" s="52"/>
      <c r="DB9" s="52"/>
      <c r="DC9" s="49"/>
      <c r="DD9" s="49"/>
      <c r="DE9" s="49"/>
      <c r="DF9" s="49"/>
      <c r="DG9" s="49"/>
      <c r="DH9" s="49"/>
      <c r="DI9" s="49"/>
      <c r="DJ9" s="50"/>
      <c r="DK9" s="53"/>
      <c r="DL9" s="53"/>
      <c r="DM9" s="49"/>
      <c r="DN9" s="49"/>
      <c r="DO9" s="49"/>
      <c r="DP9" s="49"/>
      <c r="DQ9" s="49"/>
      <c r="DR9" s="49"/>
      <c r="DS9" s="49"/>
      <c r="DT9" s="50"/>
      <c r="DU9" s="48"/>
      <c r="DV9" s="48"/>
      <c r="DW9" s="49"/>
      <c r="DX9" s="49"/>
      <c r="DY9" s="49"/>
      <c r="DZ9" s="49"/>
      <c r="EA9" s="49"/>
      <c r="EB9" s="49"/>
      <c r="EC9" s="49"/>
      <c r="ED9" s="50"/>
    </row>
    <row r="10">
      <c r="A10" s="35" t="s">
        <v>20</v>
      </c>
      <c r="B10" s="21">
        <v>20.0</v>
      </c>
      <c r="C10" s="21">
        <v>20.0</v>
      </c>
      <c r="D10" s="35" t="s">
        <v>29</v>
      </c>
      <c r="E10" s="48"/>
      <c r="F10" s="48"/>
      <c r="G10" s="49" t="s">
        <v>212</v>
      </c>
      <c r="H10" s="49"/>
      <c r="I10" s="49"/>
      <c r="J10" s="49"/>
      <c r="K10" s="49"/>
      <c r="L10" s="49"/>
      <c r="M10" s="49"/>
      <c r="N10" s="50"/>
      <c r="O10" s="48"/>
      <c r="P10" s="48"/>
      <c r="Q10" s="49"/>
      <c r="R10" s="49"/>
      <c r="S10" s="49"/>
      <c r="T10" s="49"/>
      <c r="U10" s="49"/>
      <c r="V10" s="49"/>
      <c r="W10" s="49"/>
      <c r="X10" s="50"/>
      <c r="Y10" s="48"/>
      <c r="Z10" s="48"/>
      <c r="AA10" s="49" t="s">
        <v>213</v>
      </c>
      <c r="AB10" s="49"/>
      <c r="AC10" s="49"/>
      <c r="AD10" s="49"/>
      <c r="AE10" s="49"/>
      <c r="AF10" s="49"/>
      <c r="AG10" s="49"/>
      <c r="AH10" s="50"/>
      <c r="AI10" s="48"/>
      <c r="AJ10" s="48"/>
      <c r="AK10" s="49"/>
      <c r="AL10" s="49"/>
      <c r="AM10" s="49"/>
      <c r="AN10" s="49"/>
      <c r="AO10" s="49"/>
      <c r="AP10" s="49"/>
      <c r="AQ10" s="49"/>
      <c r="AR10" s="50"/>
      <c r="AS10" s="48"/>
      <c r="AT10" s="48"/>
      <c r="AU10" s="49" t="s">
        <v>214</v>
      </c>
      <c r="AV10" s="49"/>
      <c r="AW10" s="49"/>
      <c r="AX10" s="51"/>
      <c r="AY10" s="51"/>
      <c r="AZ10" s="49"/>
      <c r="BA10" s="49"/>
      <c r="BB10" s="50"/>
      <c r="BC10" s="48"/>
      <c r="BD10" s="48"/>
      <c r="BE10" s="49"/>
      <c r="BF10" s="49"/>
      <c r="BG10" s="49"/>
      <c r="BH10" s="49"/>
      <c r="BI10" s="49"/>
      <c r="BJ10" s="49"/>
      <c r="BK10" s="49"/>
      <c r="BL10" s="50"/>
      <c r="BM10" s="48"/>
      <c r="BN10" s="48"/>
      <c r="BO10" s="49" t="s">
        <v>215</v>
      </c>
      <c r="BP10" s="49"/>
      <c r="BQ10" s="49"/>
      <c r="BR10" s="49"/>
      <c r="BS10" s="49"/>
      <c r="BT10" s="49"/>
      <c r="BU10" s="49"/>
      <c r="BV10" s="50"/>
      <c r="BW10" s="48"/>
      <c r="BX10" s="48"/>
      <c r="BY10" s="49"/>
      <c r="BZ10" s="49"/>
      <c r="CA10" s="49"/>
      <c r="CB10" s="49"/>
      <c r="CC10" s="49"/>
      <c r="CD10" s="49"/>
      <c r="CE10" s="49"/>
      <c r="CF10" s="50"/>
      <c r="CG10" s="48"/>
      <c r="CH10" s="48"/>
      <c r="CI10" s="49" t="s">
        <v>216</v>
      </c>
      <c r="CJ10" s="49"/>
      <c r="CK10" s="49"/>
      <c r="CL10" s="49"/>
      <c r="CM10" s="49"/>
      <c r="CN10" s="49"/>
      <c r="CO10" s="49"/>
      <c r="CP10" s="50"/>
      <c r="CQ10" s="51"/>
      <c r="CR10" s="51"/>
      <c r="CS10" s="49"/>
      <c r="CT10" s="49"/>
      <c r="CU10" s="49"/>
      <c r="CV10" s="49"/>
      <c r="CW10" s="49"/>
      <c r="CX10" s="49"/>
      <c r="CY10" s="49"/>
      <c r="CZ10" s="50"/>
      <c r="DA10" s="52"/>
      <c r="DB10" s="52"/>
      <c r="DC10" s="49"/>
      <c r="DD10" s="49"/>
      <c r="DE10" s="49"/>
      <c r="DF10" s="49"/>
      <c r="DG10" s="49"/>
      <c r="DH10" s="49"/>
      <c r="DI10" s="49"/>
      <c r="DJ10" s="50"/>
      <c r="DK10" s="53"/>
      <c r="DL10" s="53"/>
      <c r="DM10" s="49"/>
      <c r="DN10" s="49"/>
      <c r="DO10" s="49"/>
      <c r="DP10" s="49"/>
      <c r="DQ10" s="49"/>
      <c r="DR10" s="49"/>
      <c r="DS10" s="49"/>
      <c r="DT10" s="50"/>
      <c r="DU10" s="48"/>
      <c r="DV10" s="48"/>
      <c r="DW10" s="49"/>
      <c r="DX10" s="49"/>
      <c r="DY10" s="49"/>
      <c r="DZ10" s="49"/>
      <c r="EA10" s="49"/>
      <c r="EB10" s="49"/>
      <c r="EC10" s="49"/>
      <c r="ED10" s="50"/>
    </row>
    <row r="11">
      <c r="A11" s="35" t="s">
        <v>53</v>
      </c>
      <c r="B11" s="21">
        <v>20.0</v>
      </c>
      <c r="C11" s="21">
        <v>20.0</v>
      </c>
      <c r="D11" s="35" t="s">
        <v>58</v>
      </c>
      <c r="E11" s="48"/>
      <c r="F11" s="48"/>
      <c r="G11" s="49"/>
      <c r="H11" s="49"/>
      <c r="I11" s="49"/>
      <c r="J11" s="49"/>
      <c r="K11" s="49"/>
      <c r="L11" s="49"/>
      <c r="M11" s="49"/>
      <c r="N11" s="50"/>
      <c r="O11" s="48"/>
      <c r="P11" s="48"/>
      <c r="Q11" s="49" t="s">
        <v>212</v>
      </c>
      <c r="R11" s="49"/>
      <c r="S11" s="49"/>
      <c r="T11" s="49"/>
      <c r="U11" s="49"/>
      <c r="V11" s="49"/>
      <c r="W11" s="49"/>
      <c r="X11" s="50"/>
      <c r="Y11" s="48"/>
      <c r="Z11" s="48"/>
      <c r="AA11" s="49"/>
      <c r="AB11" s="49"/>
      <c r="AC11" s="49"/>
      <c r="AD11" s="49"/>
      <c r="AE11" s="49"/>
      <c r="AF11" s="49"/>
      <c r="AG11" s="49"/>
      <c r="AH11" s="50"/>
      <c r="AI11" s="48"/>
      <c r="AJ11" s="48"/>
      <c r="AK11" s="49" t="s">
        <v>213</v>
      </c>
      <c r="AL11" s="49"/>
      <c r="AM11" s="49"/>
      <c r="AN11" s="49"/>
      <c r="AO11" s="49"/>
      <c r="AP11" s="49"/>
      <c r="AQ11" s="49"/>
      <c r="AR11" s="50"/>
      <c r="AS11" s="48"/>
      <c r="AT11" s="48"/>
      <c r="AU11" s="49"/>
      <c r="AV11" s="49"/>
      <c r="AW11" s="49"/>
      <c r="AX11" s="51"/>
      <c r="AY11" s="51"/>
      <c r="AZ11" s="49"/>
      <c r="BA11" s="49"/>
      <c r="BB11" s="50"/>
      <c r="BC11" s="48"/>
      <c r="BD11" s="48"/>
      <c r="BE11" s="49" t="s">
        <v>214</v>
      </c>
      <c r="BF11" s="49"/>
      <c r="BG11" s="49"/>
      <c r="BH11" s="49"/>
      <c r="BI11" s="49"/>
      <c r="BJ11" s="49"/>
      <c r="BK11" s="49"/>
      <c r="BL11" s="50"/>
      <c r="BM11" s="48"/>
      <c r="BN11" s="48"/>
      <c r="BO11" s="49"/>
      <c r="BP11" s="49"/>
      <c r="BQ11" s="49"/>
      <c r="BR11" s="49"/>
      <c r="BS11" s="49"/>
      <c r="BT11" s="49"/>
      <c r="BU11" s="49"/>
      <c r="BV11" s="50"/>
      <c r="BW11" s="48"/>
      <c r="BX11" s="48"/>
      <c r="BY11" s="49" t="s">
        <v>215</v>
      </c>
      <c r="BZ11" s="49"/>
      <c r="CA11" s="49"/>
      <c r="CB11" s="49"/>
      <c r="CC11" s="49"/>
      <c r="CD11" s="49"/>
      <c r="CE11" s="49"/>
      <c r="CF11" s="50"/>
      <c r="CG11" s="48"/>
      <c r="CH11" s="48"/>
      <c r="CI11" s="49"/>
      <c r="CJ11" s="49"/>
      <c r="CK11" s="49"/>
      <c r="CL11" s="49"/>
      <c r="CM11" s="49"/>
      <c r="CN11" s="49"/>
      <c r="CO11" s="49"/>
      <c r="CP11" s="50"/>
      <c r="CQ11" s="51"/>
      <c r="CR11" s="51"/>
      <c r="CS11" s="49" t="s">
        <v>216</v>
      </c>
      <c r="CT11" s="49"/>
      <c r="CU11" s="49"/>
      <c r="CV11" s="49"/>
      <c r="CW11" s="49"/>
      <c r="CX11" s="49"/>
      <c r="CY11" s="49"/>
      <c r="CZ11" s="50"/>
      <c r="DA11" s="52"/>
      <c r="DB11" s="52"/>
      <c r="DC11" s="49"/>
      <c r="DD11" s="49"/>
      <c r="DE11" s="49"/>
      <c r="DF11" s="49"/>
      <c r="DG11" s="49"/>
      <c r="DH11" s="49"/>
      <c r="DI11" s="49"/>
      <c r="DJ11" s="50"/>
      <c r="DK11" s="53"/>
      <c r="DL11" s="53"/>
      <c r="DM11" s="49"/>
      <c r="DN11" s="49"/>
      <c r="DO11" s="49"/>
      <c r="DP11" s="49"/>
      <c r="DQ11" s="49"/>
      <c r="DR11" s="49"/>
      <c r="DS11" s="49"/>
      <c r="DT11" s="50"/>
      <c r="DU11" s="48"/>
      <c r="DV11" s="48"/>
      <c r="DW11" s="49"/>
      <c r="DX11" s="49"/>
      <c r="DY11" s="49"/>
      <c r="DZ11" s="49"/>
      <c r="EA11" s="49"/>
      <c r="EB11" s="49"/>
      <c r="EC11" s="49"/>
      <c r="ED11" s="50"/>
    </row>
    <row r="12">
      <c r="A12" s="35" t="s">
        <v>53</v>
      </c>
      <c r="B12" s="21">
        <v>20.0</v>
      </c>
      <c r="C12" s="21">
        <v>20.0</v>
      </c>
      <c r="D12" s="35" t="s">
        <v>72</v>
      </c>
      <c r="E12" s="48"/>
      <c r="F12" s="48"/>
      <c r="G12" s="49" t="s">
        <v>212</v>
      </c>
      <c r="H12" s="49"/>
      <c r="I12" s="49"/>
      <c r="J12" s="49"/>
      <c r="K12" s="49"/>
      <c r="L12" s="49"/>
      <c r="M12" s="49"/>
      <c r="N12" s="50"/>
      <c r="O12" s="48"/>
      <c r="P12" s="48"/>
      <c r="Q12" s="49"/>
      <c r="R12" s="49"/>
      <c r="S12" s="49"/>
      <c r="T12" s="49"/>
      <c r="U12" s="49"/>
      <c r="V12" s="49"/>
      <c r="W12" s="49"/>
      <c r="X12" s="50"/>
      <c r="Y12" s="48"/>
      <c r="Z12" s="48"/>
      <c r="AA12" s="49" t="s">
        <v>213</v>
      </c>
      <c r="AB12" s="49"/>
      <c r="AC12" s="49"/>
      <c r="AD12" s="49"/>
      <c r="AE12" s="49"/>
      <c r="AF12" s="49"/>
      <c r="AG12" s="49"/>
      <c r="AH12" s="50"/>
      <c r="AI12" s="48"/>
      <c r="AJ12" s="48"/>
      <c r="AK12" s="49"/>
      <c r="AL12" s="49"/>
      <c r="AM12" s="49"/>
      <c r="AN12" s="49"/>
      <c r="AO12" s="49"/>
      <c r="AP12" s="49"/>
      <c r="AQ12" s="49"/>
      <c r="AR12" s="50"/>
      <c r="AS12" s="48"/>
      <c r="AT12" s="48"/>
      <c r="AU12" s="49" t="s">
        <v>214</v>
      </c>
      <c r="AV12" s="49"/>
      <c r="AW12" s="49"/>
      <c r="AX12" s="51"/>
      <c r="AY12" s="51"/>
      <c r="AZ12" s="49"/>
      <c r="BA12" s="49"/>
      <c r="BB12" s="50"/>
      <c r="BC12" s="48"/>
      <c r="BD12" s="48"/>
      <c r="BE12" s="49"/>
      <c r="BF12" s="49"/>
      <c r="BG12" s="49"/>
      <c r="BH12" s="49"/>
      <c r="BI12" s="49"/>
      <c r="BJ12" s="49"/>
      <c r="BK12" s="49"/>
      <c r="BL12" s="50"/>
      <c r="BM12" s="48"/>
      <c r="BN12" s="48"/>
      <c r="BO12" s="49" t="s">
        <v>215</v>
      </c>
      <c r="BP12" s="49"/>
      <c r="BQ12" s="49"/>
      <c r="BR12" s="49"/>
      <c r="BS12" s="49"/>
      <c r="BT12" s="49"/>
      <c r="BU12" s="49"/>
      <c r="BV12" s="50"/>
      <c r="BW12" s="48"/>
      <c r="BX12" s="48"/>
      <c r="BY12" s="49"/>
      <c r="BZ12" s="49"/>
      <c r="CA12" s="49"/>
      <c r="CB12" s="49"/>
      <c r="CC12" s="49"/>
      <c r="CD12" s="49"/>
      <c r="CE12" s="49"/>
      <c r="CF12" s="50"/>
      <c r="CG12" s="48"/>
      <c r="CH12" s="48"/>
      <c r="CI12" s="49" t="s">
        <v>216</v>
      </c>
      <c r="CJ12" s="49"/>
      <c r="CK12" s="49"/>
      <c r="CL12" s="49"/>
      <c r="CM12" s="49"/>
      <c r="CN12" s="49"/>
      <c r="CO12" s="49"/>
      <c r="CP12" s="50"/>
      <c r="CQ12" s="51"/>
      <c r="CR12" s="51"/>
      <c r="CS12" s="49"/>
      <c r="CT12" s="49"/>
      <c r="CU12" s="49"/>
      <c r="CV12" s="49"/>
      <c r="CW12" s="49"/>
      <c r="CX12" s="49"/>
      <c r="CY12" s="49"/>
      <c r="CZ12" s="50"/>
      <c r="DA12" s="52"/>
      <c r="DB12" s="52"/>
      <c r="DC12" s="49"/>
      <c r="DD12" s="49"/>
      <c r="DE12" s="49"/>
      <c r="DF12" s="49"/>
      <c r="DG12" s="49"/>
      <c r="DH12" s="49"/>
      <c r="DI12" s="49"/>
      <c r="DJ12" s="50"/>
      <c r="DK12" s="53"/>
      <c r="DL12" s="53"/>
      <c r="DM12" s="49"/>
      <c r="DN12" s="49"/>
      <c r="DO12" s="49"/>
      <c r="DP12" s="49"/>
      <c r="DQ12" s="49"/>
      <c r="DR12" s="49"/>
      <c r="DS12" s="49"/>
      <c r="DT12" s="50"/>
      <c r="DU12" s="48"/>
      <c r="DV12" s="48"/>
      <c r="DW12" s="49"/>
      <c r="DX12" s="49"/>
      <c r="DY12" s="49"/>
      <c r="DZ12" s="49"/>
      <c r="EA12" s="49"/>
      <c r="EB12" s="49"/>
      <c r="EC12" s="49"/>
      <c r="ED12" s="50"/>
    </row>
    <row r="13">
      <c r="A13" s="35" t="s">
        <v>39</v>
      </c>
      <c r="B13" s="21">
        <v>20.0</v>
      </c>
      <c r="C13" s="21">
        <v>17.0</v>
      </c>
      <c r="D13" s="35" t="s">
        <v>45</v>
      </c>
      <c r="E13" s="48"/>
      <c r="F13" s="48"/>
      <c r="G13" s="49"/>
      <c r="H13" s="49"/>
      <c r="I13" s="49"/>
      <c r="J13" s="49"/>
      <c r="K13" s="49"/>
      <c r="L13" s="49"/>
      <c r="M13" s="49"/>
      <c r="N13" s="50"/>
      <c r="O13" s="48"/>
      <c r="P13" s="48"/>
      <c r="Q13" s="49"/>
      <c r="R13" s="49" t="s">
        <v>212</v>
      </c>
      <c r="S13" s="49"/>
      <c r="T13" s="49"/>
      <c r="U13" s="49"/>
      <c r="V13" s="49"/>
      <c r="W13" s="49"/>
      <c r="X13" s="50"/>
      <c r="Y13" s="48"/>
      <c r="Z13" s="48"/>
      <c r="AA13" s="49"/>
      <c r="AB13" s="49"/>
      <c r="AC13" s="49"/>
      <c r="AD13" s="49"/>
      <c r="AE13" s="49"/>
      <c r="AF13" s="49"/>
      <c r="AG13" s="49"/>
      <c r="AH13" s="50"/>
      <c r="AI13" s="48"/>
      <c r="AJ13" s="48"/>
      <c r="AK13" s="49"/>
      <c r="AL13" s="49" t="s">
        <v>213</v>
      </c>
      <c r="AM13" s="49"/>
      <c r="AN13" s="49"/>
      <c r="AO13" s="49"/>
      <c r="AP13" s="49"/>
      <c r="AQ13" s="49"/>
      <c r="AR13" s="50"/>
      <c r="AS13" s="48"/>
      <c r="AT13" s="48"/>
      <c r="AU13" s="49"/>
      <c r="AV13" s="49"/>
      <c r="AW13" s="49"/>
      <c r="AX13" s="51"/>
      <c r="AY13" s="51"/>
      <c r="AZ13" s="49"/>
      <c r="BA13" s="49"/>
      <c r="BB13" s="50"/>
      <c r="BC13" s="48"/>
      <c r="BD13" s="48"/>
      <c r="BE13" s="49"/>
      <c r="BF13" s="49" t="s">
        <v>214</v>
      </c>
      <c r="BG13" s="49"/>
      <c r="BH13" s="49"/>
      <c r="BI13" s="49"/>
      <c r="BJ13" s="49"/>
      <c r="BK13" s="49"/>
      <c r="BL13" s="50"/>
      <c r="BM13" s="48"/>
      <c r="BN13" s="48"/>
      <c r="BO13" s="49"/>
      <c r="BP13" s="49"/>
      <c r="BQ13" s="49"/>
      <c r="BR13" s="49"/>
      <c r="BS13" s="49"/>
      <c r="BT13" s="49"/>
      <c r="BU13" s="49"/>
      <c r="BV13" s="50"/>
      <c r="BW13" s="48"/>
      <c r="BX13" s="48"/>
      <c r="BY13" s="49"/>
      <c r="BZ13" s="49" t="s">
        <v>215</v>
      </c>
      <c r="CA13" s="49"/>
      <c r="CB13" s="49"/>
      <c r="CC13" s="49"/>
      <c r="CD13" s="49"/>
      <c r="CE13" s="49"/>
      <c r="CF13" s="50"/>
      <c r="CG13" s="48"/>
      <c r="CH13" s="48"/>
      <c r="CI13" s="49"/>
      <c r="CJ13" s="49"/>
      <c r="CK13" s="49"/>
      <c r="CL13" s="49"/>
      <c r="CM13" s="49"/>
      <c r="CN13" s="49"/>
      <c r="CO13" s="49"/>
      <c r="CP13" s="50"/>
      <c r="CQ13" s="51"/>
      <c r="CR13" s="51"/>
      <c r="CS13" s="49"/>
      <c r="CT13" s="49" t="s">
        <v>216</v>
      </c>
      <c r="CU13" s="49"/>
      <c r="CV13" s="49"/>
      <c r="CW13" s="49"/>
      <c r="CX13" s="49"/>
      <c r="CY13" s="49"/>
      <c r="CZ13" s="50"/>
      <c r="DA13" s="52"/>
      <c r="DB13" s="52"/>
      <c r="DC13" s="49"/>
      <c r="DD13" s="49"/>
      <c r="DE13" s="49"/>
      <c r="DF13" s="49"/>
      <c r="DG13" s="49"/>
      <c r="DH13" s="49"/>
      <c r="DI13" s="49"/>
      <c r="DJ13" s="50"/>
      <c r="DK13" s="53"/>
      <c r="DL13" s="53"/>
      <c r="DM13" s="49"/>
      <c r="DN13" s="49"/>
      <c r="DO13" s="49"/>
      <c r="DP13" s="49"/>
      <c r="DQ13" s="49"/>
      <c r="DR13" s="49"/>
      <c r="DS13" s="49"/>
      <c r="DT13" s="50"/>
      <c r="DU13" s="48"/>
      <c r="DV13" s="48"/>
      <c r="DW13" s="49"/>
      <c r="DX13" s="49"/>
      <c r="DY13" s="49"/>
      <c r="DZ13" s="49"/>
      <c r="EA13" s="49"/>
      <c r="EB13" s="49"/>
      <c r="EC13" s="49"/>
      <c r="ED13" s="50"/>
    </row>
    <row r="14">
      <c r="A14" s="35" t="s">
        <v>39</v>
      </c>
      <c r="B14" s="21">
        <v>20.0</v>
      </c>
      <c r="C14" s="21">
        <v>20.0</v>
      </c>
      <c r="D14" s="35" t="s">
        <v>77</v>
      </c>
      <c r="E14" s="48"/>
      <c r="F14" s="48"/>
      <c r="G14" s="49"/>
      <c r="H14" s="49" t="s">
        <v>212</v>
      </c>
      <c r="I14" s="49"/>
      <c r="J14" s="49"/>
      <c r="K14" s="49"/>
      <c r="L14" s="49"/>
      <c r="M14" s="49"/>
      <c r="N14" s="50"/>
      <c r="O14" s="48"/>
      <c r="P14" s="48"/>
      <c r="Q14" s="49"/>
      <c r="R14" s="49"/>
      <c r="S14" s="49"/>
      <c r="T14" s="49"/>
      <c r="U14" s="49"/>
      <c r="V14" s="49"/>
      <c r="W14" s="49"/>
      <c r="X14" s="50"/>
      <c r="Y14" s="48"/>
      <c r="Z14" s="48"/>
      <c r="AA14" s="49"/>
      <c r="AB14" s="49" t="s">
        <v>213</v>
      </c>
      <c r="AC14" s="49"/>
      <c r="AD14" s="49"/>
      <c r="AE14" s="49"/>
      <c r="AF14" s="49"/>
      <c r="AG14" s="49"/>
      <c r="AH14" s="50"/>
      <c r="AI14" s="48"/>
      <c r="AJ14" s="48"/>
      <c r="AK14" s="49"/>
      <c r="AL14" s="49"/>
      <c r="AM14" s="49"/>
      <c r="AN14" s="49"/>
      <c r="AO14" s="49"/>
      <c r="AP14" s="49"/>
      <c r="AQ14" s="49"/>
      <c r="AR14" s="50"/>
      <c r="AS14" s="48"/>
      <c r="AT14" s="48"/>
      <c r="AU14" s="49"/>
      <c r="AV14" s="49" t="s">
        <v>214</v>
      </c>
      <c r="AW14" s="49"/>
      <c r="AX14" s="51"/>
      <c r="AY14" s="51"/>
      <c r="AZ14" s="49"/>
      <c r="BA14" s="49"/>
      <c r="BB14" s="50"/>
      <c r="BC14" s="48"/>
      <c r="BD14" s="48"/>
      <c r="BE14" s="49"/>
      <c r="BF14" s="49"/>
      <c r="BG14" s="49"/>
      <c r="BH14" s="49"/>
      <c r="BI14" s="49"/>
      <c r="BJ14" s="49"/>
      <c r="BK14" s="49"/>
      <c r="BL14" s="50"/>
      <c r="BM14" s="48"/>
      <c r="BN14" s="48"/>
      <c r="BO14" s="49"/>
      <c r="BP14" s="49" t="s">
        <v>215</v>
      </c>
      <c r="BQ14" s="49"/>
      <c r="BR14" s="49"/>
      <c r="BS14" s="49"/>
      <c r="BT14" s="49"/>
      <c r="BU14" s="49"/>
      <c r="BV14" s="50"/>
      <c r="BW14" s="48"/>
      <c r="BX14" s="48"/>
      <c r="BY14" s="49"/>
      <c r="BZ14" s="49"/>
      <c r="CA14" s="49"/>
      <c r="CB14" s="49"/>
      <c r="CC14" s="49"/>
      <c r="CD14" s="49"/>
      <c r="CE14" s="49"/>
      <c r="CF14" s="50"/>
      <c r="CG14" s="48"/>
      <c r="CH14" s="48"/>
      <c r="CI14" s="49"/>
      <c r="CJ14" s="49" t="s">
        <v>216</v>
      </c>
      <c r="CK14" s="49"/>
      <c r="CL14" s="49"/>
      <c r="CM14" s="49"/>
      <c r="CN14" s="49"/>
      <c r="CO14" s="49"/>
      <c r="CP14" s="50"/>
      <c r="CQ14" s="51"/>
      <c r="CR14" s="51"/>
      <c r="CS14" s="49"/>
      <c r="CT14" s="49"/>
      <c r="CU14" s="49"/>
      <c r="CV14" s="49"/>
      <c r="CW14" s="49"/>
      <c r="CX14" s="49"/>
      <c r="CY14" s="49"/>
      <c r="CZ14" s="50"/>
      <c r="DA14" s="52"/>
      <c r="DB14" s="52"/>
      <c r="DC14" s="49"/>
      <c r="DD14" s="49"/>
      <c r="DE14" s="49"/>
      <c r="DF14" s="49"/>
      <c r="DG14" s="49"/>
      <c r="DH14" s="49"/>
      <c r="DI14" s="49"/>
      <c r="DJ14" s="50"/>
      <c r="DK14" s="53"/>
      <c r="DL14" s="53"/>
      <c r="DM14" s="49"/>
      <c r="DN14" s="49"/>
      <c r="DO14" s="49"/>
      <c r="DP14" s="49"/>
      <c r="DQ14" s="49"/>
      <c r="DR14" s="49"/>
      <c r="DS14" s="49"/>
      <c r="DT14" s="50"/>
      <c r="DU14" s="48"/>
      <c r="DV14" s="48"/>
      <c r="DW14" s="49"/>
      <c r="DX14" s="49"/>
      <c r="DY14" s="49"/>
      <c r="DZ14" s="49"/>
      <c r="EA14" s="49"/>
      <c r="EB14" s="49"/>
      <c r="EC14" s="49"/>
      <c r="ED14" s="50"/>
    </row>
    <row r="15">
      <c r="A15" s="35" t="s">
        <v>53</v>
      </c>
      <c r="B15" s="21">
        <v>20.0</v>
      </c>
      <c r="C15" s="21">
        <v>20.0</v>
      </c>
      <c r="D15" s="35" t="s">
        <v>104</v>
      </c>
      <c r="E15" s="48"/>
      <c r="F15" s="48"/>
      <c r="G15" s="49"/>
      <c r="H15" s="49"/>
      <c r="I15" s="49"/>
      <c r="J15" s="49"/>
      <c r="K15" s="49"/>
      <c r="L15" s="49"/>
      <c r="M15" s="49"/>
      <c r="N15" s="50"/>
      <c r="O15" s="48"/>
      <c r="P15" s="48"/>
      <c r="Q15" s="49"/>
      <c r="R15" s="49"/>
      <c r="S15" s="49" t="s">
        <v>212</v>
      </c>
      <c r="T15" s="49"/>
      <c r="U15" s="49"/>
      <c r="V15" s="49"/>
      <c r="W15" s="49"/>
      <c r="X15" s="50"/>
      <c r="Y15" s="48"/>
      <c r="Z15" s="48"/>
      <c r="AA15" s="49"/>
      <c r="AB15" s="49"/>
      <c r="AC15" s="49"/>
      <c r="AD15" s="49"/>
      <c r="AE15" s="49"/>
      <c r="AF15" s="49"/>
      <c r="AG15" s="49"/>
      <c r="AH15" s="50"/>
      <c r="AI15" s="48"/>
      <c r="AJ15" s="48"/>
      <c r="AK15" s="49"/>
      <c r="AL15" s="49"/>
      <c r="AM15" s="49" t="s">
        <v>213</v>
      </c>
      <c r="AN15" s="49"/>
      <c r="AO15" s="49"/>
      <c r="AP15" s="49"/>
      <c r="AQ15" s="49"/>
      <c r="AR15" s="50"/>
      <c r="AS15" s="48"/>
      <c r="AT15" s="48"/>
      <c r="AU15" s="49"/>
      <c r="AV15" s="49"/>
      <c r="AW15" s="49"/>
      <c r="AX15" s="51"/>
      <c r="AY15" s="51"/>
      <c r="AZ15" s="49"/>
      <c r="BA15" s="49"/>
      <c r="BB15" s="50"/>
      <c r="BC15" s="48"/>
      <c r="BD15" s="48"/>
      <c r="BE15" s="49"/>
      <c r="BF15" s="49"/>
      <c r="BG15" s="49" t="s">
        <v>214</v>
      </c>
      <c r="BH15" s="49"/>
      <c r="BI15" s="49"/>
      <c r="BJ15" s="49"/>
      <c r="BK15" s="49"/>
      <c r="BL15" s="50"/>
      <c r="BM15" s="48"/>
      <c r="BN15" s="48"/>
      <c r="BO15" s="49"/>
      <c r="BP15" s="49"/>
      <c r="BQ15" s="49"/>
      <c r="BR15" s="49"/>
      <c r="BS15" s="49"/>
      <c r="BT15" s="49"/>
      <c r="BU15" s="49"/>
      <c r="BV15" s="50"/>
      <c r="BW15" s="48"/>
      <c r="BX15" s="48"/>
      <c r="BY15" s="49"/>
      <c r="BZ15" s="49"/>
      <c r="CA15" s="49" t="s">
        <v>215</v>
      </c>
      <c r="CB15" s="49"/>
      <c r="CC15" s="49"/>
      <c r="CD15" s="49"/>
      <c r="CE15" s="49"/>
      <c r="CF15" s="50"/>
      <c r="CG15" s="48"/>
      <c r="CH15" s="48"/>
      <c r="CI15" s="49"/>
      <c r="CJ15" s="49"/>
      <c r="CK15" s="49"/>
      <c r="CL15" s="49"/>
      <c r="CM15" s="49"/>
      <c r="CN15" s="49"/>
      <c r="CO15" s="49"/>
      <c r="CP15" s="50"/>
      <c r="CQ15" s="51"/>
      <c r="CR15" s="51"/>
      <c r="CS15" s="49"/>
      <c r="CT15" s="49"/>
      <c r="CU15" s="49" t="s">
        <v>216</v>
      </c>
      <c r="CV15" s="49"/>
      <c r="CW15" s="49"/>
      <c r="CX15" s="49"/>
      <c r="CY15" s="49"/>
      <c r="CZ15" s="50"/>
      <c r="DA15" s="52"/>
      <c r="DB15" s="52"/>
      <c r="DC15" s="49"/>
      <c r="DD15" s="49"/>
      <c r="DE15" s="49"/>
      <c r="DF15" s="49"/>
      <c r="DG15" s="49"/>
      <c r="DH15" s="49"/>
      <c r="DI15" s="49"/>
      <c r="DJ15" s="50"/>
      <c r="DK15" s="53"/>
      <c r="DL15" s="53"/>
      <c r="DM15" s="49"/>
      <c r="DN15" s="49"/>
      <c r="DO15" s="49"/>
      <c r="DP15" s="49"/>
      <c r="DQ15" s="49"/>
      <c r="DR15" s="49"/>
      <c r="DS15" s="49"/>
      <c r="DT15" s="50"/>
      <c r="DU15" s="48"/>
      <c r="DV15" s="48"/>
      <c r="DW15" s="49"/>
      <c r="DX15" s="49"/>
      <c r="DY15" s="49"/>
      <c r="DZ15" s="49"/>
      <c r="EA15" s="49"/>
      <c r="EB15" s="49"/>
      <c r="EC15" s="49"/>
      <c r="ED15" s="50"/>
    </row>
    <row r="16">
      <c r="A16" s="35" t="s">
        <v>53</v>
      </c>
      <c r="B16" s="21">
        <v>20.0</v>
      </c>
      <c r="C16" s="21">
        <v>17.0</v>
      </c>
      <c r="D16" s="35" t="s">
        <v>52</v>
      </c>
      <c r="E16" s="48"/>
      <c r="F16" s="48"/>
      <c r="G16" s="49"/>
      <c r="H16" s="49"/>
      <c r="I16" s="49" t="s">
        <v>212</v>
      </c>
      <c r="J16" s="49"/>
      <c r="K16" s="49"/>
      <c r="L16" s="49"/>
      <c r="M16" s="49"/>
      <c r="N16" s="50"/>
      <c r="O16" s="48"/>
      <c r="P16" s="48"/>
      <c r="Q16" s="49"/>
      <c r="R16" s="49"/>
      <c r="S16" s="49"/>
      <c r="T16" s="49"/>
      <c r="U16" s="49"/>
      <c r="V16" s="49"/>
      <c r="W16" s="49"/>
      <c r="X16" s="50"/>
      <c r="Y16" s="48"/>
      <c r="Z16" s="48"/>
      <c r="AA16" s="49"/>
      <c r="AB16" s="49"/>
      <c r="AC16" s="49" t="s">
        <v>213</v>
      </c>
      <c r="AD16" s="49"/>
      <c r="AE16" s="49"/>
      <c r="AF16" s="49"/>
      <c r="AG16" s="49"/>
      <c r="AH16" s="50"/>
      <c r="AI16" s="48"/>
      <c r="AJ16" s="48"/>
      <c r="AK16" s="49"/>
      <c r="AL16" s="49"/>
      <c r="AM16" s="49"/>
      <c r="AN16" s="49"/>
      <c r="AO16" s="49"/>
      <c r="AP16" s="49"/>
      <c r="AQ16" s="49"/>
      <c r="AR16" s="50"/>
      <c r="AS16" s="48"/>
      <c r="AT16" s="48"/>
      <c r="AU16" s="49"/>
      <c r="AV16" s="49"/>
      <c r="AW16" s="49" t="s">
        <v>214</v>
      </c>
      <c r="AX16" s="51"/>
      <c r="AY16" s="51"/>
      <c r="AZ16" s="49"/>
      <c r="BA16" s="49"/>
      <c r="BB16" s="50"/>
      <c r="BC16" s="48"/>
      <c r="BD16" s="48"/>
      <c r="BE16" s="49"/>
      <c r="BF16" s="49"/>
      <c r="BG16" s="49"/>
      <c r="BH16" s="49"/>
      <c r="BI16" s="49"/>
      <c r="BJ16" s="49"/>
      <c r="BK16" s="49"/>
      <c r="BL16" s="50"/>
      <c r="BM16" s="48"/>
      <c r="BN16" s="48"/>
      <c r="BO16" s="49"/>
      <c r="BP16" s="49"/>
      <c r="BQ16" s="49" t="s">
        <v>215</v>
      </c>
      <c r="BR16" s="49"/>
      <c r="BS16" s="49"/>
      <c r="BT16" s="49"/>
      <c r="BU16" s="49"/>
      <c r="BV16" s="50"/>
      <c r="BW16" s="48"/>
      <c r="BX16" s="48"/>
      <c r="BY16" s="49"/>
      <c r="BZ16" s="49"/>
      <c r="CA16" s="49"/>
      <c r="CB16" s="49"/>
      <c r="CC16" s="49"/>
      <c r="CD16" s="49"/>
      <c r="CE16" s="49"/>
      <c r="CF16" s="50"/>
      <c r="CG16" s="48"/>
      <c r="CH16" s="48"/>
      <c r="CI16" s="49"/>
      <c r="CJ16" s="49"/>
      <c r="CK16" s="49" t="s">
        <v>216</v>
      </c>
      <c r="CL16" s="49"/>
      <c r="CM16" s="49"/>
      <c r="CN16" s="49"/>
      <c r="CO16" s="49"/>
      <c r="CP16" s="50"/>
      <c r="CQ16" s="51"/>
      <c r="CR16" s="51"/>
      <c r="CS16" s="49"/>
      <c r="CT16" s="49"/>
      <c r="CU16" s="49"/>
      <c r="CV16" s="49"/>
      <c r="CW16" s="49"/>
      <c r="CX16" s="49"/>
      <c r="CY16" s="49"/>
      <c r="CZ16" s="50"/>
      <c r="DA16" s="52"/>
      <c r="DB16" s="52"/>
      <c r="DC16" s="49"/>
      <c r="DD16" s="49"/>
      <c r="DE16" s="49"/>
      <c r="DF16" s="49"/>
      <c r="DG16" s="49"/>
      <c r="DH16" s="49"/>
      <c r="DI16" s="49"/>
      <c r="DJ16" s="50"/>
      <c r="DK16" s="53"/>
      <c r="DL16" s="53"/>
      <c r="DM16" s="49"/>
      <c r="DN16" s="49"/>
      <c r="DO16" s="49"/>
      <c r="DP16" s="49"/>
      <c r="DQ16" s="49"/>
      <c r="DR16" s="49"/>
      <c r="DS16" s="49"/>
      <c r="DT16" s="50"/>
      <c r="DU16" s="48"/>
      <c r="DV16" s="48"/>
      <c r="DW16" s="49"/>
      <c r="DX16" s="49"/>
      <c r="DY16" s="49"/>
      <c r="DZ16" s="49"/>
      <c r="EA16" s="49"/>
      <c r="EB16" s="49"/>
      <c r="EC16" s="49"/>
      <c r="ED16" s="50"/>
    </row>
    <row r="17">
      <c r="A17" s="35" t="s">
        <v>26</v>
      </c>
      <c r="B17" s="21">
        <v>14.0</v>
      </c>
      <c r="C17" s="21">
        <v>12.0</v>
      </c>
      <c r="D17" s="35" t="s">
        <v>217</v>
      </c>
      <c r="E17" s="48"/>
      <c r="F17" s="48"/>
      <c r="G17" s="49"/>
      <c r="H17" s="49"/>
      <c r="I17" s="49"/>
      <c r="J17" s="49"/>
      <c r="K17" s="49"/>
      <c r="L17" s="49"/>
      <c r="M17" s="49"/>
      <c r="N17" s="50"/>
      <c r="O17" s="48"/>
      <c r="P17" s="48"/>
      <c r="Q17" s="49"/>
      <c r="R17" s="49"/>
      <c r="S17" s="49"/>
      <c r="T17" s="49"/>
      <c r="U17" s="49"/>
      <c r="V17" s="49"/>
      <c r="W17" s="49"/>
      <c r="X17" s="50"/>
      <c r="Y17" s="48"/>
      <c r="Z17" s="48"/>
      <c r="AA17" s="49"/>
      <c r="AB17" s="49"/>
      <c r="AC17" s="49"/>
      <c r="AD17" s="49"/>
      <c r="AE17" s="49"/>
      <c r="AF17" s="49"/>
      <c r="AG17" s="49"/>
      <c r="AH17" s="50"/>
      <c r="AI17" s="48"/>
      <c r="AJ17" s="48"/>
      <c r="AK17" s="49"/>
      <c r="AL17" s="49"/>
      <c r="AM17" s="49"/>
      <c r="AN17" s="49" t="s">
        <v>212</v>
      </c>
      <c r="AO17" s="49"/>
      <c r="AP17" s="49"/>
      <c r="AQ17" s="49"/>
      <c r="AR17" s="50"/>
      <c r="AS17" s="48"/>
      <c r="AT17" s="48"/>
      <c r="AU17" s="49"/>
      <c r="AV17" s="49"/>
      <c r="AW17" s="49"/>
      <c r="AX17" s="51"/>
      <c r="AY17" s="51"/>
      <c r="AZ17" s="49"/>
      <c r="BA17" s="49"/>
      <c r="BB17" s="50"/>
      <c r="BC17" s="48"/>
      <c r="BD17" s="48"/>
      <c r="BE17" s="49"/>
      <c r="BF17" s="49"/>
      <c r="BG17" s="49"/>
      <c r="BH17" s="49" t="s">
        <v>213</v>
      </c>
      <c r="BI17" s="49"/>
      <c r="BJ17" s="49"/>
      <c r="BK17" s="49"/>
      <c r="BL17" s="50"/>
      <c r="BM17" s="48"/>
      <c r="BN17" s="48"/>
      <c r="BO17" s="49"/>
      <c r="BP17" s="49"/>
      <c r="BQ17" s="49"/>
      <c r="BR17" s="52" t="s">
        <v>214</v>
      </c>
      <c r="BS17" s="52"/>
      <c r="BT17" s="52"/>
      <c r="BU17" s="52"/>
      <c r="BV17" s="54"/>
      <c r="BW17" s="55"/>
      <c r="BX17" s="55"/>
      <c r="BY17" s="52"/>
      <c r="BZ17" s="52"/>
      <c r="CA17" s="52"/>
      <c r="CB17" s="52"/>
      <c r="CC17" s="52"/>
      <c r="CD17" s="52"/>
      <c r="CE17" s="52"/>
      <c r="CF17" s="54"/>
      <c r="CG17" s="55"/>
      <c r="CH17" s="55"/>
      <c r="CI17" s="52"/>
      <c r="CJ17" s="52"/>
      <c r="CK17" s="52"/>
      <c r="CL17" s="52" t="s">
        <v>215</v>
      </c>
      <c r="CM17" s="52"/>
      <c r="CN17" s="52"/>
      <c r="CO17" s="52"/>
      <c r="CP17" s="54"/>
      <c r="CQ17" s="56"/>
      <c r="CR17" s="56"/>
      <c r="CS17" s="52"/>
      <c r="CT17" s="52"/>
      <c r="CU17" s="52"/>
      <c r="CV17" s="52"/>
      <c r="CW17" s="52"/>
      <c r="CX17" s="52"/>
      <c r="CY17" s="52"/>
      <c r="CZ17" s="54"/>
      <c r="DA17" s="52"/>
      <c r="DB17" s="52"/>
      <c r="DC17" s="52"/>
      <c r="DD17" s="52"/>
      <c r="DE17" s="52"/>
      <c r="DF17" s="52" t="s">
        <v>216</v>
      </c>
      <c r="DG17" s="49"/>
      <c r="DH17" s="49"/>
      <c r="DI17" s="49"/>
      <c r="DJ17" s="50"/>
      <c r="DK17" s="53"/>
      <c r="DL17" s="53"/>
      <c r="DM17" s="49"/>
      <c r="DN17" s="49"/>
      <c r="DO17" s="49"/>
      <c r="DP17" s="49"/>
      <c r="DQ17" s="49"/>
      <c r="DR17" s="49"/>
      <c r="DS17" s="49"/>
      <c r="DT17" s="50"/>
      <c r="DU17" s="48"/>
      <c r="DV17" s="48"/>
      <c r="DW17" s="49"/>
      <c r="DX17" s="49"/>
      <c r="DY17" s="49"/>
      <c r="DZ17" s="49"/>
      <c r="EA17" s="49"/>
      <c r="EB17" s="49"/>
      <c r="EC17" s="49"/>
      <c r="ED17" s="50"/>
    </row>
    <row r="18">
      <c r="A18" s="35" t="s">
        <v>26</v>
      </c>
      <c r="B18" s="21">
        <v>14.0</v>
      </c>
      <c r="C18" s="21">
        <v>14.0</v>
      </c>
      <c r="D18" s="35" t="s">
        <v>48</v>
      </c>
      <c r="E18" s="48"/>
      <c r="F18" s="48"/>
      <c r="G18" s="49"/>
      <c r="H18" s="49"/>
      <c r="I18" s="49"/>
      <c r="J18" s="49"/>
      <c r="K18" s="49"/>
      <c r="L18" s="49"/>
      <c r="M18" s="49"/>
      <c r="N18" s="50"/>
      <c r="O18" s="48"/>
      <c r="P18" s="48"/>
      <c r="Q18" s="49"/>
      <c r="R18" s="49"/>
      <c r="S18" s="49"/>
      <c r="T18" s="49"/>
      <c r="U18" s="49" t="s">
        <v>212</v>
      </c>
      <c r="V18" s="49"/>
      <c r="W18" s="49"/>
      <c r="X18" s="50"/>
      <c r="Y18" s="48"/>
      <c r="Z18" s="48"/>
      <c r="AA18" s="49"/>
      <c r="AB18" s="49"/>
      <c r="AC18" s="49"/>
      <c r="AD18" s="49"/>
      <c r="AE18" s="49"/>
      <c r="AF18" s="49"/>
      <c r="AG18" s="49"/>
      <c r="AH18" s="50"/>
      <c r="AI18" s="48"/>
      <c r="AJ18" s="48"/>
      <c r="AK18" s="49"/>
      <c r="AL18" s="49"/>
      <c r="AM18" s="49"/>
      <c r="AN18" s="49"/>
      <c r="AO18" s="49" t="s">
        <v>213</v>
      </c>
      <c r="AP18" s="49"/>
      <c r="AQ18" s="49"/>
      <c r="AR18" s="50"/>
      <c r="AS18" s="48"/>
      <c r="AT18" s="48"/>
      <c r="AU18" s="49"/>
      <c r="AV18" s="49"/>
      <c r="AW18" s="49"/>
      <c r="AX18" s="51"/>
      <c r="AY18" s="51"/>
      <c r="AZ18" s="49"/>
      <c r="BA18" s="49"/>
      <c r="BB18" s="50"/>
      <c r="BC18" s="48"/>
      <c r="BD18" s="48"/>
      <c r="BE18" s="49"/>
      <c r="BF18" s="49"/>
      <c r="BG18" s="49"/>
      <c r="BH18" s="49"/>
      <c r="BI18" s="49" t="s">
        <v>214</v>
      </c>
      <c r="BJ18" s="49"/>
      <c r="BK18" s="49"/>
      <c r="BL18" s="50"/>
      <c r="BM18" s="48"/>
      <c r="BN18" s="48"/>
      <c r="BO18" s="49"/>
      <c r="BP18" s="49"/>
      <c r="BQ18" s="49"/>
      <c r="BR18" s="49"/>
      <c r="BS18" s="49"/>
      <c r="BT18" s="49"/>
      <c r="BU18" s="49"/>
      <c r="BV18" s="50"/>
      <c r="BW18" s="48"/>
      <c r="BX18" s="48"/>
      <c r="BY18" s="49"/>
      <c r="BZ18" s="49"/>
      <c r="CA18" s="49"/>
      <c r="CB18" s="49"/>
      <c r="CC18" s="49" t="s">
        <v>215</v>
      </c>
      <c r="CD18" s="49"/>
      <c r="CE18" s="49"/>
      <c r="CF18" s="50"/>
      <c r="CG18" s="48"/>
      <c r="CH18" s="48"/>
      <c r="CI18" s="49"/>
      <c r="CJ18" s="49"/>
      <c r="CK18" s="49"/>
      <c r="CL18" s="49"/>
      <c r="CM18" s="49"/>
      <c r="CN18" s="49"/>
      <c r="CO18" s="49"/>
      <c r="CP18" s="50"/>
      <c r="CQ18" s="51"/>
      <c r="CR18" s="51"/>
      <c r="CS18" s="49"/>
      <c r="CT18" s="49"/>
      <c r="CU18" s="49"/>
      <c r="CV18" s="49"/>
      <c r="CW18" s="49" t="s">
        <v>216</v>
      </c>
      <c r="CX18" s="49"/>
      <c r="CY18" s="49"/>
      <c r="CZ18" s="50"/>
      <c r="DA18" s="52"/>
      <c r="DB18" s="52"/>
      <c r="DC18" s="49"/>
      <c r="DD18" s="49"/>
      <c r="DE18" s="49"/>
      <c r="DF18" s="49"/>
      <c r="DG18" s="49"/>
      <c r="DH18" s="49"/>
      <c r="DI18" s="49"/>
      <c r="DJ18" s="50"/>
      <c r="DK18" s="53"/>
      <c r="DL18" s="53"/>
      <c r="DM18" s="49"/>
      <c r="DN18" s="49"/>
      <c r="DO18" s="49"/>
      <c r="DP18" s="49"/>
      <c r="DQ18" s="49"/>
      <c r="DR18" s="49"/>
      <c r="DS18" s="49"/>
      <c r="DT18" s="50"/>
      <c r="DU18" s="48"/>
      <c r="DV18" s="48"/>
      <c r="DW18" s="49"/>
      <c r="DX18" s="49"/>
      <c r="DY18" s="49"/>
      <c r="DZ18" s="49"/>
      <c r="EA18" s="49"/>
      <c r="EB18" s="49"/>
      <c r="EC18" s="49"/>
      <c r="ED18" s="50"/>
    </row>
    <row r="19">
      <c r="A19" s="35" t="s">
        <v>53</v>
      </c>
      <c r="B19" s="21">
        <v>20.0</v>
      </c>
      <c r="C19" s="21">
        <v>20.0</v>
      </c>
      <c r="D19" s="35" t="s">
        <v>80</v>
      </c>
      <c r="E19" s="48"/>
      <c r="F19" s="48"/>
      <c r="G19" s="49"/>
      <c r="H19" s="49"/>
      <c r="I19" s="49"/>
      <c r="J19" s="49"/>
      <c r="K19" s="49"/>
      <c r="L19" s="49"/>
      <c r="M19" s="49"/>
      <c r="N19" s="50"/>
      <c r="O19" s="48"/>
      <c r="P19" s="48"/>
      <c r="Q19" s="49"/>
      <c r="R19" s="49"/>
      <c r="S19" s="49"/>
      <c r="T19" s="49"/>
      <c r="U19" s="49"/>
      <c r="V19" s="49" t="s">
        <v>212</v>
      </c>
      <c r="W19" s="49"/>
      <c r="X19" s="50"/>
      <c r="Y19" s="48"/>
      <c r="Z19" s="48"/>
      <c r="AA19" s="49"/>
      <c r="AB19" s="49"/>
      <c r="AC19" s="49"/>
      <c r="AD19" s="49"/>
      <c r="AE19" s="49"/>
      <c r="AF19" s="49"/>
      <c r="AG19" s="49"/>
      <c r="AH19" s="50"/>
      <c r="AI19" s="48"/>
      <c r="AJ19" s="48"/>
      <c r="AK19" s="49"/>
      <c r="AL19" s="49"/>
      <c r="AM19" s="49"/>
      <c r="AN19" s="49"/>
      <c r="AO19" s="49"/>
      <c r="AP19" s="49" t="s">
        <v>213</v>
      </c>
      <c r="AQ19" s="49"/>
      <c r="AR19" s="50"/>
      <c r="AS19" s="48"/>
      <c r="AT19" s="48"/>
      <c r="AU19" s="49"/>
      <c r="AV19" s="49"/>
      <c r="AW19" s="49"/>
      <c r="AX19" s="51"/>
      <c r="AY19" s="51"/>
      <c r="AZ19" s="49"/>
      <c r="BA19" s="49"/>
      <c r="BB19" s="50"/>
      <c r="BC19" s="48"/>
      <c r="BD19" s="48"/>
      <c r="BE19" s="49"/>
      <c r="BF19" s="49"/>
      <c r="BG19" s="49"/>
      <c r="BH19" s="49"/>
      <c r="BI19" s="49"/>
      <c r="BJ19" s="49" t="s">
        <v>214</v>
      </c>
      <c r="BK19" s="49"/>
      <c r="BL19" s="50"/>
      <c r="BM19" s="48"/>
      <c r="BN19" s="48"/>
      <c r="BO19" s="49"/>
      <c r="BP19" s="49"/>
      <c r="BQ19" s="49"/>
      <c r="BR19" s="49"/>
      <c r="BS19" s="49"/>
      <c r="BT19" s="49"/>
      <c r="BU19" s="49"/>
      <c r="BV19" s="50"/>
      <c r="BW19" s="48"/>
      <c r="BX19" s="48"/>
      <c r="BY19" s="49"/>
      <c r="BZ19" s="49"/>
      <c r="CA19" s="49"/>
      <c r="CB19" s="49"/>
      <c r="CC19" s="49"/>
      <c r="CD19" s="49" t="s">
        <v>215</v>
      </c>
      <c r="CE19" s="49"/>
      <c r="CF19" s="50"/>
      <c r="CG19" s="48"/>
      <c r="CH19" s="48"/>
      <c r="CI19" s="49"/>
      <c r="CJ19" s="49"/>
      <c r="CK19" s="49"/>
      <c r="CL19" s="49"/>
      <c r="CM19" s="49"/>
      <c r="CN19" s="49"/>
      <c r="CO19" s="49"/>
      <c r="CP19" s="50"/>
      <c r="CQ19" s="51"/>
      <c r="CR19" s="51"/>
      <c r="CS19" s="49"/>
      <c r="CT19" s="49"/>
      <c r="CU19" s="49"/>
      <c r="CV19" s="49"/>
      <c r="CW19" s="49"/>
      <c r="CX19" s="49" t="s">
        <v>216</v>
      </c>
      <c r="CY19" s="49"/>
      <c r="CZ19" s="50"/>
      <c r="DA19" s="52"/>
      <c r="DB19" s="52"/>
      <c r="DC19" s="49"/>
      <c r="DD19" s="49"/>
      <c r="DE19" s="49"/>
      <c r="DF19" s="49"/>
      <c r="DG19" s="49"/>
      <c r="DH19" s="49"/>
      <c r="DI19" s="49"/>
      <c r="DJ19" s="50"/>
      <c r="DK19" s="53"/>
      <c r="DL19" s="53"/>
      <c r="DM19" s="49"/>
      <c r="DN19" s="49"/>
      <c r="DO19" s="49"/>
      <c r="DP19" s="49"/>
      <c r="DQ19" s="49"/>
      <c r="DR19" s="49"/>
      <c r="DS19" s="49"/>
      <c r="DT19" s="50"/>
      <c r="DU19" s="48"/>
      <c r="DV19" s="48"/>
      <c r="DW19" s="49"/>
      <c r="DX19" s="49"/>
      <c r="DY19" s="49"/>
      <c r="DZ19" s="49"/>
      <c r="EA19" s="49"/>
      <c r="EB19" s="49"/>
      <c r="EC19" s="49"/>
      <c r="ED19" s="50"/>
    </row>
    <row r="20">
      <c r="A20" s="35" t="s">
        <v>53</v>
      </c>
      <c r="B20" s="21">
        <v>20.0</v>
      </c>
      <c r="C20" s="21">
        <v>20.0</v>
      </c>
      <c r="D20" s="35" t="s">
        <v>75</v>
      </c>
      <c r="E20" s="48"/>
      <c r="F20" s="48"/>
      <c r="G20" s="49"/>
      <c r="H20" s="49"/>
      <c r="I20" s="49"/>
      <c r="J20" s="49"/>
      <c r="K20" s="49"/>
      <c r="L20" s="49" t="s">
        <v>212</v>
      </c>
      <c r="M20" s="49"/>
      <c r="N20" s="50"/>
      <c r="O20" s="48"/>
      <c r="P20" s="48"/>
      <c r="Q20" s="49"/>
      <c r="R20" s="49"/>
      <c r="S20" s="49"/>
      <c r="T20" s="49"/>
      <c r="U20" s="49"/>
      <c r="V20" s="49"/>
      <c r="W20" s="49"/>
      <c r="X20" s="50"/>
      <c r="Y20" s="48"/>
      <c r="Z20" s="48"/>
      <c r="AA20" s="49"/>
      <c r="AB20" s="49"/>
      <c r="AC20" s="49"/>
      <c r="AD20" s="49"/>
      <c r="AE20" s="49"/>
      <c r="AF20" s="49" t="s">
        <v>213</v>
      </c>
      <c r="AG20" s="49"/>
      <c r="AH20" s="50"/>
      <c r="AI20" s="48"/>
      <c r="AJ20" s="48"/>
      <c r="AK20" s="49"/>
      <c r="AL20" s="49"/>
      <c r="AM20" s="49"/>
      <c r="AN20" s="49"/>
      <c r="AO20" s="49"/>
      <c r="AP20" s="49"/>
      <c r="AQ20" s="49"/>
      <c r="AR20" s="50"/>
      <c r="AS20" s="48"/>
      <c r="AT20" s="48"/>
      <c r="AU20" s="49"/>
      <c r="AV20" s="49"/>
      <c r="AW20" s="49"/>
      <c r="AX20" s="51"/>
      <c r="AY20" s="51"/>
      <c r="AZ20" s="49" t="s">
        <v>214</v>
      </c>
      <c r="BA20" s="49"/>
      <c r="BB20" s="50"/>
      <c r="BC20" s="48"/>
      <c r="BD20" s="48"/>
      <c r="BE20" s="49"/>
      <c r="BF20" s="49"/>
      <c r="BG20" s="49"/>
      <c r="BH20" s="49"/>
      <c r="BI20" s="49"/>
      <c r="BJ20" s="49"/>
      <c r="BK20" s="49"/>
      <c r="BL20" s="50"/>
      <c r="BM20" s="48"/>
      <c r="BN20" s="48"/>
      <c r="BO20" s="49"/>
      <c r="BP20" s="49"/>
      <c r="BQ20" s="49"/>
      <c r="BR20" s="49"/>
      <c r="BS20" s="49"/>
      <c r="BT20" s="49" t="s">
        <v>215</v>
      </c>
      <c r="BU20" s="49"/>
      <c r="BV20" s="50"/>
      <c r="BW20" s="48"/>
      <c r="BX20" s="48"/>
      <c r="BY20" s="49"/>
      <c r="BZ20" s="49"/>
      <c r="CA20" s="49"/>
      <c r="CB20" s="49"/>
      <c r="CC20" s="49"/>
      <c r="CD20" s="49"/>
      <c r="CE20" s="49"/>
      <c r="CF20" s="50"/>
      <c r="CG20" s="48"/>
      <c r="CH20" s="48"/>
      <c r="CI20" s="49"/>
      <c r="CJ20" s="49"/>
      <c r="CK20" s="49"/>
      <c r="CL20" s="49"/>
      <c r="CM20" s="49"/>
      <c r="CN20" s="49" t="s">
        <v>216</v>
      </c>
      <c r="CO20" s="49"/>
      <c r="CP20" s="50"/>
      <c r="CQ20" s="51"/>
      <c r="CR20" s="51"/>
      <c r="CS20" s="49"/>
      <c r="CT20" s="49"/>
      <c r="CU20" s="49"/>
      <c r="CV20" s="49"/>
      <c r="CW20" s="49"/>
      <c r="CX20" s="49"/>
      <c r="CY20" s="49"/>
      <c r="CZ20" s="50"/>
      <c r="DA20" s="52"/>
      <c r="DB20" s="52"/>
      <c r="DC20" s="49"/>
      <c r="DD20" s="49"/>
      <c r="DE20" s="49"/>
      <c r="DF20" s="49"/>
      <c r="DG20" s="49"/>
      <c r="DH20" s="49"/>
      <c r="DI20" s="49"/>
      <c r="DJ20" s="50"/>
      <c r="DK20" s="53"/>
      <c r="DL20" s="53"/>
      <c r="DM20" s="49"/>
      <c r="DN20" s="49"/>
      <c r="DO20" s="49"/>
      <c r="DP20" s="49"/>
      <c r="DQ20" s="49"/>
      <c r="DR20" s="49"/>
      <c r="DS20" s="49"/>
      <c r="DT20" s="50"/>
      <c r="DU20" s="48"/>
      <c r="DV20" s="48"/>
      <c r="DW20" s="49"/>
      <c r="DX20" s="49"/>
      <c r="DY20" s="49"/>
      <c r="DZ20" s="49"/>
      <c r="EA20" s="49"/>
      <c r="EB20" s="49"/>
      <c r="EC20" s="49"/>
      <c r="ED20" s="50"/>
    </row>
    <row r="21">
      <c r="A21" s="35" t="s">
        <v>36</v>
      </c>
      <c r="B21" s="21">
        <v>20.0</v>
      </c>
      <c r="C21" s="21">
        <v>19.0</v>
      </c>
      <c r="D21" s="35" t="s">
        <v>35</v>
      </c>
      <c r="E21" s="48"/>
      <c r="F21" s="48"/>
      <c r="G21" s="49"/>
      <c r="H21" s="49"/>
      <c r="I21" s="49"/>
      <c r="J21" s="49"/>
      <c r="K21" s="49"/>
      <c r="L21" s="49"/>
      <c r="M21" s="49"/>
      <c r="N21" s="50"/>
      <c r="O21" s="48"/>
      <c r="P21" s="48"/>
      <c r="Q21" s="49"/>
      <c r="R21" s="49"/>
      <c r="S21" s="49"/>
      <c r="T21" s="49"/>
      <c r="U21" s="49"/>
      <c r="V21" s="49"/>
      <c r="W21" s="49" t="s">
        <v>212</v>
      </c>
      <c r="X21" s="50"/>
      <c r="Y21" s="48"/>
      <c r="Z21" s="48"/>
      <c r="AA21" s="49"/>
      <c r="AB21" s="49"/>
      <c r="AC21" s="49"/>
      <c r="AD21" s="49"/>
      <c r="AE21" s="49"/>
      <c r="AF21" s="49"/>
      <c r="AG21" s="49"/>
      <c r="AH21" s="50"/>
      <c r="AI21" s="48"/>
      <c r="AJ21" s="48"/>
      <c r="AK21" s="49"/>
      <c r="AL21" s="49"/>
      <c r="AM21" s="49"/>
      <c r="AN21" s="49"/>
      <c r="AO21" s="49"/>
      <c r="AP21" s="49"/>
      <c r="AQ21" s="49" t="s">
        <v>213</v>
      </c>
      <c r="AR21" s="50"/>
      <c r="AS21" s="48"/>
      <c r="AT21" s="48"/>
      <c r="AU21" s="49"/>
      <c r="AV21" s="49"/>
      <c r="AW21" s="49"/>
      <c r="AX21" s="51"/>
      <c r="AY21" s="51"/>
      <c r="AZ21" s="49"/>
      <c r="BA21" s="49"/>
      <c r="BB21" s="50"/>
      <c r="BC21" s="48"/>
      <c r="BD21" s="48"/>
      <c r="BE21" s="49"/>
      <c r="BF21" s="49"/>
      <c r="BG21" s="49"/>
      <c r="BH21" s="49"/>
      <c r="BI21" s="49"/>
      <c r="BJ21" s="49"/>
      <c r="BK21" s="49" t="s">
        <v>214</v>
      </c>
      <c r="BL21" s="50"/>
      <c r="BM21" s="48"/>
      <c r="BN21" s="48"/>
      <c r="BO21" s="49"/>
      <c r="BP21" s="49"/>
      <c r="BQ21" s="49"/>
      <c r="BR21" s="49"/>
      <c r="BS21" s="49"/>
      <c r="BT21" s="49"/>
      <c r="BU21" s="49"/>
      <c r="BV21" s="50"/>
      <c r="BW21" s="48"/>
      <c r="BX21" s="48"/>
      <c r="BY21" s="49"/>
      <c r="BZ21" s="49"/>
      <c r="CA21" s="49"/>
      <c r="CB21" s="49"/>
      <c r="CC21" s="49"/>
      <c r="CD21" s="49"/>
      <c r="CE21" s="49" t="s">
        <v>215</v>
      </c>
      <c r="CF21" s="50"/>
      <c r="CG21" s="48"/>
      <c r="CH21" s="48"/>
      <c r="CI21" s="49"/>
      <c r="CJ21" s="49"/>
      <c r="CK21" s="49"/>
      <c r="CL21" s="49"/>
      <c r="CM21" s="49"/>
      <c r="CN21" s="49"/>
      <c r="CO21" s="49"/>
      <c r="CP21" s="50"/>
      <c r="CQ21" s="51"/>
      <c r="CR21" s="51"/>
      <c r="CS21" s="49"/>
      <c r="CT21" s="49"/>
      <c r="CU21" s="49"/>
      <c r="CV21" s="49"/>
      <c r="CW21" s="49"/>
      <c r="CX21" s="49"/>
      <c r="CY21" s="49" t="s">
        <v>216</v>
      </c>
      <c r="CZ21" s="50"/>
      <c r="DA21" s="52"/>
      <c r="DB21" s="52"/>
      <c r="DC21" s="49"/>
      <c r="DD21" s="49"/>
      <c r="DE21" s="49"/>
      <c r="DF21" s="49"/>
      <c r="DG21" s="49"/>
      <c r="DH21" s="49"/>
      <c r="DI21" s="49"/>
      <c r="DJ21" s="50"/>
      <c r="DK21" s="53"/>
      <c r="DL21" s="53"/>
      <c r="DM21" s="49"/>
      <c r="DN21" s="49"/>
      <c r="DO21" s="49"/>
      <c r="DP21" s="49"/>
      <c r="DQ21" s="49"/>
      <c r="DR21" s="49"/>
      <c r="DS21" s="49"/>
      <c r="DT21" s="50"/>
      <c r="DU21" s="48"/>
      <c r="DV21" s="48"/>
      <c r="DW21" s="49"/>
      <c r="DX21" s="49"/>
      <c r="DY21" s="49"/>
      <c r="DZ21" s="49"/>
      <c r="EA21" s="49"/>
      <c r="EB21" s="49"/>
      <c r="EC21" s="49"/>
      <c r="ED21" s="50"/>
    </row>
    <row r="22">
      <c r="A22" s="35" t="s">
        <v>39</v>
      </c>
      <c r="B22" s="21">
        <v>20.0</v>
      </c>
      <c r="C22" s="21">
        <v>19.0</v>
      </c>
      <c r="D22" s="35" t="s">
        <v>38</v>
      </c>
      <c r="E22" s="48"/>
      <c r="F22" s="48"/>
      <c r="G22" s="49"/>
      <c r="H22" s="49"/>
      <c r="I22" s="49"/>
      <c r="J22" s="49"/>
      <c r="K22" s="49"/>
      <c r="L22" s="49"/>
      <c r="M22" s="49" t="s">
        <v>212</v>
      </c>
      <c r="N22" s="50"/>
      <c r="O22" s="48"/>
      <c r="P22" s="48"/>
      <c r="Q22" s="49"/>
      <c r="R22" s="49"/>
      <c r="S22" s="49"/>
      <c r="T22" s="49"/>
      <c r="U22" s="49"/>
      <c r="V22" s="49"/>
      <c r="W22" s="49"/>
      <c r="X22" s="50"/>
      <c r="Y22" s="48"/>
      <c r="Z22" s="48"/>
      <c r="AA22" s="49"/>
      <c r="AB22" s="49"/>
      <c r="AC22" s="49"/>
      <c r="AD22" s="49"/>
      <c r="AE22" s="49"/>
      <c r="AF22" s="49"/>
      <c r="AG22" s="49" t="s">
        <v>213</v>
      </c>
      <c r="AH22" s="50"/>
      <c r="AI22" s="48"/>
      <c r="AJ22" s="48"/>
      <c r="AK22" s="49"/>
      <c r="AL22" s="49"/>
      <c r="AM22" s="49"/>
      <c r="AN22" s="49"/>
      <c r="AO22" s="49"/>
      <c r="AP22" s="49"/>
      <c r="AQ22" s="49"/>
      <c r="AR22" s="50"/>
      <c r="AS22" s="48"/>
      <c r="AT22" s="48"/>
      <c r="AU22" s="49"/>
      <c r="AV22" s="49"/>
      <c r="AW22" s="49"/>
      <c r="AX22" s="51"/>
      <c r="AY22" s="51"/>
      <c r="AZ22" s="49"/>
      <c r="BA22" s="49" t="s">
        <v>214</v>
      </c>
      <c r="BB22" s="50"/>
      <c r="BC22" s="48"/>
      <c r="BD22" s="48"/>
      <c r="BE22" s="49"/>
      <c r="BF22" s="49"/>
      <c r="BG22" s="49"/>
      <c r="BH22" s="49"/>
      <c r="BI22" s="49"/>
      <c r="BJ22" s="49"/>
      <c r="BK22" s="49"/>
      <c r="BL22" s="50"/>
      <c r="BM22" s="48"/>
      <c r="BN22" s="48"/>
      <c r="BO22" s="49"/>
      <c r="BP22" s="49"/>
      <c r="BQ22" s="49"/>
      <c r="BR22" s="49"/>
      <c r="BS22" s="49"/>
      <c r="BT22" s="49"/>
      <c r="BU22" s="49" t="s">
        <v>215</v>
      </c>
      <c r="BV22" s="50"/>
      <c r="BW22" s="48"/>
      <c r="BX22" s="48"/>
      <c r="BY22" s="49"/>
      <c r="BZ22" s="49"/>
      <c r="CA22" s="49"/>
      <c r="CB22" s="49"/>
      <c r="CC22" s="49"/>
      <c r="CD22" s="49"/>
      <c r="CE22" s="49"/>
      <c r="CF22" s="50"/>
      <c r="CG22" s="48"/>
      <c r="CH22" s="48"/>
      <c r="CI22" s="49"/>
      <c r="CJ22" s="49"/>
      <c r="CK22" s="49"/>
      <c r="CL22" s="49"/>
      <c r="CM22" s="49"/>
      <c r="CN22" s="49"/>
      <c r="CO22" s="49" t="s">
        <v>216</v>
      </c>
      <c r="CP22" s="50"/>
      <c r="CQ22" s="51"/>
      <c r="CR22" s="51"/>
      <c r="CS22" s="49"/>
      <c r="CT22" s="49"/>
      <c r="CU22" s="49"/>
      <c r="CV22" s="49"/>
      <c r="CW22" s="49"/>
      <c r="CX22" s="49"/>
      <c r="CY22" s="49"/>
      <c r="CZ22" s="50"/>
      <c r="DA22" s="52"/>
      <c r="DB22" s="52"/>
      <c r="DC22" s="49"/>
      <c r="DD22" s="49"/>
      <c r="DE22" s="49"/>
      <c r="DF22" s="49"/>
      <c r="DG22" s="49"/>
      <c r="DH22" s="49"/>
      <c r="DI22" s="49"/>
      <c r="DJ22" s="50"/>
      <c r="DK22" s="53"/>
      <c r="DL22" s="53"/>
      <c r="DM22" s="49"/>
      <c r="DN22" s="49"/>
      <c r="DO22" s="49"/>
      <c r="DP22" s="49"/>
      <c r="DQ22" s="49"/>
      <c r="DR22" s="49"/>
      <c r="DS22" s="49"/>
      <c r="DT22" s="50"/>
      <c r="DU22" s="48"/>
      <c r="DV22" s="48"/>
      <c r="DW22" s="49"/>
      <c r="DX22" s="49"/>
      <c r="DY22" s="49"/>
      <c r="DZ22" s="49"/>
      <c r="EA22" s="49"/>
      <c r="EB22" s="49"/>
      <c r="EC22" s="49"/>
      <c r="ED22" s="50"/>
    </row>
    <row r="23">
      <c r="A23" s="35" t="s">
        <v>20</v>
      </c>
      <c r="B23" s="21">
        <v>20.0</v>
      </c>
      <c r="C23" s="21">
        <v>20.0</v>
      </c>
      <c r="D23" s="35" t="s">
        <v>67</v>
      </c>
      <c r="E23" s="48"/>
      <c r="F23" s="48"/>
      <c r="G23" s="49"/>
      <c r="H23" s="49"/>
      <c r="I23" s="49"/>
      <c r="J23" s="49"/>
      <c r="K23" s="49"/>
      <c r="L23" s="49"/>
      <c r="M23" s="49"/>
      <c r="N23" s="50"/>
      <c r="O23" s="48"/>
      <c r="P23" s="48"/>
      <c r="Q23" s="49"/>
      <c r="R23" s="49"/>
      <c r="S23" s="49"/>
      <c r="T23" s="49"/>
      <c r="U23" s="49"/>
      <c r="V23" s="49"/>
      <c r="W23" s="49" t="s">
        <v>212</v>
      </c>
      <c r="X23" s="50"/>
      <c r="Y23" s="48"/>
      <c r="Z23" s="48"/>
      <c r="AA23" s="49"/>
      <c r="AB23" s="49"/>
      <c r="AC23" s="49"/>
      <c r="AD23" s="49"/>
      <c r="AE23" s="49"/>
      <c r="AF23" s="49"/>
      <c r="AG23" s="49"/>
      <c r="AH23" s="50"/>
      <c r="AI23" s="48"/>
      <c r="AJ23" s="48"/>
      <c r="AK23" s="49"/>
      <c r="AL23" s="49"/>
      <c r="AM23" s="49"/>
      <c r="AN23" s="49"/>
      <c r="AO23" s="49"/>
      <c r="AP23" s="49"/>
      <c r="AQ23" s="49" t="s">
        <v>213</v>
      </c>
      <c r="AR23" s="50"/>
      <c r="AS23" s="48"/>
      <c r="AT23" s="48"/>
      <c r="AU23" s="49"/>
      <c r="AV23" s="49"/>
      <c r="AW23" s="49"/>
      <c r="AX23" s="51"/>
      <c r="AY23" s="51"/>
      <c r="AZ23" s="49"/>
      <c r="BA23" s="49"/>
      <c r="BB23" s="50"/>
      <c r="BC23" s="48"/>
      <c r="BD23" s="48"/>
      <c r="BE23" s="49"/>
      <c r="BF23" s="49"/>
      <c r="BG23" s="49"/>
      <c r="BH23" s="49"/>
      <c r="BI23" s="49"/>
      <c r="BJ23" s="49"/>
      <c r="BK23" s="49" t="s">
        <v>214</v>
      </c>
      <c r="BL23" s="50"/>
      <c r="BM23" s="48"/>
      <c r="BN23" s="48"/>
      <c r="BO23" s="49"/>
      <c r="BP23" s="49"/>
      <c r="BQ23" s="49"/>
      <c r="BR23" s="49"/>
      <c r="BS23" s="49"/>
      <c r="BT23" s="49"/>
      <c r="BU23" s="49"/>
      <c r="BV23" s="50"/>
      <c r="BW23" s="48"/>
      <c r="BX23" s="48"/>
      <c r="BY23" s="49"/>
      <c r="BZ23" s="49"/>
      <c r="CA23" s="49"/>
      <c r="CB23" s="49"/>
      <c r="CC23" s="49"/>
      <c r="CD23" s="49"/>
      <c r="CE23" s="49" t="s">
        <v>215</v>
      </c>
      <c r="CF23" s="50"/>
      <c r="CG23" s="48"/>
      <c r="CH23" s="48"/>
      <c r="CI23" s="49"/>
      <c r="CJ23" s="49"/>
      <c r="CK23" s="49"/>
      <c r="CL23" s="49"/>
      <c r="CM23" s="49"/>
      <c r="CN23" s="49"/>
      <c r="CO23" s="49"/>
      <c r="CP23" s="50"/>
      <c r="CQ23" s="51"/>
      <c r="CR23" s="51"/>
      <c r="CS23" s="49"/>
      <c r="CT23" s="49"/>
      <c r="CU23" s="49"/>
      <c r="CV23" s="49"/>
      <c r="CW23" s="49"/>
      <c r="CX23" s="49"/>
      <c r="CY23" s="49" t="s">
        <v>216</v>
      </c>
      <c r="CZ23" s="50"/>
      <c r="DA23" s="52"/>
      <c r="DB23" s="52"/>
      <c r="DC23" s="49"/>
      <c r="DD23" s="49"/>
      <c r="DE23" s="49"/>
      <c r="DF23" s="49"/>
      <c r="DG23" s="49"/>
      <c r="DH23" s="49"/>
      <c r="DI23" s="49"/>
      <c r="DJ23" s="50"/>
      <c r="DK23" s="53"/>
      <c r="DL23" s="53"/>
      <c r="DM23" s="49"/>
      <c r="DN23" s="49"/>
      <c r="DO23" s="49"/>
      <c r="DP23" s="49"/>
      <c r="DQ23" s="49"/>
      <c r="DR23" s="49"/>
      <c r="DS23" s="49"/>
      <c r="DT23" s="50"/>
      <c r="DU23" s="48"/>
      <c r="DV23" s="48"/>
      <c r="DW23" s="49"/>
      <c r="DX23" s="49"/>
      <c r="DY23" s="49"/>
      <c r="DZ23" s="49"/>
      <c r="EA23" s="49"/>
      <c r="EB23" s="49"/>
      <c r="EC23" s="49"/>
      <c r="ED23" s="50"/>
    </row>
    <row r="24">
      <c r="A24" s="35" t="s">
        <v>20</v>
      </c>
      <c r="B24" s="21">
        <v>20.0</v>
      </c>
      <c r="C24" s="21">
        <v>20.0</v>
      </c>
      <c r="D24" s="35" t="s">
        <v>19</v>
      </c>
      <c r="E24" s="48"/>
      <c r="F24" s="48"/>
      <c r="G24" s="49"/>
      <c r="H24" s="49"/>
      <c r="I24" s="49"/>
      <c r="J24" s="49"/>
      <c r="K24" s="49"/>
      <c r="L24" s="49"/>
      <c r="M24" s="49" t="s">
        <v>212</v>
      </c>
      <c r="N24" s="50"/>
      <c r="O24" s="48"/>
      <c r="P24" s="48"/>
      <c r="Q24" s="49"/>
      <c r="R24" s="49"/>
      <c r="S24" s="49"/>
      <c r="T24" s="49"/>
      <c r="U24" s="49"/>
      <c r="V24" s="49"/>
      <c r="W24" s="49"/>
      <c r="X24" s="50"/>
      <c r="Y24" s="48"/>
      <c r="Z24" s="48"/>
      <c r="AA24" s="49"/>
      <c r="AB24" s="49"/>
      <c r="AC24" s="49"/>
      <c r="AD24" s="49"/>
      <c r="AE24" s="49"/>
      <c r="AF24" s="49"/>
      <c r="AG24" s="49" t="s">
        <v>213</v>
      </c>
      <c r="AH24" s="50"/>
      <c r="AI24" s="48"/>
      <c r="AJ24" s="48"/>
      <c r="AK24" s="49"/>
      <c r="AL24" s="49"/>
      <c r="AM24" s="49"/>
      <c r="AN24" s="49"/>
      <c r="AO24" s="49"/>
      <c r="AP24" s="49"/>
      <c r="AQ24" s="49"/>
      <c r="AR24" s="50"/>
      <c r="AS24" s="48"/>
      <c r="AT24" s="48"/>
      <c r="AU24" s="49"/>
      <c r="AV24" s="49"/>
      <c r="AW24" s="49"/>
      <c r="AX24" s="51"/>
      <c r="AY24" s="51"/>
      <c r="AZ24" s="49"/>
      <c r="BA24" s="49" t="s">
        <v>214</v>
      </c>
      <c r="BB24" s="50"/>
      <c r="BC24" s="48"/>
      <c r="BD24" s="48"/>
      <c r="BE24" s="49"/>
      <c r="BF24" s="49"/>
      <c r="BG24" s="49"/>
      <c r="BH24" s="49"/>
      <c r="BI24" s="49"/>
      <c r="BJ24" s="49"/>
      <c r="BK24" s="49"/>
      <c r="BL24" s="50"/>
      <c r="BM24" s="48"/>
      <c r="BN24" s="48"/>
      <c r="BO24" s="49"/>
      <c r="BP24" s="49"/>
      <c r="BQ24" s="49"/>
      <c r="BR24" s="49"/>
      <c r="BS24" s="49"/>
      <c r="BT24" s="49"/>
      <c r="BU24" s="49" t="s">
        <v>215</v>
      </c>
      <c r="BV24" s="50"/>
      <c r="BW24" s="48"/>
      <c r="BX24" s="48"/>
      <c r="BY24" s="49"/>
      <c r="BZ24" s="49"/>
      <c r="CA24" s="49"/>
      <c r="CB24" s="49"/>
      <c r="CC24" s="49"/>
      <c r="CD24" s="49"/>
      <c r="CE24" s="49"/>
      <c r="CF24" s="50"/>
      <c r="CG24" s="48"/>
      <c r="CH24" s="48"/>
      <c r="CI24" s="49"/>
      <c r="CJ24" s="49"/>
      <c r="CK24" s="49"/>
      <c r="CL24" s="49"/>
      <c r="CM24" s="49"/>
      <c r="CN24" s="49"/>
      <c r="CO24" s="49" t="s">
        <v>216</v>
      </c>
      <c r="CP24" s="50"/>
      <c r="CQ24" s="51"/>
      <c r="CR24" s="51"/>
      <c r="CS24" s="49"/>
      <c r="CT24" s="49"/>
      <c r="CU24" s="49"/>
      <c r="CV24" s="49"/>
      <c r="CW24" s="49"/>
      <c r="CX24" s="49"/>
      <c r="CY24" s="49"/>
      <c r="CZ24" s="50"/>
      <c r="DA24" s="52"/>
      <c r="DB24" s="52"/>
      <c r="DC24" s="49"/>
      <c r="DD24" s="49"/>
      <c r="DE24" s="49"/>
      <c r="DF24" s="49"/>
      <c r="DG24" s="49"/>
      <c r="DH24" s="49"/>
      <c r="DI24" s="49"/>
      <c r="DJ24" s="50"/>
      <c r="DK24" s="53"/>
      <c r="DL24" s="53"/>
      <c r="DM24" s="49"/>
      <c r="DN24" s="49"/>
      <c r="DO24" s="49"/>
      <c r="DP24" s="49"/>
      <c r="DQ24" s="49"/>
      <c r="DR24" s="49"/>
      <c r="DS24" s="49"/>
      <c r="DT24" s="50"/>
      <c r="DU24" s="48"/>
      <c r="DV24" s="48"/>
      <c r="DW24" s="49"/>
      <c r="DX24" s="49"/>
      <c r="DY24" s="49"/>
      <c r="DZ24" s="49"/>
      <c r="EA24" s="49"/>
      <c r="EB24" s="49"/>
      <c r="EC24" s="49"/>
      <c r="ED24" s="50"/>
    </row>
    <row r="25">
      <c r="A25" s="35" t="s">
        <v>39</v>
      </c>
      <c r="B25" s="21">
        <v>20.0</v>
      </c>
      <c r="C25" s="21">
        <v>19.0</v>
      </c>
      <c r="D25" s="35" t="s">
        <v>65</v>
      </c>
      <c r="E25" s="48"/>
      <c r="F25" s="48"/>
      <c r="G25" s="49"/>
      <c r="H25" s="49"/>
      <c r="I25" s="49"/>
      <c r="J25" s="49"/>
      <c r="K25" s="49"/>
      <c r="L25" s="49"/>
      <c r="M25" s="49"/>
      <c r="N25" s="50"/>
      <c r="O25" s="48"/>
      <c r="P25" s="48"/>
      <c r="Q25" s="49"/>
      <c r="R25" s="49"/>
      <c r="S25" s="49"/>
      <c r="T25" s="49"/>
      <c r="U25" s="49"/>
      <c r="V25" s="49"/>
      <c r="W25" s="49" t="s">
        <v>212</v>
      </c>
      <c r="X25" s="50"/>
      <c r="Y25" s="48"/>
      <c r="Z25" s="48"/>
      <c r="AA25" s="49"/>
      <c r="AB25" s="49"/>
      <c r="AC25" s="49"/>
      <c r="AD25" s="49"/>
      <c r="AE25" s="49"/>
      <c r="AF25" s="49"/>
      <c r="AG25" s="49"/>
      <c r="AH25" s="50"/>
      <c r="AI25" s="48"/>
      <c r="AJ25" s="48"/>
      <c r="AK25" s="49"/>
      <c r="AL25" s="49"/>
      <c r="AM25" s="49"/>
      <c r="AN25" s="49"/>
      <c r="AO25" s="49"/>
      <c r="AP25" s="49"/>
      <c r="AQ25" s="49" t="s">
        <v>213</v>
      </c>
      <c r="AR25" s="50"/>
      <c r="AS25" s="48"/>
      <c r="AT25" s="48"/>
      <c r="AU25" s="49"/>
      <c r="AV25" s="49"/>
      <c r="AW25" s="49"/>
      <c r="AX25" s="51"/>
      <c r="AY25" s="51"/>
      <c r="AZ25" s="49"/>
      <c r="BA25" s="49"/>
      <c r="BB25" s="50"/>
      <c r="BC25" s="48"/>
      <c r="BD25" s="48"/>
      <c r="BE25" s="49"/>
      <c r="BF25" s="49"/>
      <c r="BG25" s="49"/>
      <c r="BH25" s="49"/>
      <c r="BI25" s="49"/>
      <c r="BJ25" s="49"/>
      <c r="BK25" s="49" t="s">
        <v>214</v>
      </c>
      <c r="BL25" s="50"/>
      <c r="BM25" s="48"/>
      <c r="BN25" s="48"/>
      <c r="BO25" s="49"/>
      <c r="BP25" s="49"/>
      <c r="BQ25" s="49"/>
      <c r="BR25" s="49"/>
      <c r="BS25" s="49"/>
      <c r="BT25" s="49"/>
      <c r="BU25" s="49"/>
      <c r="BV25" s="50"/>
      <c r="BW25" s="48"/>
      <c r="BX25" s="48"/>
      <c r="BY25" s="49"/>
      <c r="BZ25" s="49"/>
      <c r="CA25" s="49"/>
      <c r="CB25" s="49"/>
      <c r="CC25" s="49"/>
      <c r="CD25" s="49"/>
      <c r="CE25" s="49" t="s">
        <v>215</v>
      </c>
      <c r="CF25" s="50"/>
      <c r="CG25" s="48"/>
      <c r="CH25" s="48"/>
      <c r="CI25" s="49"/>
      <c r="CJ25" s="49"/>
      <c r="CK25" s="49"/>
      <c r="CL25" s="49"/>
      <c r="CM25" s="49"/>
      <c r="CN25" s="49"/>
      <c r="CO25" s="49"/>
      <c r="CP25" s="50"/>
      <c r="CQ25" s="51"/>
      <c r="CR25" s="51"/>
      <c r="CS25" s="49"/>
      <c r="CT25" s="49"/>
      <c r="CU25" s="49"/>
      <c r="CV25" s="49"/>
      <c r="CW25" s="49"/>
      <c r="CX25" s="49"/>
      <c r="CY25" s="49" t="s">
        <v>216</v>
      </c>
      <c r="CZ25" s="50"/>
      <c r="DA25" s="52"/>
      <c r="DB25" s="52"/>
      <c r="DC25" s="49"/>
      <c r="DD25" s="49"/>
      <c r="DE25" s="49"/>
      <c r="DF25" s="49"/>
      <c r="DG25" s="49"/>
      <c r="DH25" s="49"/>
      <c r="DI25" s="49"/>
      <c r="DJ25" s="50"/>
      <c r="DK25" s="53"/>
      <c r="DL25" s="53"/>
      <c r="DM25" s="49"/>
      <c r="DN25" s="49"/>
      <c r="DO25" s="49"/>
      <c r="DP25" s="49"/>
      <c r="DQ25" s="49"/>
      <c r="DR25" s="49"/>
      <c r="DS25" s="49"/>
      <c r="DT25" s="50"/>
      <c r="DU25" s="48"/>
      <c r="DV25" s="48"/>
      <c r="DW25" s="49"/>
      <c r="DX25" s="49"/>
      <c r="DY25" s="49"/>
      <c r="DZ25" s="49"/>
      <c r="EA25" s="49"/>
      <c r="EB25" s="49"/>
      <c r="EC25" s="49"/>
      <c r="ED25" s="50"/>
    </row>
    <row r="26">
      <c r="A26" s="35" t="s">
        <v>61</v>
      </c>
      <c r="B26" s="21">
        <v>20.0</v>
      </c>
      <c r="C26" s="21">
        <v>15.0</v>
      </c>
      <c r="D26" s="35" t="s">
        <v>70</v>
      </c>
      <c r="E26" s="48"/>
      <c r="F26" s="48"/>
      <c r="G26" s="49"/>
      <c r="H26" s="49"/>
      <c r="I26" s="49"/>
      <c r="J26" s="49"/>
      <c r="K26" s="49"/>
      <c r="L26" s="49"/>
      <c r="M26" s="49"/>
      <c r="N26" s="50"/>
      <c r="O26" s="48"/>
      <c r="P26" s="48"/>
      <c r="Q26" s="49"/>
      <c r="R26" s="49"/>
      <c r="S26" s="49"/>
      <c r="T26" s="49"/>
      <c r="U26" s="49"/>
      <c r="V26" s="49"/>
      <c r="W26" s="49"/>
      <c r="X26" s="50" t="s">
        <v>212</v>
      </c>
      <c r="Y26" s="48"/>
      <c r="Z26" s="48"/>
      <c r="AA26" s="49"/>
      <c r="AB26" s="49"/>
      <c r="AC26" s="49"/>
      <c r="AD26" s="49"/>
      <c r="AE26" s="49"/>
      <c r="AF26" s="49"/>
      <c r="AG26" s="49"/>
      <c r="AH26" s="50"/>
      <c r="AI26" s="48"/>
      <c r="AJ26" s="48"/>
      <c r="AK26" s="49"/>
      <c r="AL26" s="49"/>
      <c r="AM26" s="49"/>
      <c r="AN26" s="49"/>
      <c r="AO26" s="49"/>
      <c r="AP26" s="49"/>
      <c r="AQ26" s="49"/>
      <c r="AR26" s="50" t="s">
        <v>213</v>
      </c>
      <c r="AS26" s="48"/>
      <c r="AT26" s="48"/>
      <c r="AU26" s="49"/>
      <c r="AV26" s="49"/>
      <c r="AW26" s="49"/>
      <c r="AX26" s="51"/>
      <c r="AY26" s="51"/>
      <c r="AZ26" s="49"/>
      <c r="BA26" s="49"/>
      <c r="BB26" s="50"/>
      <c r="BC26" s="48"/>
      <c r="BD26" s="48"/>
      <c r="BE26" s="49"/>
      <c r="BF26" s="49"/>
      <c r="BG26" s="49"/>
      <c r="BH26" s="49"/>
      <c r="BI26" s="49"/>
      <c r="BJ26" s="49"/>
      <c r="BK26" s="49"/>
      <c r="BL26" s="50" t="s">
        <v>214</v>
      </c>
      <c r="BM26" s="48"/>
      <c r="BN26" s="48"/>
      <c r="BO26" s="49"/>
      <c r="BP26" s="49"/>
      <c r="BQ26" s="49"/>
      <c r="BR26" s="49"/>
      <c r="BS26" s="49"/>
      <c r="BT26" s="49"/>
      <c r="BU26" s="49"/>
      <c r="BV26" s="50"/>
      <c r="BW26" s="48"/>
      <c r="BX26" s="48"/>
      <c r="BY26" s="49"/>
      <c r="BZ26" s="49"/>
      <c r="CA26" s="49"/>
      <c r="CB26" s="49"/>
      <c r="CC26" s="49"/>
      <c r="CD26" s="49"/>
      <c r="CE26" s="49"/>
      <c r="CF26" s="50" t="s">
        <v>215</v>
      </c>
      <c r="CG26" s="48"/>
      <c r="CH26" s="48"/>
      <c r="CI26" s="49"/>
      <c r="CJ26" s="49"/>
      <c r="CK26" s="49"/>
      <c r="CL26" s="49"/>
      <c r="CM26" s="49"/>
      <c r="CN26" s="49"/>
      <c r="CO26" s="49"/>
      <c r="CP26" s="50"/>
      <c r="CQ26" s="51"/>
      <c r="CR26" s="51"/>
      <c r="CS26" s="49"/>
      <c r="CT26" s="49"/>
      <c r="CU26" s="49"/>
      <c r="CV26" s="49"/>
      <c r="CW26" s="49"/>
      <c r="CX26" s="49"/>
      <c r="CY26" s="49"/>
      <c r="CZ26" s="50" t="s">
        <v>216</v>
      </c>
      <c r="DA26" s="52"/>
      <c r="DB26" s="52"/>
      <c r="DC26" s="49"/>
      <c r="DD26" s="49"/>
      <c r="DE26" s="49"/>
      <c r="DF26" s="49"/>
      <c r="DG26" s="49"/>
      <c r="DH26" s="49"/>
      <c r="DI26" s="49"/>
      <c r="DJ26" s="50"/>
      <c r="DK26" s="53"/>
      <c r="DL26" s="53"/>
      <c r="DM26" s="49"/>
      <c r="DN26" s="49"/>
      <c r="DO26" s="49"/>
      <c r="DP26" s="49"/>
      <c r="DQ26" s="49"/>
      <c r="DR26" s="49"/>
      <c r="DS26" s="49"/>
      <c r="DT26" s="50"/>
      <c r="DU26" s="48"/>
      <c r="DV26" s="48"/>
      <c r="DW26" s="49"/>
      <c r="DX26" s="49"/>
      <c r="DY26" s="49"/>
      <c r="DZ26" s="49"/>
      <c r="EA26" s="49"/>
      <c r="EB26" s="49"/>
      <c r="EC26" s="49"/>
      <c r="ED26" s="50"/>
    </row>
    <row r="27">
      <c r="A27" s="35" t="s">
        <v>61</v>
      </c>
      <c r="B27" s="21">
        <v>20.0</v>
      </c>
      <c r="C27" s="21">
        <v>18.0</v>
      </c>
      <c r="D27" s="35" t="s">
        <v>60</v>
      </c>
      <c r="E27" s="48"/>
      <c r="F27" s="48"/>
      <c r="G27" s="49"/>
      <c r="H27" s="49"/>
      <c r="I27" s="49"/>
      <c r="J27" s="49"/>
      <c r="K27" s="49"/>
      <c r="L27" s="49"/>
      <c r="M27" s="49"/>
      <c r="N27" s="50" t="s">
        <v>212</v>
      </c>
      <c r="O27" s="48"/>
      <c r="P27" s="48"/>
      <c r="Q27" s="49"/>
      <c r="R27" s="49"/>
      <c r="S27" s="49"/>
      <c r="T27" s="49"/>
      <c r="U27" s="49"/>
      <c r="V27" s="49"/>
      <c r="W27" s="49"/>
      <c r="X27" s="50"/>
      <c r="Y27" s="48"/>
      <c r="Z27" s="48"/>
      <c r="AA27" s="49"/>
      <c r="AB27" s="49"/>
      <c r="AC27" s="49"/>
      <c r="AD27" s="49"/>
      <c r="AE27" s="49"/>
      <c r="AF27" s="49"/>
      <c r="AG27" s="49"/>
      <c r="AH27" s="50" t="s">
        <v>213</v>
      </c>
      <c r="AI27" s="48"/>
      <c r="AJ27" s="48"/>
      <c r="AK27" s="49"/>
      <c r="AL27" s="49"/>
      <c r="AM27" s="49"/>
      <c r="AN27" s="49"/>
      <c r="AO27" s="49"/>
      <c r="AP27" s="49"/>
      <c r="AQ27" s="49"/>
      <c r="AR27" s="50"/>
      <c r="AS27" s="48"/>
      <c r="AT27" s="48"/>
      <c r="AU27" s="49"/>
      <c r="AV27" s="49"/>
      <c r="AW27" s="49"/>
      <c r="AX27" s="51"/>
      <c r="AY27" s="51"/>
      <c r="AZ27" s="49"/>
      <c r="BA27" s="49"/>
      <c r="BB27" s="50" t="s">
        <v>214</v>
      </c>
      <c r="BC27" s="48"/>
      <c r="BD27" s="48"/>
      <c r="BE27" s="49"/>
      <c r="BF27" s="49"/>
      <c r="BG27" s="49"/>
      <c r="BH27" s="49"/>
      <c r="BI27" s="49"/>
      <c r="BJ27" s="49"/>
      <c r="BK27" s="49"/>
      <c r="BL27" s="50"/>
      <c r="BM27" s="48"/>
      <c r="BN27" s="48"/>
      <c r="BO27" s="49"/>
      <c r="BP27" s="49"/>
      <c r="BQ27" s="49"/>
      <c r="BR27" s="49"/>
      <c r="BS27" s="49"/>
      <c r="BT27" s="49"/>
      <c r="BU27" s="49"/>
      <c r="BV27" s="50" t="s">
        <v>215</v>
      </c>
      <c r="BW27" s="48"/>
      <c r="BX27" s="48"/>
      <c r="BY27" s="49"/>
      <c r="BZ27" s="49"/>
      <c r="CA27" s="49"/>
      <c r="CB27" s="49"/>
      <c r="CC27" s="49"/>
      <c r="CD27" s="49"/>
      <c r="CE27" s="49"/>
      <c r="CF27" s="50"/>
      <c r="CG27" s="48"/>
      <c r="CH27" s="48"/>
      <c r="CI27" s="49"/>
      <c r="CJ27" s="49"/>
      <c r="CK27" s="49"/>
      <c r="CL27" s="49"/>
      <c r="CM27" s="49"/>
      <c r="CN27" s="49"/>
      <c r="CO27" s="49"/>
      <c r="CP27" s="50" t="s">
        <v>216</v>
      </c>
      <c r="CQ27" s="51"/>
      <c r="CR27" s="51"/>
      <c r="CS27" s="49"/>
      <c r="CT27" s="49"/>
      <c r="CU27" s="49"/>
      <c r="CV27" s="49"/>
      <c r="CW27" s="49"/>
      <c r="CX27" s="49"/>
      <c r="CY27" s="49"/>
      <c r="CZ27" s="50"/>
      <c r="DA27" s="52"/>
      <c r="DB27" s="52"/>
      <c r="DC27" s="49"/>
      <c r="DD27" s="49"/>
      <c r="DE27" s="49"/>
      <c r="DF27" s="49"/>
      <c r="DG27" s="49"/>
      <c r="DH27" s="49"/>
      <c r="DI27" s="49"/>
      <c r="DJ27" s="50"/>
      <c r="DK27" s="53"/>
      <c r="DL27" s="53"/>
      <c r="DM27" s="49"/>
      <c r="DN27" s="49"/>
      <c r="DO27" s="49"/>
      <c r="DP27" s="49"/>
      <c r="DQ27" s="49"/>
      <c r="DR27" s="49"/>
      <c r="DS27" s="49"/>
      <c r="DT27" s="50"/>
      <c r="DU27" s="48"/>
      <c r="DV27" s="48"/>
      <c r="DW27" s="49"/>
      <c r="DX27" s="49"/>
      <c r="DY27" s="49"/>
      <c r="DZ27" s="49"/>
      <c r="EA27" s="49"/>
      <c r="EB27" s="49"/>
      <c r="EC27" s="49"/>
      <c r="ED27" s="50"/>
    </row>
    <row r="28">
      <c r="A28" s="35" t="s">
        <v>86</v>
      </c>
      <c r="B28" s="21">
        <v>20.0</v>
      </c>
      <c r="C28" s="21">
        <v>16.0</v>
      </c>
      <c r="D28" s="35" t="s">
        <v>85</v>
      </c>
      <c r="E28" s="48"/>
      <c r="F28" s="48"/>
      <c r="G28" s="49"/>
      <c r="H28" s="49"/>
      <c r="I28" s="49"/>
      <c r="J28" s="49"/>
      <c r="K28" s="49"/>
      <c r="L28" s="49"/>
      <c r="M28" s="49"/>
      <c r="N28" s="50"/>
      <c r="O28" s="48"/>
      <c r="P28" s="48"/>
      <c r="Q28" s="49"/>
      <c r="R28" s="49"/>
      <c r="S28" s="49"/>
      <c r="T28" s="49"/>
      <c r="U28" s="49"/>
      <c r="V28" s="49"/>
      <c r="W28" s="49"/>
      <c r="X28" s="50" t="s">
        <v>212</v>
      </c>
      <c r="Y28" s="48"/>
      <c r="Z28" s="48"/>
      <c r="AA28" s="49"/>
      <c r="AB28" s="49"/>
      <c r="AC28" s="49"/>
      <c r="AD28" s="49"/>
      <c r="AE28" s="49"/>
      <c r="AF28" s="49"/>
      <c r="AG28" s="49"/>
      <c r="AH28" s="50"/>
      <c r="AI28" s="48"/>
      <c r="AJ28" s="48"/>
      <c r="AK28" s="49"/>
      <c r="AL28" s="49"/>
      <c r="AM28" s="49"/>
      <c r="AN28" s="49"/>
      <c r="AO28" s="49"/>
      <c r="AP28" s="49"/>
      <c r="AQ28" s="49"/>
      <c r="AR28" s="50" t="s">
        <v>213</v>
      </c>
      <c r="AS28" s="48"/>
      <c r="AT28" s="48"/>
      <c r="AU28" s="49"/>
      <c r="AV28" s="49"/>
      <c r="AW28" s="49"/>
      <c r="AX28" s="51"/>
      <c r="AY28" s="51"/>
      <c r="AZ28" s="49"/>
      <c r="BA28" s="49"/>
      <c r="BB28" s="50"/>
      <c r="BC28" s="48"/>
      <c r="BD28" s="48"/>
      <c r="BE28" s="49"/>
      <c r="BF28" s="49"/>
      <c r="BG28" s="49"/>
      <c r="BH28" s="49"/>
      <c r="BI28" s="49"/>
      <c r="BJ28" s="49"/>
      <c r="BK28" s="49"/>
      <c r="BL28" s="50" t="s">
        <v>214</v>
      </c>
      <c r="BM28" s="48"/>
      <c r="BN28" s="48"/>
      <c r="BO28" s="49"/>
      <c r="BP28" s="49"/>
      <c r="BQ28" s="49"/>
      <c r="BR28" s="49"/>
      <c r="BS28" s="49"/>
      <c r="BT28" s="49"/>
      <c r="BU28" s="49"/>
      <c r="BV28" s="50"/>
      <c r="BW28" s="48"/>
      <c r="BX28" s="48"/>
      <c r="BY28" s="49"/>
      <c r="BZ28" s="49"/>
      <c r="CA28" s="49"/>
      <c r="CB28" s="49"/>
      <c r="CC28" s="49"/>
      <c r="CD28" s="49"/>
      <c r="CE28" s="49"/>
      <c r="CF28" s="50" t="s">
        <v>215</v>
      </c>
      <c r="CG28" s="48"/>
      <c r="CH28" s="48"/>
      <c r="CI28" s="49"/>
      <c r="CJ28" s="49"/>
      <c r="CK28" s="49"/>
      <c r="CL28" s="49"/>
      <c r="CM28" s="49"/>
      <c r="CN28" s="49"/>
      <c r="CO28" s="49"/>
      <c r="CP28" s="50"/>
      <c r="CQ28" s="51"/>
      <c r="CR28" s="51"/>
      <c r="CS28" s="49"/>
      <c r="CT28" s="49"/>
      <c r="CU28" s="49"/>
      <c r="CV28" s="49"/>
      <c r="CW28" s="49"/>
      <c r="CX28" s="49"/>
      <c r="CY28" s="49"/>
      <c r="CZ28" s="50" t="s">
        <v>216</v>
      </c>
      <c r="DA28" s="52"/>
      <c r="DB28" s="52"/>
      <c r="DC28" s="49"/>
      <c r="DD28" s="49"/>
      <c r="DE28" s="49"/>
      <c r="DF28" s="49"/>
      <c r="DG28" s="49"/>
      <c r="DH28" s="49"/>
      <c r="DI28" s="49"/>
      <c r="DJ28" s="50"/>
      <c r="DK28" s="53"/>
      <c r="DL28" s="53"/>
      <c r="DM28" s="49"/>
      <c r="DN28" s="49"/>
      <c r="DO28" s="49"/>
      <c r="DP28" s="49"/>
      <c r="DQ28" s="49"/>
      <c r="DR28" s="49"/>
      <c r="DS28" s="49"/>
      <c r="DT28" s="50"/>
      <c r="DU28" s="48"/>
      <c r="DV28" s="48"/>
      <c r="DW28" s="49"/>
      <c r="DX28" s="49"/>
      <c r="DY28" s="49"/>
      <c r="DZ28" s="49"/>
      <c r="EA28" s="49"/>
      <c r="EB28" s="49"/>
      <c r="EC28" s="49"/>
      <c r="ED28" s="50"/>
    </row>
    <row r="29">
      <c r="A29" s="35" t="s">
        <v>86</v>
      </c>
      <c r="B29" s="21">
        <v>20.0</v>
      </c>
      <c r="C29" s="21">
        <v>16.0</v>
      </c>
      <c r="D29" s="35" t="s">
        <v>95</v>
      </c>
      <c r="E29" s="48"/>
      <c r="F29" s="48"/>
      <c r="G29" s="49"/>
      <c r="H29" s="49"/>
      <c r="I29" s="49"/>
      <c r="J29" s="49"/>
      <c r="K29" s="49"/>
      <c r="L29" s="49"/>
      <c r="M29" s="49"/>
      <c r="N29" s="50" t="s">
        <v>212</v>
      </c>
      <c r="O29" s="48"/>
      <c r="P29" s="48"/>
      <c r="Q29" s="49"/>
      <c r="R29" s="49"/>
      <c r="S29" s="49"/>
      <c r="T29" s="49"/>
      <c r="U29" s="49"/>
      <c r="V29" s="49"/>
      <c r="W29" s="49"/>
      <c r="X29" s="50"/>
      <c r="Y29" s="48"/>
      <c r="Z29" s="48"/>
      <c r="AA29" s="49"/>
      <c r="AB29" s="49"/>
      <c r="AC29" s="49"/>
      <c r="AD29" s="49"/>
      <c r="AE29" s="49"/>
      <c r="AF29" s="49"/>
      <c r="AG29" s="49"/>
      <c r="AH29" s="50" t="s">
        <v>213</v>
      </c>
      <c r="AI29" s="48"/>
      <c r="AJ29" s="48"/>
      <c r="AK29" s="49"/>
      <c r="AL29" s="49"/>
      <c r="AM29" s="49"/>
      <c r="AN29" s="49"/>
      <c r="AO29" s="49"/>
      <c r="AP29" s="49"/>
      <c r="AQ29" s="49"/>
      <c r="AR29" s="50"/>
      <c r="AS29" s="48"/>
      <c r="AT29" s="48"/>
      <c r="AU29" s="49"/>
      <c r="AV29" s="49"/>
      <c r="AW29" s="49"/>
      <c r="AX29" s="51"/>
      <c r="AY29" s="51"/>
      <c r="AZ29" s="49"/>
      <c r="BA29" s="49"/>
      <c r="BB29" s="50" t="s">
        <v>214</v>
      </c>
      <c r="BC29" s="48"/>
      <c r="BD29" s="48"/>
      <c r="BE29" s="49"/>
      <c r="BF29" s="49"/>
      <c r="BG29" s="49"/>
      <c r="BH29" s="49"/>
      <c r="BI29" s="49"/>
      <c r="BJ29" s="49"/>
      <c r="BK29" s="49"/>
      <c r="BL29" s="50"/>
      <c r="BM29" s="48"/>
      <c r="BN29" s="48"/>
      <c r="BO29" s="49"/>
      <c r="BP29" s="49"/>
      <c r="BQ29" s="49"/>
      <c r="BR29" s="49"/>
      <c r="BS29" s="49"/>
      <c r="BT29" s="49"/>
      <c r="BU29" s="49"/>
      <c r="BV29" s="50" t="s">
        <v>215</v>
      </c>
      <c r="BW29" s="48"/>
      <c r="BX29" s="48"/>
      <c r="BY29" s="49"/>
      <c r="BZ29" s="49"/>
      <c r="CA29" s="49"/>
      <c r="CB29" s="49"/>
      <c r="CC29" s="49"/>
      <c r="CD29" s="49"/>
      <c r="CE29" s="49"/>
      <c r="CF29" s="50"/>
      <c r="CG29" s="48"/>
      <c r="CH29" s="48"/>
      <c r="CI29" s="49"/>
      <c r="CJ29" s="49"/>
      <c r="CK29" s="49"/>
      <c r="CL29" s="49"/>
      <c r="CM29" s="49"/>
      <c r="CN29" s="49"/>
      <c r="CO29" s="49"/>
      <c r="CP29" s="50" t="s">
        <v>216</v>
      </c>
      <c r="CQ29" s="51"/>
      <c r="CR29" s="51"/>
      <c r="CS29" s="49"/>
      <c r="CT29" s="49"/>
      <c r="CU29" s="49"/>
      <c r="CV29" s="49"/>
      <c r="CW29" s="49"/>
      <c r="CX29" s="49"/>
      <c r="CY29" s="49"/>
      <c r="CZ29" s="50"/>
      <c r="DA29" s="52"/>
      <c r="DB29" s="52"/>
      <c r="DC29" s="49"/>
      <c r="DD29" s="49"/>
      <c r="DE29" s="49"/>
      <c r="DF29" s="49"/>
      <c r="DG29" s="49"/>
      <c r="DH29" s="49"/>
      <c r="DI29" s="49"/>
      <c r="DJ29" s="50"/>
      <c r="DK29" s="53"/>
      <c r="DL29" s="53"/>
      <c r="DM29" s="49"/>
      <c r="DN29" s="49"/>
      <c r="DO29" s="49"/>
      <c r="DP29" s="49"/>
      <c r="DQ29" s="49"/>
      <c r="DR29" s="49"/>
      <c r="DS29" s="49"/>
      <c r="DT29" s="50"/>
      <c r="DU29" s="48"/>
      <c r="DV29" s="48"/>
      <c r="DW29" s="49"/>
      <c r="DX29" s="49"/>
      <c r="DY29" s="49"/>
      <c r="DZ29" s="49"/>
      <c r="EA29" s="49"/>
      <c r="EB29" s="49"/>
      <c r="EC29" s="49"/>
      <c r="ED29" s="50"/>
    </row>
    <row r="30">
      <c r="A30" s="35" t="s">
        <v>26</v>
      </c>
      <c r="B30" s="21">
        <v>14.0</v>
      </c>
      <c r="C30" s="21">
        <v>13.0</v>
      </c>
      <c r="D30" s="35" t="s">
        <v>98</v>
      </c>
      <c r="E30" s="48"/>
      <c r="F30" s="48"/>
      <c r="G30" s="49"/>
      <c r="H30" s="49"/>
      <c r="I30" s="49"/>
      <c r="J30" s="49"/>
      <c r="K30" s="49"/>
      <c r="L30" s="49"/>
      <c r="M30" s="49"/>
      <c r="N30" s="50" t="s">
        <v>212</v>
      </c>
      <c r="O30" s="48"/>
      <c r="P30" s="48"/>
      <c r="Q30" s="49"/>
      <c r="R30" s="49"/>
      <c r="S30" s="49"/>
      <c r="T30" s="49"/>
      <c r="U30" s="49"/>
      <c r="V30" s="49"/>
      <c r="W30" s="49"/>
      <c r="X30" s="50"/>
      <c r="Y30" s="48"/>
      <c r="Z30" s="48"/>
      <c r="AA30" s="49"/>
      <c r="AB30" s="49"/>
      <c r="AC30" s="49"/>
      <c r="AD30" s="49"/>
      <c r="AE30" s="49"/>
      <c r="AF30" s="49"/>
      <c r="AG30" s="49"/>
      <c r="AH30" s="50" t="s">
        <v>213</v>
      </c>
      <c r="AI30" s="48"/>
      <c r="AJ30" s="48"/>
      <c r="AK30" s="49"/>
      <c r="AL30" s="49"/>
      <c r="AM30" s="49"/>
      <c r="AN30" s="49"/>
      <c r="AO30" s="49"/>
      <c r="AP30" s="49"/>
      <c r="AQ30" s="49"/>
      <c r="AR30" s="50"/>
      <c r="AS30" s="48"/>
      <c r="AT30" s="48"/>
      <c r="AU30" s="49"/>
      <c r="AV30" s="49"/>
      <c r="AW30" s="49"/>
      <c r="AX30" s="51"/>
      <c r="AY30" s="51"/>
      <c r="AZ30" s="49"/>
      <c r="BA30" s="49"/>
      <c r="BB30" s="50" t="s">
        <v>214</v>
      </c>
      <c r="BC30" s="48"/>
      <c r="BD30" s="48"/>
      <c r="BE30" s="49"/>
      <c r="BF30" s="49"/>
      <c r="BG30" s="49"/>
      <c r="BH30" s="49"/>
      <c r="BI30" s="49"/>
      <c r="BJ30" s="49"/>
      <c r="BK30" s="49"/>
      <c r="BL30" s="50"/>
      <c r="BM30" s="48"/>
      <c r="BN30" s="48"/>
      <c r="BO30" s="49"/>
      <c r="BP30" s="49"/>
      <c r="BQ30" s="49"/>
      <c r="BR30" s="49"/>
      <c r="BS30" s="49"/>
      <c r="BT30" s="49"/>
      <c r="BU30" s="49"/>
      <c r="BV30" s="50" t="s">
        <v>215</v>
      </c>
      <c r="BW30" s="48"/>
      <c r="BX30" s="48"/>
      <c r="BY30" s="49"/>
      <c r="BZ30" s="49"/>
      <c r="CA30" s="49"/>
      <c r="CB30" s="49"/>
      <c r="CC30" s="49"/>
      <c r="CD30" s="49"/>
      <c r="CE30" s="49"/>
      <c r="CF30" s="50"/>
      <c r="CG30" s="48"/>
      <c r="CH30" s="48"/>
      <c r="CI30" s="49"/>
      <c r="CJ30" s="49"/>
      <c r="CK30" s="49"/>
      <c r="CL30" s="49"/>
      <c r="CM30" s="49"/>
      <c r="CN30" s="49"/>
      <c r="CO30" s="49"/>
      <c r="CP30" s="50" t="s">
        <v>216</v>
      </c>
      <c r="CQ30" s="51"/>
      <c r="CR30" s="51"/>
      <c r="CS30" s="49"/>
      <c r="CT30" s="49"/>
      <c r="CU30" s="49"/>
      <c r="CV30" s="49"/>
      <c r="CW30" s="49"/>
      <c r="CX30" s="49"/>
      <c r="CY30" s="49"/>
      <c r="CZ30" s="50"/>
      <c r="DA30" s="52"/>
      <c r="DB30" s="52"/>
      <c r="DC30" s="49"/>
      <c r="DD30" s="49"/>
      <c r="DE30" s="49"/>
      <c r="DF30" s="49"/>
      <c r="DG30" s="49"/>
      <c r="DH30" s="49"/>
      <c r="DI30" s="49"/>
      <c r="DJ30" s="50"/>
      <c r="DK30" s="53"/>
      <c r="DL30" s="53"/>
      <c r="DM30" s="49"/>
      <c r="DN30" s="49"/>
      <c r="DO30" s="49"/>
      <c r="DP30" s="49"/>
      <c r="DQ30" s="49"/>
      <c r="DR30" s="49"/>
      <c r="DS30" s="49"/>
      <c r="DT30" s="50"/>
      <c r="DU30" s="48"/>
      <c r="DV30" s="48"/>
      <c r="DW30" s="49"/>
      <c r="DX30" s="49"/>
      <c r="DY30" s="49"/>
      <c r="DZ30" s="49"/>
      <c r="EA30" s="49"/>
      <c r="EB30" s="49"/>
      <c r="EC30" s="49"/>
      <c r="ED30" s="50"/>
    </row>
    <row r="31">
      <c r="A31" s="21"/>
      <c r="B31" s="21"/>
      <c r="C31" s="21"/>
      <c r="D31" s="21"/>
      <c r="E31" s="57"/>
      <c r="F31" s="57"/>
      <c r="G31" s="58"/>
      <c r="H31" s="58">
        <v>2.0</v>
      </c>
      <c r="I31" s="58"/>
      <c r="J31" s="58"/>
      <c r="K31" s="58"/>
      <c r="L31" s="58"/>
      <c r="M31" s="58"/>
      <c r="N31" s="58"/>
      <c r="O31" s="58"/>
      <c r="P31" s="58"/>
      <c r="Q31" s="58"/>
      <c r="R31" s="58">
        <v>3.0</v>
      </c>
      <c r="S31" s="58"/>
      <c r="T31" s="58"/>
      <c r="U31" s="58"/>
      <c r="V31" s="58"/>
      <c r="W31" s="58"/>
      <c r="X31" s="58"/>
      <c r="Y31" s="58"/>
      <c r="Z31" s="58"/>
      <c r="AA31" s="58"/>
      <c r="AB31" s="58">
        <v>4.0</v>
      </c>
      <c r="AC31" s="58"/>
      <c r="AD31" s="58"/>
      <c r="AE31" s="58"/>
      <c r="AF31" s="58"/>
      <c r="AG31" s="58"/>
      <c r="AH31" s="58"/>
      <c r="AI31" s="58"/>
      <c r="AJ31" s="58"/>
      <c r="AK31" s="58"/>
      <c r="AL31" s="58">
        <v>5.0</v>
      </c>
      <c r="AM31" s="58"/>
      <c r="AN31" s="58"/>
      <c r="AO31" s="58"/>
      <c r="AP31" s="58"/>
      <c r="AQ31" s="58"/>
      <c r="AR31" s="58"/>
      <c r="AS31" s="58"/>
      <c r="AT31" s="58"/>
      <c r="AU31" s="58"/>
      <c r="AV31" s="58">
        <v>6.0</v>
      </c>
      <c r="AW31" s="58"/>
      <c r="AX31" s="58"/>
      <c r="AY31" s="58"/>
      <c r="AZ31" s="58"/>
      <c r="BA31" s="58"/>
      <c r="BB31" s="58"/>
      <c r="BC31" s="58"/>
      <c r="BD31" s="58"/>
      <c r="BE31" s="58"/>
      <c r="BF31" s="58">
        <v>7.0</v>
      </c>
      <c r="BG31" s="58"/>
      <c r="BH31" s="58"/>
      <c r="BI31" s="58"/>
      <c r="BJ31" s="58"/>
      <c r="BK31" s="58"/>
      <c r="BL31" s="58"/>
      <c r="BM31" s="58"/>
      <c r="BN31" s="58"/>
      <c r="BO31" s="58"/>
      <c r="BP31" s="58">
        <v>8.0</v>
      </c>
      <c r="BQ31" s="58"/>
      <c r="BR31" s="58"/>
      <c r="BS31" s="58"/>
      <c r="BT31" s="58"/>
      <c r="BU31" s="58"/>
      <c r="BV31" s="58"/>
      <c r="BW31" s="58"/>
      <c r="BX31" s="58"/>
      <c r="BY31" s="58"/>
      <c r="BZ31" s="58">
        <v>9.0</v>
      </c>
      <c r="CA31" s="58"/>
      <c r="CB31" s="58"/>
      <c r="CC31" s="58"/>
      <c r="CD31" s="58"/>
      <c r="CE31" s="21"/>
      <c r="CF31" s="21"/>
      <c r="CG31" s="21"/>
      <c r="CH31" s="21"/>
      <c r="CI31" s="21"/>
      <c r="CJ31" s="58">
        <v>10.0</v>
      </c>
      <c r="CK31" s="58"/>
      <c r="CL31" s="58"/>
      <c r="CM31" s="58"/>
      <c r="CN31" s="58"/>
      <c r="CO31" s="58"/>
      <c r="CP31" s="58"/>
      <c r="CQ31" s="58"/>
      <c r="CR31" s="58"/>
      <c r="CS31" s="58"/>
      <c r="CT31" s="58">
        <v>11.0</v>
      </c>
      <c r="CU31" s="58"/>
      <c r="CV31" s="58"/>
      <c r="CW31" s="58"/>
      <c r="CX31" s="58"/>
      <c r="CY31" s="58"/>
      <c r="CZ31" s="58"/>
      <c r="DA31" s="58"/>
      <c r="DB31" s="58"/>
      <c r="DC31" s="58"/>
      <c r="DD31" s="58">
        <v>12.0</v>
      </c>
      <c r="DE31" s="58"/>
      <c r="DF31" s="58"/>
      <c r="DG31" s="58"/>
      <c r="DH31" s="58"/>
      <c r="DI31" s="58"/>
      <c r="DJ31" s="58"/>
      <c r="DK31" s="58"/>
      <c r="DL31" s="58"/>
      <c r="DM31" s="58"/>
      <c r="DN31" s="58">
        <v>13.0</v>
      </c>
      <c r="DO31" s="58"/>
      <c r="DP31" s="58"/>
      <c r="DQ31" s="58"/>
      <c r="DR31" s="58"/>
      <c r="DS31" s="58"/>
      <c r="DT31" s="58"/>
      <c r="DU31" s="58"/>
      <c r="DV31" s="58"/>
      <c r="DW31" s="58"/>
      <c r="DX31" s="58">
        <v>14.0</v>
      </c>
      <c r="DY31" s="58"/>
      <c r="DZ31" s="21"/>
      <c r="EA31" s="21"/>
      <c r="EB31" s="21"/>
      <c r="EC31" s="21"/>
      <c r="ED31" s="2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0"/>
      <c r="DF496" s="20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Y496" s="20"/>
      <c r="DZ496" s="20"/>
      <c r="EA496" s="20"/>
      <c r="EB496" s="20"/>
      <c r="EC496" s="20"/>
      <c r="ED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  <c r="CJ514" s="20"/>
      <c r="CK514" s="20"/>
      <c r="CL514" s="20"/>
      <c r="CM514" s="20"/>
      <c r="CN514" s="20"/>
      <c r="CO514" s="20"/>
      <c r="CP514" s="20"/>
      <c r="CQ514" s="20"/>
      <c r="CR514" s="20"/>
      <c r="CS514" s="20"/>
      <c r="CT514" s="20"/>
      <c r="CU514" s="20"/>
      <c r="CV514" s="20"/>
      <c r="CW514" s="20"/>
      <c r="CX514" s="20"/>
      <c r="CY514" s="20"/>
      <c r="CZ514" s="20"/>
      <c r="DA514" s="20"/>
      <c r="DB514" s="20"/>
      <c r="DC514" s="20"/>
      <c r="DD514" s="20"/>
      <c r="DE514" s="20"/>
      <c r="DF514" s="20"/>
      <c r="DG514" s="20"/>
      <c r="DH514" s="20"/>
      <c r="DI514" s="20"/>
      <c r="DJ514" s="20"/>
      <c r="DK514" s="20"/>
      <c r="DL514" s="20"/>
      <c r="DM514" s="20"/>
      <c r="DN514" s="20"/>
      <c r="DO514" s="20"/>
      <c r="DP514" s="20"/>
      <c r="DQ514" s="20"/>
      <c r="DR514" s="20"/>
      <c r="DS514" s="20"/>
      <c r="DT514" s="20"/>
      <c r="DU514" s="20"/>
      <c r="DV514" s="20"/>
      <c r="DW514" s="20"/>
      <c r="DX514" s="20"/>
      <c r="DY514" s="20"/>
      <c r="DZ514" s="20"/>
      <c r="EA514" s="20"/>
      <c r="EB514" s="20"/>
      <c r="EC514" s="20"/>
      <c r="ED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  <c r="CJ515" s="20"/>
      <c r="CK515" s="20"/>
      <c r="CL515" s="20"/>
      <c r="CM515" s="20"/>
      <c r="CN515" s="20"/>
      <c r="CO515" s="20"/>
      <c r="CP515" s="20"/>
      <c r="CQ515" s="20"/>
      <c r="CR515" s="20"/>
      <c r="CS515" s="20"/>
      <c r="CT515" s="20"/>
      <c r="CU515" s="20"/>
      <c r="CV515" s="20"/>
      <c r="CW515" s="20"/>
      <c r="CX515" s="20"/>
      <c r="CY515" s="20"/>
      <c r="CZ515" s="20"/>
      <c r="DA515" s="20"/>
      <c r="DB515" s="20"/>
      <c r="DC515" s="20"/>
      <c r="DD515" s="20"/>
      <c r="DE515" s="20"/>
      <c r="DF515" s="20"/>
      <c r="DG515" s="20"/>
      <c r="DH515" s="20"/>
      <c r="DI515" s="20"/>
      <c r="DJ515" s="20"/>
      <c r="DK515" s="20"/>
      <c r="DL515" s="20"/>
      <c r="DM515" s="20"/>
      <c r="DN515" s="20"/>
      <c r="DO515" s="20"/>
      <c r="DP515" s="20"/>
      <c r="DQ515" s="20"/>
      <c r="DR515" s="20"/>
      <c r="DS515" s="20"/>
      <c r="DT515" s="20"/>
      <c r="DU515" s="20"/>
      <c r="DV515" s="20"/>
      <c r="DW515" s="20"/>
      <c r="DX515" s="20"/>
      <c r="DY515" s="20"/>
      <c r="DZ515" s="20"/>
      <c r="EA515" s="20"/>
      <c r="EB515" s="20"/>
      <c r="EC515" s="20"/>
      <c r="ED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  <c r="CJ516" s="20"/>
      <c r="CK516" s="20"/>
      <c r="CL516" s="20"/>
      <c r="CM516" s="20"/>
      <c r="CN516" s="20"/>
      <c r="CO516" s="20"/>
      <c r="CP516" s="20"/>
      <c r="CQ516" s="20"/>
      <c r="CR516" s="20"/>
      <c r="CS516" s="20"/>
      <c r="CT516" s="20"/>
      <c r="CU516" s="20"/>
      <c r="CV516" s="20"/>
      <c r="CW516" s="20"/>
      <c r="CX516" s="20"/>
      <c r="CY516" s="20"/>
      <c r="CZ516" s="20"/>
      <c r="DA516" s="20"/>
      <c r="DB516" s="20"/>
      <c r="DC516" s="20"/>
      <c r="DD516" s="20"/>
      <c r="DE516" s="20"/>
      <c r="DF516" s="20"/>
      <c r="DG516" s="20"/>
      <c r="DH516" s="20"/>
      <c r="DI516" s="20"/>
      <c r="DJ516" s="20"/>
      <c r="DK516" s="20"/>
      <c r="DL516" s="20"/>
      <c r="DM516" s="20"/>
      <c r="DN516" s="20"/>
      <c r="DO516" s="20"/>
      <c r="DP516" s="20"/>
      <c r="DQ516" s="20"/>
      <c r="DR516" s="20"/>
      <c r="DS516" s="20"/>
      <c r="DT516" s="20"/>
      <c r="DU516" s="20"/>
      <c r="DV516" s="20"/>
      <c r="DW516" s="20"/>
      <c r="DX516" s="20"/>
      <c r="DY516" s="20"/>
      <c r="DZ516" s="20"/>
      <c r="EA516" s="20"/>
      <c r="EB516" s="20"/>
      <c r="EC516" s="20"/>
      <c r="ED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  <c r="CJ517" s="20"/>
      <c r="CK517" s="20"/>
      <c r="CL517" s="20"/>
      <c r="CM517" s="20"/>
      <c r="CN517" s="20"/>
      <c r="CO517" s="20"/>
      <c r="CP517" s="20"/>
      <c r="CQ517" s="20"/>
      <c r="CR517" s="20"/>
      <c r="CS517" s="20"/>
      <c r="CT517" s="20"/>
      <c r="CU517" s="20"/>
      <c r="CV517" s="20"/>
      <c r="CW517" s="20"/>
      <c r="CX517" s="20"/>
      <c r="CY517" s="20"/>
      <c r="CZ517" s="20"/>
      <c r="DA517" s="20"/>
      <c r="DB517" s="20"/>
      <c r="DC517" s="20"/>
      <c r="DD517" s="20"/>
      <c r="DE517" s="20"/>
      <c r="DF517" s="20"/>
      <c r="DG517" s="20"/>
      <c r="DH517" s="20"/>
      <c r="DI517" s="20"/>
      <c r="DJ517" s="20"/>
      <c r="DK517" s="20"/>
      <c r="DL517" s="20"/>
      <c r="DM517" s="20"/>
      <c r="DN517" s="20"/>
      <c r="DO517" s="20"/>
      <c r="DP517" s="20"/>
      <c r="DQ517" s="20"/>
      <c r="DR517" s="20"/>
      <c r="DS517" s="20"/>
      <c r="DT517" s="20"/>
      <c r="DU517" s="20"/>
      <c r="DV517" s="20"/>
      <c r="DW517" s="20"/>
      <c r="DX517" s="20"/>
      <c r="DY517" s="20"/>
      <c r="DZ517" s="20"/>
      <c r="EA517" s="20"/>
      <c r="EB517" s="20"/>
      <c r="EC517" s="20"/>
      <c r="ED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  <c r="CJ518" s="20"/>
      <c r="CK518" s="20"/>
      <c r="CL518" s="20"/>
      <c r="CM518" s="20"/>
      <c r="CN518" s="20"/>
      <c r="CO518" s="20"/>
      <c r="CP518" s="20"/>
      <c r="CQ518" s="20"/>
      <c r="CR518" s="20"/>
      <c r="CS518" s="20"/>
      <c r="CT518" s="20"/>
      <c r="CU518" s="20"/>
      <c r="CV518" s="20"/>
      <c r="CW518" s="20"/>
      <c r="CX518" s="20"/>
      <c r="CY518" s="20"/>
      <c r="CZ518" s="20"/>
      <c r="DA518" s="20"/>
      <c r="DB518" s="20"/>
      <c r="DC518" s="20"/>
      <c r="DD518" s="20"/>
      <c r="DE518" s="20"/>
      <c r="DF518" s="20"/>
      <c r="DG518" s="20"/>
      <c r="DH518" s="20"/>
      <c r="DI518" s="20"/>
      <c r="DJ518" s="20"/>
      <c r="DK518" s="20"/>
      <c r="DL518" s="20"/>
      <c r="DM518" s="20"/>
      <c r="DN518" s="20"/>
      <c r="DO518" s="20"/>
      <c r="DP518" s="20"/>
      <c r="DQ518" s="20"/>
      <c r="DR518" s="20"/>
      <c r="DS518" s="20"/>
      <c r="DT518" s="20"/>
      <c r="DU518" s="20"/>
      <c r="DV518" s="20"/>
      <c r="DW518" s="20"/>
      <c r="DX518" s="20"/>
      <c r="DY518" s="20"/>
      <c r="DZ518" s="20"/>
      <c r="EA518" s="20"/>
      <c r="EB518" s="20"/>
      <c r="EC518" s="20"/>
      <c r="ED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  <c r="CJ519" s="20"/>
      <c r="CK519" s="20"/>
      <c r="CL519" s="20"/>
      <c r="CM519" s="20"/>
      <c r="CN519" s="20"/>
      <c r="CO519" s="20"/>
      <c r="CP519" s="20"/>
      <c r="CQ519" s="20"/>
      <c r="CR519" s="20"/>
      <c r="CS519" s="20"/>
      <c r="CT519" s="20"/>
      <c r="CU519" s="20"/>
      <c r="CV519" s="20"/>
      <c r="CW519" s="20"/>
      <c r="CX519" s="20"/>
      <c r="CY519" s="20"/>
      <c r="CZ519" s="20"/>
      <c r="DA519" s="20"/>
      <c r="DB519" s="20"/>
      <c r="DC519" s="20"/>
      <c r="DD519" s="20"/>
      <c r="DE519" s="20"/>
      <c r="DF519" s="20"/>
      <c r="DG519" s="20"/>
      <c r="DH519" s="20"/>
      <c r="DI519" s="20"/>
      <c r="DJ519" s="20"/>
      <c r="DK519" s="20"/>
      <c r="DL519" s="20"/>
      <c r="DM519" s="20"/>
      <c r="DN519" s="20"/>
      <c r="DO519" s="20"/>
      <c r="DP519" s="20"/>
      <c r="DQ519" s="20"/>
      <c r="DR519" s="20"/>
      <c r="DS519" s="20"/>
      <c r="DT519" s="20"/>
      <c r="DU519" s="20"/>
      <c r="DV519" s="20"/>
      <c r="DW519" s="20"/>
      <c r="DX519" s="20"/>
      <c r="DY519" s="20"/>
      <c r="DZ519" s="20"/>
      <c r="EA519" s="20"/>
      <c r="EB519" s="20"/>
      <c r="EC519" s="20"/>
      <c r="ED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  <c r="CJ520" s="20"/>
      <c r="CK520" s="20"/>
      <c r="CL520" s="20"/>
      <c r="CM520" s="20"/>
      <c r="CN520" s="20"/>
      <c r="CO520" s="20"/>
      <c r="CP520" s="20"/>
      <c r="CQ520" s="20"/>
      <c r="CR520" s="20"/>
      <c r="CS520" s="20"/>
      <c r="CT520" s="20"/>
      <c r="CU520" s="20"/>
      <c r="CV520" s="20"/>
      <c r="CW520" s="20"/>
      <c r="CX520" s="20"/>
      <c r="CY520" s="20"/>
      <c r="CZ520" s="20"/>
      <c r="DA520" s="20"/>
      <c r="DB520" s="20"/>
      <c r="DC520" s="20"/>
      <c r="DD520" s="20"/>
      <c r="DE520" s="20"/>
      <c r="DF520" s="20"/>
      <c r="DG520" s="20"/>
      <c r="DH520" s="20"/>
      <c r="DI520" s="20"/>
      <c r="DJ520" s="20"/>
      <c r="DK520" s="20"/>
      <c r="DL520" s="20"/>
      <c r="DM520" s="20"/>
      <c r="DN520" s="20"/>
      <c r="DO520" s="20"/>
      <c r="DP520" s="20"/>
      <c r="DQ520" s="20"/>
      <c r="DR520" s="20"/>
      <c r="DS520" s="20"/>
      <c r="DT520" s="20"/>
      <c r="DU520" s="20"/>
      <c r="DV520" s="20"/>
      <c r="DW520" s="20"/>
      <c r="DX520" s="20"/>
      <c r="DY520" s="20"/>
      <c r="DZ520" s="20"/>
      <c r="EA520" s="20"/>
      <c r="EB520" s="20"/>
      <c r="EC520" s="20"/>
      <c r="ED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  <c r="CJ521" s="20"/>
      <c r="CK521" s="20"/>
      <c r="CL521" s="20"/>
      <c r="CM521" s="20"/>
      <c r="CN521" s="20"/>
      <c r="CO521" s="20"/>
      <c r="CP521" s="20"/>
      <c r="CQ521" s="20"/>
      <c r="CR521" s="20"/>
      <c r="CS521" s="20"/>
      <c r="CT521" s="20"/>
      <c r="CU521" s="20"/>
      <c r="CV521" s="20"/>
      <c r="CW521" s="20"/>
      <c r="CX521" s="20"/>
      <c r="CY521" s="20"/>
      <c r="CZ521" s="20"/>
      <c r="DA521" s="20"/>
      <c r="DB521" s="20"/>
      <c r="DC521" s="20"/>
      <c r="DD521" s="20"/>
      <c r="DE521" s="20"/>
      <c r="DF521" s="20"/>
      <c r="DG521" s="20"/>
      <c r="DH521" s="20"/>
      <c r="DI521" s="20"/>
      <c r="DJ521" s="20"/>
      <c r="DK521" s="20"/>
      <c r="DL521" s="20"/>
      <c r="DM521" s="20"/>
      <c r="DN521" s="20"/>
      <c r="DO521" s="20"/>
      <c r="DP521" s="20"/>
      <c r="DQ521" s="20"/>
      <c r="DR521" s="20"/>
      <c r="DS521" s="20"/>
      <c r="DT521" s="20"/>
      <c r="DU521" s="20"/>
      <c r="DV521" s="20"/>
      <c r="DW521" s="20"/>
      <c r="DX521" s="20"/>
      <c r="DY521" s="20"/>
      <c r="DZ521" s="20"/>
      <c r="EA521" s="20"/>
      <c r="EB521" s="20"/>
      <c r="EC521" s="20"/>
      <c r="ED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  <c r="CJ522" s="20"/>
      <c r="CK522" s="20"/>
      <c r="CL522" s="20"/>
      <c r="CM522" s="20"/>
      <c r="CN522" s="20"/>
      <c r="CO522" s="20"/>
      <c r="CP522" s="20"/>
      <c r="CQ522" s="20"/>
      <c r="CR522" s="20"/>
      <c r="CS522" s="20"/>
      <c r="CT522" s="20"/>
      <c r="CU522" s="20"/>
      <c r="CV522" s="20"/>
      <c r="CW522" s="20"/>
      <c r="CX522" s="20"/>
      <c r="CY522" s="20"/>
      <c r="CZ522" s="20"/>
      <c r="DA522" s="20"/>
      <c r="DB522" s="20"/>
      <c r="DC522" s="20"/>
      <c r="DD522" s="20"/>
      <c r="DE522" s="20"/>
      <c r="DF522" s="20"/>
      <c r="DG522" s="20"/>
      <c r="DH522" s="20"/>
      <c r="DI522" s="20"/>
      <c r="DJ522" s="20"/>
      <c r="DK522" s="20"/>
      <c r="DL522" s="20"/>
      <c r="DM522" s="20"/>
      <c r="DN522" s="20"/>
      <c r="DO522" s="20"/>
      <c r="DP522" s="20"/>
      <c r="DQ522" s="20"/>
      <c r="DR522" s="20"/>
      <c r="DS522" s="20"/>
      <c r="DT522" s="20"/>
      <c r="DU522" s="20"/>
      <c r="DV522" s="20"/>
      <c r="DW522" s="20"/>
      <c r="DX522" s="20"/>
      <c r="DY522" s="20"/>
      <c r="DZ522" s="20"/>
      <c r="EA522" s="20"/>
      <c r="EB522" s="20"/>
      <c r="EC522" s="20"/>
      <c r="ED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  <c r="CT523" s="20"/>
      <c r="CU523" s="20"/>
      <c r="CV523" s="20"/>
      <c r="CW523" s="20"/>
      <c r="CX523" s="20"/>
      <c r="CY523" s="20"/>
      <c r="CZ523" s="20"/>
      <c r="DA523" s="20"/>
      <c r="DB523" s="20"/>
      <c r="DC523" s="20"/>
      <c r="DD523" s="20"/>
      <c r="DE523" s="20"/>
      <c r="DF523" s="20"/>
      <c r="DG523" s="20"/>
      <c r="DH523" s="20"/>
      <c r="DI523" s="20"/>
      <c r="DJ523" s="20"/>
      <c r="DK523" s="20"/>
      <c r="DL523" s="20"/>
      <c r="DM523" s="20"/>
      <c r="DN523" s="20"/>
      <c r="DO523" s="20"/>
      <c r="DP523" s="20"/>
      <c r="DQ523" s="20"/>
      <c r="DR523" s="20"/>
      <c r="DS523" s="20"/>
      <c r="DT523" s="20"/>
      <c r="DU523" s="20"/>
      <c r="DV523" s="20"/>
      <c r="DW523" s="20"/>
      <c r="DX523" s="20"/>
      <c r="DY523" s="20"/>
      <c r="DZ523" s="20"/>
      <c r="EA523" s="20"/>
      <c r="EB523" s="20"/>
      <c r="EC523" s="20"/>
      <c r="ED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  <c r="CT524" s="20"/>
      <c r="CU524" s="20"/>
      <c r="CV524" s="20"/>
      <c r="CW524" s="20"/>
      <c r="CX524" s="20"/>
      <c r="CY524" s="20"/>
      <c r="CZ524" s="20"/>
      <c r="DA524" s="20"/>
      <c r="DB524" s="20"/>
      <c r="DC524" s="20"/>
      <c r="DD524" s="20"/>
      <c r="DE524" s="20"/>
      <c r="DF524" s="20"/>
      <c r="DG524" s="20"/>
      <c r="DH524" s="20"/>
      <c r="DI524" s="20"/>
      <c r="DJ524" s="20"/>
      <c r="DK524" s="20"/>
      <c r="DL524" s="20"/>
      <c r="DM524" s="20"/>
      <c r="DN524" s="20"/>
      <c r="DO524" s="20"/>
      <c r="DP524" s="20"/>
      <c r="DQ524" s="20"/>
      <c r="DR524" s="20"/>
      <c r="DS524" s="20"/>
      <c r="DT524" s="20"/>
      <c r="DU524" s="20"/>
      <c r="DV524" s="20"/>
      <c r="DW524" s="20"/>
      <c r="DX524" s="20"/>
      <c r="DY524" s="20"/>
      <c r="DZ524" s="20"/>
      <c r="EA524" s="20"/>
      <c r="EB524" s="20"/>
      <c r="EC524" s="20"/>
      <c r="ED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  <c r="CQ525" s="20"/>
      <c r="CR525" s="20"/>
      <c r="CS525" s="20"/>
      <c r="CT525" s="20"/>
      <c r="CU525" s="20"/>
      <c r="CV525" s="20"/>
      <c r="CW525" s="20"/>
      <c r="CX525" s="20"/>
      <c r="CY525" s="20"/>
      <c r="CZ525" s="20"/>
      <c r="DA525" s="20"/>
      <c r="DB525" s="20"/>
      <c r="DC525" s="20"/>
      <c r="DD525" s="20"/>
      <c r="DE525" s="20"/>
      <c r="DF525" s="20"/>
      <c r="DG525" s="20"/>
      <c r="DH525" s="20"/>
      <c r="DI525" s="20"/>
      <c r="DJ525" s="20"/>
      <c r="DK525" s="20"/>
      <c r="DL525" s="20"/>
      <c r="DM525" s="20"/>
      <c r="DN525" s="20"/>
      <c r="DO525" s="20"/>
      <c r="DP525" s="20"/>
      <c r="DQ525" s="20"/>
      <c r="DR525" s="20"/>
      <c r="DS525" s="20"/>
      <c r="DT525" s="20"/>
      <c r="DU525" s="20"/>
      <c r="DV525" s="20"/>
      <c r="DW525" s="20"/>
      <c r="DX525" s="20"/>
      <c r="DY525" s="20"/>
      <c r="DZ525" s="20"/>
      <c r="EA525" s="20"/>
      <c r="EB525" s="20"/>
      <c r="EC525" s="20"/>
      <c r="ED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  <c r="CQ526" s="20"/>
      <c r="CR526" s="20"/>
      <c r="CS526" s="20"/>
      <c r="CT526" s="20"/>
      <c r="CU526" s="20"/>
      <c r="CV526" s="20"/>
      <c r="CW526" s="20"/>
      <c r="CX526" s="20"/>
      <c r="CY526" s="20"/>
      <c r="CZ526" s="20"/>
      <c r="DA526" s="20"/>
      <c r="DB526" s="20"/>
      <c r="DC526" s="20"/>
      <c r="DD526" s="20"/>
      <c r="DE526" s="20"/>
      <c r="DF526" s="20"/>
      <c r="DG526" s="20"/>
      <c r="DH526" s="20"/>
      <c r="DI526" s="20"/>
      <c r="DJ526" s="20"/>
      <c r="DK526" s="20"/>
      <c r="DL526" s="20"/>
      <c r="DM526" s="20"/>
      <c r="DN526" s="20"/>
      <c r="DO526" s="20"/>
      <c r="DP526" s="20"/>
      <c r="DQ526" s="20"/>
      <c r="DR526" s="20"/>
      <c r="DS526" s="20"/>
      <c r="DT526" s="20"/>
      <c r="DU526" s="20"/>
      <c r="DV526" s="20"/>
      <c r="DW526" s="20"/>
      <c r="DX526" s="20"/>
      <c r="DY526" s="20"/>
      <c r="DZ526" s="20"/>
      <c r="EA526" s="20"/>
      <c r="EB526" s="20"/>
      <c r="EC526" s="20"/>
      <c r="ED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  <c r="DN527" s="20"/>
      <c r="DO527" s="20"/>
      <c r="DP527" s="20"/>
      <c r="DQ527" s="20"/>
      <c r="DR527" s="20"/>
      <c r="DS527" s="20"/>
      <c r="DT527" s="20"/>
      <c r="DU527" s="20"/>
      <c r="DV527" s="20"/>
      <c r="DW527" s="20"/>
      <c r="DX527" s="20"/>
      <c r="DY527" s="20"/>
      <c r="DZ527" s="20"/>
      <c r="EA527" s="20"/>
      <c r="EB527" s="20"/>
      <c r="EC527" s="20"/>
      <c r="ED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  <c r="DN528" s="20"/>
      <c r="DO528" s="20"/>
      <c r="DP528" s="20"/>
      <c r="DQ528" s="20"/>
      <c r="DR528" s="20"/>
      <c r="DS528" s="20"/>
      <c r="DT528" s="20"/>
      <c r="DU528" s="20"/>
      <c r="DV528" s="20"/>
      <c r="DW528" s="20"/>
      <c r="DX528" s="20"/>
      <c r="DY528" s="20"/>
      <c r="DZ528" s="20"/>
      <c r="EA528" s="20"/>
      <c r="EB528" s="20"/>
      <c r="EC528" s="20"/>
      <c r="ED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  <c r="DN529" s="20"/>
      <c r="DO529" s="20"/>
      <c r="DP529" s="20"/>
      <c r="DQ529" s="20"/>
      <c r="DR529" s="20"/>
      <c r="DS529" s="20"/>
      <c r="DT529" s="20"/>
      <c r="DU529" s="20"/>
      <c r="DV529" s="20"/>
      <c r="DW529" s="20"/>
      <c r="DX529" s="20"/>
      <c r="DY529" s="20"/>
      <c r="DZ529" s="20"/>
      <c r="EA529" s="20"/>
      <c r="EB529" s="20"/>
      <c r="EC529" s="20"/>
      <c r="ED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  <c r="DN530" s="20"/>
      <c r="DO530" s="20"/>
      <c r="DP530" s="20"/>
      <c r="DQ530" s="20"/>
      <c r="DR530" s="20"/>
      <c r="DS530" s="20"/>
      <c r="DT530" s="20"/>
      <c r="DU530" s="20"/>
      <c r="DV530" s="20"/>
      <c r="DW530" s="20"/>
      <c r="DX530" s="20"/>
      <c r="DY530" s="20"/>
      <c r="DZ530" s="20"/>
      <c r="EA530" s="20"/>
      <c r="EB530" s="20"/>
      <c r="EC530" s="20"/>
      <c r="ED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  <c r="CS531" s="20"/>
      <c r="CT531" s="20"/>
      <c r="CU531" s="20"/>
      <c r="CV531" s="20"/>
      <c r="CW531" s="20"/>
      <c r="CX531" s="20"/>
      <c r="CY531" s="20"/>
      <c r="CZ531" s="20"/>
      <c r="DA531" s="20"/>
      <c r="DB531" s="20"/>
      <c r="DC531" s="20"/>
      <c r="DD531" s="20"/>
      <c r="DE531" s="20"/>
      <c r="DF531" s="20"/>
      <c r="DG531" s="20"/>
      <c r="DH531" s="20"/>
      <c r="DI531" s="20"/>
      <c r="DJ531" s="20"/>
      <c r="DK531" s="20"/>
      <c r="DL531" s="20"/>
      <c r="DM531" s="20"/>
      <c r="DN531" s="20"/>
      <c r="DO531" s="20"/>
      <c r="DP531" s="20"/>
      <c r="DQ531" s="20"/>
      <c r="DR531" s="20"/>
      <c r="DS531" s="20"/>
      <c r="DT531" s="20"/>
      <c r="DU531" s="20"/>
      <c r="DV531" s="20"/>
      <c r="DW531" s="20"/>
      <c r="DX531" s="20"/>
      <c r="DY531" s="20"/>
      <c r="DZ531" s="20"/>
      <c r="EA531" s="20"/>
      <c r="EB531" s="20"/>
      <c r="EC531" s="20"/>
      <c r="ED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  <c r="DN532" s="20"/>
      <c r="DO532" s="20"/>
      <c r="DP532" s="20"/>
      <c r="DQ532" s="20"/>
      <c r="DR532" s="20"/>
      <c r="DS532" s="20"/>
      <c r="DT532" s="20"/>
      <c r="DU532" s="20"/>
      <c r="DV532" s="20"/>
      <c r="DW532" s="20"/>
      <c r="DX532" s="20"/>
      <c r="DY532" s="20"/>
      <c r="DZ532" s="20"/>
      <c r="EA532" s="20"/>
      <c r="EB532" s="20"/>
      <c r="EC532" s="20"/>
      <c r="ED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  <c r="DN533" s="20"/>
      <c r="DO533" s="20"/>
      <c r="DP533" s="20"/>
      <c r="DQ533" s="20"/>
      <c r="DR533" s="20"/>
      <c r="DS533" s="20"/>
      <c r="DT533" s="20"/>
      <c r="DU533" s="20"/>
      <c r="DV533" s="20"/>
      <c r="DW533" s="20"/>
      <c r="DX533" s="20"/>
      <c r="DY533" s="20"/>
      <c r="DZ533" s="20"/>
      <c r="EA533" s="20"/>
      <c r="EB533" s="20"/>
      <c r="EC533" s="20"/>
      <c r="ED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  <c r="DN534" s="20"/>
      <c r="DO534" s="20"/>
      <c r="DP534" s="20"/>
      <c r="DQ534" s="20"/>
      <c r="DR534" s="20"/>
      <c r="DS534" s="20"/>
      <c r="DT534" s="20"/>
      <c r="DU534" s="20"/>
      <c r="DV534" s="20"/>
      <c r="DW534" s="20"/>
      <c r="DX534" s="20"/>
      <c r="DY534" s="20"/>
      <c r="DZ534" s="20"/>
      <c r="EA534" s="20"/>
      <c r="EB534" s="20"/>
      <c r="EC534" s="20"/>
      <c r="ED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20"/>
      <c r="CP535" s="20"/>
      <c r="CQ535" s="20"/>
      <c r="CR535" s="20"/>
      <c r="CS535" s="20"/>
      <c r="CT535" s="20"/>
      <c r="CU535" s="20"/>
      <c r="CV535" s="20"/>
      <c r="CW535" s="20"/>
      <c r="CX535" s="20"/>
      <c r="CY535" s="20"/>
      <c r="CZ535" s="20"/>
      <c r="DA535" s="20"/>
      <c r="DB535" s="20"/>
      <c r="DC535" s="20"/>
      <c r="DD535" s="20"/>
      <c r="DE535" s="20"/>
      <c r="DF535" s="20"/>
      <c r="DG535" s="20"/>
      <c r="DH535" s="20"/>
      <c r="DI535" s="20"/>
      <c r="DJ535" s="20"/>
      <c r="DK535" s="20"/>
      <c r="DL535" s="20"/>
      <c r="DM535" s="20"/>
      <c r="DN535" s="20"/>
      <c r="DO535" s="20"/>
      <c r="DP535" s="20"/>
      <c r="DQ535" s="20"/>
      <c r="DR535" s="20"/>
      <c r="DS535" s="20"/>
      <c r="DT535" s="20"/>
      <c r="DU535" s="20"/>
      <c r="DV535" s="20"/>
      <c r="DW535" s="20"/>
      <c r="DX535" s="20"/>
      <c r="DY535" s="20"/>
      <c r="DZ535" s="20"/>
      <c r="EA535" s="20"/>
      <c r="EB535" s="20"/>
      <c r="EC535" s="20"/>
      <c r="ED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0"/>
      <c r="CJ536" s="20"/>
      <c r="CK536" s="20"/>
      <c r="CL536" s="20"/>
      <c r="CM536" s="20"/>
      <c r="CN536" s="20"/>
      <c r="CO536" s="20"/>
      <c r="CP536" s="20"/>
      <c r="CQ536" s="20"/>
      <c r="CR536" s="20"/>
      <c r="CS536" s="20"/>
      <c r="CT536" s="20"/>
      <c r="CU536" s="20"/>
      <c r="CV536" s="20"/>
      <c r="CW536" s="20"/>
      <c r="CX536" s="20"/>
      <c r="CY536" s="20"/>
      <c r="CZ536" s="20"/>
      <c r="DA536" s="20"/>
      <c r="DB536" s="20"/>
      <c r="DC536" s="20"/>
      <c r="DD536" s="20"/>
      <c r="DE536" s="20"/>
      <c r="DF536" s="20"/>
      <c r="DG536" s="20"/>
      <c r="DH536" s="20"/>
      <c r="DI536" s="20"/>
      <c r="DJ536" s="20"/>
      <c r="DK536" s="20"/>
      <c r="DL536" s="20"/>
      <c r="DM536" s="20"/>
      <c r="DN536" s="20"/>
      <c r="DO536" s="20"/>
      <c r="DP536" s="20"/>
      <c r="DQ536" s="20"/>
      <c r="DR536" s="20"/>
      <c r="DS536" s="20"/>
      <c r="DT536" s="20"/>
      <c r="DU536" s="20"/>
      <c r="DV536" s="20"/>
      <c r="DW536" s="20"/>
      <c r="DX536" s="20"/>
      <c r="DY536" s="20"/>
      <c r="DZ536" s="20"/>
      <c r="EA536" s="20"/>
      <c r="EB536" s="20"/>
      <c r="EC536" s="20"/>
      <c r="ED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0"/>
      <c r="CJ537" s="20"/>
      <c r="CK537" s="20"/>
      <c r="CL537" s="20"/>
      <c r="CM537" s="20"/>
      <c r="CN537" s="20"/>
      <c r="CO537" s="20"/>
      <c r="CP537" s="20"/>
      <c r="CQ537" s="20"/>
      <c r="CR537" s="20"/>
      <c r="CS537" s="20"/>
      <c r="CT537" s="20"/>
      <c r="CU537" s="20"/>
      <c r="CV537" s="20"/>
      <c r="CW537" s="20"/>
      <c r="CX537" s="20"/>
      <c r="CY537" s="20"/>
      <c r="CZ537" s="20"/>
      <c r="DA537" s="20"/>
      <c r="DB537" s="20"/>
      <c r="DC537" s="20"/>
      <c r="DD537" s="20"/>
      <c r="DE537" s="20"/>
      <c r="DF537" s="20"/>
      <c r="DG537" s="20"/>
      <c r="DH537" s="20"/>
      <c r="DI537" s="20"/>
      <c r="DJ537" s="20"/>
      <c r="DK537" s="20"/>
      <c r="DL537" s="20"/>
      <c r="DM537" s="20"/>
      <c r="DN537" s="20"/>
      <c r="DO537" s="20"/>
      <c r="DP537" s="20"/>
      <c r="DQ537" s="20"/>
      <c r="DR537" s="20"/>
      <c r="DS537" s="20"/>
      <c r="DT537" s="20"/>
      <c r="DU537" s="20"/>
      <c r="DV537" s="20"/>
      <c r="DW537" s="20"/>
      <c r="DX537" s="20"/>
      <c r="DY537" s="20"/>
      <c r="DZ537" s="20"/>
      <c r="EA537" s="20"/>
      <c r="EB537" s="20"/>
      <c r="EC537" s="20"/>
      <c r="ED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  <c r="CJ538" s="20"/>
      <c r="CK538" s="20"/>
      <c r="CL538" s="20"/>
      <c r="CM538" s="20"/>
      <c r="CN538" s="20"/>
      <c r="CO538" s="20"/>
      <c r="CP538" s="20"/>
      <c r="CQ538" s="20"/>
      <c r="CR538" s="20"/>
      <c r="CS538" s="20"/>
      <c r="CT538" s="20"/>
      <c r="CU538" s="20"/>
      <c r="CV538" s="20"/>
      <c r="CW538" s="20"/>
      <c r="CX538" s="20"/>
      <c r="CY538" s="20"/>
      <c r="CZ538" s="20"/>
      <c r="DA538" s="20"/>
      <c r="DB538" s="20"/>
      <c r="DC538" s="20"/>
      <c r="DD538" s="20"/>
      <c r="DE538" s="20"/>
      <c r="DF538" s="20"/>
      <c r="DG538" s="20"/>
      <c r="DH538" s="20"/>
      <c r="DI538" s="20"/>
      <c r="DJ538" s="20"/>
      <c r="DK538" s="20"/>
      <c r="DL538" s="20"/>
      <c r="DM538" s="20"/>
      <c r="DN538" s="20"/>
      <c r="DO538" s="20"/>
      <c r="DP538" s="20"/>
      <c r="DQ538" s="20"/>
      <c r="DR538" s="20"/>
      <c r="DS538" s="20"/>
      <c r="DT538" s="20"/>
      <c r="DU538" s="20"/>
      <c r="DV538" s="20"/>
      <c r="DW538" s="20"/>
      <c r="DX538" s="20"/>
      <c r="DY538" s="20"/>
      <c r="DZ538" s="20"/>
      <c r="EA538" s="20"/>
      <c r="EB538" s="20"/>
      <c r="EC538" s="20"/>
      <c r="ED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  <c r="CJ539" s="20"/>
      <c r="CK539" s="20"/>
      <c r="CL539" s="20"/>
      <c r="CM539" s="20"/>
      <c r="CN539" s="20"/>
      <c r="CO539" s="20"/>
      <c r="CP539" s="20"/>
      <c r="CQ539" s="20"/>
      <c r="CR539" s="20"/>
      <c r="CS539" s="20"/>
      <c r="CT539" s="20"/>
      <c r="CU539" s="20"/>
      <c r="CV539" s="20"/>
      <c r="CW539" s="20"/>
      <c r="CX539" s="20"/>
      <c r="CY539" s="20"/>
      <c r="CZ539" s="20"/>
      <c r="DA539" s="20"/>
      <c r="DB539" s="20"/>
      <c r="DC539" s="20"/>
      <c r="DD539" s="20"/>
      <c r="DE539" s="20"/>
      <c r="DF539" s="20"/>
      <c r="DG539" s="20"/>
      <c r="DH539" s="20"/>
      <c r="DI539" s="20"/>
      <c r="DJ539" s="20"/>
      <c r="DK539" s="20"/>
      <c r="DL539" s="20"/>
      <c r="DM539" s="20"/>
      <c r="DN539" s="20"/>
      <c r="DO539" s="20"/>
      <c r="DP539" s="20"/>
      <c r="DQ539" s="20"/>
      <c r="DR539" s="20"/>
      <c r="DS539" s="20"/>
      <c r="DT539" s="20"/>
      <c r="DU539" s="20"/>
      <c r="DV539" s="20"/>
      <c r="DW539" s="20"/>
      <c r="DX539" s="20"/>
      <c r="DY539" s="20"/>
      <c r="DZ539" s="20"/>
      <c r="EA539" s="20"/>
      <c r="EB539" s="20"/>
      <c r="EC539" s="20"/>
      <c r="ED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  <c r="CQ540" s="20"/>
      <c r="CR540" s="20"/>
      <c r="CS540" s="20"/>
      <c r="CT540" s="20"/>
      <c r="CU540" s="20"/>
      <c r="CV540" s="20"/>
      <c r="CW540" s="20"/>
      <c r="CX540" s="20"/>
      <c r="CY540" s="20"/>
      <c r="CZ540" s="20"/>
      <c r="DA540" s="20"/>
      <c r="DB540" s="20"/>
      <c r="DC540" s="20"/>
      <c r="DD540" s="20"/>
      <c r="DE540" s="20"/>
      <c r="DF540" s="20"/>
      <c r="DG540" s="20"/>
      <c r="DH540" s="20"/>
      <c r="DI540" s="20"/>
      <c r="DJ540" s="20"/>
      <c r="DK540" s="20"/>
      <c r="DL540" s="20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  <c r="CJ541" s="20"/>
      <c r="CK541" s="20"/>
      <c r="CL541" s="20"/>
      <c r="CM541" s="20"/>
      <c r="CN541" s="20"/>
      <c r="CO541" s="20"/>
      <c r="CP541" s="20"/>
      <c r="CQ541" s="20"/>
      <c r="CR541" s="20"/>
      <c r="CS541" s="20"/>
      <c r="CT541" s="20"/>
      <c r="CU541" s="20"/>
      <c r="CV541" s="20"/>
      <c r="CW541" s="20"/>
      <c r="CX541" s="20"/>
      <c r="CY541" s="20"/>
      <c r="CZ541" s="20"/>
      <c r="DA541" s="20"/>
      <c r="DB541" s="20"/>
      <c r="DC541" s="20"/>
      <c r="DD541" s="20"/>
      <c r="DE541" s="20"/>
      <c r="DF541" s="20"/>
      <c r="DG541" s="20"/>
      <c r="DH541" s="20"/>
      <c r="DI541" s="20"/>
      <c r="DJ541" s="20"/>
      <c r="DK541" s="20"/>
      <c r="DL541" s="20"/>
      <c r="DM541" s="20"/>
      <c r="DN541" s="20"/>
      <c r="DO541" s="20"/>
      <c r="DP541" s="20"/>
      <c r="DQ541" s="20"/>
      <c r="DR541" s="20"/>
      <c r="DS541" s="20"/>
      <c r="DT541" s="20"/>
      <c r="DU541" s="20"/>
      <c r="DV541" s="20"/>
      <c r="DW541" s="20"/>
      <c r="DX541" s="20"/>
      <c r="DY541" s="20"/>
      <c r="DZ541" s="20"/>
      <c r="EA541" s="20"/>
      <c r="EB541" s="20"/>
      <c r="EC541" s="20"/>
      <c r="ED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  <c r="CS542" s="20"/>
      <c r="CT542" s="20"/>
      <c r="CU542" s="20"/>
      <c r="CV542" s="20"/>
      <c r="CW542" s="20"/>
      <c r="CX542" s="20"/>
      <c r="CY542" s="20"/>
      <c r="CZ542" s="20"/>
      <c r="DA542" s="20"/>
      <c r="DB542" s="20"/>
      <c r="DC542" s="20"/>
      <c r="DD542" s="20"/>
      <c r="DE542" s="20"/>
      <c r="DF542" s="20"/>
      <c r="DG542" s="20"/>
      <c r="DH542" s="20"/>
      <c r="DI542" s="20"/>
      <c r="DJ542" s="20"/>
      <c r="DK542" s="20"/>
      <c r="DL542" s="20"/>
      <c r="DM542" s="20"/>
      <c r="DN542" s="20"/>
      <c r="DO542" s="20"/>
      <c r="DP542" s="20"/>
      <c r="DQ542" s="20"/>
      <c r="DR542" s="20"/>
      <c r="DS542" s="20"/>
      <c r="DT542" s="20"/>
      <c r="DU542" s="20"/>
      <c r="DV542" s="20"/>
      <c r="DW542" s="20"/>
      <c r="DX542" s="20"/>
      <c r="DY542" s="20"/>
      <c r="DZ542" s="20"/>
      <c r="EA542" s="20"/>
      <c r="EB542" s="20"/>
      <c r="EC542" s="20"/>
      <c r="ED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  <c r="CS543" s="20"/>
      <c r="CT543" s="20"/>
      <c r="CU543" s="20"/>
      <c r="CV543" s="20"/>
      <c r="CW543" s="20"/>
      <c r="CX543" s="20"/>
      <c r="CY543" s="20"/>
      <c r="CZ543" s="20"/>
      <c r="DA543" s="20"/>
      <c r="DB543" s="20"/>
      <c r="DC543" s="20"/>
      <c r="DD543" s="20"/>
      <c r="DE543" s="20"/>
      <c r="DF543" s="20"/>
      <c r="DG543" s="20"/>
      <c r="DH543" s="20"/>
      <c r="DI543" s="20"/>
      <c r="DJ543" s="20"/>
      <c r="DK543" s="20"/>
      <c r="DL543" s="20"/>
      <c r="DM543" s="20"/>
      <c r="DN543" s="20"/>
      <c r="DO543" s="20"/>
      <c r="DP543" s="20"/>
      <c r="DQ543" s="20"/>
      <c r="DR543" s="20"/>
      <c r="DS543" s="20"/>
      <c r="DT543" s="20"/>
      <c r="DU543" s="20"/>
      <c r="DV543" s="20"/>
      <c r="DW543" s="20"/>
      <c r="DX543" s="20"/>
      <c r="DY543" s="20"/>
      <c r="DZ543" s="20"/>
      <c r="EA543" s="20"/>
      <c r="EB543" s="20"/>
      <c r="EC543" s="20"/>
      <c r="ED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  <c r="CS544" s="20"/>
      <c r="CT544" s="20"/>
      <c r="CU544" s="20"/>
      <c r="CV544" s="20"/>
      <c r="CW544" s="20"/>
      <c r="CX544" s="20"/>
      <c r="CY544" s="20"/>
      <c r="CZ544" s="20"/>
      <c r="DA544" s="20"/>
      <c r="DB544" s="20"/>
      <c r="DC544" s="20"/>
      <c r="DD544" s="20"/>
      <c r="DE544" s="20"/>
      <c r="DF544" s="20"/>
      <c r="DG544" s="20"/>
      <c r="DH544" s="20"/>
      <c r="DI544" s="20"/>
      <c r="DJ544" s="20"/>
      <c r="DK544" s="20"/>
      <c r="DL544" s="20"/>
      <c r="DM544" s="20"/>
      <c r="DN544" s="20"/>
      <c r="DO544" s="20"/>
      <c r="DP544" s="20"/>
      <c r="DQ544" s="20"/>
      <c r="DR544" s="20"/>
      <c r="DS544" s="20"/>
      <c r="DT544" s="20"/>
      <c r="DU544" s="20"/>
      <c r="DV544" s="20"/>
      <c r="DW544" s="20"/>
      <c r="DX544" s="20"/>
      <c r="DY544" s="20"/>
      <c r="DZ544" s="20"/>
      <c r="EA544" s="20"/>
      <c r="EB544" s="20"/>
      <c r="EC544" s="20"/>
      <c r="ED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  <c r="CS545" s="20"/>
      <c r="CT545" s="20"/>
      <c r="CU545" s="20"/>
      <c r="CV545" s="20"/>
      <c r="CW545" s="20"/>
      <c r="CX545" s="20"/>
      <c r="CY545" s="20"/>
      <c r="CZ545" s="20"/>
      <c r="DA545" s="20"/>
      <c r="DB545" s="20"/>
      <c r="DC545" s="20"/>
      <c r="DD545" s="20"/>
      <c r="DE545" s="20"/>
      <c r="DF545" s="20"/>
      <c r="DG545" s="20"/>
      <c r="DH545" s="20"/>
      <c r="DI545" s="20"/>
      <c r="DJ545" s="20"/>
      <c r="DK545" s="20"/>
      <c r="DL545" s="20"/>
      <c r="DM545" s="20"/>
      <c r="DN545" s="20"/>
      <c r="DO545" s="20"/>
      <c r="DP545" s="20"/>
      <c r="DQ545" s="20"/>
      <c r="DR545" s="20"/>
      <c r="DS545" s="20"/>
      <c r="DT545" s="20"/>
      <c r="DU545" s="20"/>
      <c r="DV545" s="20"/>
      <c r="DW545" s="20"/>
      <c r="DX545" s="20"/>
      <c r="DY545" s="20"/>
      <c r="DZ545" s="20"/>
      <c r="EA545" s="20"/>
      <c r="EB545" s="20"/>
      <c r="EC545" s="20"/>
      <c r="ED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  <c r="CJ546" s="20"/>
      <c r="CK546" s="20"/>
      <c r="CL546" s="20"/>
      <c r="CM546" s="20"/>
      <c r="CN546" s="20"/>
      <c r="CO546" s="20"/>
      <c r="CP546" s="20"/>
      <c r="CQ546" s="20"/>
      <c r="CR546" s="20"/>
      <c r="CS546" s="20"/>
      <c r="CT546" s="20"/>
      <c r="CU546" s="20"/>
      <c r="CV546" s="20"/>
      <c r="CW546" s="20"/>
      <c r="CX546" s="20"/>
      <c r="CY546" s="20"/>
      <c r="CZ546" s="20"/>
      <c r="DA546" s="20"/>
      <c r="DB546" s="20"/>
      <c r="DC546" s="20"/>
      <c r="DD546" s="20"/>
      <c r="DE546" s="20"/>
      <c r="DF546" s="20"/>
      <c r="DG546" s="20"/>
      <c r="DH546" s="20"/>
      <c r="DI546" s="20"/>
      <c r="DJ546" s="20"/>
      <c r="DK546" s="20"/>
      <c r="DL546" s="20"/>
      <c r="DM546" s="20"/>
      <c r="DN546" s="20"/>
      <c r="DO546" s="20"/>
      <c r="DP546" s="20"/>
      <c r="DQ546" s="20"/>
      <c r="DR546" s="20"/>
      <c r="DS546" s="20"/>
      <c r="DT546" s="20"/>
      <c r="DU546" s="20"/>
      <c r="DV546" s="20"/>
      <c r="DW546" s="20"/>
      <c r="DX546" s="20"/>
      <c r="DY546" s="20"/>
      <c r="DZ546" s="20"/>
      <c r="EA546" s="20"/>
      <c r="EB546" s="20"/>
      <c r="EC546" s="20"/>
      <c r="ED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  <c r="CJ547" s="20"/>
      <c r="CK547" s="20"/>
      <c r="CL547" s="20"/>
      <c r="CM547" s="20"/>
      <c r="CN547" s="20"/>
      <c r="CO547" s="20"/>
      <c r="CP547" s="20"/>
      <c r="CQ547" s="20"/>
      <c r="CR547" s="20"/>
      <c r="CS547" s="20"/>
      <c r="CT547" s="20"/>
      <c r="CU547" s="20"/>
      <c r="CV547" s="20"/>
      <c r="CW547" s="20"/>
      <c r="CX547" s="20"/>
      <c r="CY547" s="20"/>
      <c r="CZ547" s="20"/>
      <c r="DA547" s="20"/>
      <c r="DB547" s="20"/>
      <c r="DC547" s="20"/>
      <c r="DD547" s="20"/>
      <c r="DE547" s="20"/>
      <c r="DF547" s="20"/>
      <c r="DG547" s="20"/>
      <c r="DH547" s="20"/>
      <c r="DI547" s="20"/>
      <c r="DJ547" s="20"/>
      <c r="DK547" s="20"/>
      <c r="DL547" s="20"/>
      <c r="DM547" s="20"/>
      <c r="DN547" s="20"/>
      <c r="DO547" s="20"/>
      <c r="DP547" s="20"/>
      <c r="DQ547" s="20"/>
      <c r="DR547" s="20"/>
      <c r="DS547" s="20"/>
      <c r="DT547" s="20"/>
      <c r="DU547" s="20"/>
      <c r="DV547" s="20"/>
      <c r="DW547" s="20"/>
      <c r="DX547" s="20"/>
      <c r="DY547" s="20"/>
      <c r="DZ547" s="20"/>
      <c r="EA547" s="20"/>
      <c r="EB547" s="20"/>
      <c r="EC547" s="20"/>
      <c r="ED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0"/>
      <c r="CJ548" s="20"/>
      <c r="CK548" s="20"/>
      <c r="CL548" s="20"/>
      <c r="CM548" s="20"/>
      <c r="CN548" s="20"/>
      <c r="CO548" s="20"/>
      <c r="CP548" s="20"/>
      <c r="CQ548" s="20"/>
      <c r="CR548" s="20"/>
      <c r="CS548" s="20"/>
      <c r="CT548" s="20"/>
      <c r="CU548" s="20"/>
      <c r="CV548" s="20"/>
      <c r="CW548" s="20"/>
      <c r="CX548" s="20"/>
      <c r="CY548" s="20"/>
      <c r="CZ548" s="20"/>
      <c r="DA548" s="20"/>
      <c r="DB548" s="20"/>
      <c r="DC548" s="20"/>
      <c r="DD548" s="20"/>
      <c r="DE548" s="20"/>
      <c r="DF548" s="20"/>
      <c r="DG548" s="20"/>
      <c r="DH548" s="20"/>
      <c r="DI548" s="20"/>
      <c r="DJ548" s="20"/>
      <c r="DK548" s="20"/>
      <c r="DL548" s="20"/>
      <c r="DM548" s="20"/>
      <c r="DN548" s="20"/>
      <c r="DO548" s="20"/>
      <c r="DP548" s="20"/>
      <c r="DQ548" s="20"/>
      <c r="DR548" s="20"/>
      <c r="DS548" s="20"/>
      <c r="DT548" s="20"/>
      <c r="DU548" s="20"/>
      <c r="DV548" s="20"/>
      <c r="DW548" s="20"/>
      <c r="DX548" s="20"/>
      <c r="DY548" s="20"/>
      <c r="DZ548" s="20"/>
      <c r="EA548" s="20"/>
      <c r="EB548" s="20"/>
      <c r="EC548" s="20"/>
      <c r="ED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0"/>
      <c r="CJ549" s="20"/>
      <c r="CK549" s="20"/>
      <c r="CL549" s="20"/>
      <c r="CM549" s="20"/>
      <c r="CN549" s="20"/>
      <c r="CO549" s="20"/>
      <c r="CP549" s="20"/>
      <c r="CQ549" s="20"/>
      <c r="CR549" s="20"/>
      <c r="CS549" s="20"/>
      <c r="CT549" s="20"/>
      <c r="CU549" s="20"/>
      <c r="CV549" s="20"/>
      <c r="CW549" s="20"/>
      <c r="CX549" s="20"/>
      <c r="CY549" s="20"/>
      <c r="CZ549" s="20"/>
      <c r="DA549" s="20"/>
      <c r="DB549" s="20"/>
      <c r="DC549" s="20"/>
      <c r="DD549" s="20"/>
      <c r="DE549" s="20"/>
      <c r="DF549" s="20"/>
      <c r="DG549" s="20"/>
      <c r="DH549" s="20"/>
      <c r="DI549" s="20"/>
      <c r="DJ549" s="20"/>
      <c r="DK549" s="20"/>
      <c r="DL549" s="20"/>
      <c r="DM549" s="20"/>
      <c r="DN549" s="20"/>
      <c r="DO549" s="20"/>
      <c r="DP549" s="20"/>
      <c r="DQ549" s="20"/>
      <c r="DR549" s="20"/>
      <c r="DS549" s="20"/>
      <c r="DT549" s="20"/>
      <c r="DU549" s="20"/>
      <c r="DV549" s="20"/>
      <c r="DW549" s="20"/>
      <c r="DX549" s="20"/>
      <c r="DY549" s="20"/>
      <c r="DZ549" s="20"/>
      <c r="EA549" s="20"/>
      <c r="EB549" s="20"/>
      <c r="EC549" s="20"/>
      <c r="ED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0"/>
      <c r="CJ550" s="20"/>
      <c r="CK550" s="20"/>
      <c r="CL550" s="20"/>
      <c r="CM550" s="20"/>
      <c r="CN550" s="20"/>
      <c r="CO550" s="20"/>
      <c r="CP550" s="20"/>
      <c r="CQ550" s="20"/>
      <c r="CR550" s="20"/>
      <c r="CS550" s="20"/>
      <c r="CT550" s="20"/>
      <c r="CU550" s="20"/>
      <c r="CV550" s="20"/>
      <c r="CW550" s="20"/>
      <c r="CX550" s="20"/>
      <c r="CY550" s="20"/>
      <c r="CZ550" s="20"/>
      <c r="DA550" s="20"/>
      <c r="DB550" s="20"/>
      <c r="DC550" s="20"/>
      <c r="DD550" s="20"/>
      <c r="DE550" s="20"/>
      <c r="DF550" s="20"/>
      <c r="DG550" s="20"/>
      <c r="DH550" s="20"/>
      <c r="DI550" s="20"/>
      <c r="DJ550" s="20"/>
      <c r="DK550" s="20"/>
      <c r="DL550" s="20"/>
      <c r="DM550" s="20"/>
      <c r="DN550" s="20"/>
      <c r="DO550" s="20"/>
      <c r="DP550" s="20"/>
      <c r="DQ550" s="20"/>
      <c r="DR550" s="20"/>
      <c r="DS550" s="20"/>
      <c r="DT550" s="20"/>
      <c r="DU550" s="20"/>
      <c r="DV550" s="20"/>
      <c r="DW550" s="20"/>
      <c r="DX550" s="20"/>
      <c r="DY550" s="20"/>
      <c r="DZ550" s="20"/>
      <c r="EA550" s="20"/>
      <c r="EB550" s="20"/>
      <c r="EC550" s="20"/>
      <c r="ED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  <c r="CH551" s="20"/>
      <c r="CI551" s="20"/>
      <c r="CJ551" s="20"/>
      <c r="CK551" s="20"/>
      <c r="CL551" s="20"/>
      <c r="CM551" s="20"/>
      <c r="CN551" s="20"/>
      <c r="CO551" s="20"/>
      <c r="CP551" s="20"/>
      <c r="CQ551" s="20"/>
      <c r="CR551" s="20"/>
      <c r="CS551" s="20"/>
      <c r="CT551" s="20"/>
      <c r="CU551" s="20"/>
      <c r="CV551" s="20"/>
      <c r="CW551" s="20"/>
      <c r="CX551" s="20"/>
      <c r="CY551" s="20"/>
      <c r="CZ551" s="20"/>
      <c r="DA551" s="20"/>
      <c r="DB551" s="20"/>
      <c r="DC551" s="20"/>
      <c r="DD551" s="20"/>
      <c r="DE551" s="20"/>
      <c r="DF551" s="20"/>
      <c r="DG551" s="20"/>
      <c r="DH551" s="20"/>
      <c r="DI551" s="20"/>
      <c r="DJ551" s="20"/>
      <c r="DK551" s="20"/>
      <c r="DL551" s="20"/>
      <c r="DM551" s="20"/>
      <c r="DN551" s="20"/>
      <c r="DO551" s="20"/>
      <c r="DP551" s="20"/>
      <c r="DQ551" s="20"/>
      <c r="DR551" s="20"/>
      <c r="DS551" s="20"/>
      <c r="DT551" s="20"/>
      <c r="DU551" s="20"/>
      <c r="DV551" s="20"/>
      <c r="DW551" s="20"/>
      <c r="DX551" s="20"/>
      <c r="DY551" s="20"/>
      <c r="DZ551" s="20"/>
      <c r="EA551" s="20"/>
      <c r="EB551" s="20"/>
      <c r="EC551" s="20"/>
      <c r="ED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  <c r="CH552" s="20"/>
      <c r="CI552" s="20"/>
      <c r="CJ552" s="20"/>
      <c r="CK552" s="20"/>
      <c r="CL552" s="20"/>
      <c r="CM552" s="20"/>
      <c r="CN552" s="20"/>
      <c r="CO552" s="20"/>
      <c r="CP552" s="20"/>
      <c r="CQ552" s="20"/>
      <c r="CR552" s="20"/>
      <c r="CS552" s="20"/>
      <c r="CT552" s="20"/>
      <c r="CU552" s="20"/>
      <c r="CV552" s="20"/>
      <c r="CW552" s="20"/>
      <c r="CX552" s="20"/>
      <c r="CY552" s="20"/>
      <c r="CZ552" s="20"/>
      <c r="DA552" s="20"/>
      <c r="DB552" s="20"/>
      <c r="DC552" s="20"/>
      <c r="DD552" s="20"/>
      <c r="DE552" s="20"/>
      <c r="DF552" s="20"/>
      <c r="DG552" s="20"/>
      <c r="DH552" s="20"/>
      <c r="DI552" s="20"/>
      <c r="DJ552" s="20"/>
      <c r="DK552" s="20"/>
      <c r="DL552" s="20"/>
      <c r="DM552" s="20"/>
      <c r="DN552" s="20"/>
      <c r="DO552" s="20"/>
      <c r="DP552" s="20"/>
      <c r="DQ552" s="20"/>
      <c r="DR552" s="20"/>
      <c r="DS552" s="20"/>
      <c r="DT552" s="20"/>
      <c r="DU552" s="20"/>
      <c r="DV552" s="20"/>
      <c r="DW552" s="20"/>
      <c r="DX552" s="20"/>
      <c r="DY552" s="20"/>
      <c r="DZ552" s="20"/>
      <c r="EA552" s="20"/>
      <c r="EB552" s="20"/>
      <c r="EC552" s="20"/>
      <c r="ED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20"/>
      <c r="CQ553" s="20"/>
      <c r="CR553" s="20"/>
      <c r="CS553" s="20"/>
      <c r="CT553" s="20"/>
      <c r="CU553" s="20"/>
      <c r="CV553" s="20"/>
      <c r="CW553" s="20"/>
      <c r="CX553" s="20"/>
      <c r="CY553" s="20"/>
      <c r="CZ553" s="20"/>
      <c r="DA553" s="20"/>
      <c r="DB553" s="20"/>
      <c r="DC553" s="20"/>
      <c r="DD553" s="20"/>
      <c r="DE553" s="20"/>
      <c r="DF553" s="20"/>
      <c r="DG553" s="20"/>
      <c r="DH553" s="20"/>
      <c r="DI553" s="20"/>
      <c r="DJ553" s="20"/>
      <c r="DK553" s="20"/>
      <c r="DL553" s="20"/>
      <c r="DM553" s="20"/>
      <c r="DN553" s="20"/>
      <c r="DO553" s="20"/>
      <c r="DP553" s="20"/>
      <c r="DQ553" s="20"/>
      <c r="DR553" s="20"/>
      <c r="DS553" s="20"/>
      <c r="DT553" s="20"/>
      <c r="DU553" s="20"/>
      <c r="DV553" s="20"/>
      <c r="DW553" s="20"/>
      <c r="DX553" s="20"/>
      <c r="DY553" s="20"/>
      <c r="DZ553" s="20"/>
      <c r="EA553" s="20"/>
      <c r="EB553" s="20"/>
      <c r="EC553" s="20"/>
      <c r="ED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20"/>
      <c r="CQ554" s="20"/>
      <c r="CR554" s="20"/>
      <c r="CS554" s="20"/>
      <c r="CT554" s="20"/>
      <c r="CU554" s="20"/>
      <c r="CV554" s="20"/>
      <c r="CW554" s="20"/>
      <c r="CX554" s="20"/>
      <c r="CY554" s="20"/>
      <c r="CZ554" s="20"/>
      <c r="DA554" s="20"/>
      <c r="DB554" s="20"/>
      <c r="DC554" s="20"/>
      <c r="DD554" s="20"/>
      <c r="DE554" s="20"/>
      <c r="DF554" s="20"/>
      <c r="DG554" s="20"/>
      <c r="DH554" s="20"/>
      <c r="DI554" s="20"/>
      <c r="DJ554" s="20"/>
      <c r="DK554" s="20"/>
      <c r="DL554" s="20"/>
      <c r="DM554" s="20"/>
      <c r="DN554" s="20"/>
      <c r="DO554" s="20"/>
      <c r="DP554" s="20"/>
      <c r="DQ554" s="20"/>
      <c r="DR554" s="20"/>
      <c r="DS554" s="20"/>
      <c r="DT554" s="20"/>
      <c r="DU554" s="20"/>
      <c r="DV554" s="20"/>
      <c r="DW554" s="20"/>
      <c r="DX554" s="20"/>
      <c r="DY554" s="20"/>
      <c r="DZ554" s="20"/>
      <c r="EA554" s="20"/>
      <c r="EB554" s="20"/>
      <c r="EC554" s="20"/>
      <c r="ED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  <c r="CH555" s="20"/>
      <c r="CI555" s="20"/>
      <c r="CJ555" s="20"/>
      <c r="CK555" s="20"/>
      <c r="CL555" s="20"/>
      <c r="CM555" s="20"/>
      <c r="CN555" s="20"/>
      <c r="CO555" s="20"/>
      <c r="CP555" s="20"/>
      <c r="CQ555" s="20"/>
      <c r="CR555" s="20"/>
      <c r="CS555" s="20"/>
      <c r="CT555" s="20"/>
      <c r="CU555" s="20"/>
      <c r="CV555" s="20"/>
      <c r="CW555" s="20"/>
      <c r="CX555" s="20"/>
      <c r="CY555" s="20"/>
      <c r="CZ555" s="20"/>
      <c r="DA555" s="20"/>
      <c r="DB555" s="20"/>
      <c r="DC555" s="20"/>
      <c r="DD555" s="20"/>
      <c r="DE555" s="20"/>
      <c r="DF555" s="20"/>
      <c r="DG555" s="20"/>
      <c r="DH555" s="20"/>
      <c r="DI555" s="20"/>
      <c r="DJ555" s="20"/>
      <c r="DK555" s="20"/>
      <c r="DL555" s="20"/>
      <c r="DM555" s="20"/>
      <c r="DN555" s="20"/>
      <c r="DO555" s="20"/>
      <c r="DP555" s="20"/>
      <c r="DQ555" s="20"/>
      <c r="DR555" s="20"/>
      <c r="DS555" s="20"/>
      <c r="DT555" s="20"/>
      <c r="DU555" s="20"/>
      <c r="DV555" s="20"/>
      <c r="DW555" s="20"/>
      <c r="DX555" s="20"/>
      <c r="DY555" s="20"/>
      <c r="DZ555" s="20"/>
      <c r="EA555" s="20"/>
      <c r="EB555" s="20"/>
      <c r="EC555" s="20"/>
      <c r="ED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0"/>
      <c r="CJ556" s="20"/>
      <c r="CK556" s="20"/>
      <c r="CL556" s="20"/>
      <c r="CM556" s="20"/>
      <c r="CN556" s="20"/>
      <c r="CO556" s="20"/>
      <c r="CP556" s="20"/>
      <c r="CQ556" s="20"/>
      <c r="CR556" s="20"/>
      <c r="CS556" s="20"/>
      <c r="CT556" s="20"/>
      <c r="CU556" s="20"/>
      <c r="CV556" s="20"/>
      <c r="CW556" s="20"/>
      <c r="CX556" s="20"/>
      <c r="CY556" s="20"/>
      <c r="CZ556" s="20"/>
      <c r="DA556" s="20"/>
      <c r="DB556" s="20"/>
      <c r="DC556" s="20"/>
      <c r="DD556" s="20"/>
      <c r="DE556" s="20"/>
      <c r="DF556" s="20"/>
      <c r="DG556" s="20"/>
      <c r="DH556" s="20"/>
      <c r="DI556" s="20"/>
      <c r="DJ556" s="20"/>
      <c r="DK556" s="20"/>
      <c r="DL556" s="20"/>
      <c r="DM556" s="20"/>
      <c r="DN556" s="20"/>
      <c r="DO556" s="20"/>
      <c r="DP556" s="20"/>
      <c r="DQ556" s="20"/>
      <c r="DR556" s="20"/>
      <c r="DS556" s="20"/>
      <c r="DT556" s="20"/>
      <c r="DU556" s="20"/>
      <c r="DV556" s="20"/>
      <c r="DW556" s="20"/>
      <c r="DX556" s="20"/>
      <c r="DY556" s="20"/>
      <c r="DZ556" s="20"/>
      <c r="EA556" s="20"/>
      <c r="EB556" s="20"/>
      <c r="EC556" s="20"/>
      <c r="ED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  <c r="CS557" s="20"/>
      <c r="CT557" s="20"/>
      <c r="CU557" s="20"/>
      <c r="CV557" s="20"/>
      <c r="CW557" s="20"/>
      <c r="CX557" s="20"/>
      <c r="CY557" s="20"/>
      <c r="CZ557" s="20"/>
      <c r="DA557" s="20"/>
      <c r="DB557" s="20"/>
      <c r="DC557" s="20"/>
      <c r="DD557" s="20"/>
      <c r="DE557" s="20"/>
      <c r="DF557" s="20"/>
      <c r="DG557" s="20"/>
      <c r="DH557" s="20"/>
      <c r="DI557" s="20"/>
      <c r="DJ557" s="20"/>
      <c r="DK557" s="20"/>
      <c r="DL557" s="20"/>
      <c r="DM557" s="20"/>
      <c r="DN557" s="20"/>
      <c r="DO557" s="20"/>
      <c r="DP557" s="20"/>
      <c r="DQ557" s="20"/>
      <c r="DR557" s="20"/>
      <c r="DS557" s="20"/>
      <c r="DT557" s="20"/>
      <c r="DU557" s="20"/>
      <c r="DV557" s="20"/>
      <c r="DW557" s="20"/>
      <c r="DX557" s="20"/>
      <c r="DY557" s="20"/>
      <c r="DZ557" s="20"/>
      <c r="EA557" s="20"/>
      <c r="EB557" s="20"/>
      <c r="EC557" s="20"/>
      <c r="ED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  <c r="CS558" s="20"/>
      <c r="CT558" s="20"/>
      <c r="CU558" s="20"/>
      <c r="CV558" s="20"/>
      <c r="CW558" s="20"/>
      <c r="CX558" s="20"/>
      <c r="CY558" s="20"/>
      <c r="CZ558" s="20"/>
      <c r="DA558" s="20"/>
      <c r="DB558" s="20"/>
      <c r="DC558" s="20"/>
      <c r="DD558" s="20"/>
      <c r="DE558" s="20"/>
      <c r="DF558" s="20"/>
      <c r="DG558" s="20"/>
      <c r="DH558" s="20"/>
      <c r="DI558" s="20"/>
      <c r="DJ558" s="20"/>
      <c r="DK558" s="20"/>
      <c r="DL558" s="20"/>
      <c r="DM558" s="20"/>
      <c r="DN558" s="20"/>
      <c r="DO558" s="20"/>
      <c r="DP558" s="20"/>
      <c r="DQ558" s="20"/>
      <c r="DR558" s="20"/>
      <c r="DS558" s="20"/>
      <c r="DT558" s="20"/>
      <c r="DU558" s="20"/>
      <c r="DV558" s="20"/>
      <c r="DW558" s="20"/>
      <c r="DX558" s="20"/>
      <c r="DY558" s="20"/>
      <c r="DZ558" s="20"/>
      <c r="EA558" s="20"/>
      <c r="EB558" s="20"/>
      <c r="EC558" s="20"/>
      <c r="ED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  <c r="CS559" s="20"/>
      <c r="CT559" s="20"/>
      <c r="CU559" s="20"/>
      <c r="CV559" s="20"/>
      <c r="CW559" s="20"/>
      <c r="CX559" s="20"/>
      <c r="CY559" s="20"/>
      <c r="CZ559" s="20"/>
      <c r="DA559" s="20"/>
      <c r="DB559" s="20"/>
      <c r="DC559" s="20"/>
      <c r="DD559" s="20"/>
      <c r="DE559" s="20"/>
      <c r="DF559" s="20"/>
      <c r="DG559" s="20"/>
      <c r="DH559" s="20"/>
      <c r="DI559" s="20"/>
      <c r="DJ559" s="20"/>
      <c r="DK559" s="20"/>
      <c r="DL559" s="20"/>
      <c r="DM559" s="20"/>
      <c r="DN559" s="20"/>
      <c r="DO559" s="20"/>
      <c r="DP559" s="20"/>
      <c r="DQ559" s="20"/>
      <c r="DR559" s="20"/>
      <c r="DS559" s="20"/>
      <c r="DT559" s="20"/>
      <c r="DU559" s="20"/>
      <c r="DV559" s="20"/>
      <c r="DW559" s="20"/>
      <c r="DX559" s="20"/>
      <c r="DY559" s="20"/>
      <c r="DZ559" s="20"/>
      <c r="EA559" s="20"/>
      <c r="EB559" s="20"/>
      <c r="EC559" s="20"/>
      <c r="ED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  <c r="CS560" s="20"/>
      <c r="CT560" s="20"/>
      <c r="CU560" s="20"/>
      <c r="CV560" s="20"/>
      <c r="CW560" s="20"/>
      <c r="CX560" s="20"/>
      <c r="CY560" s="20"/>
      <c r="CZ560" s="20"/>
      <c r="DA560" s="20"/>
      <c r="DB560" s="20"/>
      <c r="DC560" s="20"/>
      <c r="DD560" s="20"/>
      <c r="DE560" s="20"/>
      <c r="DF560" s="20"/>
      <c r="DG560" s="20"/>
      <c r="DH560" s="20"/>
      <c r="DI560" s="20"/>
      <c r="DJ560" s="20"/>
      <c r="DK560" s="20"/>
      <c r="DL560" s="20"/>
      <c r="DM560" s="20"/>
      <c r="DN560" s="20"/>
      <c r="DO560" s="20"/>
      <c r="DP560" s="20"/>
      <c r="DQ560" s="20"/>
      <c r="DR560" s="20"/>
      <c r="DS560" s="20"/>
      <c r="DT560" s="20"/>
      <c r="DU560" s="20"/>
      <c r="DV560" s="20"/>
      <c r="DW560" s="20"/>
      <c r="DX560" s="20"/>
      <c r="DY560" s="20"/>
      <c r="DZ560" s="20"/>
      <c r="EA560" s="20"/>
      <c r="EB560" s="20"/>
      <c r="EC560" s="20"/>
      <c r="ED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  <c r="CS561" s="20"/>
      <c r="CT561" s="20"/>
      <c r="CU561" s="20"/>
      <c r="CV561" s="20"/>
      <c r="CW561" s="20"/>
      <c r="CX561" s="20"/>
      <c r="CY561" s="20"/>
      <c r="CZ561" s="20"/>
      <c r="DA561" s="20"/>
      <c r="DB561" s="20"/>
      <c r="DC561" s="20"/>
      <c r="DD561" s="20"/>
      <c r="DE561" s="20"/>
      <c r="DF561" s="20"/>
      <c r="DG561" s="20"/>
      <c r="DH561" s="20"/>
      <c r="DI561" s="20"/>
      <c r="DJ561" s="20"/>
      <c r="DK561" s="20"/>
      <c r="DL561" s="20"/>
      <c r="DM561" s="20"/>
      <c r="DN561" s="20"/>
      <c r="DO561" s="20"/>
      <c r="DP561" s="20"/>
      <c r="DQ561" s="20"/>
      <c r="DR561" s="20"/>
      <c r="DS561" s="20"/>
      <c r="DT561" s="20"/>
      <c r="DU561" s="20"/>
      <c r="DV561" s="20"/>
      <c r="DW561" s="20"/>
      <c r="DX561" s="20"/>
      <c r="DY561" s="20"/>
      <c r="DZ561" s="20"/>
      <c r="EA561" s="20"/>
      <c r="EB561" s="20"/>
      <c r="EC561" s="20"/>
      <c r="ED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  <c r="CS562" s="20"/>
      <c r="CT562" s="20"/>
      <c r="CU562" s="20"/>
      <c r="CV562" s="20"/>
      <c r="CW562" s="20"/>
      <c r="CX562" s="20"/>
      <c r="CY562" s="20"/>
      <c r="CZ562" s="20"/>
      <c r="DA562" s="20"/>
      <c r="DB562" s="20"/>
      <c r="DC562" s="20"/>
      <c r="DD562" s="20"/>
      <c r="DE562" s="20"/>
      <c r="DF562" s="20"/>
      <c r="DG562" s="20"/>
      <c r="DH562" s="20"/>
      <c r="DI562" s="20"/>
      <c r="DJ562" s="20"/>
      <c r="DK562" s="20"/>
      <c r="DL562" s="20"/>
      <c r="DM562" s="20"/>
      <c r="DN562" s="20"/>
      <c r="DO562" s="20"/>
      <c r="DP562" s="20"/>
      <c r="DQ562" s="20"/>
      <c r="DR562" s="20"/>
      <c r="DS562" s="20"/>
      <c r="DT562" s="20"/>
      <c r="DU562" s="20"/>
      <c r="DV562" s="20"/>
      <c r="DW562" s="20"/>
      <c r="DX562" s="20"/>
      <c r="DY562" s="20"/>
      <c r="DZ562" s="20"/>
      <c r="EA562" s="20"/>
      <c r="EB562" s="20"/>
      <c r="EC562" s="20"/>
      <c r="ED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20"/>
      <c r="CQ563" s="20"/>
      <c r="CR563" s="20"/>
      <c r="CS563" s="20"/>
      <c r="CT563" s="20"/>
      <c r="CU563" s="20"/>
      <c r="CV563" s="20"/>
      <c r="CW563" s="20"/>
      <c r="CX563" s="20"/>
      <c r="CY563" s="20"/>
      <c r="CZ563" s="20"/>
      <c r="DA563" s="20"/>
      <c r="DB563" s="20"/>
      <c r="DC563" s="20"/>
      <c r="DD563" s="20"/>
      <c r="DE563" s="20"/>
      <c r="DF563" s="20"/>
      <c r="DG563" s="20"/>
      <c r="DH563" s="20"/>
      <c r="DI563" s="20"/>
      <c r="DJ563" s="20"/>
      <c r="DK563" s="20"/>
      <c r="DL563" s="20"/>
      <c r="DM563" s="20"/>
      <c r="DN563" s="20"/>
      <c r="DO563" s="20"/>
      <c r="DP563" s="20"/>
      <c r="DQ563" s="20"/>
      <c r="DR563" s="20"/>
      <c r="DS563" s="20"/>
      <c r="DT563" s="20"/>
      <c r="DU563" s="20"/>
      <c r="DV563" s="20"/>
      <c r="DW563" s="20"/>
      <c r="DX563" s="20"/>
      <c r="DY563" s="20"/>
      <c r="DZ563" s="20"/>
      <c r="EA563" s="20"/>
      <c r="EB563" s="20"/>
      <c r="EC563" s="20"/>
      <c r="ED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  <c r="CS564" s="20"/>
      <c r="CT564" s="20"/>
      <c r="CU564" s="20"/>
      <c r="CV564" s="20"/>
      <c r="CW564" s="20"/>
      <c r="CX564" s="20"/>
      <c r="CY564" s="20"/>
      <c r="CZ564" s="20"/>
      <c r="DA564" s="20"/>
      <c r="DB564" s="20"/>
      <c r="DC564" s="20"/>
      <c r="DD564" s="20"/>
      <c r="DE564" s="20"/>
      <c r="DF564" s="20"/>
      <c r="DG564" s="20"/>
      <c r="DH564" s="20"/>
      <c r="DI564" s="20"/>
      <c r="DJ564" s="20"/>
      <c r="DK564" s="20"/>
      <c r="DL564" s="20"/>
      <c r="DM564" s="20"/>
      <c r="DN564" s="20"/>
      <c r="DO564" s="20"/>
      <c r="DP564" s="20"/>
      <c r="DQ564" s="20"/>
      <c r="DR564" s="20"/>
      <c r="DS564" s="20"/>
      <c r="DT564" s="20"/>
      <c r="DU564" s="20"/>
      <c r="DV564" s="20"/>
      <c r="DW564" s="20"/>
      <c r="DX564" s="20"/>
      <c r="DY564" s="20"/>
      <c r="DZ564" s="20"/>
      <c r="EA564" s="20"/>
      <c r="EB564" s="20"/>
      <c r="EC564" s="20"/>
      <c r="ED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  <c r="CS565" s="20"/>
      <c r="CT565" s="20"/>
      <c r="CU565" s="20"/>
      <c r="CV565" s="20"/>
      <c r="CW565" s="20"/>
      <c r="CX565" s="20"/>
      <c r="CY565" s="20"/>
      <c r="CZ565" s="20"/>
      <c r="DA565" s="20"/>
      <c r="DB565" s="20"/>
      <c r="DC565" s="20"/>
      <c r="DD565" s="20"/>
      <c r="DE565" s="20"/>
      <c r="DF565" s="20"/>
      <c r="DG565" s="20"/>
      <c r="DH565" s="20"/>
      <c r="DI565" s="20"/>
      <c r="DJ565" s="20"/>
      <c r="DK565" s="20"/>
      <c r="DL565" s="20"/>
      <c r="DM565" s="20"/>
      <c r="DN565" s="20"/>
      <c r="DO565" s="20"/>
      <c r="DP565" s="20"/>
      <c r="DQ565" s="20"/>
      <c r="DR565" s="20"/>
      <c r="DS565" s="20"/>
      <c r="DT565" s="20"/>
      <c r="DU565" s="20"/>
      <c r="DV565" s="20"/>
      <c r="DW565" s="20"/>
      <c r="DX565" s="20"/>
      <c r="DY565" s="20"/>
      <c r="DZ565" s="20"/>
      <c r="EA565" s="20"/>
      <c r="EB565" s="20"/>
      <c r="EC565" s="20"/>
      <c r="ED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20"/>
      <c r="CQ566" s="20"/>
      <c r="CR566" s="20"/>
      <c r="CS566" s="20"/>
      <c r="CT566" s="20"/>
      <c r="CU566" s="20"/>
      <c r="CV566" s="20"/>
      <c r="CW566" s="20"/>
      <c r="CX566" s="20"/>
      <c r="CY566" s="20"/>
      <c r="CZ566" s="20"/>
      <c r="DA566" s="20"/>
      <c r="DB566" s="20"/>
      <c r="DC566" s="20"/>
      <c r="DD566" s="20"/>
      <c r="DE566" s="20"/>
      <c r="DF566" s="20"/>
      <c r="DG566" s="20"/>
      <c r="DH566" s="20"/>
      <c r="DI566" s="20"/>
      <c r="DJ566" s="20"/>
      <c r="DK566" s="20"/>
      <c r="DL566" s="20"/>
      <c r="DM566" s="20"/>
      <c r="DN566" s="20"/>
      <c r="DO566" s="20"/>
      <c r="DP566" s="20"/>
      <c r="DQ566" s="20"/>
      <c r="DR566" s="20"/>
      <c r="DS566" s="20"/>
      <c r="DT566" s="20"/>
      <c r="DU566" s="20"/>
      <c r="DV566" s="20"/>
      <c r="DW566" s="20"/>
      <c r="DX566" s="20"/>
      <c r="DY566" s="20"/>
      <c r="DZ566" s="20"/>
      <c r="EA566" s="20"/>
      <c r="EB566" s="20"/>
      <c r="EC566" s="20"/>
      <c r="ED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20"/>
      <c r="CQ567" s="20"/>
      <c r="CR567" s="20"/>
      <c r="CS567" s="20"/>
      <c r="CT567" s="20"/>
      <c r="CU567" s="20"/>
      <c r="CV567" s="20"/>
      <c r="CW567" s="20"/>
      <c r="CX567" s="20"/>
      <c r="CY567" s="20"/>
      <c r="CZ567" s="20"/>
      <c r="DA567" s="20"/>
      <c r="DB567" s="20"/>
      <c r="DC567" s="20"/>
      <c r="DD567" s="20"/>
      <c r="DE567" s="20"/>
      <c r="DF567" s="20"/>
      <c r="DG567" s="20"/>
      <c r="DH567" s="20"/>
      <c r="DI567" s="20"/>
      <c r="DJ567" s="20"/>
      <c r="DK567" s="20"/>
      <c r="DL567" s="20"/>
      <c r="DM567" s="20"/>
      <c r="DN567" s="20"/>
      <c r="DO567" s="20"/>
      <c r="DP567" s="20"/>
      <c r="DQ567" s="20"/>
      <c r="DR567" s="20"/>
      <c r="DS567" s="20"/>
      <c r="DT567" s="20"/>
      <c r="DU567" s="20"/>
      <c r="DV567" s="20"/>
      <c r="DW567" s="20"/>
      <c r="DX567" s="20"/>
      <c r="DY567" s="20"/>
      <c r="DZ567" s="20"/>
      <c r="EA567" s="20"/>
      <c r="EB567" s="20"/>
      <c r="EC567" s="20"/>
      <c r="ED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20"/>
      <c r="CP568" s="20"/>
      <c r="CQ568" s="20"/>
      <c r="CR568" s="20"/>
      <c r="CS568" s="20"/>
      <c r="CT568" s="20"/>
      <c r="CU568" s="20"/>
      <c r="CV568" s="20"/>
      <c r="CW568" s="20"/>
      <c r="CX568" s="20"/>
      <c r="CY568" s="20"/>
      <c r="CZ568" s="20"/>
      <c r="DA568" s="20"/>
      <c r="DB568" s="20"/>
      <c r="DC568" s="20"/>
      <c r="DD568" s="20"/>
      <c r="DE568" s="20"/>
      <c r="DF568" s="20"/>
      <c r="DG568" s="20"/>
      <c r="DH568" s="20"/>
      <c r="DI568" s="20"/>
      <c r="DJ568" s="20"/>
      <c r="DK568" s="20"/>
      <c r="DL568" s="20"/>
      <c r="DM568" s="20"/>
      <c r="DN568" s="20"/>
      <c r="DO568" s="20"/>
      <c r="DP568" s="20"/>
      <c r="DQ568" s="20"/>
      <c r="DR568" s="20"/>
      <c r="DS568" s="20"/>
      <c r="DT568" s="20"/>
      <c r="DU568" s="20"/>
      <c r="DV568" s="20"/>
      <c r="DW568" s="20"/>
      <c r="DX568" s="20"/>
      <c r="DY568" s="20"/>
      <c r="DZ568" s="20"/>
      <c r="EA568" s="20"/>
      <c r="EB568" s="20"/>
      <c r="EC568" s="20"/>
      <c r="ED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20"/>
      <c r="CP569" s="20"/>
      <c r="CQ569" s="20"/>
      <c r="CR569" s="20"/>
      <c r="CS569" s="20"/>
      <c r="CT569" s="20"/>
      <c r="CU569" s="20"/>
      <c r="CV569" s="20"/>
      <c r="CW569" s="20"/>
      <c r="CX569" s="20"/>
      <c r="CY569" s="20"/>
      <c r="CZ569" s="20"/>
      <c r="DA569" s="20"/>
      <c r="DB569" s="20"/>
      <c r="DC569" s="20"/>
      <c r="DD569" s="20"/>
      <c r="DE569" s="20"/>
      <c r="DF569" s="20"/>
      <c r="DG569" s="20"/>
      <c r="DH569" s="20"/>
      <c r="DI569" s="20"/>
      <c r="DJ569" s="20"/>
      <c r="DK569" s="20"/>
      <c r="DL569" s="20"/>
      <c r="DM569" s="20"/>
      <c r="DN569" s="20"/>
      <c r="DO569" s="20"/>
      <c r="DP569" s="20"/>
      <c r="DQ569" s="20"/>
      <c r="DR569" s="20"/>
      <c r="DS569" s="20"/>
      <c r="DT569" s="20"/>
      <c r="DU569" s="20"/>
      <c r="DV569" s="20"/>
      <c r="DW569" s="20"/>
      <c r="DX569" s="20"/>
      <c r="DY569" s="20"/>
      <c r="DZ569" s="20"/>
      <c r="EA569" s="20"/>
      <c r="EB569" s="20"/>
      <c r="EC569" s="20"/>
      <c r="ED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20"/>
      <c r="CP570" s="20"/>
      <c r="CQ570" s="20"/>
      <c r="CR570" s="20"/>
      <c r="CS570" s="20"/>
      <c r="CT570" s="20"/>
      <c r="CU570" s="20"/>
      <c r="CV570" s="20"/>
      <c r="CW570" s="20"/>
      <c r="CX570" s="20"/>
      <c r="CY570" s="20"/>
      <c r="CZ570" s="20"/>
      <c r="DA570" s="20"/>
      <c r="DB570" s="20"/>
      <c r="DC570" s="20"/>
      <c r="DD570" s="20"/>
      <c r="DE570" s="20"/>
      <c r="DF570" s="20"/>
      <c r="DG570" s="20"/>
      <c r="DH570" s="20"/>
      <c r="DI570" s="20"/>
      <c r="DJ570" s="20"/>
      <c r="DK570" s="20"/>
      <c r="DL570" s="20"/>
      <c r="DM570" s="20"/>
      <c r="DN570" s="20"/>
      <c r="DO570" s="20"/>
      <c r="DP570" s="20"/>
      <c r="DQ570" s="20"/>
      <c r="DR570" s="20"/>
      <c r="DS570" s="20"/>
      <c r="DT570" s="20"/>
      <c r="DU570" s="20"/>
      <c r="DV570" s="20"/>
      <c r="DW570" s="20"/>
      <c r="DX570" s="20"/>
      <c r="DY570" s="20"/>
      <c r="DZ570" s="20"/>
      <c r="EA570" s="20"/>
      <c r="EB570" s="20"/>
      <c r="EC570" s="20"/>
      <c r="ED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20"/>
      <c r="CP571" s="20"/>
      <c r="CQ571" s="20"/>
      <c r="CR571" s="20"/>
      <c r="CS571" s="20"/>
      <c r="CT571" s="20"/>
      <c r="CU571" s="20"/>
      <c r="CV571" s="20"/>
      <c r="CW571" s="20"/>
      <c r="CX571" s="20"/>
      <c r="CY571" s="20"/>
      <c r="CZ571" s="20"/>
      <c r="DA571" s="20"/>
      <c r="DB571" s="20"/>
      <c r="DC571" s="20"/>
      <c r="DD571" s="20"/>
      <c r="DE571" s="20"/>
      <c r="DF571" s="20"/>
      <c r="DG571" s="20"/>
      <c r="DH571" s="20"/>
      <c r="DI571" s="20"/>
      <c r="DJ571" s="20"/>
      <c r="DK571" s="20"/>
      <c r="DL571" s="20"/>
      <c r="DM571" s="20"/>
      <c r="DN571" s="20"/>
      <c r="DO571" s="20"/>
      <c r="DP571" s="20"/>
      <c r="DQ571" s="20"/>
      <c r="DR571" s="20"/>
      <c r="DS571" s="20"/>
      <c r="DT571" s="20"/>
      <c r="DU571" s="20"/>
      <c r="DV571" s="20"/>
      <c r="DW571" s="20"/>
      <c r="DX571" s="20"/>
      <c r="DY571" s="20"/>
      <c r="DZ571" s="20"/>
      <c r="EA571" s="20"/>
      <c r="EB571" s="20"/>
      <c r="EC571" s="20"/>
      <c r="ED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20"/>
      <c r="CP572" s="20"/>
      <c r="CQ572" s="20"/>
      <c r="CR572" s="20"/>
      <c r="CS572" s="20"/>
      <c r="CT572" s="20"/>
      <c r="CU572" s="20"/>
      <c r="CV572" s="20"/>
      <c r="CW572" s="20"/>
      <c r="CX572" s="20"/>
      <c r="CY572" s="20"/>
      <c r="CZ572" s="20"/>
      <c r="DA572" s="20"/>
      <c r="DB572" s="20"/>
      <c r="DC572" s="20"/>
      <c r="DD572" s="20"/>
      <c r="DE572" s="20"/>
      <c r="DF572" s="20"/>
      <c r="DG572" s="20"/>
      <c r="DH572" s="20"/>
      <c r="DI572" s="20"/>
      <c r="DJ572" s="20"/>
      <c r="DK572" s="20"/>
      <c r="DL572" s="20"/>
      <c r="DM572" s="20"/>
      <c r="DN572" s="20"/>
      <c r="DO572" s="20"/>
      <c r="DP572" s="20"/>
      <c r="DQ572" s="20"/>
      <c r="DR572" s="20"/>
      <c r="DS572" s="20"/>
      <c r="DT572" s="20"/>
      <c r="DU572" s="20"/>
      <c r="DV572" s="20"/>
      <c r="DW572" s="20"/>
      <c r="DX572" s="20"/>
      <c r="DY572" s="20"/>
      <c r="DZ572" s="20"/>
      <c r="EA572" s="20"/>
      <c r="EB572" s="20"/>
      <c r="EC572" s="20"/>
      <c r="ED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20"/>
      <c r="CP573" s="20"/>
      <c r="CQ573" s="20"/>
      <c r="CR573" s="20"/>
      <c r="CS573" s="20"/>
      <c r="CT573" s="20"/>
      <c r="CU573" s="20"/>
      <c r="CV573" s="20"/>
      <c r="CW573" s="20"/>
      <c r="CX573" s="20"/>
      <c r="CY573" s="20"/>
      <c r="CZ573" s="20"/>
      <c r="DA573" s="20"/>
      <c r="DB573" s="20"/>
      <c r="DC573" s="20"/>
      <c r="DD573" s="20"/>
      <c r="DE573" s="20"/>
      <c r="DF573" s="20"/>
      <c r="DG573" s="20"/>
      <c r="DH573" s="20"/>
      <c r="DI573" s="20"/>
      <c r="DJ573" s="20"/>
      <c r="DK573" s="20"/>
      <c r="DL573" s="20"/>
      <c r="DM573" s="20"/>
      <c r="DN573" s="20"/>
      <c r="DO573" s="20"/>
      <c r="DP573" s="20"/>
      <c r="DQ573" s="20"/>
      <c r="DR573" s="20"/>
      <c r="DS573" s="20"/>
      <c r="DT573" s="20"/>
      <c r="DU573" s="20"/>
      <c r="DV573" s="20"/>
      <c r="DW573" s="20"/>
      <c r="DX573" s="20"/>
      <c r="DY573" s="20"/>
      <c r="DZ573" s="20"/>
      <c r="EA573" s="20"/>
      <c r="EB573" s="20"/>
      <c r="EC573" s="20"/>
      <c r="ED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  <c r="CS574" s="20"/>
      <c r="CT574" s="20"/>
      <c r="CU574" s="20"/>
      <c r="CV574" s="20"/>
      <c r="CW574" s="20"/>
      <c r="CX574" s="20"/>
      <c r="CY574" s="20"/>
      <c r="CZ574" s="20"/>
      <c r="DA574" s="20"/>
      <c r="DB574" s="20"/>
      <c r="DC574" s="20"/>
      <c r="DD574" s="20"/>
      <c r="DE574" s="20"/>
      <c r="DF574" s="20"/>
      <c r="DG574" s="20"/>
      <c r="DH574" s="20"/>
      <c r="DI574" s="20"/>
      <c r="DJ574" s="20"/>
      <c r="DK574" s="20"/>
      <c r="DL574" s="20"/>
      <c r="DM574" s="20"/>
      <c r="DN574" s="20"/>
      <c r="DO574" s="20"/>
      <c r="DP574" s="20"/>
      <c r="DQ574" s="20"/>
      <c r="DR574" s="20"/>
      <c r="DS574" s="20"/>
      <c r="DT574" s="20"/>
      <c r="DU574" s="20"/>
      <c r="DV574" s="20"/>
      <c r="DW574" s="20"/>
      <c r="DX574" s="20"/>
      <c r="DY574" s="20"/>
      <c r="DZ574" s="20"/>
      <c r="EA574" s="20"/>
      <c r="EB574" s="20"/>
      <c r="EC574" s="20"/>
      <c r="ED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  <c r="CS575" s="20"/>
      <c r="CT575" s="20"/>
      <c r="CU575" s="20"/>
      <c r="CV575" s="20"/>
      <c r="CW575" s="20"/>
      <c r="CX575" s="20"/>
      <c r="CY575" s="20"/>
      <c r="CZ575" s="20"/>
      <c r="DA575" s="20"/>
      <c r="DB575" s="20"/>
      <c r="DC575" s="20"/>
      <c r="DD575" s="20"/>
      <c r="DE575" s="20"/>
      <c r="DF575" s="20"/>
      <c r="DG575" s="20"/>
      <c r="DH575" s="20"/>
      <c r="DI575" s="20"/>
      <c r="DJ575" s="20"/>
      <c r="DK575" s="20"/>
      <c r="DL575" s="20"/>
      <c r="DM575" s="20"/>
      <c r="DN575" s="20"/>
      <c r="DO575" s="20"/>
      <c r="DP575" s="20"/>
      <c r="DQ575" s="20"/>
      <c r="DR575" s="20"/>
      <c r="DS575" s="20"/>
      <c r="DT575" s="20"/>
      <c r="DU575" s="20"/>
      <c r="DV575" s="20"/>
      <c r="DW575" s="20"/>
      <c r="DX575" s="20"/>
      <c r="DY575" s="20"/>
      <c r="DZ575" s="20"/>
      <c r="EA575" s="20"/>
      <c r="EB575" s="20"/>
      <c r="EC575" s="20"/>
      <c r="ED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  <c r="CS576" s="20"/>
      <c r="CT576" s="20"/>
      <c r="CU576" s="20"/>
      <c r="CV576" s="20"/>
      <c r="CW576" s="20"/>
      <c r="CX576" s="20"/>
      <c r="CY576" s="20"/>
      <c r="CZ576" s="20"/>
      <c r="DA576" s="20"/>
      <c r="DB576" s="20"/>
      <c r="DC576" s="20"/>
      <c r="DD576" s="20"/>
      <c r="DE576" s="20"/>
      <c r="DF576" s="20"/>
      <c r="DG576" s="20"/>
      <c r="DH576" s="20"/>
      <c r="DI576" s="20"/>
      <c r="DJ576" s="20"/>
      <c r="DK576" s="20"/>
      <c r="DL576" s="20"/>
      <c r="DM576" s="20"/>
      <c r="DN576" s="20"/>
      <c r="DO576" s="20"/>
      <c r="DP576" s="20"/>
      <c r="DQ576" s="20"/>
      <c r="DR576" s="20"/>
      <c r="DS576" s="20"/>
      <c r="DT576" s="20"/>
      <c r="DU576" s="20"/>
      <c r="DV576" s="20"/>
      <c r="DW576" s="20"/>
      <c r="DX576" s="20"/>
      <c r="DY576" s="20"/>
      <c r="DZ576" s="20"/>
      <c r="EA576" s="20"/>
      <c r="EB576" s="20"/>
      <c r="EC576" s="20"/>
      <c r="ED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  <c r="CS577" s="20"/>
      <c r="CT577" s="20"/>
      <c r="CU577" s="20"/>
      <c r="CV577" s="20"/>
      <c r="CW577" s="20"/>
      <c r="CX577" s="20"/>
      <c r="CY577" s="20"/>
      <c r="CZ577" s="20"/>
      <c r="DA577" s="20"/>
      <c r="DB577" s="20"/>
      <c r="DC577" s="20"/>
      <c r="DD577" s="20"/>
      <c r="DE577" s="20"/>
      <c r="DF577" s="20"/>
      <c r="DG577" s="20"/>
      <c r="DH577" s="20"/>
      <c r="DI577" s="20"/>
      <c r="DJ577" s="20"/>
      <c r="DK577" s="20"/>
      <c r="DL577" s="20"/>
      <c r="DM577" s="20"/>
      <c r="DN577" s="20"/>
      <c r="DO577" s="20"/>
      <c r="DP577" s="20"/>
      <c r="DQ577" s="20"/>
      <c r="DR577" s="20"/>
      <c r="DS577" s="20"/>
      <c r="DT577" s="20"/>
      <c r="DU577" s="20"/>
      <c r="DV577" s="20"/>
      <c r="DW577" s="20"/>
      <c r="DX577" s="20"/>
      <c r="DY577" s="20"/>
      <c r="DZ577" s="20"/>
      <c r="EA577" s="20"/>
      <c r="EB577" s="20"/>
      <c r="EC577" s="20"/>
      <c r="ED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  <c r="CS578" s="20"/>
      <c r="CT578" s="20"/>
      <c r="CU578" s="20"/>
      <c r="CV578" s="20"/>
      <c r="CW578" s="20"/>
      <c r="CX578" s="20"/>
      <c r="CY578" s="20"/>
      <c r="CZ578" s="20"/>
      <c r="DA578" s="20"/>
      <c r="DB578" s="20"/>
      <c r="DC578" s="20"/>
      <c r="DD578" s="20"/>
      <c r="DE578" s="20"/>
      <c r="DF578" s="20"/>
      <c r="DG578" s="20"/>
      <c r="DH578" s="20"/>
      <c r="DI578" s="20"/>
      <c r="DJ578" s="20"/>
      <c r="DK578" s="20"/>
      <c r="DL578" s="20"/>
      <c r="DM578" s="20"/>
      <c r="DN578" s="20"/>
      <c r="DO578" s="20"/>
      <c r="DP578" s="20"/>
      <c r="DQ578" s="20"/>
      <c r="DR578" s="20"/>
      <c r="DS578" s="20"/>
      <c r="DT578" s="20"/>
      <c r="DU578" s="20"/>
      <c r="DV578" s="20"/>
      <c r="DW578" s="20"/>
      <c r="DX578" s="20"/>
      <c r="DY578" s="20"/>
      <c r="DZ578" s="20"/>
      <c r="EA578" s="20"/>
      <c r="EB578" s="20"/>
      <c r="EC578" s="20"/>
      <c r="ED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  <c r="CS579" s="20"/>
      <c r="CT579" s="20"/>
      <c r="CU579" s="20"/>
      <c r="CV579" s="20"/>
      <c r="CW579" s="20"/>
      <c r="CX579" s="20"/>
      <c r="CY579" s="20"/>
      <c r="CZ579" s="20"/>
      <c r="DA579" s="20"/>
      <c r="DB579" s="20"/>
      <c r="DC579" s="20"/>
      <c r="DD579" s="20"/>
      <c r="DE579" s="20"/>
      <c r="DF579" s="20"/>
      <c r="DG579" s="20"/>
      <c r="DH579" s="20"/>
      <c r="DI579" s="20"/>
      <c r="DJ579" s="20"/>
      <c r="DK579" s="20"/>
      <c r="DL579" s="20"/>
      <c r="DM579" s="20"/>
      <c r="DN579" s="20"/>
      <c r="DO579" s="20"/>
      <c r="DP579" s="20"/>
      <c r="DQ579" s="20"/>
      <c r="DR579" s="20"/>
      <c r="DS579" s="20"/>
      <c r="DT579" s="20"/>
      <c r="DU579" s="20"/>
      <c r="DV579" s="20"/>
      <c r="DW579" s="20"/>
      <c r="DX579" s="20"/>
      <c r="DY579" s="20"/>
      <c r="DZ579" s="20"/>
      <c r="EA579" s="20"/>
      <c r="EB579" s="20"/>
      <c r="EC579" s="20"/>
      <c r="ED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  <c r="CS580" s="20"/>
      <c r="CT580" s="20"/>
      <c r="CU580" s="20"/>
      <c r="CV580" s="20"/>
      <c r="CW580" s="20"/>
      <c r="CX580" s="20"/>
      <c r="CY580" s="20"/>
      <c r="CZ580" s="20"/>
      <c r="DA580" s="20"/>
      <c r="DB580" s="20"/>
      <c r="DC580" s="20"/>
      <c r="DD580" s="20"/>
      <c r="DE580" s="20"/>
      <c r="DF580" s="20"/>
      <c r="DG580" s="20"/>
      <c r="DH580" s="20"/>
      <c r="DI580" s="20"/>
      <c r="DJ580" s="20"/>
      <c r="DK580" s="20"/>
      <c r="DL580" s="20"/>
      <c r="DM580" s="20"/>
      <c r="DN580" s="20"/>
      <c r="DO580" s="20"/>
      <c r="DP580" s="20"/>
      <c r="DQ580" s="20"/>
      <c r="DR580" s="20"/>
      <c r="DS580" s="20"/>
      <c r="DT580" s="20"/>
      <c r="DU580" s="20"/>
      <c r="DV580" s="20"/>
      <c r="DW580" s="20"/>
      <c r="DX580" s="20"/>
      <c r="DY580" s="20"/>
      <c r="DZ580" s="20"/>
      <c r="EA580" s="20"/>
      <c r="EB580" s="20"/>
      <c r="EC580" s="20"/>
      <c r="ED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  <c r="CS581" s="20"/>
      <c r="CT581" s="20"/>
      <c r="CU581" s="20"/>
      <c r="CV581" s="20"/>
      <c r="CW581" s="20"/>
      <c r="CX581" s="20"/>
      <c r="CY581" s="20"/>
      <c r="CZ581" s="20"/>
      <c r="DA581" s="20"/>
      <c r="DB581" s="20"/>
      <c r="DC581" s="20"/>
      <c r="DD581" s="20"/>
      <c r="DE581" s="20"/>
      <c r="DF581" s="20"/>
      <c r="DG581" s="20"/>
      <c r="DH581" s="20"/>
      <c r="DI581" s="20"/>
      <c r="DJ581" s="20"/>
      <c r="DK581" s="20"/>
      <c r="DL581" s="20"/>
      <c r="DM581" s="20"/>
      <c r="DN581" s="20"/>
      <c r="DO581" s="20"/>
      <c r="DP581" s="20"/>
      <c r="DQ581" s="20"/>
      <c r="DR581" s="20"/>
      <c r="DS581" s="20"/>
      <c r="DT581" s="20"/>
      <c r="DU581" s="20"/>
      <c r="DV581" s="20"/>
      <c r="DW581" s="20"/>
      <c r="DX581" s="20"/>
      <c r="DY581" s="20"/>
      <c r="DZ581" s="20"/>
      <c r="EA581" s="20"/>
      <c r="EB581" s="20"/>
      <c r="EC581" s="20"/>
      <c r="ED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  <c r="CH582" s="20"/>
      <c r="CI582" s="20"/>
      <c r="CJ582" s="20"/>
      <c r="CK582" s="20"/>
      <c r="CL582" s="20"/>
      <c r="CM582" s="20"/>
      <c r="CN582" s="20"/>
      <c r="CO582" s="20"/>
      <c r="CP582" s="20"/>
      <c r="CQ582" s="20"/>
      <c r="CR582" s="20"/>
      <c r="CS582" s="20"/>
      <c r="CT582" s="20"/>
      <c r="CU582" s="20"/>
      <c r="CV582" s="20"/>
      <c r="CW582" s="20"/>
      <c r="CX582" s="20"/>
      <c r="CY582" s="20"/>
      <c r="CZ582" s="20"/>
      <c r="DA582" s="20"/>
      <c r="DB582" s="20"/>
      <c r="DC582" s="20"/>
      <c r="DD582" s="20"/>
      <c r="DE582" s="20"/>
      <c r="DF582" s="20"/>
      <c r="DG582" s="20"/>
      <c r="DH582" s="20"/>
      <c r="DI582" s="20"/>
      <c r="DJ582" s="20"/>
      <c r="DK582" s="20"/>
      <c r="DL582" s="20"/>
      <c r="DM582" s="20"/>
      <c r="DN582" s="20"/>
      <c r="DO582" s="20"/>
      <c r="DP582" s="20"/>
      <c r="DQ582" s="20"/>
      <c r="DR582" s="20"/>
      <c r="DS582" s="20"/>
      <c r="DT582" s="20"/>
      <c r="DU582" s="20"/>
      <c r="DV582" s="20"/>
      <c r="DW582" s="20"/>
      <c r="DX582" s="20"/>
      <c r="DY582" s="20"/>
      <c r="DZ582" s="20"/>
      <c r="EA582" s="20"/>
      <c r="EB582" s="20"/>
      <c r="EC582" s="20"/>
      <c r="ED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  <c r="CH583" s="20"/>
      <c r="CI583" s="20"/>
      <c r="CJ583" s="20"/>
      <c r="CK583" s="20"/>
      <c r="CL583" s="20"/>
      <c r="CM583" s="20"/>
      <c r="CN583" s="20"/>
      <c r="CO583" s="20"/>
      <c r="CP583" s="20"/>
      <c r="CQ583" s="20"/>
      <c r="CR583" s="20"/>
      <c r="CS583" s="20"/>
      <c r="CT583" s="20"/>
      <c r="CU583" s="20"/>
      <c r="CV583" s="20"/>
      <c r="CW583" s="20"/>
      <c r="CX583" s="20"/>
      <c r="CY583" s="20"/>
      <c r="CZ583" s="20"/>
      <c r="DA583" s="20"/>
      <c r="DB583" s="20"/>
      <c r="DC583" s="20"/>
      <c r="DD583" s="20"/>
      <c r="DE583" s="20"/>
      <c r="DF583" s="20"/>
      <c r="DG583" s="20"/>
      <c r="DH583" s="20"/>
      <c r="DI583" s="20"/>
      <c r="DJ583" s="20"/>
      <c r="DK583" s="20"/>
      <c r="DL583" s="20"/>
      <c r="DM583" s="20"/>
      <c r="DN583" s="20"/>
      <c r="DO583" s="20"/>
      <c r="DP583" s="20"/>
      <c r="DQ583" s="20"/>
      <c r="DR583" s="20"/>
      <c r="DS583" s="20"/>
      <c r="DT583" s="20"/>
      <c r="DU583" s="20"/>
      <c r="DV583" s="20"/>
      <c r="DW583" s="20"/>
      <c r="DX583" s="20"/>
      <c r="DY583" s="20"/>
      <c r="DZ583" s="20"/>
      <c r="EA583" s="20"/>
      <c r="EB583" s="20"/>
      <c r="EC583" s="20"/>
      <c r="ED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  <c r="CH584" s="20"/>
      <c r="CI584" s="20"/>
      <c r="CJ584" s="20"/>
      <c r="CK584" s="20"/>
      <c r="CL584" s="20"/>
      <c r="CM584" s="20"/>
      <c r="CN584" s="20"/>
      <c r="CO584" s="20"/>
      <c r="CP584" s="20"/>
      <c r="CQ584" s="20"/>
      <c r="CR584" s="20"/>
      <c r="CS584" s="20"/>
      <c r="CT584" s="20"/>
      <c r="CU584" s="20"/>
      <c r="CV584" s="20"/>
      <c r="CW584" s="20"/>
      <c r="CX584" s="20"/>
      <c r="CY584" s="20"/>
      <c r="CZ584" s="20"/>
      <c r="DA584" s="20"/>
      <c r="DB584" s="20"/>
      <c r="DC584" s="20"/>
      <c r="DD584" s="20"/>
      <c r="DE584" s="20"/>
      <c r="DF584" s="20"/>
      <c r="DG584" s="20"/>
      <c r="DH584" s="20"/>
      <c r="DI584" s="20"/>
      <c r="DJ584" s="20"/>
      <c r="DK584" s="20"/>
      <c r="DL584" s="20"/>
      <c r="DM584" s="20"/>
      <c r="DN584" s="20"/>
      <c r="DO584" s="20"/>
      <c r="DP584" s="20"/>
      <c r="DQ584" s="20"/>
      <c r="DR584" s="20"/>
      <c r="DS584" s="20"/>
      <c r="DT584" s="20"/>
      <c r="DU584" s="20"/>
      <c r="DV584" s="20"/>
      <c r="DW584" s="20"/>
      <c r="DX584" s="20"/>
      <c r="DY584" s="20"/>
      <c r="DZ584" s="20"/>
      <c r="EA584" s="20"/>
      <c r="EB584" s="20"/>
      <c r="EC584" s="20"/>
      <c r="ED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  <c r="CH585" s="20"/>
      <c r="CI585" s="20"/>
      <c r="CJ585" s="20"/>
      <c r="CK585" s="20"/>
      <c r="CL585" s="20"/>
      <c r="CM585" s="20"/>
      <c r="CN585" s="20"/>
      <c r="CO585" s="20"/>
      <c r="CP585" s="20"/>
      <c r="CQ585" s="20"/>
      <c r="CR585" s="20"/>
      <c r="CS585" s="20"/>
      <c r="CT585" s="20"/>
      <c r="CU585" s="20"/>
      <c r="CV585" s="20"/>
      <c r="CW585" s="20"/>
      <c r="CX585" s="20"/>
      <c r="CY585" s="20"/>
      <c r="CZ585" s="20"/>
      <c r="DA585" s="20"/>
      <c r="DB585" s="20"/>
      <c r="DC585" s="20"/>
      <c r="DD585" s="20"/>
      <c r="DE585" s="20"/>
      <c r="DF585" s="20"/>
      <c r="DG585" s="20"/>
      <c r="DH585" s="20"/>
      <c r="DI585" s="20"/>
      <c r="DJ585" s="20"/>
      <c r="DK585" s="20"/>
      <c r="DL585" s="20"/>
      <c r="DM585" s="20"/>
      <c r="DN585" s="20"/>
      <c r="DO585" s="20"/>
      <c r="DP585" s="20"/>
      <c r="DQ585" s="20"/>
      <c r="DR585" s="20"/>
      <c r="DS585" s="20"/>
      <c r="DT585" s="20"/>
      <c r="DU585" s="20"/>
      <c r="DV585" s="20"/>
      <c r="DW585" s="20"/>
      <c r="DX585" s="20"/>
      <c r="DY585" s="20"/>
      <c r="DZ585" s="20"/>
      <c r="EA585" s="20"/>
      <c r="EB585" s="20"/>
      <c r="EC585" s="20"/>
      <c r="ED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/>
      <c r="CO586" s="20"/>
      <c r="CP586" s="20"/>
      <c r="CQ586" s="20"/>
      <c r="CR586" s="20"/>
      <c r="CS586" s="20"/>
      <c r="CT586" s="20"/>
      <c r="CU586" s="20"/>
      <c r="CV586" s="20"/>
      <c r="CW586" s="20"/>
      <c r="CX586" s="20"/>
      <c r="CY586" s="20"/>
      <c r="CZ586" s="20"/>
      <c r="DA586" s="20"/>
      <c r="DB586" s="20"/>
      <c r="DC586" s="20"/>
      <c r="DD586" s="20"/>
      <c r="DE586" s="20"/>
      <c r="DF586" s="20"/>
      <c r="DG586" s="20"/>
      <c r="DH586" s="20"/>
      <c r="DI586" s="20"/>
      <c r="DJ586" s="20"/>
      <c r="DK586" s="20"/>
      <c r="DL586" s="20"/>
      <c r="DM586" s="20"/>
      <c r="DN586" s="20"/>
      <c r="DO586" s="20"/>
      <c r="DP586" s="20"/>
      <c r="DQ586" s="20"/>
      <c r="DR586" s="20"/>
      <c r="DS586" s="20"/>
      <c r="DT586" s="20"/>
      <c r="DU586" s="20"/>
      <c r="DV586" s="20"/>
      <c r="DW586" s="20"/>
      <c r="DX586" s="20"/>
      <c r="DY586" s="20"/>
      <c r="DZ586" s="20"/>
      <c r="EA586" s="20"/>
      <c r="EB586" s="20"/>
      <c r="EC586" s="20"/>
      <c r="ED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  <c r="CH587" s="20"/>
      <c r="CI587" s="20"/>
      <c r="CJ587" s="20"/>
      <c r="CK587" s="20"/>
      <c r="CL587" s="20"/>
      <c r="CM587" s="20"/>
      <c r="CN587" s="20"/>
      <c r="CO587" s="20"/>
      <c r="CP587" s="20"/>
      <c r="CQ587" s="20"/>
      <c r="CR587" s="20"/>
      <c r="CS587" s="20"/>
      <c r="CT587" s="20"/>
      <c r="CU587" s="20"/>
      <c r="CV587" s="20"/>
      <c r="CW587" s="20"/>
      <c r="CX587" s="20"/>
      <c r="CY587" s="20"/>
      <c r="CZ587" s="20"/>
      <c r="DA587" s="20"/>
      <c r="DB587" s="20"/>
      <c r="DC587" s="20"/>
      <c r="DD587" s="20"/>
      <c r="DE587" s="20"/>
      <c r="DF587" s="20"/>
      <c r="DG587" s="20"/>
      <c r="DH587" s="20"/>
      <c r="DI587" s="20"/>
      <c r="DJ587" s="20"/>
      <c r="DK587" s="20"/>
      <c r="DL587" s="20"/>
      <c r="DM587" s="20"/>
      <c r="DN587" s="20"/>
      <c r="DO587" s="20"/>
      <c r="DP587" s="20"/>
      <c r="DQ587" s="20"/>
      <c r="DR587" s="20"/>
      <c r="DS587" s="20"/>
      <c r="DT587" s="20"/>
      <c r="DU587" s="20"/>
      <c r="DV587" s="20"/>
      <c r="DW587" s="20"/>
      <c r="DX587" s="20"/>
      <c r="DY587" s="20"/>
      <c r="DZ587" s="20"/>
      <c r="EA587" s="20"/>
      <c r="EB587" s="20"/>
      <c r="EC587" s="20"/>
      <c r="ED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  <c r="CH588" s="20"/>
      <c r="CI588" s="20"/>
      <c r="CJ588" s="20"/>
      <c r="CK588" s="20"/>
      <c r="CL588" s="20"/>
      <c r="CM588" s="20"/>
      <c r="CN588" s="20"/>
      <c r="CO588" s="20"/>
      <c r="CP588" s="20"/>
      <c r="CQ588" s="20"/>
      <c r="CR588" s="20"/>
      <c r="CS588" s="20"/>
      <c r="CT588" s="20"/>
      <c r="CU588" s="20"/>
      <c r="CV588" s="20"/>
      <c r="CW588" s="20"/>
      <c r="CX588" s="20"/>
      <c r="CY588" s="20"/>
      <c r="CZ588" s="20"/>
      <c r="DA588" s="20"/>
      <c r="DB588" s="20"/>
      <c r="DC588" s="20"/>
      <c r="DD588" s="20"/>
      <c r="DE588" s="20"/>
      <c r="DF588" s="20"/>
      <c r="DG588" s="20"/>
      <c r="DH588" s="20"/>
      <c r="DI588" s="20"/>
      <c r="DJ588" s="20"/>
      <c r="DK588" s="20"/>
      <c r="DL588" s="20"/>
      <c r="DM588" s="20"/>
      <c r="DN588" s="20"/>
      <c r="DO588" s="20"/>
      <c r="DP588" s="20"/>
      <c r="DQ588" s="20"/>
      <c r="DR588" s="20"/>
      <c r="DS588" s="20"/>
      <c r="DT588" s="20"/>
      <c r="DU588" s="20"/>
      <c r="DV588" s="20"/>
      <c r="DW588" s="20"/>
      <c r="DX588" s="20"/>
      <c r="DY588" s="20"/>
      <c r="DZ588" s="20"/>
      <c r="EA588" s="20"/>
      <c r="EB588" s="20"/>
      <c r="EC588" s="20"/>
      <c r="ED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  <c r="CH589" s="20"/>
      <c r="CI589" s="20"/>
      <c r="CJ589" s="20"/>
      <c r="CK589" s="20"/>
      <c r="CL589" s="20"/>
      <c r="CM589" s="20"/>
      <c r="CN589" s="20"/>
      <c r="CO589" s="20"/>
      <c r="CP589" s="20"/>
      <c r="CQ589" s="20"/>
      <c r="CR589" s="20"/>
      <c r="CS589" s="20"/>
      <c r="CT589" s="20"/>
      <c r="CU589" s="20"/>
      <c r="CV589" s="20"/>
      <c r="CW589" s="20"/>
      <c r="CX589" s="20"/>
      <c r="CY589" s="20"/>
      <c r="CZ589" s="20"/>
      <c r="DA589" s="20"/>
      <c r="DB589" s="20"/>
      <c r="DC589" s="20"/>
      <c r="DD589" s="20"/>
      <c r="DE589" s="20"/>
      <c r="DF589" s="20"/>
      <c r="DG589" s="20"/>
      <c r="DH589" s="20"/>
      <c r="DI589" s="20"/>
      <c r="DJ589" s="20"/>
      <c r="DK589" s="20"/>
      <c r="DL589" s="20"/>
      <c r="DM589" s="20"/>
      <c r="DN589" s="20"/>
      <c r="DO589" s="20"/>
      <c r="DP589" s="20"/>
      <c r="DQ589" s="20"/>
      <c r="DR589" s="20"/>
      <c r="DS589" s="20"/>
      <c r="DT589" s="20"/>
      <c r="DU589" s="20"/>
      <c r="DV589" s="20"/>
      <c r="DW589" s="20"/>
      <c r="DX589" s="20"/>
      <c r="DY589" s="20"/>
      <c r="DZ589" s="20"/>
      <c r="EA589" s="20"/>
      <c r="EB589" s="20"/>
      <c r="EC589" s="20"/>
      <c r="ED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  <c r="CH590" s="20"/>
      <c r="CI590" s="20"/>
      <c r="CJ590" s="20"/>
      <c r="CK590" s="20"/>
      <c r="CL590" s="20"/>
      <c r="CM590" s="20"/>
      <c r="CN590" s="20"/>
      <c r="CO590" s="20"/>
      <c r="CP590" s="20"/>
      <c r="CQ590" s="20"/>
      <c r="CR590" s="20"/>
      <c r="CS590" s="20"/>
      <c r="CT590" s="20"/>
      <c r="CU590" s="20"/>
      <c r="CV590" s="20"/>
      <c r="CW590" s="20"/>
      <c r="CX590" s="20"/>
      <c r="CY590" s="20"/>
      <c r="CZ590" s="20"/>
      <c r="DA590" s="20"/>
      <c r="DB590" s="20"/>
      <c r="DC590" s="20"/>
      <c r="DD590" s="20"/>
      <c r="DE590" s="20"/>
      <c r="DF590" s="20"/>
      <c r="DG590" s="20"/>
      <c r="DH590" s="20"/>
      <c r="DI590" s="20"/>
      <c r="DJ590" s="20"/>
      <c r="DK590" s="20"/>
      <c r="DL590" s="20"/>
      <c r="DM590" s="20"/>
      <c r="DN590" s="20"/>
      <c r="DO590" s="20"/>
      <c r="DP590" s="20"/>
      <c r="DQ590" s="20"/>
      <c r="DR590" s="20"/>
      <c r="DS590" s="20"/>
      <c r="DT590" s="20"/>
      <c r="DU590" s="20"/>
      <c r="DV590" s="20"/>
      <c r="DW590" s="20"/>
      <c r="DX590" s="20"/>
      <c r="DY590" s="20"/>
      <c r="DZ590" s="20"/>
      <c r="EA590" s="20"/>
      <c r="EB590" s="20"/>
      <c r="EC590" s="20"/>
      <c r="ED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/>
      <c r="CO591" s="20"/>
      <c r="CP591" s="20"/>
      <c r="CQ591" s="20"/>
      <c r="CR591" s="20"/>
      <c r="CS591" s="20"/>
      <c r="CT591" s="20"/>
      <c r="CU591" s="20"/>
      <c r="CV591" s="20"/>
      <c r="CW591" s="20"/>
      <c r="CX591" s="20"/>
      <c r="CY591" s="20"/>
      <c r="CZ591" s="20"/>
      <c r="DA591" s="20"/>
      <c r="DB591" s="20"/>
      <c r="DC591" s="20"/>
      <c r="DD591" s="20"/>
      <c r="DE591" s="20"/>
      <c r="DF591" s="20"/>
      <c r="DG591" s="20"/>
      <c r="DH591" s="20"/>
      <c r="DI591" s="20"/>
      <c r="DJ591" s="20"/>
      <c r="DK591" s="20"/>
      <c r="DL591" s="20"/>
      <c r="DM591" s="20"/>
      <c r="DN591" s="20"/>
      <c r="DO591" s="20"/>
      <c r="DP591" s="20"/>
      <c r="DQ591" s="20"/>
      <c r="DR591" s="20"/>
      <c r="DS591" s="20"/>
      <c r="DT591" s="20"/>
      <c r="DU591" s="20"/>
      <c r="DV591" s="20"/>
      <c r="DW591" s="20"/>
      <c r="DX591" s="20"/>
      <c r="DY591" s="20"/>
      <c r="DZ591" s="20"/>
      <c r="EA591" s="20"/>
      <c r="EB591" s="20"/>
      <c r="EC591" s="20"/>
      <c r="ED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  <c r="CH592" s="20"/>
      <c r="CI592" s="20"/>
      <c r="CJ592" s="20"/>
      <c r="CK592" s="20"/>
      <c r="CL592" s="20"/>
      <c r="CM592" s="20"/>
      <c r="CN592" s="20"/>
      <c r="CO592" s="20"/>
      <c r="CP592" s="20"/>
      <c r="CQ592" s="20"/>
      <c r="CR592" s="20"/>
      <c r="CS592" s="20"/>
      <c r="CT592" s="20"/>
      <c r="CU592" s="20"/>
      <c r="CV592" s="20"/>
      <c r="CW592" s="20"/>
      <c r="CX592" s="20"/>
      <c r="CY592" s="20"/>
      <c r="CZ592" s="20"/>
      <c r="DA592" s="20"/>
      <c r="DB592" s="20"/>
      <c r="DC592" s="20"/>
      <c r="DD592" s="20"/>
      <c r="DE592" s="20"/>
      <c r="DF592" s="20"/>
      <c r="DG592" s="20"/>
      <c r="DH592" s="20"/>
      <c r="DI592" s="20"/>
      <c r="DJ592" s="20"/>
      <c r="DK592" s="20"/>
      <c r="DL592" s="20"/>
      <c r="DM592" s="20"/>
      <c r="DN592" s="20"/>
      <c r="DO592" s="20"/>
      <c r="DP592" s="20"/>
      <c r="DQ592" s="20"/>
      <c r="DR592" s="20"/>
      <c r="DS592" s="20"/>
      <c r="DT592" s="20"/>
      <c r="DU592" s="20"/>
      <c r="DV592" s="20"/>
      <c r="DW592" s="20"/>
      <c r="DX592" s="20"/>
      <c r="DY592" s="20"/>
      <c r="DZ592" s="20"/>
      <c r="EA592" s="20"/>
      <c r="EB592" s="20"/>
      <c r="EC592" s="20"/>
      <c r="ED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  <c r="CH593" s="20"/>
      <c r="CI593" s="20"/>
      <c r="CJ593" s="20"/>
      <c r="CK593" s="20"/>
      <c r="CL593" s="20"/>
      <c r="CM593" s="20"/>
      <c r="CN593" s="20"/>
      <c r="CO593" s="20"/>
      <c r="CP593" s="20"/>
      <c r="CQ593" s="20"/>
      <c r="CR593" s="20"/>
      <c r="CS593" s="20"/>
      <c r="CT593" s="20"/>
      <c r="CU593" s="20"/>
      <c r="CV593" s="20"/>
      <c r="CW593" s="20"/>
      <c r="CX593" s="20"/>
      <c r="CY593" s="20"/>
      <c r="CZ593" s="20"/>
      <c r="DA593" s="20"/>
      <c r="DB593" s="20"/>
      <c r="DC593" s="20"/>
      <c r="DD593" s="20"/>
      <c r="DE593" s="20"/>
      <c r="DF593" s="20"/>
      <c r="DG593" s="20"/>
      <c r="DH593" s="20"/>
      <c r="DI593" s="20"/>
      <c r="DJ593" s="20"/>
      <c r="DK593" s="20"/>
      <c r="DL593" s="20"/>
      <c r="DM593" s="20"/>
      <c r="DN593" s="20"/>
      <c r="DO593" s="20"/>
      <c r="DP593" s="20"/>
      <c r="DQ593" s="20"/>
      <c r="DR593" s="20"/>
      <c r="DS593" s="20"/>
      <c r="DT593" s="20"/>
      <c r="DU593" s="20"/>
      <c r="DV593" s="20"/>
      <c r="DW593" s="20"/>
      <c r="DX593" s="20"/>
      <c r="DY593" s="20"/>
      <c r="DZ593" s="20"/>
      <c r="EA593" s="20"/>
      <c r="EB593" s="20"/>
      <c r="EC593" s="20"/>
      <c r="ED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  <c r="CH594" s="20"/>
      <c r="CI594" s="20"/>
      <c r="CJ594" s="20"/>
      <c r="CK594" s="20"/>
      <c r="CL594" s="20"/>
      <c r="CM594" s="20"/>
      <c r="CN594" s="20"/>
      <c r="CO594" s="20"/>
      <c r="CP594" s="20"/>
      <c r="CQ594" s="20"/>
      <c r="CR594" s="20"/>
      <c r="CS594" s="20"/>
      <c r="CT594" s="20"/>
      <c r="CU594" s="20"/>
      <c r="CV594" s="20"/>
      <c r="CW594" s="20"/>
      <c r="CX594" s="20"/>
      <c r="CY594" s="20"/>
      <c r="CZ594" s="20"/>
      <c r="DA594" s="20"/>
      <c r="DB594" s="20"/>
      <c r="DC594" s="20"/>
      <c r="DD594" s="20"/>
      <c r="DE594" s="20"/>
      <c r="DF594" s="20"/>
      <c r="DG594" s="20"/>
      <c r="DH594" s="20"/>
      <c r="DI594" s="20"/>
      <c r="DJ594" s="20"/>
      <c r="DK594" s="20"/>
      <c r="DL594" s="20"/>
      <c r="DM594" s="20"/>
      <c r="DN594" s="20"/>
      <c r="DO594" s="20"/>
      <c r="DP594" s="20"/>
      <c r="DQ594" s="20"/>
      <c r="DR594" s="20"/>
      <c r="DS594" s="20"/>
      <c r="DT594" s="20"/>
      <c r="DU594" s="20"/>
      <c r="DV594" s="20"/>
      <c r="DW594" s="20"/>
      <c r="DX594" s="20"/>
      <c r="DY594" s="20"/>
      <c r="DZ594" s="20"/>
      <c r="EA594" s="20"/>
      <c r="EB594" s="20"/>
      <c r="EC594" s="20"/>
      <c r="ED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  <c r="CH595" s="20"/>
      <c r="CI595" s="20"/>
      <c r="CJ595" s="20"/>
      <c r="CK595" s="20"/>
      <c r="CL595" s="20"/>
      <c r="CM595" s="20"/>
      <c r="CN595" s="20"/>
      <c r="CO595" s="20"/>
      <c r="CP595" s="20"/>
      <c r="CQ595" s="20"/>
      <c r="CR595" s="20"/>
      <c r="CS595" s="20"/>
      <c r="CT595" s="20"/>
      <c r="CU595" s="20"/>
      <c r="CV595" s="20"/>
      <c r="CW595" s="20"/>
      <c r="CX595" s="20"/>
      <c r="CY595" s="20"/>
      <c r="CZ595" s="20"/>
      <c r="DA595" s="20"/>
      <c r="DB595" s="20"/>
      <c r="DC595" s="20"/>
      <c r="DD595" s="20"/>
      <c r="DE595" s="20"/>
      <c r="DF595" s="20"/>
      <c r="DG595" s="20"/>
      <c r="DH595" s="20"/>
      <c r="DI595" s="20"/>
      <c r="DJ595" s="20"/>
      <c r="DK595" s="20"/>
      <c r="DL595" s="20"/>
      <c r="DM595" s="20"/>
      <c r="DN595" s="20"/>
      <c r="DO595" s="20"/>
      <c r="DP595" s="20"/>
      <c r="DQ595" s="20"/>
      <c r="DR595" s="20"/>
      <c r="DS595" s="20"/>
      <c r="DT595" s="20"/>
      <c r="DU595" s="20"/>
      <c r="DV595" s="20"/>
      <c r="DW595" s="20"/>
      <c r="DX595" s="20"/>
      <c r="DY595" s="20"/>
      <c r="DZ595" s="20"/>
      <c r="EA595" s="20"/>
      <c r="EB595" s="20"/>
      <c r="EC595" s="20"/>
      <c r="ED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  <c r="CH596" s="20"/>
      <c r="CI596" s="20"/>
      <c r="CJ596" s="20"/>
      <c r="CK596" s="20"/>
      <c r="CL596" s="20"/>
      <c r="CM596" s="20"/>
      <c r="CN596" s="20"/>
      <c r="CO596" s="20"/>
      <c r="CP596" s="20"/>
      <c r="CQ596" s="20"/>
      <c r="CR596" s="20"/>
      <c r="CS596" s="20"/>
      <c r="CT596" s="20"/>
      <c r="CU596" s="20"/>
      <c r="CV596" s="20"/>
      <c r="CW596" s="20"/>
      <c r="CX596" s="20"/>
      <c r="CY596" s="20"/>
      <c r="CZ596" s="20"/>
      <c r="DA596" s="20"/>
      <c r="DB596" s="20"/>
      <c r="DC596" s="20"/>
      <c r="DD596" s="20"/>
      <c r="DE596" s="20"/>
      <c r="DF596" s="20"/>
      <c r="DG596" s="20"/>
      <c r="DH596" s="20"/>
      <c r="DI596" s="20"/>
      <c r="DJ596" s="20"/>
      <c r="DK596" s="20"/>
      <c r="DL596" s="20"/>
      <c r="DM596" s="20"/>
      <c r="DN596" s="20"/>
      <c r="DO596" s="20"/>
      <c r="DP596" s="20"/>
      <c r="DQ596" s="20"/>
      <c r="DR596" s="20"/>
      <c r="DS596" s="20"/>
      <c r="DT596" s="20"/>
      <c r="DU596" s="20"/>
      <c r="DV596" s="20"/>
      <c r="DW596" s="20"/>
      <c r="DX596" s="20"/>
      <c r="DY596" s="20"/>
      <c r="DZ596" s="20"/>
      <c r="EA596" s="20"/>
      <c r="EB596" s="20"/>
      <c r="EC596" s="20"/>
      <c r="ED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/>
      <c r="CO597" s="20"/>
      <c r="CP597" s="20"/>
      <c r="CQ597" s="20"/>
      <c r="CR597" s="20"/>
      <c r="CS597" s="20"/>
      <c r="CT597" s="20"/>
      <c r="CU597" s="20"/>
      <c r="CV597" s="20"/>
      <c r="CW597" s="20"/>
      <c r="CX597" s="20"/>
      <c r="CY597" s="20"/>
      <c r="CZ597" s="20"/>
      <c r="DA597" s="20"/>
      <c r="DB597" s="20"/>
      <c r="DC597" s="20"/>
      <c r="DD597" s="20"/>
      <c r="DE597" s="20"/>
      <c r="DF597" s="20"/>
      <c r="DG597" s="20"/>
      <c r="DH597" s="20"/>
      <c r="DI597" s="20"/>
      <c r="DJ597" s="20"/>
      <c r="DK597" s="20"/>
      <c r="DL597" s="20"/>
      <c r="DM597" s="20"/>
      <c r="DN597" s="20"/>
      <c r="DO597" s="20"/>
      <c r="DP597" s="20"/>
      <c r="DQ597" s="20"/>
      <c r="DR597" s="20"/>
      <c r="DS597" s="20"/>
      <c r="DT597" s="20"/>
      <c r="DU597" s="20"/>
      <c r="DV597" s="20"/>
      <c r="DW597" s="20"/>
      <c r="DX597" s="20"/>
      <c r="DY597" s="20"/>
      <c r="DZ597" s="20"/>
      <c r="EA597" s="20"/>
      <c r="EB597" s="20"/>
      <c r="EC597" s="20"/>
      <c r="ED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  <c r="CH598" s="20"/>
      <c r="CI598" s="20"/>
      <c r="CJ598" s="20"/>
      <c r="CK598" s="20"/>
      <c r="CL598" s="20"/>
      <c r="CM598" s="20"/>
      <c r="CN598" s="20"/>
      <c r="CO598" s="20"/>
      <c r="CP598" s="20"/>
      <c r="CQ598" s="20"/>
      <c r="CR598" s="20"/>
      <c r="CS598" s="20"/>
      <c r="CT598" s="20"/>
      <c r="CU598" s="20"/>
      <c r="CV598" s="20"/>
      <c r="CW598" s="20"/>
      <c r="CX598" s="20"/>
      <c r="CY598" s="20"/>
      <c r="CZ598" s="20"/>
      <c r="DA598" s="20"/>
      <c r="DB598" s="20"/>
      <c r="DC598" s="20"/>
      <c r="DD598" s="20"/>
      <c r="DE598" s="20"/>
      <c r="DF598" s="20"/>
      <c r="DG598" s="20"/>
      <c r="DH598" s="20"/>
      <c r="DI598" s="20"/>
      <c r="DJ598" s="20"/>
      <c r="DK598" s="20"/>
      <c r="DL598" s="20"/>
      <c r="DM598" s="20"/>
      <c r="DN598" s="20"/>
      <c r="DO598" s="20"/>
      <c r="DP598" s="20"/>
      <c r="DQ598" s="20"/>
      <c r="DR598" s="20"/>
      <c r="DS598" s="20"/>
      <c r="DT598" s="20"/>
      <c r="DU598" s="20"/>
      <c r="DV598" s="20"/>
      <c r="DW598" s="20"/>
      <c r="DX598" s="20"/>
      <c r="DY598" s="20"/>
      <c r="DZ598" s="20"/>
      <c r="EA598" s="20"/>
      <c r="EB598" s="20"/>
      <c r="EC598" s="20"/>
      <c r="ED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  <c r="CH599" s="20"/>
      <c r="CI599" s="20"/>
      <c r="CJ599" s="20"/>
      <c r="CK599" s="20"/>
      <c r="CL599" s="20"/>
      <c r="CM599" s="20"/>
      <c r="CN599" s="20"/>
      <c r="CO599" s="20"/>
      <c r="CP599" s="20"/>
      <c r="CQ599" s="20"/>
      <c r="CR599" s="20"/>
      <c r="CS599" s="20"/>
      <c r="CT599" s="20"/>
      <c r="CU599" s="20"/>
      <c r="CV599" s="20"/>
      <c r="CW599" s="20"/>
      <c r="CX599" s="20"/>
      <c r="CY599" s="20"/>
      <c r="CZ599" s="20"/>
      <c r="DA599" s="20"/>
      <c r="DB599" s="20"/>
      <c r="DC599" s="20"/>
      <c r="DD599" s="20"/>
      <c r="DE599" s="20"/>
      <c r="DF599" s="20"/>
      <c r="DG599" s="20"/>
      <c r="DH599" s="20"/>
      <c r="DI599" s="20"/>
      <c r="DJ599" s="20"/>
      <c r="DK599" s="20"/>
      <c r="DL599" s="20"/>
      <c r="DM599" s="20"/>
      <c r="DN599" s="20"/>
      <c r="DO599" s="20"/>
      <c r="DP599" s="20"/>
      <c r="DQ599" s="20"/>
      <c r="DR599" s="20"/>
      <c r="DS599" s="20"/>
      <c r="DT599" s="20"/>
      <c r="DU599" s="20"/>
      <c r="DV599" s="20"/>
      <c r="DW599" s="20"/>
      <c r="DX599" s="20"/>
      <c r="DY599" s="20"/>
      <c r="DZ599" s="20"/>
      <c r="EA599" s="20"/>
      <c r="EB599" s="20"/>
      <c r="EC599" s="20"/>
      <c r="ED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0"/>
      <c r="CJ600" s="20"/>
      <c r="CK600" s="20"/>
      <c r="CL600" s="20"/>
      <c r="CM600" s="20"/>
      <c r="CN600" s="20"/>
      <c r="CO600" s="20"/>
      <c r="CP600" s="20"/>
      <c r="CQ600" s="20"/>
      <c r="CR600" s="20"/>
      <c r="CS600" s="20"/>
      <c r="CT600" s="20"/>
      <c r="CU600" s="20"/>
      <c r="CV600" s="20"/>
      <c r="CW600" s="20"/>
      <c r="CX600" s="20"/>
      <c r="CY600" s="20"/>
      <c r="CZ600" s="20"/>
      <c r="DA600" s="20"/>
      <c r="DB600" s="20"/>
      <c r="DC600" s="20"/>
      <c r="DD600" s="20"/>
      <c r="DE600" s="20"/>
      <c r="DF600" s="20"/>
      <c r="DG600" s="20"/>
      <c r="DH600" s="20"/>
      <c r="DI600" s="20"/>
      <c r="DJ600" s="20"/>
      <c r="DK600" s="20"/>
      <c r="DL600" s="20"/>
      <c r="DM600" s="20"/>
      <c r="DN600" s="20"/>
      <c r="DO600" s="20"/>
      <c r="DP600" s="20"/>
      <c r="DQ600" s="20"/>
      <c r="DR600" s="20"/>
      <c r="DS600" s="20"/>
      <c r="DT600" s="20"/>
      <c r="DU600" s="20"/>
      <c r="DV600" s="20"/>
      <c r="DW600" s="20"/>
      <c r="DX600" s="20"/>
      <c r="DY600" s="20"/>
      <c r="DZ600" s="20"/>
      <c r="EA600" s="20"/>
      <c r="EB600" s="20"/>
      <c r="EC600" s="20"/>
      <c r="ED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/>
      <c r="CO601" s="20"/>
      <c r="CP601" s="20"/>
      <c r="CQ601" s="20"/>
      <c r="CR601" s="20"/>
      <c r="CS601" s="20"/>
      <c r="CT601" s="20"/>
      <c r="CU601" s="20"/>
      <c r="CV601" s="20"/>
      <c r="CW601" s="20"/>
      <c r="CX601" s="20"/>
      <c r="CY601" s="20"/>
      <c r="CZ601" s="20"/>
      <c r="DA601" s="20"/>
      <c r="DB601" s="20"/>
      <c r="DC601" s="20"/>
      <c r="DD601" s="20"/>
      <c r="DE601" s="20"/>
      <c r="DF601" s="20"/>
      <c r="DG601" s="20"/>
      <c r="DH601" s="20"/>
      <c r="DI601" s="20"/>
      <c r="DJ601" s="20"/>
      <c r="DK601" s="20"/>
      <c r="DL601" s="20"/>
      <c r="DM601" s="20"/>
      <c r="DN601" s="20"/>
      <c r="DO601" s="20"/>
      <c r="DP601" s="20"/>
      <c r="DQ601" s="20"/>
      <c r="DR601" s="20"/>
      <c r="DS601" s="20"/>
      <c r="DT601" s="20"/>
      <c r="DU601" s="20"/>
      <c r="DV601" s="20"/>
      <c r="DW601" s="20"/>
      <c r="DX601" s="20"/>
      <c r="DY601" s="20"/>
      <c r="DZ601" s="20"/>
      <c r="EA601" s="20"/>
      <c r="EB601" s="20"/>
      <c r="EC601" s="20"/>
      <c r="ED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  <c r="CH602" s="20"/>
      <c r="CI602" s="20"/>
      <c r="CJ602" s="20"/>
      <c r="CK602" s="20"/>
      <c r="CL602" s="20"/>
      <c r="CM602" s="20"/>
      <c r="CN602" s="20"/>
      <c r="CO602" s="20"/>
      <c r="CP602" s="20"/>
      <c r="CQ602" s="20"/>
      <c r="CR602" s="20"/>
      <c r="CS602" s="20"/>
      <c r="CT602" s="20"/>
      <c r="CU602" s="20"/>
      <c r="CV602" s="20"/>
      <c r="CW602" s="20"/>
      <c r="CX602" s="20"/>
      <c r="CY602" s="20"/>
      <c r="CZ602" s="20"/>
      <c r="DA602" s="20"/>
      <c r="DB602" s="20"/>
      <c r="DC602" s="20"/>
      <c r="DD602" s="20"/>
      <c r="DE602" s="20"/>
      <c r="DF602" s="20"/>
      <c r="DG602" s="20"/>
      <c r="DH602" s="20"/>
      <c r="DI602" s="20"/>
      <c r="DJ602" s="20"/>
      <c r="DK602" s="20"/>
      <c r="DL602" s="20"/>
      <c r="DM602" s="20"/>
      <c r="DN602" s="20"/>
      <c r="DO602" s="20"/>
      <c r="DP602" s="20"/>
      <c r="DQ602" s="20"/>
      <c r="DR602" s="20"/>
      <c r="DS602" s="20"/>
      <c r="DT602" s="20"/>
      <c r="DU602" s="20"/>
      <c r="DV602" s="20"/>
      <c r="DW602" s="20"/>
      <c r="DX602" s="20"/>
      <c r="DY602" s="20"/>
      <c r="DZ602" s="20"/>
      <c r="EA602" s="20"/>
      <c r="EB602" s="20"/>
      <c r="EC602" s="20"/>
      <c r="ED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  <c r="CH603" s="20"/>
      <c r="CI603" s="20"/>
      <c r="CJ603" s="20"/>
      <c r="CK603" s="20"/>
      <c r="CL603" s="20"/>
      <c r="CM603" s="20"/>
      <c r="CN603" s="20"/>
      <c r="CO603" s="20"/>
      <c r="CP603" s="20"/>
      <c r="CQ603" s="20"/>
      <c r="CR603" s="20"/>
      <c r="CS603" s="20"/>
      <c r="CT603" s="20"/>
      <c r="CU603" s="20"/>
      <c r="CV603" s="20"/>
      <c r="CW603" s="20"/>
      <c r="CX603" s="20"/>
      <c r="CY603" s="20"/>
      <c r="CZ603" s="20"/>
      <c r="DA603" s="20"/>
      <c r="DB603" s="20"/>
      <c r="DC603" s="20"/>
      <c r="DD603" s="20"/>
      <c r="DE603" s="20"/>
      <c r="DF603" s="20"/>
      <c r="DG603" s="20"/>
      <c r="DH603" s="20"/>
      <c r="DI603" s="20"/>
      <c r="DJ603" s="20"/>
      <c r="DK603" s="20"/>
      <c r="DL603" s="20"/>
      <c r="DM603" s="20"/>
      <c r="DN603" s="20"/>
      <c r="DO603" s="20"/>
      <c r="DP603" s="20"/>
      <c r="DQ603" s="20"/>
      <c r="DR603" s="20"/>
      <c r="DS603" s="20"/>
      <c r="DT603" s="20"/>
      <c r="DU603" s="20"/>
      <c r="DV603" s="20"/>
      <c r="DW603" s="20"/>
      <c r="DX603" s="20"/>
      <c r="DY603" s="20"/>
      <c r="DZ603" s="20"/>
      <c r="EA603" s="20"/>
      <c r="EB603" s="20"/>
      <c r="EC603" s="20"/>
      <c r="ED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  <c r="CH604" s="20"/>
      <c r="CI604" s="20"/>
      <c r="CJ604" s="20"/>
      <c r="CK604" s="20"/>
      <c r="CL604" s="20"/>
      <c r="CM604" s="20"/>
      <c r="CN604" s="20"/>
      <c r="CO604" s="20"/>
      <c r="CP604" s="20"/>
      <c r="CQ604" s="20"/>
      <c r="CR604" s="20"/>
      <c r="CS604" s="20"/>
      <c r="CT604" s="20"/>
      <c r="CU604" s="20"/>
      <c r="CV604" s="20"/>
      <c r="CW604" s="20"/>
      <c r="CX604" s="20"/>
      <c r="CY604" s="20"/>
      <c r="CZ604" s="20"/>
      <c r="DA604" s="20"/>
      <c r="DB604" s="20"/>
      <c r="DC604" s="20"/>
      <c r="DD604" s="20"/>
      <c r="DE604" s="20"/>
      <c r="DF604" s="20"/>
      <c r="DG604" s="20"/>
      <c r="DH604" s="20"/>
      <c r="DI604" s="20"/>
      <c r="DJ604" s="20"/>
      <c r="DK604" s="20"/>
      <c r="DL604" s="20"/>
      <c r="DM604" s="20"/>
      <c r="DN604" s="20"/>
      <c r="DO604" s="20"/>
      <c r="DP604" s="20"/>
      <c r="DQ604" s="20"/>
      <c r="DR604" s="20"/>
      <c r="DS604" s="20"/>
      <c r="DT604" s="20"/>
      <c r="DU604" s="20"/>
      <c r="DV604" s="20"/>
      <c r="DW604" s="20"/>
      <c r="DX604" s="20"/>
      <c r="DY604" s="20"/>
      <c r="DZ604" s="20"/>
      <c r="EA604" s="20"/>
      <c r="EB604" s="20"/>
      <c r="EC604" s="20"/>
      <c r="ED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  <c r="CH605" s="20"/>
      <c r="CI605" s="20"/>
      <c r="CJ605" s="20"/>
      <c r="CK605" s="20"/>
      <c r="CL605" s="20"/>
      <c r="CM605" s="20"/>
      <c r="CN605" s="20"/>
      <c r="CO605" s="20"/>
      <c r="CP605" s="20"/>
      <c r="CQ605" s="20"/>
      <c r="CR605" s="20"/>
      <c r="CS605" s="20"/>
      <c r="CT605" s="20"/>
      <c r="CU605" s="20"/>
      <c r="CV605" s="20"/>
      <c r="CW605" s="20"/>
      <c r="CX605" s="20"/>
      <c r="CY605" s="20"/>
      <c r="CZ605" s="20"/>
      <c r="DA605" s="20"/>
      <c r="DB605" s="20"/>
      <c r="DC605" s="20"/>
      <c r="DD605" s="20"/>
      <c r="DE605" s="20"/>
      <c r="DF605" s="20"/>
      <c r="DG605" s="20"/>
      <c r="DH605" s="20"/>
      <c r="DI605" s="20"/>
      <c r="DJ605" s="20"/>
      <c r="DK605" s="20"/>
      <c r="DL605" s="20"/>
      <c r="DM605" s="20"/>
      <c r="DN605" s="20"/>
      <c r="DO605" s="20"/>
      <c r="DP605" s="20"/>
      <c r="DQ605" s="20"/>
      <c r="DR605" s="20"/>
      <c r="DS605" s="20"/>
      <c r="DT605" s="20"/>
      <c r="DU605" s="20"/>
      <c r="DV605" s="20"/>
      <c r="DW605" s="20"/>
      <c r="DX605" s="20"/>
      <c r="DY605" s="20"/>
      <c r="DZ605" s="20"/>
      <c r="EA605" s="20"/>
      <c r="EB605" s="20"/>
      <c r="EC605" s="20"/>
      <c r="ED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  <c r="CS606" s="20"/>
      <c r="CT606" s="20"/>
      <c r="CU606" s="20"/>
      <c r="CV606" s="20"/>
      <c r="CW606" s="20"/>
      <c r="CX606" s="20"/>
      <c r="CY606" s="20"/>
      <c r="CZ606" s="20"/>
      <c r="DA606" s="20"/>
      <c r="DB606" s="20"/>
      <c r="DC606" s="20"/>
      <c r="DD606" s="20"/>
      <c r="DE606" s="20"/>
      <c r="DF606" s="20"/>
      <c r="DG606" s="20"/>
      <c r="DH606" s="20"/>
      <c r="DI606" s="20"/>
      <c r="DJ606" s="20"/>
      <c r="DK606" s="20"/>
      <c r="DL606" s="20"/>
      <c r="DM606" s="20"/>
      <c r="DN606" s="20"/>
      <c r="DO606" s="20"/>
      <c r="DP606" s="20"/>
      <c r="DQ606" s="20"/>
      <c r="DR606" s="20"/>
      <c r="DS606" s="20"/>
      <c r="DT606" s="20"/>
      <c r="DU606" s="20"/>
      <c r="DV606" s="20"/>
      <c r="DW606" s="20"/>
      <c r="DX606" s="20"/>
      <c r="DY606" s="20"/>
      <c r="DZ606" s="20"/>
      <c r="EA606" s="20"/>
      <c r="EB606" s="20"/>
      <c r="EC606" s="20"/>
      <c r="ED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  <c r="CS607" s="20"/>
      <c r="CT607" s="20"/>
      <c r="CU607" s="20"/>
      <c r="CV607" s="20"/>
      <c r="CW607" s="20"/>
      <c r="CX607" s="20"/>
      <c r="CY607" s="20"/>
      <c r="CZ607" s="20"/>
      <c r="DA607" s="20"/>
      <c r="DB607" s="20"/>
      <c r="DC607" s="20"/>
      <c r="DD607" s="20"/>
      <c r="DE607" s="20"/>
      <c r="DF607" s="20"/>
      <c r="DG607" s="20"/>
      <c r="DH607" s="20"/>
      <c r="DI607" s="20"/>
      <c r="DJ607" s="20"/>
      <c r="DK607" s="20"/>
      <c r="DL607" s="20"/>
      <c r="DM607" s="20"/>
      <c r="DN607" s="20"/>
      <c r="DO607" s="20"/>
      <c r="DP607" s="20"/>
      <c r="DQ607" s="20"/>
      <c r="DR607" s="20"/>
      <c r="DS607" s="20"/>
      <c r="DT607" s="20"/>
      <c r="DU607" s="20"/>
      <c r="DV607" s="20"/>
      <c r="DW607" s="20"/>
      <c r="DX607" s="20"/>
      <c r="DY607" s="20"/>
      <c r="DZ607" s="20"/>
      <c r="EA607" s="20"/>
      <c r="EB607" s="20"/>
      <c r="EC607" s="20"/>
      <c r="ED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20"/>
      <c r="CP608" s="20"/>
      <c r="CQ608" s="20"/>
      <c r="CR608" s="20"/>
      <c r="CS608" s="20"/>
      <c r="CT608" s="20"/>
      <c r="CU608" s="20"/>
      <c r="CV608" s="20"/>
      <c r="CW608" s="20"/>
      <c r="CX608" s="20"/>
      <c r="CY608" s="20"/>
      <c r="CZ608" s="20"/>
      <c r="DA608" s="20"/>
      <c r="DB608" s="20"/>
      <c r="DC608" s="20"/>
      <c r="DD608" s="20"/>
      <c r="DE608" s="20"/>
      <c r="DF608" s="20"/>
      <c r="DG608" s="20"/>
      <c r="DH608" s="20"/>
      <c r="DI608" s="20"/>
      <c r="DJ608" s="20"/>
      <c r="DK608" s="20"/>
      <c r="DL608" s="20"/>
      <c r="DM608" s="20"/>
      <c r="DN608" s="20"/>
      <c r="DO608" s="20"/>
      <c r="DP608" s="20"/>
      <c r="DQ608" s="20"/>
      <c r="DR608" s="20"/>
      <c r="DS608" s="20"/>
      <c r="DT608" s="20"/>
      <c r="DU608" s="20"/>
      <c r="DV608" s="20"/>
      <c r="DW608" s="20"/>
      <c r="DX608" s="20"/>
      <c r="DY608" s="20"/>
      <c r="DZ608" s="20"/>
      <c r="EA608" s="20"/>
      <c r="EB608" s="20"/>
      <c r="EC608" s="20"/>
      <c r="ED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20"/>
      <c r="CP609" s="20"/>
      <c r="CQ609" s="20"/>
      <c r="CR609" s="20"/>
      <c r="CS609" s="20"/>
      <c r="CT609" s="20"/>
      <c r="CU609" s="20"/>
      <c r="CV609" s="20"/>
      <c r="CW609" s="20"/>
      <c r="CX609" s="20"/>
      <c r="CY609" s="20"/>
      <c r="CZ609" s="20"/>
      <c r="DA609" s="20"/>
      <c r="DB609" s="20"/>
      <c r="DC609" s="20"/>
      <c r="DD609" s="20"/>
      <c r="DE609" s="20"/>
      <c r="DF609" s="20"/>
      <c r="DG609" s="20"/>
      <c r="DH609" s="20"/>
      <c r="DI609" s="20"/>
      <c r="DJ609" s="20"/>
      <c r="DK609" s="20"/>
      <c r="DL609" s="20"/>
      <c r="DM609" s="20"/>
      <c r="DN609" s="20"/>
      <c r="DO609" s="20"/>
      <c r="DP609" s="20"/>
      <c r="DQ609" s="20"/>
      <c r="DR609" s="20"/>
      <c r="DS609" s="20"/>
      <c r="DT609" s="20"/>
      <c r="DU609" s="20"/>
      <c r="DV609" s="20"/>
      <c r="DW609" s="20"/>
      <c r="DX609" s="20"/>
      <c r="DY609" s="20"/>
      <c r="DZ609" s="20"/>
      <c r="EA609" s="20"/>
      <c r="EB609" s="20"/>
      <c r="EC609" s="20"/>
      <c r="ED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20"/>
      <c r="CP610" s="20"/>
      <c r="CQ610" s="20"/>
      <c r="CR610" s="20"/>
      <c r="CS610" s="20"/>
      <c r="CT610" s="20"/>
      <c r="CU610" s="20"/>
      <c r="CV610" s="20"/>
      <c r="CW610" s="20"/>
      <c r="CX610" s="20"/>
      <c r="CY610" s="20"/>
      <c r="CZ610" s="20"/>
      <c r="DA610" s="20"/>
      <c r="DB610" s="20"/>
      <c r="DC610" s="20"/>
      <c r="DD610" s="20"/>
      <c r="DE610" s="20"/>
      <c r="DF610" s="20"/>
      <c r="DG610" s="20"/>
      <c r="DH610" s="20"/>
      <c r="DI610" s="20"/>
      <c r="DJ610" s="20"/>
      <c r="DK610" s="20"/>
      <c r="DL610" s="20"/>
      <c r="DM610" s="20"/>
      <c r="DN610" s="20"/>
      <c r="DO610" s="20"/>
      <c r="DP610" s="20"/>
      <c r="DQ610" s="20"/>
      <c r="DR610" s="20"/>
      <c r="DS610" s="20"/>
      <c r="DT610" s="20"/>
      <c r="DU610" s="20"/>
      <c r="DV610" s="20"/>
      <c r="DW610" s="20"/>
      <c r="DX610" s="20"/>
      <c r="DY610" s="20"/>
      <c r="DZ610" s="20"/>
      <c r="EA610" s="20"/>
      <c r="EB610" s="20"/>
      <c r="EC610" s="20"/>
      <c r="ED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20"/>
      <c r="CP611" s="20"/>
      <c r="CQ611" s="20"/>
      <c r="CR611" s="20"/>
      <c r="CS611" s="20"/>
      <c r="CT611" s="20"/>
      <c r="CU611" s="20"/>
      <c r="CV611" s="20"/>
      <c r="CW611" s="20"/>
      <c r="CX611" s="20"/>
      <c r="CY611" s="20"/>
      <c r="CZ611" s="20"/>
      <c r="DA611" s="20"/>
      <c r="DB611" s="20"/>
      <c r="DC611" s="20"/>
      <c r="DD611" s="20"/>
      <c r="DE611" s="20"/>
      <c r="DF611" s="20"/>
      <c r="DG611" s="20"/>
      <c r="DH611" s="20"/>
      <c r="DI611" s="20"/>
      <c r="DJ611" s="20"/>
      <c r="DK611" s="20"/>
      <c r="DL611" s="20"/>
      <c r="DM611" s="20"/>
      <c r="DN611" s="20"/>
      <c r="DO611" s="20"/>
      <c r="DP611" s="20"/>
      <c r="DQ611" s="20"/>
      <c r="DR611" s="20"/>
      <c r="DS611" s="20"/>
      <c r="DT611" s="20"/>
      <c r="DU611" s="20"/>
      <c r="DV611" s="20"/>
      <c r="DW611" s="20"/>
      <c r="DX611" s="20"/>
      <c r="DY611" s="20"/>
      <c r="DZ611" s="20"/>
      <c r="EA611" s="20"/>
      <c r="EB611" s="20"/>
      <c r="EC611" s="20"/>
      <c r="ED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  <c r="CS612" s="20"/>
      <c r="CT612" s="20"/>
      <c r="CU612" s="20"/>
      <c r="CV612" s="20"/>
      <c r="CW612" s="20"/>
      <c r="CX612" s="20"/>
      <c r="CY612" s="20"/>
      <c r="CZ612" s="20"/>
      <c r="DA612" s="20"/>
      <c r="DB612" s="20"/>
      <c r="DC612" s="20"/>
      <c r="DD612" s="20"/>
      <c r="DE612" s="20"/>
      <c r="DF612" s="20"/>
      <c r="DG612" s="20"/>
      <c r="DH612" s="20"/>
      <c r="DI612" s="20"/>
      <c r="DJ612" s="20"/>
      <c r="DK612" s="20"/>
      <c r="DL612" s="20"/>
      <c r="DM612" s="20"/>
      <c r="DN612" s="20"/>
      <c r="DO612" s="20"/>
      <c r="DP612" s="20"/>
      <c r="DQ612" s="20"/>
      <c r="DR612" s="20"/>
      <c r="DS612" s="20"/>
      <c r="DT612" s="20"/>
      <c r="DU612" s="20"/>
      <c r="DV612" s="20"/>
      <c r="DW612" s="20"/>
      <c r="DX612" s="20"/>
      <c r="DY612" s="20"/>
      <c r="DZ612" s="20"/>
      <c r="EA612" s="20"/>
      <c r="EB612" s="20"/>
      <c r="EC612" s="20"/>
      <c r="ED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  <c r="CS613" s="20"/>
      <c r="CT613" s="20"/>
      <c r="CU613" s="20"/>
      <c r="CV613" s="20"/>
      <c r="CW613" s="20"/>
      <c r="CX613" s="20"/>
      <c r="CY613" s="20"/>
      <c r="CZ613" s="20"/>
      <c r="DA613" s="20"/>
      <c r="DB613" s="20"/>
      <c r="DC613" s="20"/>
      <c r="DD613" s="20"/>
      <c r="DE613" s="20"/>
      <c r="DF613" s="20"/>
      <c r="DG613" s="20"/>
      <c r="DH613" s="20"/>
      <c r="DI613" s="20"/>
      <c r="DJ613" s="20"/>
      <c r="DK613" s="20"/>
      <c r="DL613" s="20"/>
      <c r="DM613" s="20"/>
      <c r="DN613" s="20"/>
      <c r="DO613" s="20"/>
      <c r="DP613" s="20"/>
      <c r="DQ613" s="20"/>
      <c r="DR613" s="20"/>
      <c r="DS613" s="20"/>
      <c r="DT613" s="20"/>
      <c r="DU613" s="20"/>
      <c r="DV613" s="20"/>
      <c r="DW613" s="20"/>
      <c r="DX613" s="20"/>
      <c r="DY613" s="20"/>
      <c r="DZ613" s="20"/>
      <c r="EA613" s="20"/>
      <c r="EB613" s="20"/>
      <c r="EC613" s="20"/>
      <c r="ED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  <c r="CS614" s="20"/>
      <c r="CT614" s="20"/>
      <c r="CU614" s="20"/>
      <c r="CV614" s="20"/>
      <c r="CW614" s="20"/>
      <c r="CX614" s="20"/>
      <c r="CY614" s="20"/>
      <c r="CZ614" s="20"/>
      <c r="DA614" s="20"/>
      <c r="DB614" s="20"/>
      <c r="DC614" s="20"/>
      <c r="DD614" s="20"/>
      <c r="DE614" s="20"/>
      <c r="DF614" s="20"/>
      <c r="DG614" s="20"/>
      <c r="DH614" s="20"/>
      <c r="DI614" s="20"/>
      <c r="DJ614" s="20"/>
      <c r="DK614" s="20"/>
      <c r="DL614" s="20"/>
      <c r="DM614" s="20"/>
      <c r="DN614" s="20"/>
      <c r="DO614" s="20"/>
      <c r="DP614" s="20"/>
      <c r="DQ614" s="20"/>
      <c r="DR614" s="20"/>
      <c r="DS614" s="20"/>
      <c r="DT614" s="20"/>
      <c r="DU614" s="20"/>
      <c r="DV614" s="20"/>
      <c r="DW614" s="20"/>
      <c r="DX614" s="20"/>
      <c r="DY614" s="20"/>
      <c r="DZ614" s="20"/>
      <c r="EA614" s="20"/>
      <c r="EB614" s="20"/>
      <c r="EC614" s="20"/>
      <c r="ED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  <c r="CS615" s="20"/>
      <c r="CT615" s="20"/>
      <c r="CU615" s="20"/>
      <c r="CV615" s="20"/>
      <c r="CW615" s="20"/>
      <c r="CX615" s="20"/>
      <c r="CY615" s="20"/>
      <c r="CZ615" s="20"/>
      <c r="DA615" s="20"/>
      <c r="DB615" s="20"/>
      <c r="DC615" s="20"/>
      <c r="DD615" s="20"/>
      <c r="DE615" s="20"/>
      <c r="DF615" s="20"/>
      <c r="DG615" s="20"/>
      <c r="DH615" s="20"/>
      <c r="DI615" s="20"/>
      <c r="DJ615" s="20"/>
      <c r="DK615" s="20"/>
      <c r="DL615" s="20"/>
      <c r="DM615" s="20"/>
      <c r="DN615" s="20"/>
      <c r="DO615" s="20"/>
      <c r="DP615" s="20"/>
      <c r="DQ615" s="20"/>
      <c r="DR615" s="20"/>
      <c r="DS615" s="20"/>
      <c r="DT615" s="20"/>
      <c r="DU615" s="20"/>
      <c r="DV615" s="20"/>
      <c r="DW615" s="20"/>
      <c r="DX615" s="20"/>
      <c r="DY615" s="20"/>
      <c r="DZ615" s="20"/>
      <c r="EA615" s="20"/>
      <c r="EB615" s="20"/>
      <c r="EC615" s="20"/>
      <c r="ED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  <c r="CS616" s="20"/>
      <c r="CT616" s="20"/>
      <c r="CU616" s="20"/>
      <c r="CV616" s="20"/>
      <c r="CW616" s="20"/>
      <c r="CX616" s="20"/>
      <c r="CY616" s="20"/>
      <c r="CZ616" s="20"/>
      <c r="DA616" s="20"/>
      <c r="DB616" s="20"/>
      <c r="DC616" s="20"/>
      <c r="DD616" s="20"/>
      <c r="DE616" s="20"/>
      <c r="DF616" s="20"/>
      <c r="DG616" s="20"/>
      <c r="DH616" s="20"/>
      <c r="DI616" s="20"/>
      <c r="DJ616" s="20"/>
      <c r="DK616" s="20"/>
      <c r="DL616" s="20"/>
      <c r="DM616" s="20"/>
      <c r="DN616" s="20"/>
      <c r="DO616" s="20"/>
      <c r="DP616" s="20"/>
      <c r="DQ616" s="20"/>
      <c r="DR616" s="20"/>
      <c r="DS616" s="20"/>
      <c r="DT616" s="20"/>
      <c r="DU616" s="20"/>
      <c r="DV616" s="20"/>
      <c r="DW616" s="20"/>
      <c r="DX616" s="20"/>
      <c r="DY616" s="20"/>
      <c r="DZ616" s="20"/>
      <c r="EA616" s="20"/>
      <c r="EB616" s="20"/>
      <c r="EC616" s="20"/>
      <c r="ED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20"/>
      <c r="CQ617" s="20"/>
      <c r="CR617" s="20"/>
      <c r="CS617" s="20"/>
      <c r="CT617" s="20"/>
      <c r="CU617" s="20"/>
      <c r="CV617" s="20"/>
      <c r="CW617" s="20"/>
      <c r="CX617" s="20"/>
      <c r="CY617" s="20"/>
      <c r="CZ617" s="20"/>
      <c r="DA617" s="20"/>
      <c r="DB617" s="20"/>
      <c r="DC617" s="20"/>
      <c r="DD617" s="20"/>
      <c r="DE617" s="20"/>
      <c r="DF617" s="20"/>
      <c r="DG617" s="20"/>
      <c r="DH617" s="20"/>
      <c r="DI617" s="20"/>
      <c r="DJ617" s="20"/>
      <c r="DK617" s="20"/>
      <c r="DL617" s="20"/>
      <c r="DM617" s="20"/>
      <c r="DN617" s="20"/>
      <c r="DO617" s="20"/>
      <c r="DP617" s="20"/>
      <c r="DQ617" s="20"/>
      <c r="DR617" s="20"/>
      <c r="DS617" s="20"/>
      <c r="DT617" s="20"/>
      <c r="DU617" s="20"/>
      <c r="DV617" s="20"/>
      <c r="DW617" s="20"/>
      <c r="DX617" s="20"/>
      <c r="DY617" s="20"/>
      <c r="DZ617" s="20"/>
      <c r="EA617" s="20"/>
      <c r="EB617" s="20"/>
      <c r="EC617" s="20"/>
      <c r="ED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20"/>
      <c r="CQ618" s="20"/>
      <c r="CR618" s="20"/>
      <c r="CS618" s="20"/>
      <c r="CT618" s="20"/>
      <c r="CU618" s="20"/>
      <c r="CV618" s="20"/>
      <c r="CW618" s="20"/>
      <c r="CX618" s="20"/>
      <c r="CY618" s="20"/>
      <c r="CZ618" s="20"/>
      <c r="DA618" s="20"/>
      <c r="DB618" s="20"/>
      <c r="DC618" s="20"/>
      <c r="DD618" s="20"/>
      <c r="DE618" s="20"/>
      <c r="DF618" s="20"/>
      <c r="DG618" s="20"/>
      <c r="DH618" s="20"/>
      <c r="DI618" s="20"/>
      <c r="DJ618" s="20"/>
      <c r="DK618" s="20"/>
      <c r="DL618" s="20"/>
      <c r="DM618" s="20"/>
      <c r="DN618" s="20"/>
      <c r="DO618" s="20"/>
      <c r="DP618" s="20"/>
      <c r="DQ618" s="20"/>
      <c r="DR618" s="20"/>
      <c r="DS618" s="20"/>
      <c r="DT618" s="20"/>
      <c r="DU618" s="20"/>
      <c r="DV618" s="20"/>
      <c r="DW618" s="20"/>
      <c r="DX618" s="20"/>
      <c r="DY618" s="20"/>
      <c r="DZ618" s="20"/>
      <c r="EA618" s="20"/>
      <c r="EB618" s="20"/>
      <c r="EC618" s="20"/>
      <c r="ED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  <c r="CS619" s="20"/>
      <c r="CT619" s="20"/>
      <c r="CU619" s="20"/>
      <c r="CV619" s="20"/>
      <c r="CW619" s="20"/>
      <c r="CX619" s="20"/>
      <c r="CY619" s="20"/>
      <c r="CZ619" s="20"/>
      <c r="DA619" s="20"/>
      <c r="DB619" s="20"/>
      <c r="DC619" s="20"/>
      <c r="DD619" s="20"/>
      <c r="DE619" s="20"/>
      <c r="DF619" s="20"/>
      <c r="DG619" s="20"/>
      <c r="DH619" s="20"/>
      <c r="DI619" s="20"/>
      <c r="DJ619" s="20"/>
      <c r="DK619" s="20"/>
      <c r="DL619" s="20"/>
      <c r="DM619" s="20"/>
      <c r="DN619" s="20"/>
      <c r="DO619" s="20"/>
      <c r="DP619" s="20"/>
      <c r="DQ619" s="20"/>
      <c r="DR619" s="20"/>
      <c r="DS619" s="20"/>
      <c r="DT619" s="20"/>
      <c r="DU619" s="20"/>
      <c r="DV619" s="20"/>
      <c r="DW619" s="20"/>
      <c r="DX619" s="20"/>
      <c r="DY619" s="20"/>
      <c r="DZ619" s="20"/>
      <c r="EA619" s="20"/>
      <c r="EB619" s="20"/>
      <c r="EC619" s="20"/>
      <c r="ED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  <c r="CS620" s="20"/>
      <c r="CT620" s="20"/>
      <c r="CU620" s="20"/>
      <c r="CV620" s="20"/>
      <c r="CW620" s="20"/>
      <c r="CX620" s="20"/>
      <c r="CY620" s="20"/>
      <c r="CZ620" s="20"/>
      <c r="DA620" s="20"/>
      <c r="DB620" s="20"/>
      <c r="DC620" s="20"/>
      <c r="DD620" s="20"/>
      <c r="DE620" s="20"/>
      <c r="DF620" s="20"/>
      <c r="DG620" s="20"/>
      <c r="DH620" s="20"/>
      <c r="DI620" s="20"/>
      <c r="DJ620" s="20"/>
      <c r="DK620" s="20"/>
      <c r="DL620" s="20"/>
      <c r="DM620" s="20"/>
      <c r="DN620" s="20"/>
      <c r="DO620" s="20"/>
      <c r="DP620" s="20"/>
      <c r="DQ620" s="20"/>
      <c r="DR620" s="20"/>
      <c r="DS620" s="20"/>
      <c r="DT620" s="20"/>
      <c r="DU620" s="20"/>
      <c r="DV620" s="20"/>
      <c r="DW620" s="20"/>
      <c r="DX620" s="20"/>
      <c r="DY620" s="20"/>
      <c r="DZ620" s="20"/>
      <c r="EA620" s="20"/>
      <c r="EB620" s="20"/>
      <c r="EC620" s="20"/>
      <c r="ED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20"/>
      <c r="CP621" s="20"/>
      <c r="CQ621" s="20"/>
      <c r="CR621" s="20"/>
      <c r="CS621" s="20"/>
      <c r="CT621" s="20"/>
      <c r="CU621" s="20"/>
      <c r="CV621" s="20"/>
      <c r="CW621" s="20"/>
      <c r="CX621" s="20"/>
      <c r="CY621" s="20"/>
      <c r="CZ621" s="20"/>
      <c r="DA621" s="20"/>
      <c r="DB621" s="20"/>
      <c r="DC621" s="20"/>
      <c r="DD621" s="20"/>
      <c r="DE621" s="20"/>
      <c r="DF621" s="20"/>
      <c r="DG621" s="20"/>
      <c r="DH621" s="20"/>
      <c r="DI621" s="20"/>
      <c r="DJ621" s="20"/>
      <c r="DK621" s="20"/>
      <c r="DL621" s="20"/>
      <c r="DM621" s="20"/>
      <c r="DN621" s="20"/>
      <c r="DO621" s="20"/>
      <c r="DP621" s="20"/>
      <c r="DQ621" s="20"/>
      <c r="DR621" s="20"/>
      <c r="DS621" s="20"/>
      <c r="DT621" s="20"/>
      <c r="DU621" s="20"/>
      <c r="DV621" s="20"/>
      <c r="DW621" s="20"/>
      <c r="DX621" s="20"/>
      <c r="DY621" s="20"/>
      <c r="DZ621" s="20"/>
      <c r="EA621" s="20"/>
      <c r="EB621" s="20"/>
      <c r="EC621" s="20"/>
      <c r="ED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20"/>
      <c r="CP622" s="20"/>
      <c r="CQ622" s="20"/>
      <c r="CR622" s="20"/>
      <c r="CS622" s="20"/>
      <c r="CT622" s="20"/>
      <c r="CU622" s="20"/>
      <c r="CV622" s="20"/>
      <c r="CW622" s="20"/>
      <c r="CX622" s="20"/>
      <c r="CY622" s="20"/>
      <c r="CZ622" s="20"/>
      <c r="DA622" s="20"/>
      <c r="DB622" s="20"/>
      <c r="DC622" s="20"/>
      <c r="DD622" s="20"/>
      <c r="DE622" s="20"/>
      <c r="DF622" s="20"/>
      <c r="DG622" s="20"/>
      <c r="DH622" s="20"/>
      <c r="DI622" s="20"/>
      <c r="DJ622" s="20"/>
      <c r="DK622" s="20"/>
      <c r="DL622" s="20"/>
      <c r="DM622" s="20"/>
      <c r="DN622" s="20"/>
      <c r="DO622" s="20"/>
      <c r="DP622" s="20"/>
      <c r="DQ622" s="20"/>
      <c r="DR622" s="20"/>
      <c r="DS622" s="20"/>
      <c r="DT622" s="20"/>
      <c r="DU622" s="20"/>
      <c r="DV622" s="20"/>
      <c r="DW622" s="20"/>
      <c r="DX622" s="20"/>
      <c r="DY622" s="20"/>
      <c r="DZ622" s="20"/>
      <c r="EA622" s="20"/>
      <c r="EB622" s="20"/>
      <c r="EC622" s="20"/>
      <c r="ED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20"/>
      <c r="CP623" s="20"/>
      <c r="CQ623" s="20"/>
      <c r="CR623" s="20"/>
      <c r="CS623" s="20"/>
      <c r="CT623" s="20"/>
      <c r="CU623" s="20"/>
      <c r="CV623" s="20"/>
      <c r="CW623" s="20"/>
      <c r="CX623" s="20"/>
      <c r="CY623" s="20"/>
      <c r="CZ623" s="20"/>
      <c r="DA623" s="20"/>
      <c r="DB623" s="20"/>
      <c r="DC623" s="20"/>
      <c r="DD623" s="20"/>
      <c r="DE623" s="20"/>
      <c r="DF623" s="20"/>
      <c r="DG623" s="20"/>
      <c r="DH623" s="20"/>
      <c r="DI623" s="20"/>
      <c r="DJ623" s="20"/>
      <c r="DK623" s="20"/>
      <c r="DL623" s="20"/>
      <c r="DM623" s="20"/>
      <c r="DN623" s="20"/>
      <c r="DO623" s="20"/>
      <c r="DP623" s="20"/>
      <c r="DQ623" s="20"/>
      <c r="DR623" s="20"/>
      <c r="DS623" s="20"/>
      <c r="DT623" s="20"/>
      <c r="DU623" s="20"/>
      <c r="DV623" s="20"/>
      <c r="DW623" s="20"/>
      <c r="DX623" s="20"/>
      <c r="DY623" s="20"/>
      <c r="DZ623" s="20"/>
      <c r="EA623" s="20"/>
      <c r="EB623" s="20"/>
      <c r="EC623" s="20"/>
      <c r="ED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  <c r="CS624" s="20"/>
      <c r="CT624" s="20"/>
      <c r="CU624" s="20"/>
      <c r="CV624" s="20"/>
      <c r="CW624" s="20"/>
      <c r="CX624" s="20"/>
      <c r="CY624" s="20"/>
      <c r="CZ624" s="20"/>
      <c r="DA624" s="20"/>
      <c r="DB624" s="20"/>
      <c r="DC624" s="20"/>
      <c r="DD624" s="20"/>
      <c r="DE624" s="20"/>
      <c r="DF624" s="20"/>
      <c r="DG624" s="20"/>
      <c r="DH624" s="20"/>
      <c r="DI624" s="20"/>
      <c r="DJ624" s="20"/>
      <c r="DK624" s="20"/>
      <c r="DL624" s="20"/>
      <c r="DM624" s="20"/>
      <c r="DN624" s="20"/>
      <c r="DO624" s="20"/>
      <c r="DP624" s="20"/>
      <c r="DQ624" s="20"/>
      <c r="DR624" s="20"/>
      <c r="DS624" s="20"/>
      <c r="DT624" s="20"/>
      <c r="DU624" s="20"/>
      <c r="DV624" s="20"/>
      <c r="DW624" s="20"/>
      <c r="DX624" s="20"/>
      <c r="DY624" s="20"/>
      <c r="DZ624" s="20"/>
      <c r="EA624" s="20"/>
      <c r="EB624" s="20"/>
      <c r="EC624" s="20"/>
      <c r="ED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  <c r="CS625" s="20"/>
      <c r="CT625" s="20"/>
      <c r="CU625" s="20"/>
      <c r="CV625" s="20"/>
      <c r="CW625" s="20"/>
      <c r="CX625" s="20"/>
      <c r="CY625" s="20"/>
      <c r="CZ625" s="20"/>
      <c r="DA625" s="20"/>
      <c r="DB625" s="20"/>
      <c r="DC625" s="20"/>
      <c r="DD625" s="20"/>
      <c r="DE625" s="20"/>
      <c r="DF625" s="20"/>
      <c r="DG625" s="20"/>
      <c r="DH625" s="20"/>
      <c r="DI625" s="20"/>
      <c r="DJ625" s="20"/>
      <c r="DK625" s="20"/>
      <c r="DL625" s="20"/>
      <c r="DM625" s="20"/>
      <c r="DN625" s="20"/>
      <c r="DO625" s="20"/>
      <c r="DP625" s="20"/>
      <c r="DQ625" s="20"/>
      <c r="DR625" s="20"/>
      <c r="DS625" s="20"/>
      <c r="DT625" s="20"/>
      <c r="DU625" s="20"/>
      <c r="DV625" s="20"/>
      <c r="DW625" s="20"/>
      <c r="DX625" s="20"/>
      <c r="DY625" s="20"/>
      <c r="DZ625" s="20"/>
      <c r="EA625" s="20"/>
      <c r="EB625" s="20"/>
      <c r="EC625" s="20"/>
      <c r="ED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  <c r="CS626" s="20"/>
      <c r="CT626" s="20"/>
      <c r="CU626" s="20"/>
      <c r="CV626" s="20"/>
      <c r="CW626" s="20"/>
      <c r="CX626" s="20"/>
      <c r="CY626" s="20"/>
      <c r="CZ626" s="20"/>
      <c r="DA626" s="20"/>
      <c r="DB626" s="20"/>
      <c r="DC626" s="20"/>
      <c r="DD626" s="20"/>
      <c r="DE626" s="20"/>
      <c r="DF626" s="20"/>
      <c r="DG626" s="20"/>
      <c r="DH626" s="20"/>
      <c r="DI626" s="20"/>
      <c r="DJ626" s="20"/>
      <c r="DK626" s="20"/>
      <c r="DL626" s="20"/>
      <c r="DM626" s="20"/>
      <c r="DN626" s="20"/>
      <c r="DO626" s="20"/>
      <c r="DP626" s="20"/>
      <c r="DQ626" s="20"/>
      <c r="DR626" s="20"/>
      <c r="DS626" s="20"/>
      <c r="DT626" s="20"/>
      <c r="DU626" s="20"/>
      <c r="DV626" s="20"/>
      <c r="DW626" s="20"/>
      <c r="DX626" s="20"/>
      <c r="DY626" s="20"/>
      <c r="DZ626" s="20"/>
      <c r="EA626" s="20"/>
      <c r="EB626" s="20"/>
      <c r="EC626" s="20"/>
      <c r="ED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  <c r="CS627" s="20"/>
      <c r="CT627" s="20"/>
      <c r="CU627" s="20"/>
      <c r="CV627" s="20"/>
      <c r="CW627" s="20"/>
      <c r="CX627" s="20"/>
      <c r="CY627" s="20"/>
      <c r="CZ627" s="20"/>
      <c r="DA627" s="20"/>
      <c r="DB627" s="20"/>
      <c r="DC627" s="20"/>
      <c r="DD627" s="20"/>
      <c r="DE627" s="20"/>
      <c r="DF627" s="20"/>
      <c r="DG627" s="20"/>
      <c r="DH627" s="20"/>
      <c r="DI627" s="20"/>
      <c r="DJ627" s="20"/>
      <c r="DK627" s="20"/>
      <c r="DL627" s="20"/>
      <c r="DM627" s="20"/>
      <c r="DN627" s="20"/>
      <c r="DO627" s="20"/>
      <c r="DP627" s="20"/>
      <c r="DQ627" s="20"/>
      <c r="DR627" s="20"/>
      <c r="DS627" s="20"/>
      <c r="DT627" s="20"/>
      <c r="DU627" s="20"/>
      <c r="DV627" s="20"/>
      <c r="DW627" s="20"/>
      <c r="DX627" s="20"/>
      <c r="DY627" s="20"/>
      <c r="DZ627" s="20"/>
      <c r="EA627" s="20"/>
      <c r="EB627" s="20"/>
      <c r="EC627" s="20"/>
      <c r="ED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  <c r="CS628" s="20"/>
      <c r="CT628" s="20"/>
      <c r="CU628" s="20"/>
      <c r="CV628" s="20"/>
      <c r="CW628" s="20"/>
      <c r="CX628" s="20"/>
      <c r="CY628" s="20"/>
      <c r="CZ628" s="20"/>
      <c r="DA628" s="20"/>
      <c r="DB628" s="20"/>
      <c r="DC628" s="20"/>
      <c r="DD628" s="20"/>
      <c r="DE628" s="20"/>
      <c r="DF628" s="20"/>
      <c r="DG628" s="20"/>
      <c r="DH628" s="20"/>
      <c r="DI628" s="20"/>
      <c r="DJ628" s="20"/>
      <c r="DK628" s="20"/>
      <c r="DL628" s="20"/>
      <c r="DM628" s="20"/>
      <c r="DN628" s="20"/>
      <c r="DO628" s="20"/>
      <c r="DP628" s="20"/>
      <c r="DQ628" s="20"/>
      <c r="DR628" s="20"/>
      <c r="DS628" s="20"/>
      <c r="DT628" s="20"/>
      <c r="DU628" s="20"/>
      <c r="DV628" s="20"/>
      <c r="DW628" s="20"/>
      <c r="DX628" s="20"/>
      <c r="DY628" s="20"/>
      <c r="DZ628" s="20"/>
      <c r="EA628" s="20"/>
      <c r="EB628" s="20"/>
      <c r="EC628" s="20"/>
      <c r="ED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  <c r="CS629" s="20"/>
      <c r="CT629" s="20"/>
      <c r="CU629" s="20"/>
      <c r="CV629" s="20"/>
      <c r="CW629" s="20"/>
      <c r="CX629" s="20"/>
      <c r="CY629" s="20"/>
      <c r="CZ629" s="20"/>
      <c r="DA629" s="20"/>
      <c r="DB629" s="20"/>
      <c r="DC629" s="20"/>
      <c r="DD629" s="20"/>
      <c r="DE629" s="20"/>
      <c r="DF629" s="20"/>
      <c r="DG629" s="20"/>
      <c r="DH629" s="20"/>
      <c r="DI629" s="20"/>
      <c r="DJ629" s="20"/>
      <c r="DK629" s="20"/>
      <c r="DL629" s="20"/>
      <c r="DM629" s="20"/>
      <c r="DN629" s="20"/>
      <c r="DO629" s="20"/>
      <c r="DP629" s="20"/>
      <c r="DQ629" s="20"/>
      <c r="DR629" s="20"/>
      <c r="DS629" s="20"/>
      <c r="DT629" s="20"/>
      <c r="DU629" s="20"/>
      <c r="DV629" s="20"/>
      <c r="DW629" s="20"/>
      <c r="DX629" s="20"/>
      <c r="DY629" s="20"/>
      <c r="DZ629" s="20"/>
      <c r="EA629" s="20"/>
      <c r="EB629" s="20"/>
      <c r="EC629" s="20"/>
      <c r="ED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  <c r="CS630" s="20"/>
      <c r="CT630" s="20"/>
      <c r="CU630" s="20"/>
      <c r="CV630" s="20"/>
      <c r="CW630" s="20"/>
      <c r="CX630" s="20"/>
      <c r="CY630" s="20"/>
      <c r="CZ630" s="20"/>
      <c r="DA630" s="20"/>
      <c r="DB630" s="20"/>
      <c r="DC630" s="20"/>
      <c r="DD630" s="20"/>
      <c r="DE630" s="20"/>
      <c r="DF630" s="20"/>
      <c r="DG630" s="20"/>
      <c r="DH630" s="20"/>
      <c r="DI630" s="20"/>
      <c r="DJ630" s="20"/>
      <c r="DK630" s="20"/>
      <c r="DL630" s="20"/>
      <c r="DM630" s="20"/>
      <c r="DN630" s="20"/>
      <c r="DO630" s="20"/>
      <c r="DP630" s="20"/>
      <c r="DQ630" s="20"/>
      <c r="DR630" s="20"/>
      <c r="DS630" s="20"/>
      <c r="DT630" s="20"/>
      <c r="DU630" s="20"/>
      <c r="DV630" s="20"/>
      <c r="DW630" s="20"/>
      <c r="DX630" s="20"/>
      <c r="DY630" s="20"/>
      <c r="DZ630" s="20"/>
      <c r="EA630" s="20"/>
      <c r="EB630" s="20"/>
      <c r="EC630" s="20"/>
      <c r="ED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  <c r="CS631" s="20"/>
      <c r="CT631" s="20"/>
      <c r="CU631" s="20"/>
      <c r="CV631" s="20"/>
      <c r="CW631" s="20"/>
      <c r="CX631" s="20"/>
      <c r="CY631" s="20"/>
      <c r="CZ631" s="20"/>
      <c r="DA631" s="20"/>
      <c r="DB631" s="20"/>
      <c r="DC631" s="20"/>
      <c r="DD631" s="20"/>
      <c r="DE631" s="20"/>
      <c r="DF631" s="20"/>
      <c r="DG631" s="20"/>
      <c r="DH631" s="20"/>
      <c r="DI631" s="20"/>
      <c r="DJ631" s="20"/>
      <c r="DK631" s="20"/>
      <c r="DL631" s="20"/>
      <c r="DM631" s="20"/>
      <c r="DN631" s="20"/>
      <c r="DO631" s="20"/>
      <c r="DP631" s="20"/>
      <c r="DQ631" s="20"/>
      <c r="DR631" s="20"/>
      <c r="DS631" s="20"/>
      <c r="DT631" s="20"/>
      <c r="DU631" s="20"/>
      <c r="DV631" s="20"/>
      <c r="DW631" s="20"/>
      <c r="DX631" s="20"/>
      <c r="DY631" s="20"/>
      <c r="DZ631" s="20"/>
      <c r="EA631" s="20"/>
      <c r="EB631" s="20"/>
      <c r="EC631" s="20"/>
      <c r="ED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  <c r="CH632" s="20"/>
      <c r="CI632" s="20"/>
      <c r="CJ632" s="20"/>
      <c r="CK632" s="20"/>
      <c r="CL632" s="20"/>
      <c r="CM632" s="20"/>
      <c r="CN632" s="20"/>
      <c r="CO632" s="20"/>
      <c r="CP632" s="20"/>
      <c r="CQ632" s="20"/>
      <c r="CR632" s="20"/>
      <c r="CS632" s="20"/>
      <c r="CT632" s="20"/>
      <c r="CU632" s="20"/>
      <c r="CV632" s="20"/>
      <c r="CW632" s="20"/>
      <c r="CX632" s="20"/>
      <c r="CY632" s="20"/>
      <c r="CZ632" s="20"/>
      <c r="DA632" s="20"/>
      <c r="DB632" s="20"/>
      <c r="DC632" s="20"/>
      <c r="DD632" s="20"/>
      <c r="DE632" s="20"/>
      <c r="DF632" s="20"/>
      <c r="DG632" s="20"/>
      <c r="DH632" s="20"/>
      <c r="DI632" s="20"/>
      <c r="DJ632" s="20"/>
      <c r="DK632" s="20"/>
      <c r="DL632" s="20"/>
      <c r="DM632" s="20"/>
      <c r="DN632" s="20"/>
      <c r="DO632" s="20"/>
      <c r="DP632" s="20"/>
      <c r="DQ632" s="20"/>
      <c r="DR632" s="20"/>
      <c r="DS632" s="20"/>
      <c r="DT632" s="20"/>
      <c r="DU632" s="20"/>
      <c r="DV632" s="20"/>
      <c r="DW632" s="20"/>
      <c r="DX632" s="20"/>
      <c r="DY632" s="20"/>
      <c r="DZ632" s="20"/>
      <c r="EA632" s="20"/>
      <c r="EB632" s="20"/>
      <c r="EC632" s="20"/>
      <c r="ED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  <c r="CH633" s="20"/>
      <c r="CI633" s="20"/>
      <c r="CJ633" s="20"/>
      <c r="CK633" s="20"/>
      <c r="CL633" s="20"/>
      <c r="CM633" s="20"/>
      <c r="CN633" s="20"/>
      <c r="CO633" s="20"/>
      <c r="CP633" s="20"/>
      <c r="CQ633" s="20"/>
      <c r="CR633" s="20"/>
      <c r="CS633" s="20"/>
      <c r="CT633" s="20"/>
      <c r="CU633" s="20"/>
      <c r="CV633" s="20"/>
      <c r="CW633" s="20"/>
      <c r="CX633" s="20"/>
      <c r="CY633" s="20"/>
      <c r="CZ633" s="20"/>
      <c r="DA633" s="20"/>
      <c r="DB633" s="20"/>
      <c r="DC633" s="20"/>
      <c r="DD633" s="20"/>
      <c r="DE633" s="20"/>
      <c r="DF633" s="20"/>
      <c r="DG633" s="20"/>
      <c r="DH633" s="20"/>
      <c r="DI633" s="20"/>
      <c r="DJ633" s="20"/>
      <c r="DK633" s="20"/>
      <c r="DL633" s="20"/>
      <c r="DM633" s="20"/>
      <c r="DN633" s="20"/>
      <c r="DO633" s="20"/>
      <c r="DP633" s="20"/>
      <c r="DQ633" s="20"/>
      <c r="DR633" s="20"/>
      <c r="DS633" s="20"/>
      <c r="DT633" s="20"/>
      <c r="DU633" s="20"/>
      <c r="DV633" s="20"/>
      <c r="DW633" s="20"/>
      <c r="DX633" s="20"/>
      <c r="DY633" s="20"/>
      <c r="DZ633" s="20"/>
      <c r="EA633" s="20"/>
      <c r="EB633" s="20"/>
      <c r="EC633" s="20"/>
      <c r="ED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/>
      <c r="CO634" s="20"/>
      <c r="CP634" s="20"/>
      <c r="CQ634" s="20"/>
      <c r="CR634" s="20"/>
      <c r="CS634" s="20"/>
      <c r="CT634" s="20"/>
      <c r="CU634" s="20"/>
      <c r="CV634" s="20"/>
      <c r="CW634" s="20"/>
      <c r="CX634" s="20"/>
      <c r="CY634" s="20"/>
      <c r="CZ634" s="20"/>
      <c r="DA634" s="20"/>
      <c r="DB634" s="20"/>
      <c r="DC634" s="20"/>
      <c r="DD634" s="20"/>
      <c r="DE634" s="20"/>
      <c r="DF634" s="20"/>
      <c r="DG634" s="20"/>
      <c r="DH634" s="20"/>
      <c r="DI634" s="20"/>
      <c r="DJ634" s="20"/>
      <c r="DK634" s="20"/>
      <c r="DL634" s="20"/>
      <c r="DM634" s="20"/>
      <c r="DN634" s="20"/>
      <c r="DO634" s="20"/>
      <c r="DP634" s="20"/>
      <c r="DQ634" s="20"/>
      <c r="DR634" s="20"/>
      <c r="DS634" s="20"/>
      <c r="DT634" s="20"/>
      <c r="DU634" s="20"/>
      <c r="DV634" s="20"/>
      <c r="DW634" s="20"/>
      <c r="DX634" s="20"/>
      <c r="DY634" s="20"/>
      <c r="DZ634" s="20"/>
      <c r="EA634" s="20"/>
      <c r="EB634" s="20"/>
      <c r="EC634" s="20"/>
      <c r="ED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  <c r="CH635" s="20"/>
      <c r="CI635" s="20"/>
      <c r="CJ635" s="20"/>
      <c r="CK635" s="20"/>
      <c r="CL635" s="20"/>
      <c r="CM635" s="20"/>
      <c r="CN635" s="20"/>
      <c r="CO635" s="20"/>
      <c r="CP635" s="20"/>
      <c r="CQ635" s="20"/>
      <c r="CR635" s="20"/>
      <c r="CS635" s="20"/>
      <c r="CT635" s="20"/>
      <c r="CU635" s="20"/>
      <c r="CV635" s="20"/>
      <c r="CW635" s="20"/>
      <c r="CX635" s="20"/>
      <c r="CY635" s="20"/>
      <c r="CZ635" s="20"/>
      <c r="DA635" s="20"/>
      <c r="DB635" s="20"/>
      <c r="DC635" s="20"/>
      <c r="DD635" s="20"/>
      <c r="DE635" s="20"/>
      <c r="DF635" s="20"/>
      <c r="DG635" s="20"/>
      <c r="DH635" s="20"/>
      <c r="DI635" s="20"/>
      <c r="DJ635" s="20"/>
      <c r="DK635" s="20"/>
      <c r="DL635" s="20"/>
      <c r="DM635" s="20"/>
      <c r="DN635" s="20"/>
      <c r="DO635" s="20"/>
      <c r="DP635" s="20"/>
      <c r="DQ635" s="20"/>
      <c r="DR635" s="20"/>
      <c r="DS635" s="20"/>
      <c r="DT635" s="20"/>
      <c r="DU635" s="20"/>
      <c r="DV635" s="20"/>
      <c r="DW635" s="20"/>
      <c r="DX635" s="20"/>
      <c r="DY635" s="20"/>
      <c r="DZ635" s="20"/>
      <c r="EA635" s="20"/>
      <c r="EB635" s="20"/>
      <c r="EC635" s="20"/>
      <c r="ED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  <c r="CH636" s="20"/>
      <c r="CI636" s="20"/>
      <c r="CJ636" s="20"/>
      <c r="CK636" s="20"/>
      <c r="CL636" s="20"/>
      <c r="CM636" s="20"/>
      <c r="CN636" s="20"/>
      <c r="CO636" s="20"/>
      <c r="CP636" s="20"/>
      <c r="CQ636" s="20"/>
      <c r="CR636" s="20"/>
      <c r="CS636" s="20"/>
      <c r="CT636" s="20"/>
      <c r="CU636" s="20"/>
      <c r="CV636" s="20"/>
      <c r="CW636" s="20"/>
      <c r="CX636" s="20"/>
      <c r="CY636" s="20"/>
      <c r="CZ636" s="20"/>
      <c r="DA636" s="20"/>
      <c r="DB636" s="20"/>
      <c r="DC636" s="20"/>
      <c r="DD636" s="20"/>
      <c r="DE636" s="20"/>
      <c r="DF636" s="20"/>
      <c r="DG636" s="20"/>
      <c r="DH636" s="20"/>
      <c r="DI636" s="20"/>
      <c r="DJ636" s="20"/>
      <c r="DK636" s="20"/>
      <c r="DL636" s="20"/>
      <c r="DM636" s="20"/>
      <c r="DN636" s="20"/>
      <c r="DO636" s="20"/>
      <c r="DP636" s="20"/>
      <c r="DQ636" s="20"/>
      <c r="DR636" s="20"/>
      <c r="DS636" s="20"/>
      <c r="DT636" s="20"/>
      <c r="DU636" s="20"/>
      <c r="DV636" s="20"/>
      <c r="DW636" s="20"/>
      <c r="DX636" s="20"/>
      <c r="DY636" s="20"/>
      <c r="DZ636" s="20"/>
      <c r="EA636" s="20"/>
      <c r="EB636" s="20"/>
      <c r="EC636" s="20"/>
      <c r="ED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  <c r="CH637" s="20"/>
      <c r="CI637" s="20"/>
      <c r="CJ637" s="20"/>
      <c r="CK637" s="20"/>
      <c r="CL637" s="20"/>
      <c r="CM637" s="20"/>
      <c r="CN637" s="20"/>
      <c r="CO637" s="20"/>
      <c r="CP637" s="20"/>
      <c r="CQ637" s="20"/>
      <c r="CR637" s="20"/>
      <c r="CS637" s="20"/>
      <c r="CT637" s="20"/>
      <c r="CU637" s="20"/>
      <c r="CV637" s="20"/>
      <c r="CW637" s="20"/>
      <c r="CX637" s="20"/>
      <c r="CY637" s="20"/>
      <c r="CZ637" s="20"/>
      <c r="DA637" s="20"/>
      <c r="DB637" s="20"/>
      <c r="DC637" s="20"/>
      <c r="DD637" s="20"/>
      <c r="DE637" s="20"/>
      <c r="DF637" s="20"/>
      <c r="DG637" s="20"/>
      <c r="DH637" s="20"/>
      <c r="DI637" s="20"/>
      <c r="DJ637" s="20"/>
      <c r="DK637" s="20"/>
      <c r="DL637" s="20"/>
      <c r="DM637" s="20"/>
      <c r="DN637" s="20"/>
      <c r="DO637" s="20"/>
      <c r="DP637" s="20"/>
      <c r="DQ637" s="20"/>
      <c r="DR637" s="20"/>
      <c r="DS637" s="20"/>
      <c r="DT637" s="20"/>
      <c r="DU637" s="20"/>
      <c r="DV637" s="20"/>
      <c r="DW637" s="20"/>
      <c r="DX637" s="20"/>
      <c r="DY637" s="20"/>
      <c r="DZ637" s="20"/>
      <c r="EA637" s="20"/>
      <c r="EB637" s="20"/>
      <c r="EC637" s="20"/>
      <c r="ED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/>
      <c r="CO638" s="20"/>
      <c r="CP638" s="20"/>
      <c r="CQ638" s="20"/>
      <c r="CR638" s="20"/>
      <c r="CS638" s="20"/>
      <c r="CT638" s="20"/>
      <c r="CU638" s="20"/>
      <c r="CV638" s="20"/>
      <c r="CW638" s="20"/>
      <c r="CX638" s="20"/>
      <c r="CY638" s="20"/>
      <c r="CZ638" s="20"/>
      <c r="DA638" s="20"/>
      <c r="DB638" s="20"/>
      <c r="DC638" s="20"/>
      <c r="DD638" s="20"/>
      <c r="DE638" s="20"/>
      <c r="DF638" s="20"/>
      <c r="DG638" s="20"/>
      <c r="DH638" s="20"/>
      <c r="DI638" s="20"/>
      <c r="DJ638" s="20"/>
      <c r="DK638" s="20"/>
      <c r="DL638" s="20"/>
      <c r="DM638" s="20"/>
      <c r="DN638" s="20"/>
      <c r="DO638" s="20"/>
      <c r="DP638" s="20"/>
      <c r="DQ638" s="20"/>
      <c r="DR638" s="20"/>
      <c r="DS638" s="20"/>
      <c r="DT638" s="20"/>
      <c r="DU638" s="20"/>
      <c r="DV638" s="20"/>
      <c r="DW638" s="20"/>
      <c r="DX638" s="20"/>
      <c r="DY638" s="20"/>
      <c r="DZ638" s="20"/>
      <c r="EA638" s="20"/>
      <c r="EB638" s="20"/>
      <c r="EC638" s="20"/>
      <c r="ED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  <c r="CH639" s="20"/>
      <c r="CI639" s="20"/>
      <c r="CJ639" s="20"/>
      <c r="CK639" s="20"/>
      <c r="CL639" s="20"/>
      <c r="CM639" s="20"/>
      <c r="CN639" s="20"/>
      <c r="CO639" s="20"/>
      <c r="CP639" s="20"/>
      <c r="CQ639" s="20"/>
      <c r="CR639" s="20"/>
      <c r="CS639" s="20"/>
      <c r="CT639" s="20"/>
      <c r="CU639" s="20"/>
      <c r="CV639" s="20"/>
      <c r="CW639" s="20"/>
      <c r="CX639" s="20"/>
      <c r="CY639" s="20"/>
      <c r="CZ639" s="20"/>
      <c r="DA639" s="20"/>
      <c r="DB639" s="20"/>
      <c r="DC639" s="20"/>
      <c r="DD639" s="20"/>
      <c r="DE639" s="20"/>
      <c r="DF639" s="20"/>
      <c r="DG639" s="20"/>
      <c r="DH639" s="20"/>
      <c r="DI639" s="20"/>
      <c r="DJ639" s="20"/>
      <c r="DK639" s="20"/>
      <c r="DL639" s="20"/>
      <c r="DM639" s="20"/>
      <c r="DN639" s="20"/>
      <c r="DO639" s="20"/>
      <c r="DP639" s="20"/>
      <c r="DQ639" s="20"/>
      <c r="DR639" s="20"/>
      <c r="DS639" s="20"/>
      <c r="DT639" s="20"/>
      <c r="DU639" s="20"/>
      <c r="DV639" s="20"/>
      <c r="DW639" s="20"/>
      <c r="DX639" s="20"/>
      <c r="DY639" s="20"/>
      <c r="DZ639" s="20"/>
      <c r="EA639" s="20"/>
      <c r="EB639" s="20"/>
      <c r="EC639" s="20"/>
      <c r="ED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  <c r="CH640" s="20"/>
      <c r="CI640" s="20"/>
      <c r="CJ640" s="20"/>
      <c r="CK640" s="20"/>
      <c r="CL640" s="20"/>
      <c r="CM640" s="20"/>
      <c r="CN640" s="20"/>
      <c r="CO640" s="20"/>
      <c r="CP640" s="20"/>
      <c r="CQ640" s="20"/>
      <c r="CR640" s="20"/>
      <c r="CS640" s="20"/>
      <c r="CT640" s="20"/>
      <c r="CU640" s="20"/>
      <c r="CV640" s="20"/>
      <c r="CW640" s="20"/>
      <c r="CX640" s="20"/>
      <c r="CY640" s="20"/>
      <c r="CZ640" s="20"/>
      <c r="DA640" s="20"/>
      <c r="DB640" s="20"/>
      <c r="DC640" s="20"/>
      <c r="DD640" s="20"/>
      <c r="DE640" s="20"/>
      <c r="DF640" s="20"/>
      <c r="DG640" s="20"/>
      <c r="DH640" s="20"/>
      <c r="DI640" s="20"/>
      <c r="DJ640" s="20"/>
      <c r="DK640" s="20"/>
      <c r="DL640" s="20"/>
      <c r="DM640" s="20"/>
      <c r="DN640" s="20"/>
      <c r="DO640" s="20"/>
      <c r="DP640" s="20"/>
      <c r="DQ640" s="20"/>
      <c r="DR640" s="20"/>
      <c r="DS640" s="20"/>
      <c r="DT640" s="20"/>
      <c r="DU640" s="20"/>
      <c r="DV640" s="20"/>
      <c r="DW640" s="20"/>
      <c r="DX640" s="20"/>
      <c r="DY640" s="20"/>
      <c r="DZ640" s="20"/>
      <c r="EA640" s="20"/>
      <c r="EB640" s="20"/>
      <c r="EC640" s="20"/>
      <c r="ED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  <c r="CH641" s="20"/>
      <c r="CI641" s="20"/>
      <c r="CJ641" s="20"/>
      <c r="CK641" s="20"/>
      <c r="CL641" s="20"/>
      <c r="CM641" s="20"/>
      <c r="CN641" s="20"/>
      <c r="CO641" s="20"/>
      <c r="CP641" s="20"/>
      <c r="CQ641" s="20"/>
      <c r="CR641" s="20"/>
      <c r="CS641" s="20"/>
      <c r="CT641" s="20"/>
      <c r="CU641" s="20"/>
      <c r="CV641" s="20"/>
      <c r="CW641" s="20"/>
      <c r="CX641" s="20"/>
      <c r="CY641" s="20"/>
      <c r="CZ641" s="20"/>
      <c r="DA641" s="20"/>
      <c r="DB641" s="20"/>
      <c r="DC641" s="20"/>
      <c r="DD641" s="20"/>
      <c r="DE641" s="20"/>
      <c r="DF641" s="20"/>
      <c r="DG641" s="20"/>
      <c r="DH641" s="20"/>
      <c r="DI641" s="20"/>
      <c r="DJ641" s="20"/>
      <c r="DK641" s="20"/>
      <c r="DL641" s="20"/>
      <c r="DM641" s="20"/>
      <c r="DN641" s="20"/>
      <c r="DO641" s="20"/>
      <c r="DP641" s="20"/>
      <c r="DQ641" s="20"/>
      <c r="DR641" s="20"/>
      <c r="DS641" s="20"/>
      <c r="DT641" s="20"/>
      <c r="DU641" s="20"/>
      <c r="DV641" s="20"/>
      <c r="DW641" s="20"/>
      <c r="DX641" s="20"/>
      <c r="DY641" s="20"/>
      <c r="DZ641" s="20"/>
      <c r="EA641" s="20"/>
      <c r="EB641" s="20"/>
      <c r="EC641" s="20"/>
      <c r="ED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  <c r="CH642" s="20"/>
      <c r="CI642" s="20"/>
      <c r="CJ642" s="20"/>
      <c r="CK642" s="20"/>
      <c r="CL642" s="20"/>
      <c r="CM642" s="20"/>
      <c r="CN642" s="20"/>
      <c r="CO642" s="20"/>
      <c r="CP642" s="20"/>
      <c r="CQ642" s="20"/>
      <c r="CR642" s="20"/>
      <c r="CS642" s="20"/>
      <c r="CT642" s="20"/>
      <c r="CU642" s="20"/>
      <c r="CV642" s="20"/>
      <c r="CW642" s="20"/>
      <c r="CX642" s="20"/>
      <c r="CY642" s="20"/>
      <c r="CZ642" s="20"/>
      <c r="DA642" s="20"/>
      <c r="DB642" s="20"/>
      <c r="DC642" s="20"/>
      <c r="DD642" s="20"/>
      <c r="DE642" s="20"/>
      <c r="DF642" s="20"/>
      <c r="DG642" s="20"/>
      <c r="DH642" s="20"/>
      <c r="DI642" s="20"/>
      <c r="DJ642" s="20"/>
      <c r="DK642" s="20"/>
      <c r="DL642" s="20"/>
      <c r="DM642" s="20"/>
      <c r="DN642" s="20"/>
      <c r="DO642" s="20"/>
      <c r="DP642" s="20"/>
      <c r="DQ642" s="20"/>
      <c r="DR642" s="20"/>
      <c r="DS642" s="20"/>
      <c r="DT642" s="20"/>
      <c r="DU642" s="20"/>
      <c r="DV642" s="20"/>
      <c r="DW642" s="20"/>
      <c r="DX642" s="20"/>
      <c r="DY642" s="20"/>
      <c r="DZ642" s="20"/>
      <c r="EA642" s="20"/>
      <c r="EB642" s="20"/>
      <c r="EC642" s="20"/>
      <c r="ED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/>
      <c r="CO643" s="20"/>
      <c r="CP643" s="20"/>
      <c r="CQ643" s="20"/>
      <c r="CR643" s="20"/>
      <c r="CS643" s="20"/>
      <c r="CT643" s="20"/>
      <c r="CU643" s="20"/>
      <c r="CV643" s="20"/>
      <c r="CW643" s="20"/>
      <c r="CX643" s="20"/>
      <c r="CY643" s="20"/>
      <c r="CZ643" s="20"/>
      <c r="DA643" s="20"/>
      <c r="DB643" s="20"/>
      <c r="DC643" s="20"/>
      <c r="DD643" s="20"/>
      <c r="DE643" s="20"/>
      <c r="DF643" s="20"/>
      <c r="DG643" s="20"/>
      <c r="DH643" s="20"/>
      <c r="DI643" s="20"/>
      <c r="DJ643" s="20"/>
      <c r="DK643" s="20"/>
      <c r="DL643" s="20"/>
      <c r="DM643" s="20"/>
      <c r="DN643" s="20"/>
      <c r="DO643" s="20"/>
      <c r="DP643" s="20"/>
      <c r="DQ643" s="20"/>
      <c r="DR643" s="20"/>
      <c r="DS643" s="20"/>
      <c r="DT643" s="20"/>
      <c r="DU643" s="20"/>
      <c r="DV643" s="20"/>
      <c r="DW643" s="20"/>
      <c r="DX643" s="20"/>
      <c r="DY643" s="20"/>
      <c r="DZ643" s="20"/>
      <c r="EA643" s="20"/>
      <c r="EB643" s="20"/>
      <c r="EC643" s="20"/>
      <c r="ED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  <c r="CQ644" s="20"/>
      <c r="CR644" s="20"/>
      <c r="CS644" s="20"/>
      <c r="CT644" s="20"/>
      <c r="CU644" s="20"/>
      <c r="CV644" s="20"/>
      <c r="CW644" s="20"/>
      <c r="CX644" s="20"/>
      <c r="CY644" s="20"/>
      <c r="CZ644" s="20"/>
      <c r="DA644" s="20"/>
      <c r="DB644" s="20"/>
      <c r="DC644" s="20"/>
      <c r="DD644" s="20"/>
      <c r="DE644" s="20"/>
      <c r="DF644" s="20"/>
      <c r="DG644" s="20"/>
      <c r="DH644" s="20"/>
      <c r="DI644" s="20"/>
      <c r="DJ644" s="20"/>
      <c r="DK644" s="20"/>
      <c r="DL644" s="20"/>
      <c r="DM644" s="20"/>
      <c r="DN644" s="20"/>
      <c r="DO644" s="20"/>
      <c r="DP644" s="20"/>
      <c r="DQ644" s="20"/>
      <c r="DR644" s="20"/>
      <c r="DS644" s="20"/>
      <c r="DT644" s="20"/>
      <c r="DU644" s="20"/>
      <c r="DV644" s="20"/>
      <c r="DW644" s="20"/>
      <c r="DX644" s="20"/>
      <c r="DY644" s="20"/>
      <c r="DZ644" s="20"/>
      <c r="EA644" s="20"/>
      <c r="EB644" s="20"/>
      <c r="EC644" s="20"/>
      <c r="ED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  <c r="CQ645" s="20"/>
      <c r="CR645" s="20"/>
      <c r="CS645" s="20"/>
      <c r="CT645" s="20"/>
      <c r="CU645" s="20"/>
      <c r="CV645" s="20"/>
      <c r="CW645" s="20"/>
      <c r="CX645" s="20"/>
      <c r="CY645" s="20"/>
      <c r="CZ645" s="20"/>
      <c r="DA645" s="20"/>
      <c r="DB645" s="20"/>
      <c r="DC645" s="20"/>
      <c r="DD645" s="20"/>
      <c r="DE645" s="20"/>
      <c r="DF645" s="20"/>
      <c r="DG645" s="20"/>
      <c r="DH645" s="20"/>
      <c r="DI645" s="20"/>
      <c r="DJ645" s="20"/>
      <c r="DK645" s="20"/>
      <c r="DL645" s="20"/>
      <c r="DM645" s="20"/>
      <c r="DN645" s="20"/>
      <c r="DO645" s="20"/>
      <c r="DP645" s="20"/>
      <c r="DQ645" s="20"/>
      <c r="DR645" s="20"/>
      <c r="DS645" s="20"/>
      <c r="DT645" s="20"/>
      <c r="DU645" s="20"/>
      <c r="DV645" s="20"/>
      <c r="DW645" s="20"/>
      <c r="DX645" s="20"/>
      <c r="DY645" s="20"/>
      <c r="DZ645" s="20"/>
      <c r="EA645" s="20"/>
      <c r="EB645" s="20"/>
      <c r="EC645" s="20"/>
      <c r="ED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  <c r="CQ646" s="20"/>
      <c r="CR646" s="20"/>
      <c r="CS646" s="20"/>
      <c r="CT646" s="20"/>
      <c r="CU646" s="20"/>
      <c r="CV646" s="20"/>
      <c r="CW646" s="20"/>
      <c r="CX646" s="20"/>
      <c r="CY646" s="20"/>
      <c r="CZ646" s="20"/>
      <c r="DA646" s="20"/>
      <c r="DB646" s="20"/>
      <c r="DC646" s="20"/>
      <c r="DD646" s="20"/>
      <c r="DE646" s="20"/>
      <c r="DF646" s="20"/>
      <c r="DG646" s="20"/>
      <c r="DH646" s="20"/>
      <c r="DI646" s="20"/>
      <c r="DJ646" s="20"/>
      <c r="DK646" s="20"/>
      <c r="DL646" s="20"/>
      <c r="DM646" s="20"/>
      <c r="DN646" s="20"/>
      <c r="DO646" s="20"/>
      <c r="DP646" s="20"/>
      <c r="DQ646" s="20"/>
      <c r="DR646" s="20"/>
      <c r="DS646" s="20"/>
      <c r="DT646" s="20"/>
      <c r="DU646" s="20"/>
      <c r="DV646" s="20"/>
      <c r="DW646" s="20"/>
      <c r="DX646" s="20"/>
      <c r="DY646" s="20"/>
      <c r="DZ646" s="20"/>
      <c r="EA646" s="20"/>
      <c r="EB646" s="20"/>
      <c r="EC646" s="20"/>
      <c r="ED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0"/>
      <c r="CJ647" s="20"/>
      <c r="CK647" s="20"/>
      <c r="CL647" s="20"/>
      <c r="CM647" s="20"/>
      <c r="CN647" s="20"/>
      <c r="CO647" s="20"/>
      <c r="CP647" s="20"/>
      <c r="CQ647" s="20"/>
      <c r="CR647" s="20"/>
      <c r="CS647" s="20"/>
      <c r="CT647" s="20"/>
      <c r="CU647" s="20"/>
      <c r="CV647" s="20"/>
      <c r="CW647" s="20"/>
      <c r="CX647" s="20"/>
      <c r="CY647" s="20"/>
      <c r="CZ647" s="20"/>
      <c r="DA647" s="20"/>
      <c r="DB647" s="20"/>
      <c r="DC647" s="20"/>
      <c r="DD647" s="20"/>
      <c r="DE647" s="20"/>
      <c r="DF647" s="20"/>
      <c r="DG647" s="20"/>
      <c r="DH647" s="20"/>
      <c r="DI647" s="20"/>
      <c r="DJ647" s="20"/>
      <c r="DK647" s="20"/>
      <c r="DL647" s="20"/>
      <c r="DM647" s="20"/>
      <c r="DN647" s="20"/>
      <c r="DO647" s="20"/>
      <c r="DP647" s="20"/>
      <c r="DQ647" s="20"/>
      <c r="DR647" s="20"/>
      <c r="DS647" s="20"/>
      <c r="DT647" s="20"/>
      <c r="DU647" s="20"/>
      <c r="DV647" s="20"/>
      <c r="DW647" s="20"/>
      <c r="DX647" s="20"/>
      <c r="DY647" s="20"/>
      <c r="DZ647" s="20"/>
      <c r="EA647" s="20"/>
      <c r="EB647" s="20"/>
      <c r="EC647" s="20"/>
      <c r="ED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  <c r="CH648" s="20"/>
      <c r="CI648" s="20"/>
      <c r="CJ648" s="20"/>
      <c r="CK648" s="20"/>
      <c r="CL648" s="20"/>
      <c r="CM648" s="20"/>
      <c r="CN648" s="20"/>
      <c r="CO648" s="20"/>
      <c r="CP648" s="20"/>
      <c r="CQ648" s="20"/>
      <c r="CR648" s="20"/>
      <c r="CS648" s="20"/>
      <c r="CT648" s="20"/>
      <c r="CU648" s="20"/>
      <c r="CV648" s="20"/>
      <c r="CW648" s="20"/>
      <c r="CX648" s="20"/>
      <c r="CY648" s="20"/>
      <c r="CZ648" s="20"/>
      <c r="DA648" s="20"/>
      <c r="DB648" s="20"/>
      <c r="DC648" s="20"/>
      <c r="DD648" s="20"/>
      <c r="DE648" s="20"/>
      <c r="DF648" s="20"/>
      <c r="DG648" s="20"/>
      <c r="DH648" s="20"/>
      <c r="DI648" s="20"/>
      <c r="DJ648" s="20"/>
      <c r="DK648" s="20"/>
      <c r="DL648" s="20"/>
      <c r="DM648" s="20"/>
      <c r="DN648" s="20"/>
      <c r="DO648" s="20"/>
      <c r="DP648" s="20"/>
      <c r="DQ648" s="20"/>
      <c r="DR648" s="20"/>
      <c r="DS648" s="20"/>
      <c r="DT648" s="20"/>
      <c r="DU648" s="20"/>
      <c r="DV648" s="20"/>
      <c r="DW648" s="20"/>
      <c r="DX648" s="20"/>
      <c r="DY648" s="20"/>
      <c r="DZ648" s="20"/>
      <c r="EA648" s="20"/>
      <c r="EB648" s="20"/>
      <c r="EC648" s="20"/>
      <c r="ED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  <c r="CQ649" s="20"/>
      <c r="CR649" s="20"/>
      <c r="CS649" s="20"/>
      <c r="CT649" s="20"/>
      <c r="CU649" s="20"/>
      <c r="CV649" s="20"/>
      <c r="CW649" s="20"/>
      <c r="CX649" s="20"/>
      <c r="CY649" s="20"/>
      <c r="CZ649" s="20"/>
      <c r="DA649" s="20"/>
      <c r="DB649" s="20"/>
      <c r="DC649" s="20"/>
      <c r="DD649" s="20"/>
      <c r="DE649" s="20"/>
      <c r="DF649" s="20"/>
      <c r="DG649" s="20"/>
      <c r="DH649" s="20"/>
      <c r="DI649" s="20"/>
      <c r="DJ649" s="20"/>
      <c r="DK649" s="20"/>
      <c r="DL649" s="20"/>
      <c r="DM649" s="20"/>
      <c r="DN649" s="20"/>
      <c r="DO649" s="20"/>
      <c r="DP649" s="20"/>
      <c r="DQ649" s="20"/>
      <c r="DR649" s="20"/>
      <c r="DS649" s="20"/>
      <c r="DT649" s="20"/>
      <c r="DU649" s="20"/>
      <c r="DV649" s="20"/>
      <c r="DW649" s="20"/>
      <c r="DX649" s="20"/>
      <c r="DY649" s="20"/>
      <c r="DZ649" s="20"/>
      <c r="EA649" s="20"/>
      <c r="EB649" s="20"/>
      <c r="EC649" s="20"/>
      <c r="ED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  <c r="CQ650" s="20"/>
      <c r="CR650" s="20"/>
      <c r="CS650" s="20"/>
      <c r="CT650" s="20"/>
      <c r="CU650" s="20"/>
      <c r="CV650" s="20"/>
      <c r="CW650" s="20"/>
      <c r="CX650" s="20"/>
      <c r="CY650" s="20"/>
      <c r="CZ650" s="20"/>
      <c r="DA650" s="20"/>
      <c r="DB650" s="20"/>
      <c r="DC650" s="20"/>
      <c r="DD650" s="20"/>
      <c r="DE650" s="20"/>
      <c r="DF650" s="20"/>
      <c r="DG650" s="20"/>
      <c r="DH650" s="20"/>
      <c r="DI650" s="20"/>
      <c r="DJ650" s="20"/>
      <c r="DK650" s="20"/>
      <c r="DL650" s="20"/>
      <c r="DM650" s="20"/>
      <c r="DN650" s="20"/>
      <c r="DO650" s="20"/>
      <c r="DP650" s="20"/>
      <c r="DQ650" s="20"/>
      <c r="DR650" s="20"/>
      <c r="DS650" s="20"/>
      <c r="DT650" s="20"/>
      <c r="DU650" s="20"/>
      <c r="DV650" s="20"/>
      <c r="DW650" s="20"/>
      <c r="DX650" s="20"/>
      <c r="DY650" s="20"/>
      <c r="DZ650" s="20"/>
      <c r="EA650" s="20"/>
      <c r="EB650" s="20"/>
      <c r="EC650" s="20"/>
      <c r="ED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  <c r="CQ651" s="20"/>
      <c r="CR651" s="20"/>
      <c r="CS651" s="20"/>
      <c r="CT651" s="20"/>
      <c r="CU651" s="20"/>
      <c r="CV651" s="20"/>
      <c r="CW651" s="20"/>
      <c r="CX651" s="20"/>
      <c r="CY651" s="20"/>
      <c r="CZ651" s="20"/>
      <c r="DA651" s="20"/>
      <c r="DB651" s="20"/>
      <c r="DC651" s="20"/>
      <c r="DD651" s="20"/>
      <c r="DE651" s="20"/>
      <c r="DF651" s="20"/>
      <c r="DG651" s="20"/>
      <c r="DH651" s="20"/>
      <c r="DI651" s="20"/>
      <c r="DJ651" s="20"/>
      <c r="DK651" s="20"/>
      <c r="DL651" s="20"/>
      <c r="DM651" s="20"/>
      <c r="DN651" s="20"/>
      <c r="DO651" s="20"/>
      <c r="DP651" s="20"/>
      <c r="DQ651" s="20"/>
      <c r="DR651" s="20"/>
      <c r="DS651" s="20"/>
      <c r="DT651" s="20"/>
      <c r="DU651" s="20"/>
      <c r="DV651" s="20"/>
      <c r="DW651" s="20"/>
      <c r="DX651" s="20"/>
      <c r="DY651" s="20"/>
      <c r="DZ651" s="20"/>
      <c r="EA651" s="20"/>
      <c r="EB651" s="20"/>
      <c r="EC651" s="20"/>
      <c r="ED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  <c r="CQ652" s="20"/>
      <c r="CR652" s="20"/>
      <c r="CS652" s="20"/>
      <c r="CT652" s="20"/>
      <c r="CU652" s="20"/>
      <c r="CV652" s="20"/>
      <c r="CW652" s="20"/>
      <c r="CX652" s="20"/>
      <c r="CY652" s="20"/>
      <c r="CZ652" s="20"/>
      <c r="DA652" s="20"/>
      <c r="DB652" s="20"/>
      <c r="DC652" s="20"/>
      <c r="DD652" s="20"/>
      <c r="DE652" s="20"/>
      <c r="DF652" s="20"/>
      <c r="DG652" s="20"/>
      <c r="DH652" s="20"/>
      <c r="DI652" s="20"/>
      <c r="DJ652" s="20"/>
      <c r="DK652" s="20"/>
      <c r="DL652" s="20"/>
      <c r="DM652" s="20"/>
      <c r="DN652" s="20"/>
      <c r="DO652" s="20"/>
      <c r="DP652" s="20"/>
      <c r="DQ652" s="20"/>
      <c r="DR652" s="20"/>
      <c r="DS652" s="20"/>
      <c r="DT652" s="20"/>
      <c r="DU652" s="20"/>
      <c r="DV652" s="20"/>
      <c r="DW652" s="20"/>
      <c r="DX652" s="20"/>
      <c r="DY652" s="20"/>
      <c r="DZ652" s="20"/>
      <c r="EA652" s="20"/>
      <c r="EB652" s="20"/>
      <c r="EC652" s="20"/>
      <c r="ED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  <c r="DN653" s="20"/>
      <c r="DO653" s="20"/>
      <c r="DP653" s="20"/>
      <c r="DQ653" s="20"/>
      <c r="DR653" s="20"/>
      <c r="DS653" s="20"/>
      <c r="DT653" s="20"/>
      <c r="DU653" s="20"/>
      <c r="DV653" s="20"/>
      <c r="DW653" s="20"/>
      <c r="DX653" s="20"/>
      <c r="DY653" s="20"/>
      <c r="DZ653" s="20"/>
      <c r="EA653" s="20"/>
      <c r="EB653" s="20"/>
      <c r="EC653" s="20"/>
      <c r="ED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  <c r="CQ654" s="20"/>
      <c r="CR654" s="20"/>
      <c r="CS654" s="20"/>
      <c r="CT654" s="20"/>
      <c r="CU654" s="20"/>
      <c r="CV654" s="20"/>
      <c r="CW654" s="20"/>
      <c r="CX654" s="20"/>
      <c r="CY654" s="20"/>
      <c r="CZ654" s="20"/>
      <c r="DA654" s="20"/>
      <c r="DB654" s="20"/>
      <c r="DC654" s="20"/>
      <c r="DD654" s="20"/>
      <c r="DE654" s="20"/>
      <c r="DF654" s="20"/>
      <c r="DG654" s="20"/>
      <c r="DH654" s="20"/>
      <c r="DI654" s="20"/>
      <c r="DJ654" s="20"/>
      <c r="DK654" s="20"/>
      <c r="DL654" s="20"/>
      <c r="DM654" s="20"/>
      <c r="DN654" s="20"/>
      <c r="DO654" s="20"/>
      <c r="DP654" s="20"/>
      <c r="DQ654" s="20"/>
      <c r="DR654" s="20"/>
      <c r="DS654" s="20"/>
      <c r="DT654" s="20"/>
      <c r="DU654" s="20"/>
      <c r="DV654" s="20"/>
      <c r="DW654" s="20"/>
      <c r="DX654" s="20"/>
      <c r="DY654" s="20"/>
      <c r="DZ654" s="20"/>
      <c r="EA654" s="20"/>
      <c r="EB654" s="20"/>
      <c r="EC654" s="20"/>
      <c r="ED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  <c r="CQ655" s="20"/>
      <c r="CR655" s="20"/>
      <c r="CS655" s="20"/>
      <c r="CT655" s="20"/>
      <c r="CU655" s="20"/>
      <c r="CV655" s="20"/>
      <c r="CW655" s="20"/>
      <c r="CX655" s="20"/>
      <c r="CY655" s="20"/>
      <c r="CZ655" s="20"/>
      <c r="DA655" s="20"/>
      <c r="DB655" s="20"/>
      <c r="DC655" s="20"/>
      <c r="DD655" s="20"/>
      <c r="DE655" s="20"/>
      <c r="DF655" s="20"/>
      <c r="DG655" s="20"/>
      <c r="DH655" s="20"/>
      <c r="DI655" s="20"/>
      <c r="DJ655" s="20"/>
      <c r="DK655" s="20"/>
      <c r="DL655" s="20"/>
      <c r="DM655" s="20"/>
      <c r="DN655" s="20"/>
      <c r="DO655" s="20"/>
      <c r="DP655" s="20"/>
      <c r="DQ655" s="20"/>
      <c r="DR655" s="20"/>
      <c r="DS655" s="20"/>
      <c r="DT655" s="20"/>
      <c r="DU655" s="20"/>
      <c r="DV655" s="20"/>
      <c r="DW655" s="20"/>
      <c r="DX655" s="20"/>
      <c r="DY655" s="20"/>
      <c r="DZ655" s="20"/>
      <c r="EA655" s="20"/>
      <c r="EB655" s="20"/>
      <c r="EC655" s="20"/>
      <c r="ED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  <c r="CQ656" s="20"/>
      <c r="CR656" s="20"/>
      <c r="CS656" s="20"/>
      <c r="CT656" s="20"/>
      <c r="CU656" s="20"/>
      <c r="CV656" s="20"/>
      <c r="CW656" s="20"/>
      <c r="CX656" s="20"/>
      <c r="CY656" s="20"/>
      <c r="CZ656" s="20"/>
      <c r="DA656" s="20"/>
      <c r="DB656" s="20"/>
      <c r="DC656" s="20"/>
      <c r="DD656" s="20"/>
      <c r="DE656" s="20"/>
      <c r="DF656" s="20"/>
      <c r="DG656" s="20"/>
      <c r="DH656" s="20"/>
      <c r="DI656" s="20"/>
      <c r="DJ656" s="20"/>
      <c r="DK656" s="20"/>
      <c r="DL656" s="20"/>
      <c r="DM656" s="20"/>
      <c r="DN656" s="20"/>
      <c r="DO656" s="20"/>
      <c r="DP656" s="20"/>
      <c r="DQ656" s="20"/>
      <c r="DR656" s="20"/>
      <c r="DS656" s="20"/>
      <c r="DT656" s="20"/>
      <c r="DU656" s="20"/>
      <c r="DV656" s="20"/>
      <c r="DW656" s="20"/>
      <c r="DX656" s="20"/>
      <c r="DY656" s="20"/>
      <c r="DZ656" s="20"/>
      <c r="EA656" s="20"/>
      <c r="EB656" s="20"/>
      <c r="EC656" s="20"/>
      <c r="ED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0"/>
      <c r="CJ657" s="20"/>
      <c r="CK657" s="20"/>
      <c r="CL657" s="20"/>
      <c r="CM657" s="20"/>
      <c r="CN657" s="20"/>
      <c r="CO657" s="20"/>
      <c r="CP657" s="20"/>
      <c r="CQ657" s="20"/>
      <c r="CR657" s="20"/>
      <c r="CS657" s="20"/>
      <c r="CT657" s="20"/>
      <c r="CU657" s="20"/>
      <c r="CV657" s="20"/>
      <c r="CW657" s="20"/>
      <c r="CX657" s="20"/>
      <c r="CY657" s="20"/>
      <c r="CZ657" s="20"/>
      <c r="DA657" s="20"/>
      <c r="DB657" s="20"/>
      <c r="DC657" s="20"/>
      <c r="DD657" s="20"/>
      <c r="DE657" s="20"/>
      <c r="DF657" s="20"/>
      <c r="DG657" s="20"/>
      <c r="DH657" s="20"/>
      <c r="DI657" s="20"/>
      <c r="DJ657" s="20"/>
      <c r="DK657" s="20"/>
      <c r="DL657" s="20"/>
      <c r="DM657" s="20"/>
      <c r="DN657" s="20"/>
      <c r="DO657" s="20"/>
      <c r="DP657" s="20"/>
      <c r="DQ657" s="20"/>
      <c r="DR657" s="20"/>
      <c r="DS657" s="20"/>
      <c r="DT657" s="20"/>
      <c r="DU657" s="20"/>
      <c r="DV657" s="20"/>
      <c r="DW657" s="20"/>
      <c r="DX657" s="20"/>
      <c r="DY657" s="20"/>
      <c r="DZ657" s="20"/>
      <c r="EA657" s="20"/>
      <c r="EB657" s="20"/>
      <c r="EC657" s="20"/>
      <c r="ED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0"/>
      <c r="CJ658" s="20"/>
      <c r="CK658" s="20"/>
      <c r="CL658" s="20"/>
      <c r="CM658" s="20"/>
      <c r="CN658" s="20"/>
      <c r="CO658" s="20"/>
      <c r="CP658" s="20"/>
      <c r="CQ658" s="20"/>
      <c r="CR658" s="20"/>
      <c r="CS658" s="20"/>
      <c r="CT658" s="20"/>
      <c r="CU658" s="20"/>
      <c r="CV658" s="20"/>
      <c r="CW658" s="20"/>
      <c r="CX658" s="20"/>
      <c r="CY658" s="20"/>
      <c r="CZ658" s="20"/>
      <c r="DA658" s="20"/>
      <c r="DB658" s="20"/>
      <c r="DC658" s="20"/>
      <c r="DD658" s="20"/>
      <c r="DE658" s="20"/>
      <c r="DF658" s="20"/>
      <c r="DG658" s="20"/>
      <c r="DH658" s="20"/>
      <c r="DI658" s="20"/>
      <c r="DJ658" s="20"/>
      <c r="DK658" s="20"/>
      <c r="DL658" s="20"/>
      <c r="DM658" s="20"/>
      <c r="DN658" s="20"/>
      <c r="DO658" s="20"/>
      <c r="DP658" s="20"/>
      <c r="DQ658" s="20"/>
      <c r="DR658" s="20"/>
      <c r="DS658" s="20"/>
      <c r="DT658" s="20"/>
      <c r="DU658" s="20"/>
      <c r="DV658" s="20"/>
      <c r="DW658" s="20"/>
      <c r="DX658" s="20"/>
      <c r="DY658" s="20"/>
      <c r="DZ658" s="20"/>
      <c r="EA658" s="20"/>
      <c r="EB658" s="20"/>
      <c r="EC658" s="20"/>
      <c r="ED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/>
      <c r="CO659" s="20"/>
      <c r="CP659" s="20"/>
      <c r="CQ659" s="20"/>
      <c r="CR659" s="20"/>
      <c r="CS659" s="20"/>
      <c r="CT659" s="20"/>
      <c r="CU659" s="20"/>
      <c r="CV659" s="20"/>
      <c r="CW659" s="20"/>
      <c r="CX659" s="20"/>
      <c r="CY659" s="20"/>
      <c r="CZ659" s="20"/>
      <c r="DA659" s="20"/>
      <c r="DB659" s="20"/>
      <c r="DC659" s="20"/>
      <c r="DD659" s="20"/>
      <c r="DE659" s="20"/>
      <c r="DF659" s="20"/>
      <c r="DG659" s="20"/>
      <c r="DH659" s="20"/>
      <c r="DI659" s="20"/>
      <c r="DJ659" s="20"/>
      <c r="DK659" s="20"/>
      <c r="DL659" s="20"/>
      <c r="DM659" s="20"/>
      <c r="DN659" s="20"/>
      <c r="DO659" s="20"/>
      <c r="DP659" s="20"/>
      <c r="DQ659" s="20"/>
      <c r="DR659" s="20"/>
      <c r="DS659" s="20"/>
      <c r="DT659" s="20"/>
      <c r="DU659" s="20"/>
      <c r="DV659" s="20"/>
      <c r="DW659" s="20"/>
      <c r="DX659" s="20"/>
      <c r="DY659" s="20"/>
      <c r="DZ659" s="20"/>
      <c r="EA659" s="20"/>
      <c r="EB659" s="20"/>
      <c r="EC659" s="20"/>
      <c r="ED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  <c r="CH660" s="20"/>
      <c r="CI660" s="20"/>
      <c r="CJ660" s="20"/>
      <c r="CK660" s="20"/>
      <c r="CL660" s="20"/>
      <c r="CM660" s="20"/>
      <c r="CN660" s="20"/>
      <c r="CO660" s="20"/>
      <c r="CP660" s="20"/>
      <c r="CQ660" s="20"/>
      <c r="CR660" s="20"/>
      <c r="CS660" s="20"/>
      <c r="CT660" s="20"/>
      <c r="CU660" s="20"/>
      <c r="CV660" s="20"/>
      <c r="CW660" s="20"/>
      <c r="CX660" s="20"/>
      <c r="CY660" s="20"/>
      <c r="CZ660" s="20"/>
      <c r="DA660" s="20"/>
      <c r="DB660" s="20"/>
      <c r="DC660" s="20"/>
      <c r="DD660" s="20"/>
      <c r="DE660" s="20"/>
      <c r="DF660" s="20"/>
      <c r="DG660" s="20"/>
      <c r="DH660" s="20"/>
      <c r="DI660" s="20"/>
      <c r="DJ660" s="20"/>
      <c r="DK660" s="20"/>
      <c r="DL660" s="20"/>
      <c r="DM660" s="20"/>
      <c r="DN660" s="20"/>
      <c r="DO660" s="20"/>
      <c r="DP660" s="20"/>
      <c r="DQ660" s="20"/>
      <c r="DR660" s="20"/>
      <c r="DS660" s="20"/>
      <c r="DT660" s="20"/>
      <c r="DU660" s="20"/>
      <c r="DV660" s="20"/>
      <c r="DW660" s="20"/>
      <c r="DX660" s="20"/>
      <c r="DY660" s="20"/>
      <c r="DZ660" s="20"/>
      <c r="EA660" s="20"/>
      <c r="EB660" s="20"/>
      <c r="EC660" s="20"/>
      <c r="ED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  <c r="CH661" s="20"/>
      <c r="CI661" s="20"/>
      <c r="CJ661" s="20"/>
      <c r="CK661" s="20"/>
      <c r="CL661" s="20"/>
      <c r="CM661" s="20"/>
      <c r="CN661" s="20"/>
      <c r="CO661" s="20"/>
      <c r="CP661" s="20"/>
      <c r="CQ661" s="20"/>
      <c r="CR661" s="20"/>
      <c r="CS661" s="20"/>
      <c r="CT661" s="20"/>
      <c r="CU661" s="20"/>
      <c r="CV661" s="20"/>
      <c r="CW661" s="20"/>
      <c r="CX661" s="20"/>
      <c r="CY661" s="20"/>
      <c r="CZ661" s="20"/>
      <c r="DA661" s="20"/>
      <c r="DB661" s="20"/>
      <c r="DC661" s="20"/>
      <c r="DD661" s="20"/>
      <c r="DE661" s="20"/>
      <c r="DF661" s="20"/>
      <c r="DG661" s="20"/>
      <c r="DH661" s="20"/>
      <c r="DI661" s="20"/>
      <c r="DJ661" s="20"/>
      <c r="DK661" s="20"/>
      <c r="DL661" s="20"/>
      <c r="DM661" s="20"/>
      <c r="DN661" s="20"/>
      <c r="DO661" s="20"/>
      <c r="DP661" s="20"/>
      <c r="DQ661" s="20"/>
      <c r="DR661" s="20"/>
      <c r="DS661" s="20"/>
      <c r="DT661" s="20"/>
      <c r="DU661" s="20"/>
      <c r="DV661" s="20"/>
      <c r="DW661" s="20"/>
      <c r="DX661" s="20"/>
      <c r="DY661" s="20"/>
      <c r="DZ661" s="20"/>
      <c r="EA661" s="20"/>
      <c r="EB661" s="20"/>
      <c r="EC661" s="20"/>
      <c r="ED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  <c r="CH662" s="20"/>
      <c r="CI662" s="20"/>
      <c r="CJ662" s="20"/>
      <c r="CK662" s="20"/>
      <c r="CL662" s="20"/>
      <c r="CM662" s="20"/>
      <c r="CN662" s="20"/>
      <c r="CO662" s="20"/>
      <c r="CP662" s="20"/>
      <c r="CQ662" s="20"/>
      <c r="CR662" s="20"/>
      <c r="CS662" s="20"/>
      <c r="CT662" s="20"/>
      <c r="CU662" s="20"/>
      <c r="CV662" s="20"/>
      <c r="CW662" s="20"/>
      <c r="CX662" s="20"/>
      <c r="CY662" s="20"/>
      <c r="CZ662" s="20"/>
      <c r="DA662" s="20"/>
      <c r="DB662" s="20"/>
      <c r="DC662" s="20"/>
      <c r="DD662" s="20"/>
      <c r="DE662" s="20"/>
      <c r="DF662" s="20"/>
      <c r="DG662" s="20"/>
      <c r="DH662" s="20"/>
      <c r="DI662" s="20"/>
      <c r="DJ662" s="20"/>
      <c r="DK662" s="20"/>
      <c r="DL662" s="20"/>
      <c r="DM662" s="20"/>
      <c r="DN662" s="20"/>
      <c r="DO662" s="20"/>
      <c r="DP662" s="20"/>
      <c r="DQ662" s="20"/>
      <c r="DR662" s="20"/>
      <c r="DS662" s="20"/>
      <c r="DT662" s="20"/>
      <c r="DU662" s="20"/>
      <c r="DV662" s="20"/>
      <c r="DW662" s="20"/>
      <c r="DX662" s="20"/>
      <c r="DY662" s="20"/>
      <c r="DZ662" s="20"/>
      <c r="EA662" s="20"/>
      <c r="EB662" s="20"/>
      <c r="EC662" s="20"/>
      <c r="ED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  <c r="CH663" s="20"/>
      <c r="CI663" s="20"/>
      <c r="CJ663" s="20"/>
      <c r="CK663" s="20"/>
      <c r="CL663" s="20"/>
      <c r="CM663" s="20"/>
      <c r="CN663" s="20"/>
      <c r="CO663" s="20"/>
      <c r="CP663" s="20"/>
      <c r="CQ663" s="20"/>
      <c r="CR663" s="20"/>
      <c r="CS663" s="20"/>
      <c r="CT663" s="20"/>
      <c r="CU663" s="20"/>
      <c r="CV663" s="20"/>
      <c r="CW663" s="20"/>
      <c r="CX663" s="20"/>
      <c r="CY663" s="20"/>
      <c r="CZ663" s="20"/>
      <c r="DA663" s="20"/>
      <c r="DB663" s="20"/>
      <c r="DC663" s="20"/>
      <c r="DD663" s="20"/>
      <c r="DE663" s="20"/>
      <c r="DF663" s="20"/>
      <c r="DG663" s="20"/>
      <c r="DH663" s="20"/>
      <c r="DI663" s="20"/>
      <c r="DJ663" s="20"/>
      <c r="DK663" s="20"/>
      <c r="DL663" s="20"/>
      <c r="DM663" s="20"/>
      <c r="DN663" s="20"/>
      <c r="DO663" s="20"/>
      <c r="DP663" s="20"/>
      <c r="DQ663" s="20"/>
      <c r="DR663" s="20"/>
      <c r="DS663" s="20"/>
      <c r="DT663" s="20"/>
      <c r="DU663" s="20"/>
      <c r="DV663" s="20"/>
      <c r="DW663" s="20"/>
      <c r="DX663" s="20"/>
      <c r="DY663" s="20"/>
      <c r="DZ663" s="20"/>
      <c r="EA663" s="20"/>
      <c r="EB663" s="20"/>
      <c r="EC663" s="20"/>
      <c r="ED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  <c r="CH664" s="20"/>
      <c r="CI664" s="20"/>
      <c r="CJ664" s="20"/>
      <c r="CK664" s="20"/>
      <c r="CL664" s="20"/>
      <c r="CM664" s="20"/>
      <c r="CN664" s="20"/>
      <c r="CO664" s="20"/>
      <c r="CP664" s="20"/>
      <c r="CQ664" s="20"/>
      <c r="CR664" s="20"/>
      <c r="CS664" s="20"/>
      <c r="CT664" s="20"/>
      <c r="CU664" s="20"/>
      <c r="CV664" s="20"/>
      <c r="CW664" s="20"/>
      <c r="CX664" s="20"/>
      <c r="CY664" s="20"/>
      <c r="CZ664" s="20"/>
      <c r="DA664" s="20"/>
      <c r="DB664" s="20"/>
      <c r="DC664" s="20"/>
      <c r="DD664" s="20"/>
      <c r="DE664" s="20"/>
      <c r="DF664" s="20"/>
      <c r="DG664" s="20"/>
      <c r="DH664" s="20"/>
      <c r="DI664" s="20"/>
      <c r="DJ664" s="20"/>
      <c r="DK664" s="20"/>
      <c r="DL664" s="20"/>
      <c r="DM664" s="20"/>
      <c r="DN664" s="20"/>
      <c r="DO664" s="20"/>
      <c r="DP664" s="20"/>
      <c r="DQ664" s="20"/>
      <c r="DR664" s="20"/>
      <c r="DS664" s="20"/>
      <c r="DT664" s="20"/>
      <c r="DU664" s="20"/>
      <c r="DV664" s="20"/>
      <c r="DW664" s="20"/>
      <c r="DX664" s="20"/>
      <c r="DY664" s="20"/>
      <c r="DZ664" s="20"/>
      <c r="EA664" s="20"/>
      <c r="EB664" s="20"/>
      <c r="EC664" s="20"/>
      <c r="ED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  <c r="CH665" s="20"/>
      <c r="CI665" s="20"/>
      <c r="CJ665" s="20"/>
      <c r="CK665" s="20"/>
      <c r="CL665" s="20"/>
      <c r="CM665" s="20"/>
      <c r="CN665" s="20"/>
      <c r="CO665" s="20"/>
      <c r="CP665" s="20"/>
      <c r="CQ665" s="20"/>
      <c r="CR665" s="20"/>
      <c r="CS665" s="20"/>
      <c r="CT665" s="20"/>
      <c r="CU665" s="20"/>
      <c r="CV665" s="20"/>
      <c r="CW665" s="20"/>
      <c r="CX665" s="20"/>
      <c r="CY665" s="20"/>
      <c r="CZ665" s="20"/>
      <c r="DA665" s="20"/>
      <c r="DB665" s="20"/>
      <c r="DC665" s="20"/>
      <c r="DD665" s="20"/>
      <c r="DE665" s="20"/>
      <c r="DF665" s="20"/>
      <c r="DG665" s="20"/>
      <c r="DH665" s="20"/>
      <c r="DI665" s="20"/>
      <c r="DJ665" s="20"/>
      <c r="DK665" s="20"/>
      <c r="DL665" s="20"/>
      <c r="DM665" s="20"/>
      <c r="DN665" s="20"/>
      <c r="DO665" s="20"/>
      <c r="DP665" s="20"/>
      <c r="DQ665" s="20"/>
      <c r="DR665" s="20"/>
      <c r="DS665" s="20"/>
      <c r="DT665" s="20"/>
      <c r="DU665" s="20"/>
      <c r="DV665" s="20"/>
      <c r="DW665" s="20"/>
      <c r="DX665" s="20"/>
      <c r="DY665" s="20"/>
      <c r="DZ665" s="20"/>
      <c r="EA665" s="20"/>
      <c r="EB665" s="20"/>
      <c r="EC665" s="20"/>
      <c r="ED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  <c r="CH666" s="20"/>
      <c r="CI666" s="20"/>
      <c r="CJ666" s="20"/>
      <c r="CK666" s="20"/>
      <c r="CL666" s="20"/>
      <c r="CM666" s="20"/>
      <c r="CN666" s="20"/>
      <c r="CO666" s="20"/>
      <c r="CP666" s="20"/>
      <c r="CQ666" s="20"/>
      <c r="CR666" s="20"/>
      <c r="CS666" s="20"/>
      <c r="CT666" s="20"/>
      <c r="CU666" s="20"/>
      <c r="CV666" s="20"/>
      <c r="CW666" s="20"/>
      <c r="CX666" s="20"/>
      <c r="CY666" s="20"/>
      <c r="CZ666" s="20"/>
      <c r="DA666" s="20"/>
      <c r="DB666" s="20"/>
      <c r="DC666" s="20"/>
      <c r="DD666" s="20"/>
      <c r="DE666" s="20"/>
      <c r="DF666" s="20"/>
      <c r="DG666" s="20"/>
      <c r="DH666" s="20"/>
      <c r="DI666" s="20"/>
      <c r="DJ666" s="20"/>
      <c r="DK666" s="20"/>
      <c r="DL666" s="20"/>
      <c r="DM666" s="20"/>
      <c r="DN666" s="20"/>
      <c r="DO666" s="20"/>
      <c r="DP666" s="20"/>
      <c r="DQ666" s="20"/>
      <c r="DR666" s="20"/>
      <c r="DS666" s="20"/>
      <c r="DT666" s="20"/>
      <c r="DU666" s="20"/>
      <c r="DV666" s="20"/>
      <c r="DW666" s="20"/>
      <c r="DX666" s="20"/>
      <c r="DY666" s="20"/>
      <c r="DZ666" s="20"/>
      <c r="EA666" s="20"/>
      <c r="EB666" s="20"/>
      <c r="EC666" s="20"/>
      <c r="ED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  <c r="CH667" s="20"/>
      <c r="CI667" s="20"/>
      <c r="CJ667" s="20"/>
      <c r="CK667" s="20"/>
      <c r="CL667" s="20"/>
      <c r="CM667" s="20"/>
      <c r="CN667" s="20"/>
      <c r="CO667" s="20"/>
      <c r="CP667" s="20"/>
      <c r="CQ667" s="20"/>
      <c r="CR667" s="20"/>
      <c r="CS667" s="20"/>
      <c r="CT667" s="20"/>
      <c r="CU667" s="20"/>
      <c r="CV667" s="20"/>
      <c r="CW667" s="20"/>
      <c r="CX667" s="20"/>
      <c r="CY667" s="20"/>
      <c r="CZ667" s="20"/>
      <c r="DA667" s="20"/>
      <c r="DB667" s="20"/>
      <c r="DC667" s="20"/>
      <c r="DD667" s="20"/>
      <c r="DE667" s="20"/>
      <c r="DF667" s="20"/>
      <c r="DG667" s="20"/>
      <c r="DH667" s="20"/>
      <c r="DI667" s="20"/>
      <c r="DJ667" s="20"/>
      <c r="DK667" s="20"/>
      <c r="DL667" s="20"/>
      <c r="DM667" s="20"/>
      <c r="DN667" s="20"/>
      <c r="DO667" s="20"/>
      <c r="DP667" s="20"/>
      <c r="DQ667" s="20"/>
      <c r="DR667" s="20"/>
      <c r="DS667" s="20"/>
      <c r="DT667" s="20"/>
      <c r="DU667" s="20"/>
      <c r="DV667" s="20"/>
      <c r="DW667" s="20"/>
      <c r="DX667" s="20"/>
      <c r="DY667" s="20"/>
      <c r="DZ667" s="20"/>
      <c r="EA667" s="20"/>
      <c r="EB667" s="20"/>
      <c r="EC667" s="20"/>
      <c r="ED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  <c r="CH668" s="20"/>
      <c r="CI668" s="20"/>
      <c r="CJ668" s="20"/>
      <c r="CK668" s="20"/>
      <c r="CL668" s="20"/>
      <c r="CM668" s="20"/>
      <c r="CN668" s="20"/>
      <c r="CO668" s="20"/>
      <c r="CP668" s="20"/>
      <c r="CQ668" s="20"/>
      <c r="CR668" s="20"/>
      <c r="CS668" s="20"/>
      <c r="CT668" s="20"/>
      <c r="CU668" s="20"/>
      <c r="CV668" s="20"/>
      <c r="CW668" s="20"/>
      <c r="CX668" s="20"/>
      <c r="CY668" s="20"/>
      <c r="CZ668" s="20"/>
      <c r="DA668" s="20"/>
      <c r="DB668" s="20"/>
      <c r="DC668" s="20"/>
      <c r="DD668" s="20"/>
      <c r="DE668" s="20"/>
      <c r="DF668" s="20"/>
      <c r="DG668" s="20"/>
      <c r="DH668" s="20"/>
      <c r="DI668" s="20"/>
      <c r="DJ668" s="20"/>
      <c r="DK668" s="20"/>
      <c r="DL668" s="20"/>
      <c r="DM668" s="20"/>
      <c r="DN668" s="20"/>
      <c r="DO668" s="20"/>
      <c r="DP668" s="20"/>
      <c r="DQ668" s="20"/>
      <c r="DR668" s="20"/>
      <c r="DS668" s="20"/>
      <c r="DT668" s="20"/>
      <c r="DU668" s="20"/>
      <c r="DV668" s="20"/>
      <c r="DW668" s="20"/>
      <c r="DX668" s="20"/>
      <c r="DY668" s="20"/>
      <c r="DZ668" s="20"/>
      <c r="EA668" s="20"/>
      <c r="EB668" s="20"/>
      <c r="EC668" s="20"/>
      <c r="ED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  <c r="CH669" s="20"/>
      <c r="CI669" s="20"/>
      <c r="CJ669" s="20"/>
      <c r="CK669" s="20"/>
      <c r="CL669" s="20"/>
      <c r="CM669" s="20"/>
      <c r="CN669" s="20"/>
      <c r="CO669" s="20"/>
      <c r="CP669" s="20"/>
      <c r="CQ669" s="20"/>
      <c r="CR669" s="20"/>
      <c r="CS669" s="20"/>
      <c r="CT669" s="20"/>
      <c r="CU669" s="20"/>
      <c r="CV669" s="20"/>
      <c r="CW669" s="20"/>
      <c r="CX669" s="20"/>
      <c r="CY669" s="20"/>
      <c r="CZ669" s="20"/>
      <c r="DA669" s="20"/>
      <c r="DB669" s="20"/>
      <c r="DC669" s="20"/>
      <c r="DD669" s="20"/>
      <c r="DE669" s="20"/>
      <c r="DF669" s="20"/>
      <c r="DG669" s="20"/>
      <c r="DH669" s="20"/>
      <c r="DI669" s="20"/>
      <c r="DJ669" s="20"/>
      <c r="DK669" s="20"/>
      <c r="DL669" s="20"/>
      <c r="DM669" s="20"/>
      <c r="DN669" s="20"/>
      <c r="DO669" s="20"/>
      <c r="DP669" s="20"/>
      <c r="DQ669" s="20"/>
      <c r="DR669" s="20"/>
      <c r="DS669" s="20"/>
      <c r="DT669" s="20"/>
      <c r="DU669" s="20"/>
      <c r="DV669" s="20"/>
      <c r="DW669" s="20"/>
      <c r="DX669" s="20"/>
      <c r="DY669" s="20"/>
      <c r="DZ669" s="20"/>
      <c r="EA669" s="20"/>
      <c r="EB669" s="20"/>
      <c r="EC669" s="20"/>
      <c r="ED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  <c r="CH670" s="20"/>
      <c r="CI670" s="20"/>
      <c r="CJ670" s="20"/>
      <c r="CK670" s="20"/>
      <c r="CL670" s="20"/>
      <c r="CM670" s="20"/>
      <c r="CN670" s="20"/>
      <c r="CO670" s="20"/>
      <c r="CP670" s="20"/>
      <c r="CQ670" s="20"/>
      <c r="CR670" s="20"/>
      <c r="CS670" s="20"/>
      <c r="CT670" s="20"/>
      <c r="CU670" s="20"/>
      <c r="CV670" s="20"/>
      <c r="CW670" s="20"/>
      <c r="CX670" s="20"/>
      <c r="CY670" s="20"/>
      <c r="CZ670" s="20"/>
      <c r="DA670" s="20"/>
      <c r="DB670" s="20"/>
      <c r="DC670" s="20"/>
      <c r="DD670" s="20"/>
      <c r="DE670" s="20"/>
      <c r="DF670" s="20"/>
      <c r="DG670" s="20"/>
      <c r="DH670" s="20"/>
      <c r="DI670" s="20"/>
      <c r="DJ670" s="20"/>
      <c r="DK670" s="20"/>
      <c r="DL670" s="20"/>
      <c r="DM670" s="20"/>
      <c r="DN670" s="20"/>
      <c r="DO670" s="20"/>
      <c r="DP670" s="20"/>
      <c r="DQ670" s="20"/>
      <c r="DR670" s="20"/>
      <c r="DS670" s="20"/>
      <c r="DT670" s="20"/>
      <c r="DU670" s="20"/>
      <c r="DV670" s="20"/>
      <c r="DW670" s="20"/>
      <c r="DX670" s="20"/>
      <c r="DY670" s="20"/>
      <c r="DZ670" s="20"/>
      <c r="EA670" s="20"/>
      <c r="EB670" s="20"/>
      <c r="EC670" s="20"/>
      <c r="ED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  <c r="CH671" s="20"/>
      <c r="CI671" s="20"/>
      <c r="CJ671" s="20"/>
      <c r="CK671" s="20"/>
      <c r="CL671" s="20"/>
      <c r="CM671" s="20"/>
      <c r="CN671" s="20"/>
      <c r="CO671" s="20"/>
      <c r="CP671" s="20"/>
      <c r="CQ671" s="20"/>
      <c r="CR671" s="20"/>
      <c r="CS671" s="20"/>
      <c r="CT671" s="20"/>
      <c r="CU671" s="20"/>
      <c r="CV671" s="20"/>
      <c r="CW671" s="20"/>
      <c r="CX671" s="20"/>
      <c r="CY671" s="20"/>
      <c r="CZ671" s="20"/>
      <c r="DA671" s="20"/>
      <c r="DB671" s="20"/>
      <c r="DC671" s="20"/>
      <c r="DD671" s="20"/>
      <c r="DE671" s="20"/>
      <c r="DF671" s="20"/>
      <c r="DG671" s="20"/>
      <c r="DH671" s="20"/>
      <c r="DI671" s="20"/>
      <c r="DJ671" s="20"/>
      <c r="DK671" s="20"/>
      <c r="DL671" s="20"/>
      <c r="DM671" s="20"/>
      <c r="DN671" s="20"/>
      <c r="DO671" s="20"/>
      <c r="DP671" s="20"/>
      <c r="DQ671" s="20"/>
      <c r="DR671" s="20"/>
      <c r="DS671" s="20"/>
      <c r="DT671" s="20"/>
      <c r="DU671" s="20"/>
      <c r="DV671" s="20"/>
      <c r="DW671" s="20"/>
      <c r="DX671" s="20"/>
      <c r="DY671" s="20"/>
      <c r="DZ671" s="20"/>
      <c r="EA671" s="20"/>
      <c r="EB671" s="20"/>
      <c r="EC671" s="20"/>
      <c r="ED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  <c r="CH672" s="20"/>
      <c r="CI672" s="20"/>
      <c r="CJ672" s="20"/>
      <c r="CK672" s="20"/>
      <c r="CL672" s="20"/>
      <c r="CM672" s="20"/>
      <c r="CN672" s="20"/>
      <c r="CO672" s="20"/>
      <c r="CP672" s="20"/>
      <c r="CQ672" s="20"/>
      <c r="CR672" s="20"/>
      <c r="CS672" s="20"/>
      <c r="CT672" s="20"/>
      <c r="CU672" s="20"/>
      <c r="CV672" s="20"/>
      <c r="CW672" s="20"/>
      <c r="CX672" s="20"/>
      <c r="CY672" s="20"/>
      <c r="CZ672" s="20"/>
      <c r="DA672" s="20"/>
      <c r="DB672" s="20"/>
      <c r="DC672" s="20"/>
      <c r="DD672" s="20"/>
      <c r="DE672" s="20"/>
      <c r="DF672" s="20"/>
      <c r="DG672" s="20"/>
      <c r="DH672" s="20"/>
      <c r="DI672" s="20"/>
      <c r="DJ672" s="20"/>
      <c r="DK672" s="20"/>
      <c r="DL672" s="20"/>
      <c r="DM672" s="20"/>
      <c r="DN672" s="20"/>
      <c r="DO672" s="20"/>
      <c r="DP672" s="20"/>
      <c r="DQ672" s="20"/>
      <c r="DR672" s="20"/>
      <c r="DS672" s="20"/>
      <c r="DT672" s="20"/>
      <c r="DU672" s="20"/>
      <c r="DV672" s="20"/>
      <c r="DW672" s="20"/>
      <c r="DX672" s="20"/>
      <c r="DY672" s="20"/>
      <c r="DZ672" s="20"/>
      <c r="EA672" s="20"/>
      <c r="EB672" s="20"/>
      <c r="EC672" s="20"/>
      <c r="ED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  <c r="CH673" s="20"/>
      <c r="CI673" s="20"/>
      <c r="CJ673" s="20"/>
      <c r="CK673" s="20"/>
      <c r="CL673" s="20"/>
      <c r="CM673" s="20"/>
      <c r="CN673" s="20"/>
      <c r="CO673" s="20"/>
      <c r="CP673" s="20"/>
      <c r="CQ673" s="20"/>
      <c r="CR673" s="20"/>
      <c r="CS673" s="20"/>
      <c r="CT673" s="20"/>
      <c r="CU673" s="20"/>
      <c r="CV673" s="20"/>
      <c r="CW673" s="20"/>
      <c r="CX673" s="20"/>
      <c r="CY673" s="20"/>
      <c r="CZ673" s="20"/>
      <c r="DA673" s="20"/>
      <c r="DB673" s="20"/>
      <c r="DC673" s="20"/>
      <c r="DD673" s="20"/>
      <c r="DE673" s="20"/>
      <c r="DF673" s="20"/>
      <c r="DG673" s="20"/>
      <c r="DH673" s="20"/>
      <c r="DI673" s="20"/>
      <c r="DJ673" s="20"/>
      <c r="DK673" s="20"/>
      <c r="DL673" s="20"/>
      <c r="DM673" s="20"/>
      <c r="DN673" s="20"/>
      <c r="DO673" s="20"/>
      <c r="DP673" s="20"/>
      <c r="DQ673" s="20"/>
      <c r="DR673" s="20"/>
      <c r="DS673" s="20"/>
      <c r="DT673" s="20"/>
      <c r="DU673" s="20"/>
      <c r="DV673" s="20"/>
      <c r="DW673" s="20"/>
      <c r="DX673" s="20"/>
      <c r="DY673" s="20"/>
      <c r="DZ673" s="20"/>
      <c r="EA673" s="20"/>
      <c r="EB673" s="20"/>
      <c r="EC673" s="20"/>
      <c r="ED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  <c r="CQ674" s="20"/>
      <c r="CR674" s="20"/>
      <c r="CS674" s="20"/>
      <c r="CT674" s="20"/>
      <c r="CU674" s="20"/>
      <c r="CV674" s="20"/>
      <c r="CW674" s="20"/>
      <c r="CX674" s="20"/>
      <c r="CY674" s="20"/>
      <c r="CZ674" s="20"/>
      <c r="DA674" s="20"/>
      <c r="DB674" s="20"/>
      <c r="DC674" s="20"/>
      <c r="DD674" s="20"/>
      <c r="DE674" s="20"/>
      <c r="DF674" s="20"/>
      <c r="DG674" s="20"/>
      <c r="DH674" s="20"/>
      <c r="DI674" s="20"/>
      <c r="DJ674" s="20"/>
      <c r="DK674" s="20"/>
      <c r="DL674" s="20"/>
      <c r="DM674" s="20"/>
      <c r="DN674" s="20"/>
      <c r="DO674" s="20"/>
      <c r="DP674" s="20"/>
      <c r="DQ674" s="20"/>
      <c r="DR674" s="20"/>
      <c r="DS674" s="20"/>
      <c r="DT674" s="20"/>
      <c r="DU674" s="20"/>
      <c r="DV674" s="20"/>
      <c r="DW674" s="20"/>
      <c r="DX674" s="20"/>
      <c r="DY674" s="20"/>
      <c r="DZ674" s="20"/>
      <c r="EA674" s="20"/>
      <c r="EB674" s="20"/>
      <c r="EC674" s="20"/>
      <c r="ED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  <c r="CH675" s="20"/>
      <c r="CI675" s="20"/>
      <c r="CJ675" s="20"/>
      <c r="CK675" s="20"/>
      <c r="CL675" s="20"/>
      <c r="CM675" s="20"/>
      <c r="CN675" s="20"/>
      <c r="CO675" s="20"/>
      <c r="CP675" s="20"/>
      <c r="CQ675" s="20"/>
      <c r="CR675" s="20"/>
      <c r="CS675" s="20"/>
      <c r="CT675" s="20"/>
      <c r="CU675" s="20"/>
      <c r="CV675" s="20"/>
      <c r="CW675" s="20"/>
      <c r="CX675" s="20"/>
      <c r="CY675" s="20"/>
      <c r="CZ675" s="20"/>
      <c r="DA675" s="20"/>
      <c r="DB675" s="20"/>
      <c r="DC675" s="20"/>
      <c r="DD675" s="20"/>
      <c r="DE675" s="20"/>
      <c r="DF675" s="20"/>
      <c r="DG675" s="20"/>
      <c r="DH675" s="20"/>
      <c r="DI675" s="20"/>
      <c r="DJ675" s="20"/>
      <c r="DK675" s="20"/>
      <c r="DL675" s="20"/>
      <c r="DM675" s="20"/>
      <c r="DN675" s="20"/>
      <c r="DO675" s="20"/>
      <c r="DP675" s="20"/>
      <c r="DQ675" s="20"/>
      <c r="DR675" s="20"/>
      <c r="DS675" s="20"/>
      <c r="DT675" s="20"/>
      <c r="DU675" s="20"/>
      <c r="DV675" s="20"/>
      <c r="DW675" s="20"/>
      <c r="DX675" s="20"/>
      <c r="DY675" s="20"/>
      <c r="DZ675" s="20"/>
      <c r="EA675" s="20"/>
      <c r="EB675" s="20"/>
      <c r="EC675" s="20"/>
      <c r="ED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  <c r="CH676" s="20"/>
      <c r="CI676" s="20"/>
      <c r="CJ676" s="20"/>
      <c r="CK676" s="20"/>
      <c r="CL676" s="20"/>
      <c r="CM676" s="20"/>
      <c r="CN676" s="20"/>
      <c r="CO676" s="20"/>
      <c r="CP676" s="20"/>
      <c r="CQ676" s="20"/>
      <c r="CR676" s="20"/>
      <c r="CS676" s="20"/>
      <c r="CT676" s="20"/>
      <c r="CU676" s="20"/>
      <c r="CV676" s="20"/>
      <c r="CW676" s="20"/>
      <c r="CX676" s="20"/>
      <c r="CY676" s="20"/>
      <c r="CZ676" s="20"/>
      <c r="DA676" s="20"/>
      <c r="DB676" s="20"/>
      <c r="DC676" s="20"/>
      <c r="DD676" s="20"/>
      <c r="DE676" s="20"/>
      <c r="DF676" s="20"/>
      <c r="DG676" s="20"/>
      <c r="DH676" s="20"/>
      <c r="DI676" s="20"/>
      <c r="DJ676" s="20"/>
      <c r="DK676" s="20"/>
      <c r="DL676" s="20"/>
      <c r="DM676" s="20"/>
      <c r="DN676" s="20"/>
      <c r="DO676" s="20"/>
      <c r="DP676" s="20"/>
      <c r="DQ676" s="20"/>
      <c r="DR676" s="20"/>
      <c r="DS676" s="20"/>
      <c r="DT676" s="20"/>
      <c r="DU676" s="20"/>
      <c r="DV676" s="20"/>
      <c r="DW676" s="20"/>
      <c r="DX676" s="20"/>
      <c r="DY676" s="20"/>
      <c r="DZ676" s="20"/>
      <c r="EA676" s="20"/>
      <c r="EB676" s="20"/>
      <c r="EC676" s="20"/>
      <c r="ED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  <c r="CH677" s="20"/>
      <c r="CI677" s="20"/>
      <c r="CJ677" s="20"/>
      <c r="CK677" s="20"/>
      <c r="CL677" s="20"/>
      <c r="CM677" s="20"/>
      <c r="CN677" s="20"/>
      <c r="CO677" s="20"/>
      <c r="CP677" s="20"/>
      <c r="CQ677" s="20"/>
      <c r="CR677" s="20"/>
      <c r="CS677" s="20"/>
      <c r="CT677" s="20"/>
      <c r="CU677" s="20"/>
      <c r="CV677" s="20"/>
      <c r="CW677" s="20"/>
      <c r="CX677" s="20"/>
      <c r="CY677" s="20"/>
      <c r="CZ677" s="20"/>
      <c r="DA677" s="20"/>
      <c r="DB677" s="20"/>
      <c r="DC677" s="20"/>
      <c r="DD677" s="20"/>
      <c r="DE677" s="20"/>
      <c r="DF677" s="20"/>
      <c r="DG677" s="20"/>
      <c r="DH677" s="20"/>
      <c r="DI677" s="20"/>
      <c r="DJ677" s="20"/>
      <c r="DK677" s="20"/>
      <c r="DL677" s="20"/>
      <c r="DM677" s="20"/>
      <c r="DN677" s="20"/>
      <c r="DO677" s="20"/>
      <c r="DP677" s="20"/>
      <c r="DQ677" s="20"/>
      <c r="DR677" s="20"/>
      <c r="DS677" s="20"/>
      <c r="DT677" s="20"/>
      <c r="DU677" s="20"/>
      <c r="DV677" s="20"/>
      <c r="DW677" s="20"/>
      <c r="DX677" s="20"/>
      <c r="DY677" s="20"/>
      <c r="DZ677" s="20"/>
      <c r="EA677" s="20"/>
      <c r="EB677" s="20"/>
      <c r="EC677" s="20"/>
      <c r="ED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  <c r="CH678" s="20"/>
      <c r="CI678" s="20"/>
      <c r="CJ678" s="20"/>
      <c r="CK678" s="20"/>
      <c r="CL678" s="20"/>
      <c r="CM678" s="20"/>
      <c r="CN678" s="20"/>
      <c r="CO678" s="20"/>
      <c r="CP678" s="20"/>
      <c r="CQ678" s="20"/>
      <c r="CR678" s="20"/>
      <c r="CS678" s="20"/>
      <c r="CT678" s="20"/>
      <c r="CU678" s="20"/>
      <c r="CV678" s="20"/>
      <c r="CW678" s="20"/>
      <c r="CX678" s="20"/>
      <c r="CY678" s="20"/>
      <c r="CZ678" s="20"/>
      <c r="DA678" s="20"/>
      <c r="DB678" s="20"/>
      <c r="DC678" s="20"/>
      <c r="DD678" s="20"/>
      <c r="DE678" s="20"/>
      <c r="DF678" s="20"/>
      <c r="DG678" s="20"/>
      <c r="DH678" s="20"/>
      <c r="DI678" s="20"/>
      <c r="DJ678" s="20"/>
      <c r="DK678" s="20"/>
      <c r="DL678" s="20"/>
      <c r="DM678" s="20"/>
      <c r="DN678" s="20"/>
      <c r="DO678" s="20"/>
      <c r="DP678" s="20"/>
      <c r="DQ678" s="20"/>
      <c r="DR678" s="20"/>
      <c r="DS678" s="20"/>
      <c r="DT678" s="20"/>
      <c r="DU678" s="20"/>
      <c r="DV678" s="20"/>
      <c r="DW678" s="20"/>
      <c r="DX678" s="20"/>
      <c r="DY678" s="20"/>
      <c r="DZ678" s="20"/>
      <c r="EA678" s="20"/>
      <c r="EB678" s="20"/>
      <c r="EC678" s="20"/>
      <c r="ED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  <c r="CH679" s="20"/>
      <c r="CI679" s="20"/>
      <c r="CJ679" s="20"/>
      <c r="CK679" s="20"/>
      <c r="CL679" s="20"/>
      <c r="CM679" s="20"/>
      <c r="CN679" s="20"/>
      <c r="CO679" s="20"/>
      <c r="CP679" s="20"/>
      <c r="CQ679" s="20"/>
      <c r="CR679" s="20"/>
      <c r="CS679" s="20"/>
      <c r="CT679" s="20"/>
      <c r="CU679" s="20"/>
      <c r="CV679" s="20"/>
      <c r="CW679" s="20"/>
      <c r="CX679" s="20"/>
      <c r="CY679" s="20"/>
      <c r="CZ679" s="20"/>
      <c r="DA679" s="20"/>
      <c r="DB679" s="20"/>
      <c r="DC679" s="20"/>
      <c r="DD679" s="20"/>
      <c r="DE679" s="20"/>
      <c r="DF679" s="20"/>
      <c r="DG679" s="20"/>
      <c r="DH679" s="20"/>
      <c r="DI679" s="20"/>
      <c r="DJ679" s="20"/>
      <c r="DK679" s="20"/>
      <c r="DL679" s="20"/>
      <c r="DM679" s="20"/>
      <c r="DN679" s="20"/>
      <c r="DO679" s="20"/>
      <c r="DP679" s="20"/>
      <c r="DQ679" s="20"/>
      <c r="DR679" s="20"/>
      <c r="DS679" s="20"/>
      <c r="DT679" s="20"/>
      <c r="DU679" s="20"/>
      <c r="DV679" s="20"/>
      <c r="DW679" s="20"/>
      <c r="DX679" s="20"/>
      <c r="DY679" s="20"/>
      <c r="DZ679" s="20"/>
      <c r="EA679" s="20"/>
      <c r="EB679" s="20"/>
      <c r="EC679" s="20"/>
      <c r="ED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  <c r="CH680" s="20"/>
      <c r="CI680" s="20"/>
      <c r="CJ680" s="20"/>
      <c r="CK680" s="20"/>
      <c r="CL680" s="20"/>
      <c r="CM680" s="20"/>
      <c r="CN680" s="20"/>
      <c r="CO680" s="20"/>
      <c r="CP680" s="20"/>
      <c r="CQ680" s="20"/>
      <c r="CR680" s="20"/>
      <c r="CS680" s="20"/>
      <c r="CT680" s="20"/>
      <c r="CU680" s="20"/>
      <c r="CV680" s="20"/>
      <c r="CW680" s="20"/>
      <c r="CX680" s="20"/>
      <c r="CY680" s="20"/>
      <c r="CZ680" s="20"/>
      <c r="DA680" s="20"/>
      <c r="DB680" s="20"/>
      <c r="DC680" s="20"/>
      <c r="DD680" s="20"/>
      <c r="DE680" s="20"/>
      <c r="DF680" s="20"/>
      <c r="DG680" s="20"/>
      <c r="DH680" s="20"/>
      <c r="DI680" s="20"/>
      <c r="DJ680" s="20"/>
      <c r="DK680" s="20"/>
      <c r="DL680" s="20"/>
      <c r="DM680" s="20"/>
      <c r="DN680" s="20"/>
      <c r="DO680" s="20"/>
      <c r="DP680" s="20"/>
      <c r="DQ680" s="20"/>
      <c r="DR680" s="20"/>
      <c r="DS680" s="20"/>
      <c r="DT680" s="20"/>
      <c r="DU680" s="20"/>
      <c r="DV680" s="20"/>
      <c r="DW680" s="20"/>
      <c r="DX680" s="20"/>
      <c r="DY680" s="20"/>
      <c r="DZ680" s="20"/>
      <c r="EA680" s="20"/>
      <c r="EB680" s="20"/>
      <c r="EC680" s="20"/>
      <c r="ED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  <c r="CH681" s="20"/>
      <c r="CI681" s="20"/>
      <c r="CJ681" s="20"/>
      <c r="CK681" s="20"/>
      <c r="CL681" s="20"/>
      <c r="CM681" s="20"/>
      <c r="CN681" s="20"/>
      <c r="CO681" s="20"/>
      <c r="CP681" s="20"/>
      <c r="CQ681" s="20"/>
      <c r="CR681" s="20"/>
      <c r="CS681" s="20"/>
      <c r="CT681" s="20"/>
      <c r="CU681" s="20"/>
      <c r="CV681" s="20"/>
      <c r="CW681" s="20"/>
      <c r="CX681" s="20"/>
      <c r="CY681" s="20"/>
      <c r="CZ681" s="20"/>
      <c r="DA681" s="20"/>
      <c r="DB681" s="20"/>
      <c r="DC681" s="20"/>
      <c r="DD681" s="20"/>
      <c r="DE681" s="20"/>
      <c r="DF681" s="20"/>
      <c r="DG681" s="20"/>
      <c r="DH681" s="20"/>
      <c r="DI681" s="20"/>
      <c r="DJ681" s="20"/>
      <c r="DK681" s="20"/>
      <c r="DL681" s="20"/>
      <c r="DM681" s="20"/>
      <c r="DN681" s="20"/>
      <c r="DO681" s="20"/>
      <c r="DP681" s="20"/>
      <c r="DQ681" s="20"/>
      <c r="DR681" s="20"/>
      <c r="DS681" s="20"/>
      <c r="DT681" s="20"/>
      <c r="DU681" s="20"/>
      <c r="DV681" s="20"/>
      <c r="DW681" s="20"/>
      <c r="DX681" s="20"/>
      <c r="DY681" s="20"/>
      <c r="DZ681" s="20"/>
      <c r="EA681" s="20"/>
      <c r="EB681" s="20"/>
      <c r="EC681" s="20"/>
      <c r="ED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  <c r="CH682" s="20"/>
      <c r="CI682" s="20"/>
      <c r="CJ682" s="20"/>
      <c r="CK682" s="20"/>
      <c r="CL682" s="20"/>
      <c r="CM682" s="20"/>
      <c r="CN682" s="20"/>
      <c r="CO682" s="20"/>
      <c r="CP682" s="20"/>
      <c r="CQ682" s="20"/>
      <c r="CR682" s="20"/>
      <c r="CS682" s="20"/>
      <c r="CT682" s="20"/>
      <c r="CU682" s="20"/>
      <c r="CV682" s="20"/>
      <c r="CW682" s="20"/>
      <c r="CX682" s="20"/>
      <c r="CY682" s="20"/>
      <c r="CZ682" s="20"/>
      <c r="DA682" s="20"/>
      <c r="DB682" s="20"/>
      <c r="DC682" s="20"/>
      <c r="DD682" s="20"/>
      <c r="DE682" s="20"/>
      <c r="DF682" s="20"/>
      <c r="DG682" s="20"/>
      <c r="DH682" s="20"/>
      <c r="DI682" s="20"/>
      <c r="DJ682" s="20"/>
      <c r="DK682" s="20"/>
      <c r="DL682" s="20"/>
      <c r="DM682" s="20"/>
      <c r="DN682" s="20"/>
      <c r="DO682" s="20"/>
      <c r="DP682" s="20"/>
      <c r="DQ682" s="20"/>
      <c r="DR682" s="20"/>
      <c r="DS682" s="20"/>
      <c r="DT682" s="20"/>
      <c r="DU682" s="20"/>
      <c r="DV682" s="20"/>
      <c r="DW682" s="20"/>
      <c r="DX682" s="20"/>
      <c r="DY682" s="20"/>
      <c r="DZ682" s="20"/>
      <c r="EA682" s="20"/>
      <c r="EB682" s="20"/>
      <c r="EC682" s="20"/>
      <c r="ED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  <c r="CH683" s="20"/>
      <c r="CI683" s="20"/>
      <c r="CJ683" s="20"/>
      <c r="CK683" s="20"/>
      <c r="CL683" s="20"/>
      <c r="CM683" s="20"/>
      <c r="CN683" s="20"/>
      <c r="CO683" s="20"/>
      <c r="CP683" s="20"/>
      <c r="CQ683" s="20"/>
      <c r="CR683" s="20"/>
      <c r="CS683" s="20"/>
      <c r="CT683" s="20"/>
      <c r="CU683" s="20"/>
      <c r="CV683" s="20"/>
      <c r="CW683" s="20"/>
      <c r="CX683" s="20"/>
      <c r="CY683" s="20"/>
      <c r="CZ683" s="20"/>
      <c r="DA683" s="20"/>
      <c r="DB683" s="20"/>
      <c r="DC683" s="20"/>
      <c r="DD683" s="20"/>
      <c r="DE683" s="20"/>
      <c r="DF683" s="20"/>
      <c r="DG683" s="20"/>
      <c r="DH683" s="20"/>
      <c r="DI683" s="20"/>
      <c r="DJ683" s="20"/>
      <c r="DK683" s="20"/>
      <c r="DL683" s="20"/>
      <c r="DM683" s="20"/>
      <c r="DN683" s="20"/>
      <c r="DO683" s="20"/>
      <c r="DP683" s="20"/>
      <c r="DQ683" s="20"/>
      <c r="DR683" s="20"/>
      <c r="DS683" s="20"/>
      <c r="DT683" s="20"/>
      <c r="DU683" s="20"/>
      <c r="DV683" s="20"/>
      <c r="DW683" s="20"/>
      <c r="DX683" s="20"/>
      <c r="DY683" s="20"/>
      <c r="DZ683" s="20"/>
      <c r="EA683" s="20"/>
      <c r="EB683" s="20"/>
      <c r="EC683" s="20"/>
      <c r="ED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  <c r="CH684" s="20"/>
      <c r="CI684" s="20"/>
      <c r="CJ684" s="20"/>
      <c r="CK684" s="20"/>
      <c r="CL684" s="20"/>
      <c r="CM684" s="20"/>
      <c r="CN684" s="20"/>
      <c r="CO684" s="20"/>
      <c r="CP684" s="20"/>
      <c r="CQ684" s="20"/>
      <c r="CR684" s="20"/>
      <c r="CS684" s="20"/>
      <c r="CT684" s="20"/>
      <c r="CU684" s="20"/>
      <c r="CV684" s="20"/>
      <c r="CW684" s="20"/>
      <c r="CX684" s="20"/>
      <c r="CY684" s="20"/>
      <c r="CZ684" s="20"/>
      <c r="DA684" s="20"/>
      <c r="DB684" s="20"/>
      <c r="DC684" s="20"/>
      <c r="DD684" s="20"/>
      <c r="DE684" s="20"/>
      <c r="DF684" s="20"/>
      <c r="DG684" s="20"/>
      <c r="DH684" s="20"/>
      <c r="DI684" s="20"/>
      <c r="DJ684" s="20"/>
      <c r="DK684" s="20"/>
      <c r="DL684" s="20"/>
      <c r="DM684" s="20"/>
      <c r="DN684" s="20"/>
      <c r="DO684" s="20"/>
      <c r="DP684" s="20"/>
      <c r="DQ684" s="20"/>
      <c r="DR684" s="20"/>
      <c r="DS684" s="20"/>
      <c r="DT684" s="20"/>
      <c r="DU684" s="20"/>
      <c r="DV684" s="20"/>
      <c r="DW684" s="20"/>
      <c r="DX684" s="20"/>
      <c r="DY684" s="20"/>
      <c r="DZ684" s="20"/>
      <c r="EA684" s="20"/>
      <c r="EB684" s="20"/>
      <c r="EC684" s="20"/>
      <c r="ED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  <c r="CH685" s="20"/>
      <c r="CI685" s="20"/>
      <c r="CJ685" s="20"/>
      <c r="CK685" s="20"/>
      <c r="CL685" s="20"/>
      <c r="CM685" s="20"/>
      <c r="CN685" s="20"/>
      <c r="CO685" s="20"/>
      <c r="CP685" s="20"/>
      <c r="CQ685" s="20"/>
      <c r="CR685" s="20"/>
      <c r="CS685" s="20"/>
      <c r="CT685" s="20"/>
      <c r="CU685" s="20"/>
      <c r="CV685" s="20"/>
      <c r="CW685" s="20"/>
      <c r="CX685" s="20"/>
      <c r="CY685" s="20"/>
      <c r="CZ685" s="20"/>
      <c r="DA685" s="20"/>
      <c r="DB685" s="20"/>
      <c r="DC685" s="20"/>
      <c r="DD685" s="20"/>
      <c r="DE685" s="20"/>
      <c r="DF685" s="20"/>
      <c r="DG685" s="20"/>
      <c r="DH685" s="20"/>
      <c r="DI685" s="20"/>
      <c r="DJ685" s="20"/>
      <c r="DK685" s="20"/>
      <c r="DL685" s="20"/>
      <c r="DM685" s="20"/>
      <c r="DN685" s="20"/>
      <c r="DO685" s="20"/>
      <c r="DP685" s="20"/>
      <c r="DQ685" s="20"/>
      <c r="DR685" s="20"/>
      <c r="DS685" s="20"/>
      <c r="DT685" s="20"/>
      <c r="DU685" s="20"/>
      <c r="DV685" s="20"/>
      <c r="DW685" s="20"/>
      <c r="DX685" s="20"/>
      <c r="DY685" s="20"/>
      <c r="DZ685" s="20"/>
      <c r="EA685" s="20"/>
      <c r="EB685" s="20"/>
      <c r="EC685" s="20"/>
      <c r="ED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  <c r="CH686" s="20"/>
      <c r="CI686" s="20"/>
      <c r="CJ686" s="20"/>
      <c r="CK686" s="20"/>
      <c r="CL686" s="20"/>
      <c r="CM686" s="20"/>
      <c r="CN686" s="20"/>
      <c r="CO686" s="20"/>
      <c r="CP686" s="20"/>
      <c r="CQ686" s="20"/>
      <c r="CR686" s="20"/>
      <c r="CS686" s="20"/>
      <c r="CT686" s="20"/>
      <c r="CU686" s="20"/>
      <c r="CV686" s="20"/>
      <c r="CW686" s="20"/>
      <c r="CX686" s="20"/>
      <c r="CY686" s="20"/>
      <c r="CZ686" s="20"/>
      <c r="DA686" s="20"/>
      <c r="DB686" s="20"/>
      <c r="DC686" s="20"/>
      <c r="DD686" s="20"/>
      <c r="DE686" s="20"/>
      <c r="DF686" s="20"/>
      <c r="DG686" s="20"/>
      <c r="DH686" s="20"/>
      <c r="DI686" s="20"/>
      <c r="DJ686" s="20"/>
      <c r="DK686" s="20"/>
      <c r="DL686" s="20"/>
      <c r="DM686" s="20"/>
      <c r="DN686" s="20"/>
      <c r="DO686" s="20"/>
      <c r="DP686" s="20"/>
      <c r="DQ686" s="20"/>
      <c r="DR686" s="20"/>
      <c r="DS686" s="20"/>
      <c r="DT686" s="20"/>
      <c r="DU686" s="20"/>
      <c r="DV686" s="20"/>
      <c r="DW686" s="20"/>
      <c r="DX686" s="20"/>
      <c r="DY686" s="20"/>
      <c r="DZ686" s="20"/>
      <c r="EA686" s="20"/>
      <c r="EB686" s="20"/>
      <c r="EC686" s="20"/>
      <c r="ED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  <c r="CH687" s="20"/>
      <c r="CI687" s="20"/>
      <c r="CJ687" s="20"/>
      <c r="CK687" s="20"/>
      <c r="CL687" s="20"/>
      <c r="CM687" s="20"/>
      <c r="CN687" s="20"/>
      <c r="CO687" s="20"/>
      <c r="CP687" s="20"/>
      <c r="CQ687" s="20"/>
      <c r="CR687" s="20"/>
      <c r="CS687" s="20"/>
      <c r="CT687" s="20"/>
      <c r="CU687" s="20"/>
      <c r="CV687" s="20"/>
      <c r="CW687" s="20"/>
      <c r="CX687" s="20"/>
      <c r="CY687" s="20"/>
      <c r="CZ687" s="20"/>
      <c r="DA687" s="20"/>
      <c r="DB687" s="20"/>
      <c r="DC687" s="20"/>
      <c r="DD687" s="20"/>
      <c r="DE687" s="20"/>
      <c r="DF687" s="20"/>
      <c r="DG687" s="20"/>
      <c r="DH687" s="20"/>
      <c r="DI687" s="20"/>
      <c r="DJ687" s="20"/>
      <c r="DK687" s="20"/>
      <c r="DL687" s="20"/>
      <c r="DM687" s="20"/>
      <c r="DN687" s="20"/>
      <c r="DO687" s="20"/>
      <c r="DP687" s="20"/>
      <c r="DQ687" s="20"/>
      <c r="DR687" s="20"/>
      <c r="DS687" s="20"/>
      <c r="DT687" s="20"/>
      <c r="DU687" s="20"/>
      <c r="DV687" s="20"/>
      <c r="DW687" s="20"/>
      <c r="DX687" s="20"/>
      <c r="DY687" s="20"/>
      <c r="DZ687" s="20"/>
      <c r="EA687" s="20"/>
      <c r="EB687" s="20"/>
      <c r="EC687" s="20"/>
      <c r="ED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  <c r="CH688" s="20"/>
      <c r="CI688" s="20"/>
      <c r="CJ688" s="20"/>
      <c r="CK688" s="20"/>
      <c r="CL688" s="20"/>
      <c r="CM688" s="20"/>
      <c r="CN688" s="20"/>
      <c r="CO688" s="20"/>
      <c r="CP688" s="20"/>
      <c r="CQ688" s="20"/>
      <c r="CR688" s="20"/>
      <c r="CS688" s="20"/>
      <c r="CT688" s="20"/>
      <c r="CU688" s="20"/>
      <c r="CV688" s="20"/>
      <c r="CW688" s="20"/>
      <c r="CX688" s="20"/>
      <c r="CY688" s="20"/>
      <c r="CZ688" s="20"/>
      <c r="DA688" s="20"/>
      <c r="DB688" s="20"/>
      <c r="DC688" s="20"/>
      <c r="DD688" s="20"/>
      <c r="DE688" s="20"/>
      <c r="DF688" s="20"/>
      <c r="DG688" s="20"/>
      <c r="DH688" s="20"/>
      <c r="DI688" s="20"/>
      <c r="DJ688" s="20"/>
      <c r="DK688" s="20"/>
      <c r="DL688" s="20"/>
      <c r="DM688" s="20"/>
      <c r="DN688" s="20"/>
      <c r="DO688" s="20"/>
      <c r="DP688" s="20"/>
      <c r="DQ688" s="20"/>
      <c r="DR688" s="20"/>
      <c r="DS688" s="20"/>
      <c r="DT688" s="20"/>
      <c r="DU688" s="20"/>
      <c r="DV688" s="20"/>
      <c r="DW688" s="20"/>
      <c r="DX688" s="20"/>
      <c r="DY688" s="20"/>
      <c r="DZ688" s="20"/>
      <c r="EA688" s="20"/>
      <c r="EB688" s="20"/>
      <c r="EC688" s="20"/>
      <c r="ED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  <c r="CH689" s="20"/>
      <c r="CI689" s="20"/>
      <c r="CJ689" s="20"/>
      <c r="CK689" s="20"/>
      <c r="CL689" s="20"/>
      <c r="CM689" s="20"/>
      <c r="CN689" s="20"/>
      <c r="CO689" s="20"/>
      <c r="CP689" s="20"/>
      <c r="CQ689" s="20"/>
      <c r="CR689" s="20"/>
      <c r="CS689" s="20"/>
      <c r="CT689" s="20"/>
      <c r="CU689" s="20"/>
      <c r="CV689" s="20"/>
      <c r="CW689" s="20"/>
      <c r="CX689" s="20"/>
      <c r="CY689" s="20"/>
      <c r="CZ689" s="20"/>
      <c r="DA689" s="20"/>
      <c r="DB689" s="20"/>
      <c r="DC689" s="20"/>
      <c r="DD689" s="20"/>
      <c r="DE689" s="20"/>
      <c r="DF689" s="20"/>
      <c r="DG689" s="20"/>
      <c r="DH689" s="20"/>
      <c r="DI689" s="20"/>
      <c r="DJ689" s="20"/>
      <c r="DK689" s="20"/>
      <c r="DL689" s="20"/>
      <c r="DM689" s="20"/>
      <c r="DN689" s="20"/>
      <c r="DO689" s="20"/>
      <c r="DP689" s="20"/>
      <c r="DQ689" s="20"/>
      <c r="DR689" s="20"/>
      <c r="DS689" s="20"/>
      <c r="DT689" s="20"/>
      <c r="DU689" s="20"/>
      <c r="DV689" s="20"/>
      <c r="DW689" s="20"/>
      <c r="DX689" s="20"/>
      <c r="DY689" s="20"/>
      <c r="DZ689" s="20"/>
      <c r="EA689" s="20"/>
      <c r="EB689" s="20"/>
      <c r="EC689" s="20"/>
      <c r="ED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  <c r="CH690" s="20"/>
      <c r="CI690" s="20"/>
      <c r="CJ690" s="20"/>
      <c r="CK690" s="20"/>
      <c r="CL690" s="20"/>
      <c r="CM690" s="20"/>
      <c r="CN690" s="20"/>
      <c r="CO690" s="20"/>
      <c r="CP690" s="20"/>
      <c r="CQ690" s="20"/>
      <c r="CR690" s="20"/>
      <c r="CS690" s="20"/>
      <c r="CT690" s="20"/>
      <c r="CU690" s="20"/>
      <c r="CV690" s="20"/>
      <c r="CW690" s="20"/>
      <c r="CX690" s="20"/>
      <c r="CY690" s="20"/>
      <c r="CZ690" s="20"/>
      <c r="DA690" s="20"/>
      <c r="DB690" s="20"/>
      <c r="DC690" s="20"/>
      <c r="DD690" s="20"/>
      <c r="DE690" s="20"/>
      <c r="DF690" s="20"/>
      <c r="DG690" s="20"/>
      <c r="DH690" s="20"/>
      <c r="DI690" s="20"/>
      <c r="DJ690" s="20"/>
      <c r="DK690" s="20"/>
      <c r="DL690" s="20"/>
      <c r="DM690" s="20"/>
      <c r="DN690" s="20"/>
      <c r="DO690" s="20"/>
      <c r="DP690" s="20"/>
      <c r="DQ690" s="20"/>
      <c r="DR690" s="20"/>
      <c r="DS690" s="20"/>
      <c r="DT690" s="20"/>
      <c r="DU690" s="20"/>
      <c r="DV690" s="20"/>
      <c r="DW690" s="20"/>
      <c r="DX690" s="20"/>
      <c r="DY690" s="20"/>
      <c r="DZ690" s="20"/>
      <c r="EA690" s="20"/>
      <c r="EB690" s="20"/>
      <c r="EC690" s="20"/>
      <c r="ED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  <c r="CH691" s="20"/>
      <c r="CI691" s="20"/>
      <c r="CJ691" s="20"/>
      <c r="CK691" s="20"/>
      <c r="CL691" s="20"/>
      <c r="CM691" s="20"/>
      <c r="CN691" s="20"/>
      <c r="CO691" s="20"/>
      <c r="CP691" s="20"/>
      <c r="CQ691" s="20"/>
      <c r="CR691" s="20"/>
      <c r="CS691" s="20"/>
      <c r="CT691" s="20"/>
      <c r="CU691" s="20"/>
      <c r="CV691" s="20"/>
      <c r="CW691" s="20"/>
      <c r="CX691" s="20"/>
      <c r="CY691" s="20"/>
      <c r="CZ691" s="20"/>
      <c r="DA691" s="20"/>
      <c r="DB691" s="20"/>
      <c r="DC691" s="20"/>
      <c r="DD691" s="20"/>
      <c r="DE691" s="20"/>
      <c r="DF691" s="20"/>
      <c r="DG691" s="20"/>
      <c r="DH691" s="20"/>
      <c r="DI691" s="20"/>
      <c r="DJ691" s="20"/>
      <c r="DK691" s="20"/>
      <c r="DL691" s="20"/>
      <c r="DM691" s="20"/>
      <c r="DN691" s="20"/>
      <c r="DO691" s="20"/>
      <c r="DP691" s="20"/>
      <c r="DQ691" s="20"/>
      <c r="DR691" s="20"/>
      <c r="DS691" s="20"/>
      <c r="DT691" s="20"/>
      <c r="DU691" s="20"/>
      <c r="DV691" s="20"/>
      <c r="DW691" s="20"/>
      <c r="DX691" s="20"/>
      <c r="DY691" s="20"/>
      <c r="DZ691" s="20"/>
      <c r="EA691" s="20"/>
      <c r="EB691" s="20"/>
      <c r="EC691" s="20"/>
      <c r="ED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  <c r="CH692" s="20"/>
      <c r="CI692" s="20"/>
      <c r="CJ692" s="20"/>
      <c r="CK692" s="20"/>
      <c r="CL692" s="20"/>
      <c r="CM692" s="20"/>
      <c r="CN692" s="20"/>
      <c r="CO692" s="20"/>
      <c r="CP692" s="20"/>
      <c r="CQ692" s="20"/>
      <c r="CR692" s="20"/>
      <c r="CS692" s="20"/>
      <c r="CT692" s="20"/>
      <c r="CU692" s="20"/>
      <c r="CV692" s="20"/>
      <c r="CW692" s="20"/>
      <c r="CX692" s="20"/>
      <c r="CY692" s="20"/>
      <c r="CZ692" s="20"/>
      <c r="DA692" s="20"/>
      <c r="DB692" s="20"/>
      <c r="DC692" s="20"/>
      <c r="DD692" s="20"/>
      <c r="DE692" s="20"/>
      <c r="DF692" s="20"/>
      <c r="DG692" s="20"/>
      <c r="DH692" s="20"/>
      <c r="DI692" s="20"/>
      <c r="DJ692" s="20"/>
      <c r="DK692" s="20"/>
      <c r="DL692" s="20"/>
      <c r="DM692" s="20"/>
      <c r="DN692" s="20"/>
      <c r="DO692" s="20"/>
      <c r="DP692" s="20"/>
      <c r="DQ692" s="20"/>
      <c r="DR692" s="20"/>
      <c r="DS692" s="20"/>
      <c r="DT692" s="20"/>
      <c r="DU692" s="20"/>
      <c r="DV692" s="20"/>
      <c r="DW692" s="20"/>
      <c r="DX692" s="20"/>
      <c r="DY692" s="20"/>
      <c r="DZ692" s="20"/>
      <c r="EA692" s="20"/>
      <c r="EB692" s="20"/>
      <c r="EC692" s="20"/>
      <c r="ED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  <c r="CH693" s="20"/>
      <c r="CI693" s="20"/>
      <c r="CJ693" s="20"/>
      <c r="CK693" s="20"/>
      <c r="CL693" s="20"/>
      <c r="CM693" s="20"/>
      <c r="CN693" s="20"/>
      <c r="CO693" s="20"/>
      <c r="CP693" s="20"/>
      <c r="CQ693" s="20"/>
      <c r="CR693" s="20"/>
      <c r="CS693" s="20"/>
      <c r="CT693" s="20"/>
      <c r="CU693" s="20"/>
      <c r="CV693" s="20"/>
      <c r="CW693" s="20"/>
      <c r="CX693" s="20"/>
      <c r="CY693" s="20"/>
      <c r="CZ693" s="20"/>
      <c r="DA693" s="20"/>
      <c r="DB693" s="20"/>
      <c r="DC693" s="20"/>
      <c r="DD693" s="20"/>
      <c r="DE693" s="20"/>
      <c r="DF693" s="20"/>
      <c r="DG693" s="20"/>
      <c r="DH693" s="20"/>
      <c r="DI693" s="20"/>
      <c r="DJ693" s="20"/>
      <c r="DK693" s="20"/>
      <c r="DL693" s="20"/>
      <c r="DM693" s="20"/>
      <c r="DN693" s="20"/>
      <c r="DO693" s="20"/>
      <c r="DP693" s="20"/>
      <c r="DQ693" s="20"/>
      <c r="DR693" s="20"/>
      <c r="DS693" s="20"/>
      <c r="DT693" s="20"/>
      <c r="DU693" s="20"/>
      <c r="DV693" s="20"/>
      <c r="DW693" s="20"/>
      <c r="DX693" s="20"/>
      <c r="DY693" s="20"/>
      <c r="DZ693" s="20"/>
      <c r="EA693" s="20"/>
      <c r="EB693" s="20"/>
      <c r="EC693" s="20"/>
      <c r="ED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  <c r="CH694" s="20"/>
      <c r="CI694" s="20"/>
      <c r="CJ694" s="20"/>
      <c r="CK694" s="20"/>
      <c r="CL694" s="20"/>
      <c r="CM694" s="20"/>
      <c r="CN694" s="20"/>
      <c r="CO694" s="20"/>
      <c r="CP694" s="20"/>
      <c r="CQ694" s="20"/>
      <c r="CR694" s="20"/>
      <c r="CS694" s="20"/>
      <c r="CT694" s="20"/>
      <c r="CU694" s="20"/>
      <c r="CV694" s="20"/>
      <c r="CW694" s="20"/>
      <c r="CX694" s="20"/>
      <c r="CY694" s="20"/>
      <c r="CZ694" s="20"/>
      <c r="DA694" s="20"/>
      <c r="DB694" s="20"/>
      <c r="DC694" s="20"/>
      <c r="DD694" s="20"/>
      <c r="DE694" s="20"/>
      <c r="DF694" s="20"/>
      <c r="DG694" s="20"/>
      <c r="DH694" s="20"/>
      <c r="DI694" s="20"/>
      <c r="DJ694" s="20"/>
      <c r="DK694" s="20"/>
      <c r="DL694" s="20"/>
      <c r="DM694" s="20"/>
      <c r="DN694" s="20"/>
      <c r="DO694" s="20"/>
      <c r="DP694" s="20"/>
      <c r="DQ694" s="20"/>
      <c r="DR694" s="20"/>
      <c r="DS694" s="20"/>
      <c r="DT694" s="20"/>
      <c r="DU694" s="20"/>
      <c r="DV694" s="20"/>
      <c r="DW694" s="20"/>
      <c r="DX694" s="20"/>
      <c r="DY694" s="20"/>
      <c r="DZ694" s="20"/>
      <c r="EA694" s="20"/>
      <c r="EB694" s="20"/>
      <c r="EC694" s="20"/>
      <c r="ED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  <c r="CH695" s="20"/>
      <c r="CI695" s="20"/>
      <c r="CJ695" s="20"/>
      <c r="CK695" s="20"/>
      <c r="CL695" s="20"/>
      <c r="CM695" s="20"/>
      <c r="CN695" s="20"/>
      <c r="CO695" s="20"/>
      <c r="CP695" s="20"/>
      <c r="CQ695" s="20"/>
      <c r="CR695" s="20"/>
      <c r="CS695" s="20"/>
      <c r="CT695" s="20"/>
      <c r="CU695" s="20"/>
      <c r="CV695" s="20"/>
      <c r="CW695" s="20"/>
      <c r="CX695" s="20"/>
      <c r="CY695" s="20"/>
      <c r="CZ695" s="20"/>
      <c r="DA695" s="20"/>
      <c r="DB695" s="20"/>
      <c r="DC695" s="20"/>
      <c r="DD695" s="20"/>
      <c r="DE695" s="20"/>
      <c r="DF695" s="20"/>
      <c r="DG695" s="20"/>
      <c r="DH695" s="20"/>
      <c r="DI695" s="20"/>
      <c r="DJ695" s="20"/>
      <c r="DK695" s="20"/>
      <c r="DL695" s="20"/>
      <c r="DM695" s="20"/>
      <c r="DN695" s="20"/>
      <c r="DO695" s="20"/>
      <c r="DP695" s="20"/>
      <c r="DQ695" s="20"/>
      <c r="DR695" s="20"/>
      <c r="DS695" s="20"/>
      <c r="DT695" s="20"/>
      <c r="DU695" s="20"/>
      <c r="DV695" s="20"/>
      <c r="DW695" s="20"/>
      <c r="DX695" s="20"/>
      <c r="DY695" s="20"/>
      <c r="DZ695" s="20"/>
      <c r="EA695" s="20"/>
      <c r="EB695" s="20"/>
      <c r="EC695" s="20"/>
      <c r="ED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  <c r="CH696" s="20"/>
      <c r="CI696" s="20"/>
      <c r="CJ696" s="20"/>
      <c r="CK696" s="20"/>
      <c r="CL696" s="20"/>
      <c r="CM696" s="20"/>
      <c r="CN696" s="20"/>
      <c r="CO696" s="20"/>
      <c r="CP696" s="20"/>
      <c r="CQ696" s="20"/>
      <c r="CR696" s="20"/>
      <c r="CS696" s="20"/>
      <c r="CT696" s="20"/>
      <c r="CU696" s="20"/>
      <c r="CV696" s="20"/>
      <c r="CW696" s="20"/>
      <c r="CX696" s="20"/>
      <c r="CY696" s="20"/>
      <c r="CZ696" s="20"/>
      <c r="DA696" s="20"/>
      <c r="DB696" s="20"/>
      <c r="DC696" s="20"/>
      <c r="DD696" s="20"/>
      <c r="DE696" s="20"/>
      <c r="DF696" s="20"/>
      <c r="DG696" s="20"/>
      <c r="DH696" s="20"/>
      <c r="DI696" s="20"/>
      <c r="DJ696" s="20"/>
      <c r="DK696" s="20"/>
      <c r="DL696" s="20"/>
      <c r="DM696" s="20"/>
      <c r="DN696" s="20"/>
      <c r="DO696" s="20"/>
      <c r="DP696" s="20"/>
      <c r="DQ696" s="20"/>
      <c r="DR696" s="20"/>
      <c r="DS696" s="20"/>
      <c r="DT696" s="20"/>
      <c r="DU696" s="20"/>
      <c r="DV696" s="20"/>
      <c r="DW696" s="20"/>
      <c r="DX696" s="20"/>
      <c r="DY696" s="20"/>
      <c r="DZ696" s="20"/>
      <c r="EA696" s="20"/>
      <c r="EB696" s="20"/>
      <c r="EC696" s="20"/>
      <c r="ED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  <c r="CH697" s="20"/>
      <c r="CI697" s="20"/>
      <c r="CJ697" s="20"/>
      <c r="CK697" s="20"/>
      <c r="CL697" s="20"/>
      <c r="CM697" s="20"/>
      <c r="CN697" s="20"/>
      <c r="CO697" s="20"/>
      <c r="CP697" s="20"/>
      <c r="CQ697" s="20"/>
      <c r="CR697" s="20"/>
      <c r="CS697" s="20"/>
      <c r="CT697" s="20"/>
      <c r="CU697" s="20"/>
      <c r="CV697" s="20"/>
      <c r="CW697" s="20"/>
      <c r="CX697" s="20"/>
      <c r="CY697" s="20"/>
      <c r="CZ697" s="20"/>
      <c r="DA697" s="20"/>
      <c r="DB697" s="20"/>
      <c r="DC697" s="20"/>
      <c r="DD697" s="20"/>
      <c r="DE697" s="20"/>
      <c r="DF697" s="20"/>
      <c r="DG697" s="20"/>
      <c r="DH697" s="20"/>
      <c r="DI697" s="20"/>
      <c r="DJ697" s="20"/>
      <c r="DK697" s="20"/>
      <c r="DL697" s="20"/>
      <c r="DM697" s="20"/>
      <c r="DN697" s="20"/>
      <c r="DO697" s="20"/>
      <c r="DP697" s="20"/>
      <c r="DQ697" s="20"/>
      <c r="DR697" s="20"/>
      <c r="DS697" s="20"/>
      <c r="DT697" s="20"/>
      <c r="DU697" s="20"/>
      <c r="DV697" s="20"/>
      <c r="DW697" s="20"/>
      <c r="DX697" s="20"/>
      <c r="DY697" s="20"/>
      <c r="DZ697" s="20"/>
      <c r="EA697" s="20"/>
      <c r="EB697" s="20"/>
      <c r="EC697" s="20"/>
      <c r="ED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  <c r="CH698" s="20"/>
      <c r="CI698" s="20"/>
      <c r="CJ698" s="20"/>
      <c r="CK698" s="20"/>
      <c r="CL698" s="20"/>
      <c r="CM698" s="20"/>
      <c r="CN698" s="20"/>
      <c r="CO698" s="20"/>
      <c r="CP698" s="20"/>
      <c r="CQ698" s="20"/>
      <c r="CR698" s="20"/>
      <c r="CS698" s="20"/>
      <c r="CT698" s="20"/>
      <c r="CU698" s="20"/>
      <c r="CV698" s="20"/>
      <c r="CW698" s="20"/>
      <c r="CX698" s="20"/>
      <c r="CY698" s="20"/>
      <c r="CZ698" s="20"/>
      <c r="DA698" s="20"/>
      <c r="DB698" s="20"/>
      <c r="DC698" s="20"/>
      <c r="DD698" s="20"/>
      <c r="DE698" s="20"/>
      <c r="DF698" s="20"/>
      <c r="DG698" s="20"/>
      <c r="DH698" s="20"/>
      <c r="DI698" s="20"/>
      <c r="DJ698" s="20"/>
      <c r="DK698" s="20"/>
      <c r="DL698" s="20"/>
      <c r="DM698" s="20"/>
      <c r="DN698" s="20"/>
      <c r="DO698" s="20"/>
      <c r="DP698" s="20"/>
      <c r="DQ698" s="20"/>
      <c r="DR698" s="20"/>
      <c r="DS698" s="20"/>
      <c r="DT698" s="20"/>
      <c r="DU698" s="20"/>
      <c r="DV698" s="20"/>
      <c r="DW698" s="20"/>
      <c r="DX698" s="20"/>
      <c r="DY698" s="20"/>
      <c r="DZ698" s="20"/>
      <c r="EA698" s="20"/>
      <c r="EB698" s="20"/>
      <c r="EC698" s="20"/>
      <c r="ED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  <c r="CH699" s="20"/>
      <c r="CI699" s="20"/>
      <c r="CJ699" s="20"/>
      <c r="CK699" s="20"/>
      <c r="CL699" s="20"/>
      <c r="CM699" s="20"/>
      <c r="CN699" s="20"/>
      <c r="CO699" s="20"/>
      <c r="CP699" s="20"/>
      <c r="CQ699" s="20"/>
      <c r="CR699" s="20"/>
      <c r="CS699" s="20"/>
      <c r="CT699" s="20"/>
      <c r="CU699" s="20"/>
      <c r="CV699" s="20"/>
      <c r="CW699" s="20"/>
      <c r="CX699" s="20"/>
      <c r="CY699" s="20"/>
      <c r="CZ699" s="20"/>
      <c r="DA699" s="20"/>
      <c r="DB699" s="20"/>
      <c r="DC699" s="20"/>
      <c r="DD699" s="20"/>
      <c r="DE699" s="20"/>
      <c r="DF699" s="20"/>
      <c r="DG699" s="20"/>
      <c r="DH699" s="20"/>
      <c r="DI699" s="20"/>
      <c r="DJ699" s="20"/>
      <c r="DK699" s="20"/>
      <c r="DL699" s="20"/>
      <c r="DM699" s="20"/>
      <c r="DN699" s="20"/>
      <c r="DO699" s="20"/>
      <c r="DP699" s="20"/>
      <c r="DQ699" s="20"/>
      <c r="DR699" s="20"/>
      <c r="DS699" s="20"/>
      <c r="DT699" s="20"/>
      <c r="DU699" s="20"/>
      <c r="DV699" s="20"/>
      <c r="DW699" s="20"/>
      <c r="DX699" s="20"/>
      <c r="DY699" s="20"/>
      <c r="DZ699" s="20"/>
      <c r="EA699" s="20"/>
      <c r="EB699" s="20"/>
      <c r="EC699" s="20"/>
      <c r="ED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  <c r="CH700" s="20"/>
      <c r="CI700" s="20"/>
      <c r="CJ700" s="20"/>
      <c r="CK700" s="20"/>
      <c r="CL700" s="20"/>
      <c r="CM700" s="20"/>
      <c r="CN700" s="20"/>
      <c r="CO700" s="20"/>
      <c r="CP700" s="20"/>
      <c r="CQ700" s="20"/>
      <c r="CR700" s="20"/>
      <c r="CS700" s="20"/>
      <c r="CT700" s="20"/>
      <c r="CU700" s="20"/>
      <c r="CV700" s="20"/>
      <c r="CW700" s="20"/>
      <c r="CX700" s="20"/>
      <c r="CY700" s="20"/>
      <c r="CZ700" s="20"/>
      <c r="DA700" s="20"/>
      <c r="DB700" s="20"/>
      <c r="DC700" s="20"/>
      <c r="DD700" s="20"/>
      <c r="DE700" s="20"/>
      <c r="DF700" s="20"/>
      <c r="DG700" s="20"/>
      <c r="DH700" s="20"/>
      <c r="DI700" s="20"/>
      <c r="DJ700" s="20"/>
      <c r="DK700" s="20"/>
      <c r="DL700" s="20"/>
      <c r="DM700" s="20"/>
      <c r="DN700" s="20"/>
      <c r="DO700" s="20"/>
      <c r="DP700" s="20"/>
      <c r="DQ700" s="20"/>
      <c r="DR700" s="20"/>
      <c r="DS700" s="20"/>
      <c r="DT700" s="20"/>
      <c r="DU700" s="20"/>
      <c r="DV700" s="20"/>
      <c r="DW700" s="20"/>
      <c r="DX700" s="20"/>
      <c r="DY700" s="20"/>
      <c r="DZ700" s="20"/>
      <c r="EA700" s="20"/>
      <c r="EB700" s="20"/>
      <c r="EC700" s="20"/>
      <c r="ED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  <c r="CH701" s="20"/>
      <c r="CI701" s="20"/>
      <c r="CJ701" s="20"/>
      <c r="CK701" s="20"/>
      <c r="CL701" s="20"/>
      <c r="CM701" s="20"/>
      <c r="CN701" s="20"/>
      <c r="CO701" s="20"/>
      <c r="CP701" s="20"/>
      <c r="CQ701" s="20"/>
      <c r="CR701" s="20"/>
      <c r="CS701" s="20"/>
      <c r="CT701" s="20"/>
      <c r="CU701" s="20"/>
      <c r="CV701" s="20"/>
      <c r="CW701" s="20"/>
      <c r="CX701" s="20"/>
      <c r="CY701" s="20"/>
      <c r="CZ701" s="20"/>
      <c r="DA701" s="20"/>
      <c r="DB701" s="20"/>
      <c r="DC701" s="20"/>
      <c r="DD701" s="20"/>
      <c r="DE701" s="20"/>
      <c r="DF701" s="20"/>
      <c r="DG701" s="20"/>
      <c r="DH701" s="20"/>
      <c r="DI701" s="20"/>
      <c r="DJ701" s="20"/>
      <c r="DK701" s="20"/>
      <c r="DL701" s="20"/>
      <c r="DM701" s="20"/>
      <c r="DN701" s="20"/>
      <c r="DO701" s="20"/>
      <c r="DP701" s="20"/>
      <c r="DQ701" s="20"/>
      <c r="DR701" s="20"/>
      <c r="DS701" s="20"/>
      <c r="DT701" s="20"/>
      <c r="DU701" s="20"/>
      <c r="DV701" s="20"/>
      <c r="DW701" s="20"/>
      <c r="DX701" s="20"/>
      <c r="DY701" s="20"/>
      <c r="DZ701" s="20"/>
      <c r="EA701" s="20"/>
      <c r="EB701" s="20"/>
      <c r="EC701" s="20"/>
      <c r="ED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  <c r="CH702" s="20"/>
      <c r="CI702" s="20"/>
      <c r="CJ702" s="20"/>
      <c r="CK702" s="20"/>
      <c r="CL702" s="20"/>
      <c r="CM702" s="20"/>
      <c r="CN702" s="20"/>
      <c r="CO702" s="20"/>
      <c r="CP702" s="20"/>
      <c r="CQ702" s="20"/>
      <c r="CR702" s="20"/>
      <c r="CS702" s="20"/>
      <c r="CT702" s="20"/>
      <c r="CU702" s="20"/>
      <c r="CV702" s="20"/>
      <c r="CW702" s="20"/>
      <c r="CX702" s="20"/>
      <c r="CY702" s="20"/>
      <c r="CZ702" s="20"/>
      <c r="DA702" s="20"/>
      <c r="DB702" s="20"/>
      <c r="DC702" s="20"/>
      <c r="DD702" s="20"/>
      <c r="DE702" s="20"/>
      <c r="DF702" s="20"/>
      <c r="DG702" s="20"/>
      <c r="DH702" s="20"/>
      <c r="DI702" s="20"/>
      <c r="DJ702" s="20"/>
      <c r="DK702" s="20"/>
      <c r="DL702" s="20"/>
      <c r="DM702" s="20"/>
      <c r="DN702" s="20"/>
      <c r="DO702" s="20"/>
      <c r="DP702" s="20"/>
      <c r="DQ702" s="20"/>
      <c r="DR702" s="20"/>
      <c r="DS702" s="20"/>
      <c r="DT702" s="20"/>
      <c r="DU702" s="20"/>
      <c r="DV702" s="20"/>
      <c r="DW702" s="20"/>
      <c r="DX702" s="20"/>
      <c r="DY702" s="20"/>
      <c r="DZ702" s="20"/>
      <c r="EA702" s="20"/>
      <c r="EB702" s="20"/>
      <c r="EC702" s="20"/>
      <c r="ED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  <c r="CH703" s="20"/>
      <c r="CI703" s="20"/>
      <c r="CJ703" s="20"/>
      <c r="CK703" s="20"/>
      <c r="CL703" s="20"/>
      <c r="CM703" s="20"/>
      <c r="CN703" s="20"/>
      <c r="CO703" s="20"/>
      <c r="CP703" s="20"/>
      <c r="CQ703" s="20"/>
      <c r="CR703" s="20"/>
      <c r="CS703" s="20"/>
      <c r="CT703" s="20"/>
      <c r="CU703" s="20"/>
      <c r="CV703" s="20"/>
      <c r="CW703" s="20"/>
      <c r="CX703" s="20"/>
      <c r="CY703" s="20"/>
      <c r="CZ703" s="20"/>
      <c r="DA703" s="20"/>
      <c r="DB703" s="20"/>
      <c r="DC703" s="20"/>
      <c r="DD703" s="20"/>
      <c r="DE703" s="20"/>
      <c r="DF703" s="20"/>
      <c r="DG703" s="20"/>
      <c r="DH703" s="20"/>
      <c r="DI703" s="20"/>
      <c r="DJ703" s="20"/>
      <c r="DK703" s="20"/>
      <c r="DL703" s="20"/>
      <c r="DM703" s="20"/>
      <c r="DN703" s="20"/>
      <c r="DO703" s="20"/>
      <c r="DP703" s="20"/>
      <c r="DQ703" s="20"/>
      <c r="DR703" s="20"/>
      <c r="DS703" s="20"/>
      <c r="DT703" s="20"/>
      <c r="DU703" s="20"/>
      <c r="DV703" s="20"/>
      <c r="DW703" s="20"/>
      <c r="DX703" s="20"/>
      <c r="DY703" s="20"/>
      <c r="DZ703" s="20"/>
      <c r="EA703" s="20"/>
      <c r="EB703" s="20"/>
      <c r="EC703" s="20"/>
      <c r="ED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  <c r="CH704" s="20"/>
      <c r="CI704" s="20"/>
      <c r="CJ704" s="20"/>
      <c r="CK704" s="20"/>
      <c r="CL704" s="20"/>
      <c r="CM704" s="20"/>
      <c r="CN704" s="20"/>
      <c r="CO704" s="20"/>
      <c r="CP704" s="20"/>
      <c r="CQ704" s="20"/>
      <c r="CR704" s="20"/>
      <c r="CS704" s="20"/>
      <c r="CT704" s="20"/>
      <c r="CU704" s="20"/>
      <c r="CV704" s="20"/>
      <c r="CW704" s="20"/>
      <c r="CX704" s="20"/>
      <c r="CY704" s="20"/>
      <c r="CZ704" s="20"/>
      <c r="DA704" s="20"/>
      <c r="DB704" s="20"/>
      <c r="DC704" s="20"/>
      <c r="DD704" s="20"/>
      <c r="DE704" s="20"/>
      <c r="DF704" s="20"/>
      <c r="DG704" s="20"/>
      <c r="DH704" s="20"/>
      <c r="DI704" s="20"/>
      <c r="DJ704" s="20"/>
      <c r="DK704" s="20"/>
      <c r="DL704" s="20"/>
      <c r="DM704" s="20"/>
      <c r="DN704" s="20"/>
      <c r="DO704" s="20"/>
      <c r="DP704" s="20"/>
      <c r="DQ704" s="20"/>
      <c r="DR704" s="20"/>
      <c r="DS704" s="20"/>
      <c r="DT704" s="20"/>
      <c r="DU704" s="20"/>
      <c r="DV704" s="20"/>
      <c r="DW704" s="20"/>
      <c r="DX704" s="20"/>
      <c r="DY704" s="20"/>
      <c r="DZ704" s="20"/>
      <c r="EA704" s="20"/>
      <c r="EB704" s="20"/>
      <c r="EC704" s="20"/>
      <c r="ED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  <c r="CH705" s="20"/>
      <c r="CI705" s="20"/>
      <c r="CJ705" s="20"/>
      <c r="CK705" s="20"/>
      <c r="CL705" s="20"/>
      <c r="CM705" s="20"/>
      <c r="CN705" s="20"/>
      <c r="CO705" s="20"/>
      <c r="CP705" s="20"/>
      <c r="CQ705" s="20"/>
      <c r="CR705" s="20"/>
      <c r="CS705" s="20"/>
      <c r="CT705" s="20"/>
      <c r="CU705" s="20"/>
      <c r="CV705" s="20"/>
      <c r="CW705" s="20"/>
      <c r="CX705" s="20"/>
      <c r="CY705" s="20"/>
      <c r="CZ705" s="20"/>
      <c r="DA705" s="20"/>
      <c r="DB705" s="20"/>
      <c r="DC705" s="20"/>
      <c r="DD705" s="20"/>
      <c r="DE705" s="20"/>
      <c r="DF705" s="20"/>
      <c r="DG705" s="20"/>
      <c r="DH705" s="20"/>
      <c r="DI705" s="20"/>
      <c r="DJ705" s="20"/>
      <c r="DK705" s="20"/>
      <c r="DL705" s="20"/>
      <c r="DM705" s="20"/>
      <c r="DN705" s="20"/>
      <c r="DO705" s="20"/>
      <c r="DP705" s="20"/>
      <c r="DQ705" s="20"/>
      <c r="DR705" s="20"/>
      <c r="DS705" s="20"/>
      <c r="DT705" s="20"/>
      <c r="DU705" s="20"/>
      <c r="DV705" s="20"/>
      <c r="DW705" s="20"/>
      <c r="DX705" s="20"/>
      <c r="DY705" s="20"/>
      <c r="DZ705" s="20"/>
      <c r="EA705" s="20"/>
      <c r="EB705" s="20"/>
      <c r="EC705" s="20"/>
      <c r="ED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  <c r="CH706" s="20"/>
      <c r="CI706" s="20"/>
      <c r="CJ706" s="20"/>
      <c r="CK706" s="20"/>
      <c r="CL706" s="20"/>
      <c r="CM706" s="20"/>
      <c r="CN706" s="20"/>
      <c r="CO706" s="20"/>
      <c r="CP706" s="20"/>
      <c r="CQ706" s="20"/>
      <c r="CR706" s="20"/>
      <c r="CS706" s="20"/>
      <c r="CT706" s="20"/>
      <c r="CU706" s="20"/>
      <c r="CV706" s="20"/>
      <c r="CW706" s="20"/>
      <c r="CX706" s="20"/>
      <c r="CY706" s="20"/>
      <c r="CZ706" s="20"/>
      <c r="DA706" s="20"/>
      <c r="DB706" s="20"/>
      <c r="DC706" s="20"/>
      <c r="DD706" s="20"/>
      <c r="DE706" s="20"/>
      <c r="DF706" s="20"/>
      <c r="DG706" s="20"/>
      <c r="DH706" s="20"/>
      <c r="DI706" s="20"/>
      <c r="DJ706" s="20"/>
      <c r="DK706" s="20"/>
      <c r="DL706" s="20"/>
      <c r="DM706" s="20"/>
      <c r="DN706" s="20"/>
      <c r="DO706" s="20"/>
      <c r="DP706" s="20"/>
      <c r="DQ706" s="20"/>
      <c r="DR706" s="20"/>
      <c r="DS706" s="20"/>
      <c r="DT706" s="20"/>
      <c r="DU706" s="20"/>
      <c r="DV706" s="20"/>
      <c r="DW706" s="20"/>
      <c r="DX706" s="20"/>
      <c r="DY706" s="20"/>
      <c r="DZ706" s="20"/>
      <c r="EA706" s="20"/>
      <c r="EB706" s="20"/>
      <c r="EC706" s="20"/>
      <c r="ED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  <c r="CH707" s="20"/>
      <c r="CI707" s="20"/>
      <c r="CJ707" s="20"/>
      <c r="CK707" s="20"/>
      <c r="CL707" s="20"/>
      <c r="CM707" s="20"/>
      <c r="CN707" s="20"/>
      <c r="CO707" s="20"/>
      <c r="CP707" s="20"/>
      <c r="CQ707" s="20"/>
      <c r="CR707" s="20"/>
      <c r="CS707" s="20"/>
      <c r="CT707" s="20"/>
      <c r="CU707" s="20"/>
      <c r="CV707" s="20"/>
      <c r="CW707" s="20"/>
      <c r="CX707" s="20"/>
      <c r="CY707" s="20"/>
      <c r="CZ707" s="20"/>
      <c r="DA707" s="20"/>
      <c r="DB707" s="20"/>
      <c r="DC707" s="20"/>
      <c r="DD707" s="20"/>
      <c r="DE707" s="20"/>
      <c r="DF707" s="20"/>
      <c r="DG707" s="20"/>
      <c r="DH707" s="20"/>
      <c r="DI707" s="20"/>
      <c r="DJ707" s="20"/>
      <c r="DK707" s="20"/>
      <c r="DL707" s="20"/>
      <c r="DM707" s="20"/>
      <c r="DN707" s="20"/>
      <c r="DO707" s="20"/>
      <c r="DP707" s="20"/>
      <c r="DQ707" s="20"/>
      <c r="DR707" s="20"/>
      <c r="DS707" s="20"/>
      <c r="DT707" s="20"/>
      <c r="DU707" s="20"/>
      <c r="DV707" s="20"/>
      <c r="DW707" s="20"/>
      <c r="DX707" s="20"/>
      <c r="DY707" s="20"/>
      <c r="DZ707" s="20"/>
      <c r="EA707" s="20"/>
      <c r="EB707" s="20"/>
      <c r="EC707" s="20"/>
      <c r="ED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  <c r="CH708" s="20"/>
      <c r="CI708" s="20"/>
      <c r="CJ708" s="20"/>
      <c r="CK708" s="20"/>
      <c r="CL708" s="20"/>
      <c r="CM708" s="20"/>
      <c r="CN708" s="20"/>
      <c r="CO708" s="20"/>
      <c r="CP708" s="20"/>
      <c r="CQ708" s="20"/>
      <c r="CR708" s="20"/>
      <c r="CS708" s="20"/>
      <c r="CT708" s="20"/>
      <c r="CU708" s="20"/>
      <c r="CV708" s="20"/>
      <c r="CW708" s="20"/>
      <c r="CX708" s="20"/>
      <c r="CY708" s="20"/>
      <c r="CZ708" s="20"/>
      <c r="DA708" s="20"/>
      <c r="DB708" s="20"/>
      <c r="DC708" s="20"/>
      <c r="DD708" s="20"/>
      <c r="DE708" s="20"/>
      <c r="DF708" s="20"/>
      <c r="DG708" s="20"/>
      <c r="DH708" s="20"/>
      <c r="DI708" s="20"/>
      <c r="DJ708" s="20"/>
      <c r="DK708" s="20"/>
      <c r="DL708" s="20"/>
      <c r="DM708" s="20"/>
      <c r="DN708" s="20"/>
      <c r="DO708" s="20"/>
      <c r="DP708" s="20"/>
      <c r="DQ708" s="20"/>
      <c r="DR708" s="20"/>
      <c r="DS708" s="20"/>
      <c r="DT708" s="20"/>
      <c r="DU708" s="20"/>
      <c r="DV708" s="20"/>
      <c r="DW708" s="20"/>
      <c r="DX708" s="20"/>
      <c r="DY708" s="20"/>
      <c r="DZ708" s="20"/>
      <c r="EA708" s="20"/>
      <c r="EB708" s="20"/>
      <c r="EC708" s="20"/>
      <c r="ED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  <c r="CH709" s="20"/>
      <c r="CI709" s="20"/>
      <c r="CJ709" s="20"/>
      <c r="CK709" s="20"/>
      <c r="CL709" s="20"/>
      <c r="CM709" s="20"/>
      <c r="CN709" s="20"/>
      <c r="CO709" s="20"/>
      <c r="CP709" s="20"/>
      <c r="CQ709" s="20"/>
      <c r="CR709" s="20"/>
      <c r="CS709" s="20"/>
      <c r="CT709" s="20"/>
      <c r="CU709" s="20"/>
      <c r="CV709" s="20"/>
      <c r="CW709" s="20"/>
      <c r="CX709" s="20"/>
      <c r="CY709" s="20"/>
      <c r="CZ709" s="20"/>
      <c r="DA709" s="20"/>
      <c r="DB709" s="20"/>
      <c r="DC709" s="20"/>
      <c r="DD709" s="20"/>
      <c r="DE709" s="20"/>
      <c r="DF709" s="20"/>
      <c r="DG709" s="20"/>
      <c r="DH709" s="20"/>
      <c r="DI709" s="20"/>
      <c r="DJ709" s="20"/>
      <c r="DK709" s="20"/>
      <c r="DL709" s="20"/>
      <c r="DM709" s="20"/>
      <c r="DN709" s="20"/>
      <c r="DO709" s="20"/>
      <c r="DP709" s="20"/>
      <c r="DQ709" s="20"/>
      <c r="DR709" s="20"/>
      <c r="DS709" s="20"/>
      <c r="DT709" s="20"/>
      <c r="DU709" s="20"/>
      <c r="DV709" s="20"/>
      <c r="DW709" s="20"/>
      <c r="DX709" s="20"/>
      <c r="DY709" s="20"/>
      <c r="DZ709" s="20"/>
      <c r="EA709" s="20"/>
      <c r="EB709" s="20"/>
      <c r="EC709" s="20"/>
      <c r="ED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  <c r="CH710" s="20"/>
      <c r="CI710" s="20"/>
      <c r="CJ710" s="20"/>
      <c r="CK710" s="20"/>
      <c r="CL710" s="20"/>
      <c r="CM710" s="20"/>
      <c r="CN710" s="20"/>
      <c r="CO710" s="20"/>
      <c r="CP710" s="20"/>
      <c r="CQ710" s="20"/>
      <c r="CR710" s="20"/>
      <c r="CS710" s="20"/>
      <c r="CT710" s="20"/>
      <c r="CU710" s="20"/>
      <c r="CV710" s="20"/>
      <c r="CW710" s="20"/>
      <c r="CX710" s="20"/>
      <c r="CY710" s="20"/>
      <c r="CZ710" s="20"/>
      <c r="DA710" s="20"/>
      <c r="DB710" s="20"/>
      <c r="DC710" s="20"/>
      <c r="DD710" s="20"/>
      <c r="DE710" s="20"/>
      <c r="DF710" s="20"/>
      <c r="DG710" s="20"/>
      <c r="DH710" s="20"/>
      <c r="DI710" s="20"/>
      <c r="DJ710" s="20"/>
      <c r="DK710" s="20"/>
      <c r="DL710" s="20"/>
      <c r="DM710" s="20"/>
      <c r="DN710" s="20"/>
      <c r="DO710" s="20"/>
      <c r="DP710" s="20"/>
      <c r="DQ710" s="20"/>
      <c r="DR710" s="20"/>
      <c r="DS710" s="20"/>
      <c r="DT710" s="20"/>
      <c r="DU710" s="20"/>
      <c r="DV710" s="20"/>
      <c r="DW710" s="20"/>
      <c r="DX710" s="20"/>
      <c r="DY710" s="20"/>
      <c r="DZ710" s="20"/>
      <c r="EA710" s="20"/>
      <c r="EB710" s="20"/>
      <c r="EC710" s="20"/>
      <c r="ED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  <c r="CH711" s="20"/>
      <c r="CI711" s="20"/>
      <c r="CJ711" s="20"/>
      <c r="CK711" s="20"/>
      <c r="CL711" s="20"/>
      <c r="CM711" s="20"/>
      <c r="CN711" s="20"/>
      <c r="CO711" s="20"/>
      <c r="CP711" s="20"/>
      <c r="CQ711" s="20"/>
      <c r="CR711" s="20"/>
      <c r="CS711" s="20"/>
      <c r="CT711" s="20"/>
      <c r="CU711" s="20"/>
      <c r="CV711" s="20"/>
      <c r="CW711" s="20"/>
      <c r="CX711" s="20"/>
      <c r="CY711" s="20"/>
      <c r="CZ711" s="20"/>
      <c r="DA711" s="20"/>
      <c r="DB711" s="20"/>
      <c r="DC711" s="20"/>
      <c r="DD711" s="20"/>
      <c r="DE711" s="20"/>
      <c r="DF711" s="20"/>
      <c r="DG711" s="20"/>
      <c r="DH711" s="20"/>
      <c r="DI711" s="20"/>
      <c r="DJ711" s="20"/>
      <c r="DK711" s="20"/>
      <c r="DL711" s="20"/>
      <c r="DM711" s="20"/>
      <c r="DN711" s="20"/>
      <c r="DO711" s="20"/>
      <c r="DP711" s="20"/>
      <c r="DQ711" s="20"/>
      <c r="DR711" s="20"/>
      <c r="DS711" s="20"/>
      <c r="DT711" s="20"/>
      <c r="DU711" s="20"/>
      <c r="DV711" s="20"/>
      <c r="DW711" s="20"/>
      <c r="DX711" s="20"/>
      <c r="DY711" s="20"/>
      <c r="DZ711" s="20"/>
      <c r="EA711" s="20"/>
      <c r="EB711" s="20"/>
      <c r="EC711" s="20"/>
      <c r="ED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  <c r="CH712" s="20"/>
      <c r="CI712" s="20"/>
      <c r="CJ712" s="20"/>
      <c r="CK712" s="20"/>
      <c r="CL712" s="20"/>
      <c r="CM712" s="20"/>
      <c r="CN712" s="20"/>
      <c r="CO712" s="20"/>
      <c r="CP712" s="20"/>
      <c r="CQ712" s="20"/>
      <c r="CR712" s="20"/>
      <c r="CS712" s="20"/>
      <c r="CT712" s="20"/>
      <c r="CU712" s="20"/>
      <c r="CV712" s="20"/>
      <c r="CW712" s="20"/>
      <c r="CX712" s="20"/>
      <c r="CY712" s="20"/>
      <c r="CZ712" s="20"/>
      <c r="DA712" s="20"/>
      <c r="DB712" s="20"/>
      <c r="DC712" s="20"/>
      <c r="DD712" s="20"/>
      <c r="DE712" s="20"/>
      <c r="DF712" s="20"/>
      <c r="DG712" s="20"/>
      <c r="DH712" s="20"/>
      <c r="DI712" s="20"/>
      <c r="DJ712" s="20"/>
      <c r="DK712" s="20"/>
      <c r="DL712" s="20"/>
      <c r="DM712" s="20"/>
      <c r="DN712" s="20"/>
      <c r="DO712" s="20"/>
      <c r="DP712" s="20"/>
      <c r="DQ712" s="20"/>
      <c r="DR712" s="20"/>
      <c r="DS712" s="20"/>
      <c r="DT712" s="20"/>
      <c r="DU712" s="20"/>
      <c r="DV712" s="20"/>
      <c r="DW712" s="20"/>
      <c r="DX712" s="20"/>
      <c r="DY712" s="20"/>
      <c r="DZ712" s="20"/>
      <c r="EA712" s="20"/>
      <c r="EB712" s="20"/>
      <c r="EC712" s="20"/>
      <c r="ED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  <c r="CH713" s="20"/>
      <c r="CI713" s="20"/>
      <c r="CJ713" s="20"/>
      <c r="CK713" s="20"/>
      <c r="CL713" s="20"/>
      <c r="CM713" s="20"/>
      <c r="CN713" s="20"/>
      <c r="CO713" s="20"/>
      <c r="CP713" s="20"/>
      <c r="CQ713" s="20"/>
      <c r="CR713" s="20"/>
      <c r="CS713" s="20"/>
      <c r="CT713" s="20"/>
      <c r="CU713" s="20"/>
      <c r="CV713" s="20"/>
      <c r="CW713" s="20"/>
      <c r="CX713" s="20"/>
      <c r="CY713" s="20"/>
      <c r="CZ713" s="20"/>
      <c r="DA713" s="20"/>
      <c r="DB713" s="20"/>
      <c r="DC713" s="20"/>
      <c r="DD713" s="20"/>
      <c r="DE713" s="20"/>
      <c r="DF713" s="20"/>
      <c r="DG713" s="20"/>
      <c r="DH713" s="20"/>
      <c r="DI713" s="20"/>
      <c r="DJ713" s="20"/>
      <c r="DK713" s="20"/>
      <c r="DL713" s="20"/>
      <c r="DM713" s="20"/>
      <c r="DN713" s="20"/>
      <c r="DO713" s="20"/>
      <c r="DP713" s="20"/>
      <c r="DQ713" s="20"/>
      <c r="DR713" s="20"/>
      <c r="DS713" s="20"/>
      <c r="DT713" s="20"/>
      <c r="DU713" s="20"/>
      <c r="DV713" s="20"/>
      <c r="DW713" s="20"/>
      <c r="DX713" s="20"/>
      <c r="DY713" s="20"/>
      <c r="DZ713" s="20"/>
      <c r="EA713" s="20"/>
      <c r="EB713" s="20"/>
      <c r="EC713" s="20"/>
      <c r="ED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  <c r="CH714" s="20"/>
      <c r="CI714" s="20"/>
      <c r="CJ714" s="20"/>
      <c r="CK714" s="20"/>
      <c r="CL714" s="20"/>
      <c r="CM714" s="20"/>
      <c r="CN714" s="20"/>
      <c r="CO714" s="20"/>
      <c r="CP714" s="20"/>
      <c r="CQ714" s="20"/>
      <c r="CR714" s="20"/>
      <c r="CS714" s="20"/>
      <c r="CT714" s="20"/>
      <c r="CU714" s="20"/>
      <c r="CV714" s="20"/>
      <c r="CW714" s="20"/>
      <c r="CX714" s="20"/>
      <c r="CY714" s="20"/>
      <c r="CZ714" s="20"/>
      <c r="DA714" s="20"/>
      <c r="DB714" s="20"/>
      <c r="DC714" s="20"/>
      <c r="DD714" s="20"/>
      <c r="DE714" s="20"/>
      <c r="DF714" s="20"/>
      <c r="DG714" s="20"/>
      <c r="DH714" s="20"/>
      <c r="DI714" s="20"/>
      <c r="DJ714" s="20"/>
      <c r="DK714" s="20"/>
      <c r="DL714" s="20"/>
      <c r="DM714" s="20"/>
      <c r="DN714" s="20"/>
      <c r="DO714" s="20"/>
      <c r="DP714" s="20"/>
      <c r="DQ714" s="20"/>
      <c r="DR714" s="20"/>
      <c r="DS714" s="20"/>
      <c r="DT714" s="20"/>
      <c r="DU714" s="20"/>
      <c r="DV714" s="20"/>
      <c r="DW714" s="20"/>
      <c r="DX714" s="20"/>
      <c r="DY714" s="20"/>
      <c r="DZ714" s="20"/>
      <c r="EA714" s="20"/>
      <c r="EB714" s="20"/>
      <c r="EC714" s="20"/>
      <c r="ED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  <c r="CH715" s="20"/>
      <c r="CI715" s="20"/>
      <c r="CJ715" s="20"/>
      <c r="CK715" s="20"/>
      <c r="CL715" s="20"/>
      <c r="CM715" s="20"/>
      <c r="CN715" s="20"/>
      <c r="CO715" s="20"/>
      <c r="CP715" s="20"/>
      <c r="CQ715" s="20"/>
      <c r="CR715" s="20"/>
      <c r="CS715" s="20"/>
      <c r="CT715" s="20"/>
      <c r="CU715" s="20"/>
      <c r="CV715" s="20"/>
      <c r="CW715" s="20"/>
      <c r="CX715" s="20"/>
      <c r="CY715" s="20"/>
      <c r="CZ715" s="20"/>
      <c r="DA715" s="20"/>
      <c r="DB715" s="20"/>
      <c r="DC715" s="20"/>
      <c r="DD715" s="20"/>
      <c r="DE715" s="20"/>
      <c r="DF715" s="20"/>
      <c r="DG715" s="20"/>
      <c r="DH715" s="20"/>
      <c r="DI715" s="20"/>
      <c r="DJ715" s="20"/>
      <c r="DK715" s="20"/>
      <c r="DL715" s="20"/>
      <c r="DM715" s="20"/>
      <c r="DN715" s="20"/>
      <c r="DO715" s="20"/>
      <c r="DP715" s="20"/>
      <c r="DQ715" s="20"/>
      <c r="DR715" s="20"/>
      <c r="DS715" s="20"/>
      <c r="DT715" s="20"/>
      <c r="DU715" s="20"/>
      <c r="DV715" s="20"/>
      <c r="DW715" s="20"/>
      <c r="DX715" s="20"/>
      <c r="DY715" s="20"/>
      <c r="DZ715" s="20"/>
      <c r="EA715" s="20"/>
      <c r="EB715" s="20"/>
      <c r="EC715" s="20"/>
      <c r="ED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  <c r="CH716" s="20"/>
      <c r="CI716" s="20"/>
      <c r="CJ716" s="20"/>
      <c r="CK716" s="20"/>
      <c r="CL716" s="20"/>
      <c r="CM716" s="20"/>
      <c r="CN716" s="20"/>
      <c r="CO716" s="20"/>
      <c r="CP716" s="20"/>
      <c r="CQ716" s="20"/>
      <c r="CR716" s="20"/>
      <c r="CS716" s="20"/>
      <c r="CT716" s="20"/>
      <c r="CU716" s="20"/>
      <c r="CV716" s="20"/>
      <c r="CW716" s="20"/>
      <c r="CX716" s="20"/>
      <c r="CY716" s="20"/>
      <c r="CZ716" s="20"/>
      <c r="DA716" s="20"/>
      <c r="DB716" s="20"/>
      <c r="DC716" s="20"/>
      <c r="DD716" s="20"/>
      <c r="DE716" s="20"/>
      <c r="DF716" s="20"/>
      <c r="DG716" s="20"/>
      <c r="DH716" s="20"/>
      <c r="DI716" s="20"/>
      <c r="DJ716" s="20"/>
      <c r="DK716" s="20"/>
      <c r="DL716" s="20"/>
      <c r="DM716" s="20"/>
      <c r="DN716" s="20"/>
      <c r="DO716" s="20"/>
      <c r="DP716" s="20"/>
      <c r="DQ716" s="20"/>
      <c r="DR716" s="20"/>
      <c r="DS716" s="20"/>
      <c r="DT716" s="20"/>
      <c r="DU716" s="20"/>
      <c r="DV716" s="20"/>
      <c r="DW716" s="20"/>
      <c r="DX716" s="20"/>
      <c r="DY716" s="20"/>
      <c r="DZ716" s="20"/>
      <c r="EA716" s="20"/>
      <c r="EB716" s="20"/>
      <c r="EC716" s="20"/>
      <c r="ED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  <c r="CH717" s="20"/>
      <c r="CI717" s="20"/>
      <c r="CJ717" s="20"/>
      <c r="CK717" s="20"/>
      <c r="CL717" s="20"/>
      <c r="CM717" s="20"/>
      <c r="CN717" s="20"/>
      <c r="CO717" s="20"/>
      <c r="CP717" s="20"/>
      <c r="CQ717" s="20"/>
      <c r="CR717" s="20"/>
      <c r="CS717" s="20"/>
      <c r="CT717" s="20"/>
      <c r="CU717" s="20"/>
      <c r="CV717" s="20"/>
      <c r="CW717" s="20"/>
      <c r="CX717" s="20"/>
      <c r="CY717" s="20"/>
      <c r="CZ717" s="20"/>
      <c r="DA717" s="20"/>
      <c r="DB717" s="20"/>
      <c r="DC717" s="20"/>
      <c r="DD717" s="20"/>
      <c r="DE717" s="20"/>
      <c r="DF717" s="20"/>
      <c r="DG717" s="20"/>
      <c r="DH717" s="20"/>
      <c r="DI717" s="20"/>
      <c r="DJ717" s="20"/>
      <c r="DK717" s="20"/>
      <c r="DL717" s="20"/>
      <c r="DM717" s="20"/>
      <c r="DN717" s="20"/>
      <c r="DO717" s="20"/>
      <c r="DP717" s="20"/>
      <c r="DQ717" s="20"/>
      <c r="DR717" s="20"/>
      <c r="DS717" s="20"/>
      <c r="DT717" s="20"/>
      <c r="DU717" s="20"/>
      <c r="DV717" s="20"/>
      <c r="DW717" s="20"/>
      <c r="DX717" s="20"/>
      <c r="DY717" s="20"/>
      <c r="DZ717" s="20"/>
      <c r="EA717" s="20"/>
      <c r="EB717" s="20"/>
      <c r="EC717" s="20"/>
      <c r="ED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  <c r="CH718" s="20"/>
      <c r="CI718" s="20"/>
      <c r="CJ718" s="20"/>
      <c r="CK718" s="20"/>
      <c r="CL718" s="20"/>
      <c r="CM718" s="20"/>
      <c r="CN718" s="20"/>
      <c r="CO718" s="20"/>
      <c r="CP718" s="20"/>
      <c r="CQ718" s="20"/>
      <c r="CR718" s="20"/>
      <c r="CS718" s="20"/>
      <c r="CT718" s="20"/>
      <c r="CU718" s="20"/>
      <c r="CV718" s="20"/>
      <c r="CW718" s="20"/>
      <c r="CX718" s="20"/>
      <c r="CY718" s="20"/>
      <c r="CZ718" s="20"/>
      <c r="DA718" s="20"/>
      <c r="DB718" s="20"/>
      <c r="DC718" s="20"/>
      <c r="DD718" s="20"/>
      <c r="DE718" s="20"/>
      <c r="DF718" s="20"/>
      <c r="DG718" s="20"/>
      <c r="DH718" s="20"/>
      <c r="DI718" s="20"/>
      <c r="DJ718" s="20"/>
      <c r="DK718" s="20"/>
      <c r="DL718" s="20"/>
      <c r="DM718" s="20"/>
      <c r="DN718" s="20"/>
      <c r="DO718" s="20"/>
      <c r="DP718" s="20"/>
      <c r="DQ718" s="20"/>
      <c r="DR718" s="20"/>
      <c r="DS718" s="20"/>
      <c r="DT718" s="20"/>
      <c r="DU718" s="20"/>
      <c r="DV718" s="20"/>
      <c r="DW718" s="20"/>
      <c r="DX718" s="20"/>
      <c r="DY718" s="20"/>
      <c r="DZ718" s="20"/>
      <c r="EA718" s="20"/>
      <c r="EB718" s="20"/>
      <c r="EC718" s="20"/>
      <c r="ED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  <c r="CH719" s="20"/>
      <c r="CI719" s="20"/>
      <c r="CJ719" s="20"/>
      <c r="CK719" s="20"/>
      <c r="CL719" s="20"/>
      <c r="CM719" s="20"/>
      <c r="CN719" s="20"/>
      <c r="CO719" s="20"/>
      <c r="CP719" s="20"/>
      <c r="CQ719" s="20"/>
      <c r="CR719" s="20"/>
      <c r="CS719" s="20"/>
      <c r="CT719" s="20"/>
      <c r="CU719" s="20"/>
      <c r="CV719" s="20"/>
      <c r="CW719" s="20"/>
      <c r="CX719" s="20"/>
      <c r="CY719" s="20"/>
      <c r="CZ719" s="20"/>
      <c r="DA719" s="20"/>
      <c r="DB719" s="20"/>
      <c r="DC719" s="20"/>
      <c r="DD719" s="20"/>
      <c r="DE719" s="20"/>
      <c r="DF719" s="20"/>
      <c r="DG719" s="20"/>
      <c r="DH719" s="20"/>
      <c r="DI719" s="20"/>
      <c r="DJ719" s="20"/>
      <c r="DK719" s="20"/>
      <c r="DL719" s="20"/>
      <c r="DM719" s="20"/>
      <c r="DN719" s="20"/>
      <c r="DO719" s="20"/>
      <c r="DP719" s="20"/>
      <c r="DQ719" s="20"/>
      <c r="DR719" s="20"/>
      <c r="DS719" s="20"/>
      <c r="DT719" s="20"/>
      <c r="DU719" s="20"/>
      <c r="DV719" s="20"/>
      <c r="DW719" s="20"/>
      <c r="DX719" s="20"/>
      <c r="DY719" s="20"/>
      <c r="DZ719" s="20"/>
      <c r="EA719" s="20"/>
      <c r="EB719" s="20"/>
      <c r="EC719" s="20"/>
      <c r="ED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  <c r="CH720" s="20"/>
      <c r="CI720" s="20"/>
      <c r="CJ720" s="20"/>
      <c r="CK720" s="20"/>
      <c r="CL720" s="20"/>
      <c r="CM720" s="20"/>
      <c r="CN720" s="20"/>
      <c r="CO720" s="20"/>
      <c r="CP720" s="20"/>
      <c r="CQ720" s="20"/>
      <c r="CR720" s="20"/>
      <c r="CS720" s="20"/>
      <c r="CT720" s="20"/>
      <c r="CU720" s="20"/>
      <c r="CV720" s="20"/>
      <c r="CW720" s="20"/>
      <c r="CX720" s="20"/>
      <c r="CY720" s="20"/>
      <c r="CZ720" s="20"/>
      <c r="DA720" s="20"/>
      <c r="DB720" s="20"/>
      <c r="DC720" s="20"/>
      <c r="DD720" s="20"/>
      <c r="DE720" s="20"/>
      <c r="DF720" s="20"/>
      <c r="DG720" s="20"/>
      <c r="DH720" s="20"/>
      <c r="DI720" s="20"/>
      <c r="DJ720" s="20"/>
      <c r="DK720" s="20"/>
      <c r="DL720" s="20"/>
      <c r="DM720" s="20"/>
      <c r="DN720" s="20"/>
      <c r="DO720" s="20"/>
      <c r="DP720" s="20"/>
      <c r="DQ720" s="20"/>
      <c r="DR720" s="20"/>
      <c r="DS720" s="20"/>
      <c r="DT720" s="20"/>
      <c r="DU720" s="20"/>
      <c r="DV720" s="20"/>
      <c r="DW720" s="20"/>
      <c r="DX720" s="20"/>
      <c r="DY720" s="20"/>
      <c r="DZ720" s="20"/>
      <c r="EA720" s="20"/>
      <c r="EB720" s="20"/>
      <c r="EC720" s="20"/>
      <c r="ED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  <c r="CH721" s="20"/>
      <c r="CI721" s="20"/>
      <c r="CJ721" s="20"/>
      <c r="CK721" s="20"/>
      <c r="CL721" s="20"/>
      <c r="CM721" s="20"/>
      <c r="CN721" s="20"/>
      <c r="CO721" s="20"/>
      <c r="CP721" s="20"/>
      <c r="CQ721" s="20"/>
      <c r="CR721" s="20"/>
      <c r="CS721" s="20"/>
      <c r="CT721" s="20"/>
      <c r="CU721" s="20"/>
      <c r="CV721" s="20"/>
      <c r="CW721" s="20"/>
      <c r="CX721" s="20"/>
      <c r="CY721" s="20"/>
      <c r="CZ721" s="20"/>
      <c r="DA721" s="20"/>
      <c r="DB721" s="20"/>
      <c r="DC721" s="20"/>
      <c r="DD721" s="20"/>
      <c r="DE721" s="20"/>
      <c r="DF721" s="20"/>
      <c r="DG721" s="20"/>
      <c r="DH721" s="20"/>
      <c r="DI721" s="20"/>
      <c r="DJ721" s="20"/>
      <c r="DK721" s="20"/>
      <c r="DL721" s="20"/>
      <c r="DM721" s="20"/>
      <c r="DN721" s="20"/>
      <c r="DO721" s="20"/>
      <c r="DP721" s="20"/>
      <c r="DQ721" s="20"/>
      <c r="DR721" s="20"/>
      <c r="DS721" s="20"/>
      <c r="DT721" s="20"/>
      <c r="DU721" s="20"/>
      <c r="DV721" s="20"/>
      <c r="DW721" s="20"/>
      <c r="DX721" s="20"/>
      <c r="DY721" s="20"/>
      <c r="DZ721" s="20"/>
      <c r="EA721" s="20"/>
      <c r="EB721" s="20"/>
      <c r="EC721" s="20"/>
      <c r="ED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  <c r="CH722" s="20"/>
      <c r="CI722" s="20"/>
      <c r="CJ722" s="20"/>
      <c r="CK722" s="20"/>
      <c r="CL722" s="20"/>
      <c r="CM722" s="20"/>
      <c r="CN722" s="20"/>
      <c r="CO722" s="20"/>
      <c r="CP722" s="20"/>
      <c r="CQ722" s="20"/>
      <c r="CR722" s="20"/>
      <c r="CS722" s="20"/>
      <c r="CT722" s="20"/>
      <c r="CU722" s="20"/>
      <c r="CV722" s="20"/>
      <c r="CW722" s="20"/>
      <c r="CX722" s="20"/>
      <c r="CY722" s="20"/>
      <c r="CZ722" s="20"/>
      <c r="DA722" s="20"/>
      <c r="DB722" s="20"/>
      <c r="DC722" s="20"/>
      <c r="DD722" s="20"/>
      <c r="DE722" s="20"/>
      <c r="DF722" s="20"/>
      <c r="DG722" s="20"/>
      <c r="DH722" s="20"/>
      <c r="DI722" s="20"/>
      <c r="DJ722" s="20"/>
      <c r="DK722" s="20"/>
      <c r="DL722" s="20"/>
      <c r="DM722" s="20"/>
      <c r="DN722" s="20"/>
      <c r="DO722" s="20"/>
      <c r="DP722" s="20"/>
      <c r="DQ722" s="20"/>
      <c r="DR722" s="20"/>
      <c r="DS722" s="20"/>
      <c r="DT722" s="20"/>
      <c r="DU722" s="20"/>
      <c r="DV722" s="20"/>
      <c r="DW722" s="20"/>
      <c r="DX722" s="20"/>
      <c r="DY722" s="20"/>
      <c r="DZ722" s="20"/>
      <c r="EA722" s="20"/>
      <c r="EB722" s="20"/>
      <c r="EC722" s="20"/>
      <c r="ED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  <c r="CH723" s="20"/>
      <c r="CI723" s="20"/>
      <c r="CJ723" s="20"/>
      <c r="CK723" s="20"/>
      <c r="CL723" s="20"/>
      <c r="CM723" s="20"/>
      <c r="CN723" s="20"/>
      <c r="CO723" s="20"/>
      <c r="CP723" s="20"/>
      <c r="CQ723" s="20"/>
      <c r="CR723" s="20"/>
      <c r="CS723" s="20"/>
      <c r="CT723" s="20"/>
      <c r="CU723" s="20"/>
      <c r="CV723" s="20"/>
      <c r="CW723" s="20"/>
      <c r="CX723" s="20"/>
      <c r="CY723" s="20"/>
      <c r="CZ723" s="20"/>
      <c r="DA723" s="20"/>
      <c r="DB723" s="20"/>
      <c r="DC723" s="20"/>
      <c r="DD723" s="20"/>
      <c r="DE723" s="20"/>
      <c r="DF723" s="20"/>
      <c r="DG723" s="20"/>
      <c r="DH723" s="20"/>
      <c r="DI723" s="20"/>
      <c r="DJ723" s="20"/>
      <c r="DK723" s="20"/>
      <c r="DL723" s="20"/>
      <c r="DM723" s="20"/>
      <c r="DN723" s="20"/>
      <c r="DO723" s="20"/>
      <c r="DP723" s="20"/>
      <c r="DQ723" s="20"/>
      <c r="DR723" s="20"/>
      <c r="DS723" s="20"/>
      <c r="DT723" s="20"/>
      <c r="DU723" s="20"/>
      <c r="DV723" s="20"/>
      <c r="DW723" s="20"/>
      <c r="DX723" s="20"/>
      <c r="DY723" s="20"/>
      <c r="DZ723" s="20"/>
      <c r="EA723" s="20"/>
      <c r="EB723" s="20"/>
      <c r="EC723" s="20"/>
      <c r="ED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  <c r="CH724" s="20"/>
      <c r="CI724" s="20"/>
      <c r="CJ724" s="20"/>
      <c r="CK724" s="20"/>
      <c r="CL724" s="20"/>
      <c r="CM724" s="20"/>
      <c r="CN724" s="20"/>
      <c r="CO724" s="20"/>
      <c r="CP724" s="20"/>
      <c r="CQ724" s="20"/>
      <c r="CR724" s="20"/>
      <c r="CS724" s="20"/>
      <c r="CT724" s="20"/>
      <c r="CU724" s="20"/>
      <c r="CV724" s="20"/>
      <c r="CW724" s="20"/>
      <c r="CX724" s="20"/>
      <c r="CY724" s="20"/>
      <c r="CZ724" s="20"/>
      <c r="DA724" s="20"/>
      <c r="DB724" s="20"/>
      <c r="DC724" s="20"/>
      <c r="DD724" s="20"/>
      <c r="DE724" s="20"/>
      <c r="DF724" s="20"/>
      <c r="DG724" s="20"/>
      <c r="DH724" s="20"/>
      <c r="DI724" s="20"/>
      <c r="DJ724" s="20"/>
      <c r="DK724" s="20"/>
      <c r="DL724" s="20"/>
      <c r="DM724" s="20"/>
      <c r="DN724" s="20"/>
      <c r="DO724" s="20"/>
      <c r="DP724" s="20"/>
      <c r="DQ724" s="20"/>
      <c r="DR724" s="20"/>
      <c r="DS724" s="20"/>
      <c r="DT724" s="20"/>
      <c r="DU724" s="20"/>
      <c r="DV724" s="20"/>
      <c r="DW724" s="20"/>
      <c r="DX724" s="20"/>
      <c r="DY724" s="20"/>
      <c r="DZ724" s="20"/>
      <c r="EA724" s="20"/>
      <c r="EB724" s="20"/>
      <c r="EC724" s="20"/>
      <c r="ED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  <c r="CH725" s="20"/>
      <c r="CI725" s="20"/>
      <c r="CJ725" s="20"/>
      <c r="CK725" s="20"/>
      <c r="CL725" s="20"/>
      <c r="CM725" s="20"/>
      <c r="CN725" s="20"/>
      <c r="CO725" s="20"/>
      <c r="CP725" s="20"/>
      <c r="CQ725" s="20"/>
      <c r="CR725" s="20"/>
      <c r="CS725" s="20"/>
      <c r="CT725" s="20"/>
      <c r="CU725" s="20"/>
      <c r="CV725" s="20"/>
      <c r="CW725" s="20"/>
      <c r="CX725" s="20"/>
      <c r="CY725" s="20"/>
      <c r="CZ725" s="20"/>
      <c r="DA725" s="20"/>
      <c r="DB725" s="20"/>
      <c r="DC725" s="20"/>
      <c r="DD725" s="20"/>
      <c r="DE725" s="20"/>
      <c r="DF725" s="20"/>
      <c r="DG725" s="20"/>
      <c r="DH725" s="20"/>
      <c r="DI725" s="20"/>
      <c r="DJ725" s="20"/>
      <c r="DK725" s="20"/>
      <c r="DL725" s="20"/>
      <c r="DM725" s="20"/>
      <c r="DN725" s="20"/>
      <c r="DO725" s="20"/>
      <c r="DP725" s="20"/>
      <c r="DQ725" s="20"/>
      <c r="DR725" s="20"/>
      <c r="DS725" s="20"/>
      <c r="DT725" s="20"/>
      <c r="DU725" s="20"/>
      <c r="DV725" s="20"/>
      <c r="DW725" s="20"/>
      <c r="DX725" s="20"/>
      <c r="DY725" s="20"/>
      <c r="DZ725" s="20"/>
      <c r="EA725" s="20"/>
      <c r="EB725" s="20"/>
      <c r="EC725" s="20"/>
      <c r="ED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  <c r="CH726" s="20"/>
      <c r="CI726" s="20"/>
      <c r="CJ726" s="20"/>
      <c r="CK726" s="20"/>
      <c r="CL726" s="20"/>
      <c r="CM726" s="20"/>
      <c r="CN726" s="20"/>
      <c r="CO726" s="20"/>
      <c r="CP726" s="20"/>
      <c r="CQ726" s="20"/>
      <c r="CR726" s="20"/>
      <c r="CS726" s="20"/>
      <c r="CT726" s="20"/>
      <c r="CU726" s="20"/>
      <c r="CV726" s="20"/>
      <c r="CW726" s="20"/>
      <c r="CX726" s="20"/>
      <c r="CY726" s="20"/>
      <c r="CZ726" s="20"/>
      <c r="DA726" s="20"/>
      <c r="DB726" s="20"/>
      <c r="DC726" s="20"/>
      <c r="DD726" s="20"/>
      <c r="DE726" s="20"/>
      <c r="DF726" s="20"/>
      <c r="DG726" s="20"/>
      <c r="DH726" s="20"/>
      <c r="DI726" s="20"/>
      <c r="DJ726" s="20"/>
      <c r="DK726" s="20"/>
      <c r="DL726" s="20"/>
      <c r="DM726" s="20"/>
      <c r="DN726" s="20"/>
      <c r="DO726" s="20"/>
      <c r="DP726" s="20"/>
      <c r="DQ726" s="20"/>
      <c r="DR726" s="20"/>
      <c r="DS726" s="20"/>
      <c r="DT726" s="20"/>
      <c r="DU726" s="20"/>
      <c r="DV726" s="20"/>
      <c r="DW726" s="20"/>
      <c r="DX726" s="20"/>
      <c r="DY726" s="20"/>
      <c r="DZ726" s="20"/>
      <c r="EA726" s="20"/>
      <c r="EB726" s="20"/>
      <c r="EC726" s="20"/>
      <c r="ED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20"/>
      <c r="CT727" s="20"/>
      <c r="CU727" s="20"/>
      <c r="CV727" s="20"/>
      <c r="CW727" s="20"/>
      <c r="CX727" s="20"/>
      <c r="CY727" s="20"/>
      <c r="CZ727" s="20"/>
      <c r="DA727" s="20"/>
      <c r="DB727" s="20"/>
      <c r="DC727" s="20"/>
      <c r="DD727" s="20"/>
      <c r="DE727" s="20"/>
      <c r="DF727" s="20"/>
      <c r="DG727" s="20"/>
      <c r="DH727" s="20"/>
      <c r="DI727" s="20"/>
      <c r="DJ727" s="20"/>
      <c r="DK727" s="20"/>
      <c r="DL727" s="20"/>
      <c r="DM727" s="20"/>
      <c r="DN727" s="20"/>
      <c r="DO727" s="20"/>
      <c r="DP727" s="20"/>
      <c r="DQ727" s="20"/>
      <c r="DR727" s="20"/>
      <c r="DS727" s="20"/>
      <c r="DT727" s="20"/>
      <c r="DU727" s="20"/>
      <c r="DV727" s="20"/>
      <c r="DW727" s="20"/>
      <c r="DX727" s="20"/>
      <c r="DY727" s="20"/>
      <c r="DZ727" s="20"/>
      <c r="EA727" s="20"/>
      <c r="EB727" s="20"/>
      <c r="EC727" s="20"/>
      <c r="ED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  <c r="CH728" s="20"/>
      <c r="CI728" s="20"/>
      <c r="CJ728" s="20"/>
      <c r="CK728" s="20"/>
      <c r="CL728" s="20"/>
      <c r="CM728" s="20"/>
      <c r="CN728" s="20"/>
      <c r="CO728" s="20"/>
      <c r="CP728" s="20"/>
      <c r="CQ728" s="20"/>
      <c r="CR728" s="20"/>
      <c r="CS728" s="20"/>
      <c r="CT728" s="20"/>
      <c r="CU728" s="20"/>
      <c r="CV728" s="20"/>
      <c r="CW728" s="20"/>
      <c r="CX728" s="20"/>
      <c r="CY728" s="20"/>
      <c r="CZ728" s="20"/>
      <c r="DA728" s="20"/>
      <c r="DB728" s="20"/>
      <c r="DC728" s="20"/>
      <c r="DD728" s="20"/>
      <c r="DE728" s="20"/>
      <c r="DF728" s="20"/>
      <c r="DG728" s="20"/>
      <c r="DH728" s="20"/>
      <c r="DI728" s="20"/>
      <c r="DJ728" s="20"/>
      <c r="DK728" s="20"/>
      <c r="DL728" s="20"/>
      <c r="DM728" s="20"/>
      <c r="DN728" s="20"/>
      <c r="DO728" s="20"/>
      <c r="DP728" s="20"/>
      <c r="DQ728" s="20"/>
      <c r="DR728" s="20"/>
      <c r="DS728" s="20"/>
      <c r="DT728" s="20"/>
      <c r="DU728" s="20"/>
      <c r="DV728" s="20"/>
      <c r="DW728" s="20"/>
      <c r="DX728" s="20"/>
      <c r="DY728" s="20"/>
      <c r="DZ728" s="20"/>
      <c r="EA728" s="20"/>
      <c r="EB728" s="20"/>
      <c r="EC728" s="20"/>
      <c r="ED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  <c r="CH729" s="20"/>
      <c r="CI729" s="20"/>
      <c r="CJ729" s="20"/>
      <c r="CK729" s="20"/>
      <c r="CL729" s="20"/>
      <c r="CM729" s="20"/>
      <c r="CN729" s="20"/>
      <c r="CO729" s="20"/>
      <c r="CP729" s="20"/>
      <c r="CQ729" s="20"/>
      <c r="CR729" s="20"/>
      <c r="CS729" s="20"/>
      <c r="CT729" s="20"/>
      <c r="CU729" s="20"/>
      <c r="CV729" s="20"/>
      <c r="CW729" s="20"/>
      <c r="CX729" s="20"/>
      <c r="CY729" s="20"/>
      <c r="CZ729" s="20"/>
      <c r="DA729" s="20"/>
      <c r="DB729" s="20"/>
      <c r="DC729" s="20"/>
      <c r="DD729" s="20"/>
      <c r="DE729" s="20"/>
      <c r="DF729" s="20"/>
      <c r="DG729" s="20"/>
      <c r="DH729" s="20"/>
      <c r="DI729" s="20"/>
      <c r="DJ729" s="20"/>
      <c r="DK729" s="20"/>
      <c r="DL729" s="20"/>
      <c r="DM729" s="20"/>
      <c r="DN729" s="20"/>
      <c r="DO729" s="20"/>
      <c r="DP729" s="20"/>
      <c r="DQ729" s="20"/>
      <c r="DR729" s="20"/>
      <c r="DS729" s="20"/>
      <c r="DT729" s="20"/>
      <c r="DU729" s="20"/>
      <c r="DV729" s="20"/>
      <c r="DW729" s="20"/>
      <c r="DX729" s="20"/>
      <c r="DY729" s="20"/>
      <c r="DZ729" s="20"/>
      <c r="EA729" s="20"/>
      <c r="EB729" s="20"/>
      <c r="EC729" s="20"/>
      <c r="ED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20"/>
      <c r="CV730" s="20"/>
      <c r="CW730" s="20"/>
      <c r="CX730" s="20"/>
      <c r="CY730" s="20"/>
      <c r="CZ730" s="20"/>
      <c r="DA730" s="20"/>
      <c r="DB730" s="20"/>
      <c r="DC730" s="20"/>
      <c r="DD730" s="20"/>
      <c r="DE730" s="20"/>
      <c r="DF730" s="20"/>
      <c r="DG730" s="20"/>
      <c r="DH730" s="20"/>
      <c r="DI730" s="20"/>
      <c r="DJ730" s="20"/>
      <c r="DK730" s="20"/>
      <c r="DL730" s="20"/>
      <c r="DM730" s="20"/>
      <c r="DN730" s="20"/>
      <c r="DO730" s="20"/>
      <c r="DP730" s="20"/>
      <c r="DQ730" s="20"/>
      <c r="DR730" s="20"/>
      <c r="DS730" s="20"/>
      <c r="DT730" s="20"/>
      <c r="DU730" s="20"/>
      <c r="DV730" s="20"/>
      <c r="DW730" s="20"/>
      <c r="DX730" s="20"/>
      <c r="DY730" s="20"/>
      <c r="DZ730" s="20"/>
      <c r="EA730" s="20"/>
      <c r="EB730" s="20"/>
      <c r="EC730" s="20"/>
      <c r="ED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  <c r="CH731" s="20"/>
      <c r="CI731" s="20"/>
      <c r="CJ731" s="20"/>
      <c r="CK731" s="20"/>
      <c r="CL731" s="20"/>
      <c r="CM731" s="20"/>
      <c r="CN731" s="20"/>
      <c r="CO731" s="20"/>
      <c r="CP731" s="20"/>
      <c r="CQ731" s="20"/>
      <c r="CR731" s="20"/>
      <c r="CS731" s="20"/>
      <c r="CT731" s="20"/>
      <c r="CU731" s="20"/>
      <c r="CV731" s="20"/>
      <c r="CW731" s="20"/>
      <c r="CX731" s="20"/>
      <c r="CY731" s="20"/>
      <c r="CZ731" s="20"/>
      <c r="DA731" s="20"/>
      <c r="DB731" s="20"/>
      <c r="DC731" s="20"/>
      <c r="DD731" s="20"/>
      <c r="DE731" s="20"/>
      <c r="DF731" s="20"/>
      <c r="DG731" s="20"/>
      <c r="DH731" s="20"/>
      <c r="DI731" s="20"/>
      <c r="DJ731" s="20"/>
      <c r="DK731" s="20"/>
      <c r="DL731" s="20"/>
      <c r="DM731" s="20"/>
      <c r="DN731" s="20"/>
      <c r="DO731" s="20"/>
      <c r="DP731" s="20"/>
      <c r="DQ731" s="20"/>
      <c r="DR731" s="20"/>
      <c r="DS731" s="20"/>
      <c r="DT731" s="20"/>
      <c r="DU731" s="20"/>
      <c r="DV731" s="20"/>
      <c r="DW731" s="20"/>
      <c r="DX731" s="20"/>
      <c r="DY731" s="20"/>
      <c r="DZ731" s="20"/>
      <c r="EA731" s="20"/>
      <c r="EB731" s="20"/>
      <c r="EC731" s="20"/>
      <c r="ED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  <c r="CH732" s="20"/>
      <c r="CI732" s="20"/>
      <c r="CJ732" s="20"/>
      <c r="CK732" s="20"/>
      <c r="CL732" s="20"/>
      <c r="CM732" s="20"/>
      <c r="CN732" s="20"/>
      <c r="CO732" s="20"/>
      <c r="CP732" s="20"/>
      <c r="CQ732" s="20"/>
      <c r="CR732" s="20"/>
      <c r="CS732" s="20"/>
      <c r="CT732" s="20"/>
      <c r="CU732" s="20"/>
      <c r="CV732" s="20"/>
      <c r="CW732" s="20"/>
      <c r="CX732" s="20"/>
      <c r="CY732" s="20"/>
      <c r="CZ732" s="20"/>
      <c r="DA732" s="20"/>
      <c r="DB732" s="20"/>
      <c r="DC732" s="20"/>
      <c r="DD732" s="20"/>
      <c r="DE732" s="20"/>
      <c r="DF732" s="20"/>
      <c r="DG732" s="20"/>
      <c r="DH732" s="20"/>
      <c r="DI732" s="20"/>
      <c r="DJ732" s="20"/>
      <c r="DK732" s="20"/>
      <c r="DL732" s="20"/>
      <c r="DM732" s="20"/>
      <c r="DN732" s="20"/>
      <c r="DO732" s="20"/>
      <c r="DP732" s="20"/>
      <c r="DQ732" s="20"/>
      <c r="DR732" s="20"/>
      <c r="DS732" s="20"/>
      <c r="DT732" s="20"/>
      <c r="DU732" s="20"/>
      <c r="DV732" s="20"/>
      <c r="DW732" s="20"/>
      <c r="DX732" s="20"/>
      <c r="DY732" s="20"/>
      <c r="DZ732" s="20"/>
      <c r="EA732" s="20"/>
      <c r="EB732" s="20"/>
      <c r="EC732" s="20"/>
      <c r="ED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  <c r="CH733" s="20"/>
      <c r="CI733" s="20"/>
      <c r="CJ733" s="20"/>
      <c r="CK733" s="20"/>
      <c r="CL733" s="20"/>
      <c r="CM733" s="20"/>
      <c r="CN733" s="20"/>
      <c r="CO733" s="20"/>
      <c r="CP733" s="20"/>
      <c r="CQ733" s="20"/>
      <c r="CR733" s="20"/>
      <c r="CS733" s="20"/>
      <c r="CT733" s="20"/>
      <c r="CU733" s="20"/>
      <c r="CV733" s="20"/>
      <c r="CW733" s="20"/>
      <c r="CX733" s="20"/>
      <c r="CY733" s="20"/>
      <c r="CZ733" s="20"/>
      <c r="DA733" s="20"/>
      <c r="DB733" s="20"/>
      <c r="DC733" s="20"/>
      <c r="DD733" s="20"/>
      <c r="DE733" s="20"/>
      <c r="DF733" s="20"/>
      <c r="DG733" s="20"/>
      <c r="DH733" s="20"/>
      <c r="DI733" s="20"/>
      <c r="DJ733" s="20"/>
      <c r="DK733" s="20"/>
      <c r="DL733" s="20"/>
      <c r="DM733" s="20"/>
      <c r="DN733" s="20"/>
      <c r="DO733" s="20"/>
      <c r="DP733" s="20"/>
      <c r="DQ733" s="20"/>
      <c r="DR733" s="20"/>
      <c r="DS733" s="20"/>
      <c r="DT733" s="20"/>
      <c r="DU733" s="20"/>
      <c r="DV733" s="20"/>
      <c r="DW733" s="20"/>
      <c r="DX733" s="20"/>
      <c r="DY733" s="20"/>
      <c r="DZ733" s="20"/>
      <c r="EA733" s="20"/>
      <c r="EB733" s="20"/>
      <c r="EC733" s="20"/>
      <c r="ED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  <c r="CH734" s="20"/>
      <c r="CI734" s="20"/>
      <c r="CJ734" s="20"/>
      <c r="CK734" s="20"/>
      <c r="CL734" s="20"/>
      <c r="CM734" s="20"/>
      <c r="CN734" s="20"/>
      <c r="CO734" s="20"/>
      <c r="CP734" s="20"/>
      <c r="CQ734" s="20"/>
      <c r="CR734" s="20"/>
      <c r="CS734" s="20"/>
      <c r="CT734" s="20"/>
      <c r="CU734" s="20"/>
      <c r="CV734" s="20"/>
      <c r="CW734" s="20"/>
      <c r="CX734" s="20"/>
      <c r="CY734" s="20"/>
      <c r="CZ734" s="20"/>
      <c r="DA734" s="20"/>
      <c r="DB734" s="20"/>
      <c r="DC734" s="20"/>
      <c r="DD734" s="20"/>
      <c r="DE734" s="20"/>
      <c r="DF734" s="20"/>
      <c r="DG734" s="20"/>
      <c r="DH734" s="20"/>
      <c r="DI734" s="20"/>
      <c r="DJ734" s="20"/>
      <c r="DK734" s="20"/>
      <c r="DL734" s="20"/>
      <c r="DM734" s="20"/>
      <c r="DN734" s="20"/>
      <c r="DO734" s="20"/>
      <c r="DP734" s="20"/>
      <c r="DQ734" s="20"/>
      <c r="DR734" s="20"/>
      <c r="DS734" s="20"/>
      <c r="DT734" s="20"/>
      <c r="DU734" s="20"/>
      <c r="DV734" s="20"/>
      <c r="DW734" s="20"/>
      <c r="DX734" s="20"/>
      <c r="DY734" s="20"/>
      <c r="DZ734" s="20"/>
      <c r="EA734" s="20"/>
      <c r="EB734" s="20"/>
      <c r="EC734" s="20"/>
      <c r="ED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  <c r="CH735" s="20"/>
      <c r="CI735" s="20"/>
      <c r="CJ735" s="20"/>
      <c r="CK735" s="20"/>
      <c r="CL735" s="20"/>
      <c r="CM735" s="20"/>
      <c r="CN735" s="20"/>
      <c r="CO735" s="20"/>
      <c r="CP735" s="20"/>
      <c r="CQ735" s="20"/>
      <c r="CR735" s="20"/>
      <c r="CS735" s="20"/>
      <c r="CT735" s="20"/>
      <c r="CU735" s="20"/>
      <c r="CV735" s="20"/>
      <c r="CW735" s="20"/>
      <c r="CX735" s="20"/>
      <c r="CY735" s="20"/>
      <c r="CZ735" s="20"/>
      <c r="DA735" s="20"/>
      <c r="DB735" s="20"/>
      <c r="DC735" s="20"/>
      <c r="DD735" s="20"/>
      <c r="DE735" s="20"/>
      <c r="DF735" s="20"/>
      <c r="DG735" s="20"/>
      <c r="DH735" s="20"/>
      <c r="DI735" s="20"/>
      <c r="DJ735" s="20"/>
      <c r="DK735" s="20"/>
      <c r="DL735" s="20"/>
      <c r="DM735" s="20"/>
      <c r="DN735" s="20"/>
      <c r="DO735" s="20"/>
      <c r="DP735" s="20"/>
      <c r="DQ735" s="20"/>
      <c r="DR735" s="20"/>
      <c r="DS735" s="20"/>
      <c r="DT735" s="20"/>
      <c r="DU735" s="20"/>
      <c r="DV735" s="20"/>
      <c r="DW735" s="20"/>
      <c r="DX735" s="20"/>
      <c r="DY735" s="20"/>
      <c r="DZ735" s="20"/>
      <c r="EA735" s="20"/>
      <c r="EB735" s="20"/>
      <c r="EC735" s="20"/>
      <c r="ED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  <c r="CH736" s="20"/>
      <c r="CI736" s="20"/>
      <c r="CJ736" s="20"/>
      <c r="CK736" s="20"/>
      <c r="CL736" s="20"/>
      <c r="CM736" s="20"/>
      <c r="CN736" s="20"/>
      <c r="CO736" s="20"/>
      <c r="CP736" s="20"/>
      <c r="CQ736" s="20"/>
      <c r="CR736" s="20"/>
      <c r="CS736" s="20"/>
      <c r="CT736" s="20"/>
      <c r="CU736" s="20"/>
      <c r="CV736" s="20"/>
      <c r="CW736" s="20"/>
      <c r="CX736" s="20"/>
      <c r="CY736" s="20"/>
      <c r="CZ736" s="20"/>
      <c r="DA736" s="20"/>
      <c r="DB736" s="20"/>
      <c r="DC736" s="20"/>
      <c r="DD736" s="20"/>
      <c r="DE736" s="20"/>
      <c r="DF736" s="20"/>
      <c r="DG736" s="20"/>
      <c r="DH736" s="20"/>
      <c r="DI736" s="20"/>
      <c r="DJ736" s="20"/>
      <c r="DK736" s="20"/>
      <c r="DL736" s="20"/>
      <c r="DM736" s="20"/>
      <c r="DN736" s="20"/>
      <c r="DO736" s="20"/>
      <c r="DP736" s="20"/>
      <c r="DQ736" s="20"/>
      <c r="DR736" s="20"/>
      <c r="DS736" s="20"/>
      <c r="DT736" s="20"/>
      <c r="DU736" s="20"/>
      <c r="DV736" s="20"/>
      <c r="DW736" s="20"/>
      <c r="DX736" s="20"/>
      <c r="DY736" s="20"/>
      <c r="DZ736" s="20"/>
      <c r="EA736" s="20"/>
      <c r="EB736" s="20"/>
      <c r="EC736" s="20"/>
      <c r="ED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  <c r="CH737" s="20"/>
      <c r="CI737" s="20"/>
      <c r="CJ737" s="20"/>
      <c r="CK737" s="20"/>
      <c r="CL737" s="20"/>
      <c r="CM737" s="20"/>
      <c r="CN737" s="20"/>
      <c r="CO737" s="20"/>
      <c r="CP737" s="20"/>
      <c r="CQ737" s="20"/>
      <c r="CR737" s="20"/>
      <c r="CS737" s="20"/>
      <c r="CT737" s="20"/>
      <c r="CU737" s="20"/>
      <c r="CV737" s="20"/>
      <c r="CW737" s="20"/>
      <c r="CX737" s="20"/>
      <c r="CY737" s="20"/>
      <c r="CZ737" s="20"/>
      <c r="DA737" s="20"/>
      <c r="DB737" s="20"/>
      <c r="DC737" s="20"/>
      <c r="DD737" s="20"/>
      <c r="DE737" s="20"/>
      <c r="DF737" s="20"/>
      <c r="DG737" s="20"/>
      <c r="DH737" s="20"/>
      <c r="DI737" s="20"/>
      <c r="DJ737" s="20"/>
      <c r="DK737" s="20"/>
      <c r="DL737" s="20"/>
      <c r="DM737" s="20"/>
      <c r="DN737" s="20"/>
      <c r="DO737" s="20"/>
      <c r="DP737" s="20"/>
      <c r="DQ737" s="20"/>
      <c r="DR737" s="20"/>
      <c r="DS737" s="20"/>
      <c r="DT737" s="20"/>
      <c r="DU737" s="20"/>
      <c r="DV737" s="20"/>
      <c r="DW737" s="20"/>
      <c r="DX737" s="20"/>
      <c r="DY737" s="20"/>
      <c r="DZ737" s="20"/>
      <c r="EA737" s="20"/>
      <c r="EB737" s="20"/>
      <c r="EC737" s="20"/>
      <c r="ED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  <c r="CH738" s="20"/>
      <c r="CI738" s="20"/>
      <c r="CJ738" s="20"/>
      <c r="CK738" s="20"/>
      <c r="CL738" s="20"/>
      <c r="CM738" s="20"/>
      <c r="CN738" s="20"/>
      <c r="CO738" s="20"/>
      <c r="CP738" s="20"/>
      <c r="CQ738" s="20"/>
      <c r="CR738" s="20"/>
      <c r="CS738" s="20"/>
      <c r="CT738" s="20"/>
      <c r="CU738" s="20"/>
      <c r="CV738" s="20"/>
      <c r="CW738" s="20"/>
      <c r="CX738" s="20"/>
      <c r="CY738" s="20"/>
      <c r="CZ738" s="20"/>
      <c r="DA738" s="20"/>
      <c r="DB738" s="20"/>
      <c r="DC738" s="20"/>
      <c r="DD738" s="20"/>
      <c r="DE738" s="20"/>
      <c r="DF738" s="20"/>
      <c r="DG738" s="20"/>
      <c r="DH738" s="20"/>
      <c r="DI738" s="20"/>
      <c r="DJ738" s="20"/>
      <c r="DK738" s="20"/>
      <c r="DL738" s="20"/>
      <c r="DM738" s="20"/>
      <c r="DN738" s="20"/>
      <c r="DO738" s="20"/>
      <c r="DP738" s="20"/>
      <c r="DQ738" s="20"/>
      <c r="DR738" s="20"/>
      <c r="DS738" s="20"/>
      <c r="DT738" s="20"/>
      <c r="DU738" s="20"/>
      <c r="DV738" s="20"/>
      <c r="DW738" s="20"/>
      <c r="DX738" s="20"/>
      <c r="DY738" s="20"/>
      <c r="DZ738" s="20"/>
      <c r="EA738" s="20"/>
      <c r="EB738" s="20"/>
      <c r="EC738" s="20"/>
      <c r="ED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  <c r="CH739" s="20"/>
      <c r="CI739" s="20"/>
      <c r="CJ739" s="20"/>
      <c r="CK739" s="20"/>
      <c r="CL739" s="20"/>
      <c r="CM739" s="20"/>
      <c r="CN739" s="20"/>
      <c r="CO739" s="20"/>
      <c r="CP739" s="20"/>
      <c r="CQ739" s="20"/>
      <c r="CR739" s="20"/>
      <c r="CS739" s="20"/>
      <c r="CT739" s="20"/>
      <c r="CU739" s="20"/>
      <c r="CV739" s="20"/>
      <c r="CW739" s="20"/>
      <c r="CX739" s="20"/>
      <c r="CY739" s="20"/>
      <c r="CZ739" s="20"/>
      <c r="DA739" s="20"/>
      <c r="DB739" s="20"/>
      <c r="DC739" s="20"/>
      <c r="DD739" s="20"/>
      <c r="DE739" s="20"/>
      <c r="DF739" s="20"/>
      <c r="DG739" s="20"/>
      <c r="DH739" s="20"/>
      <c r="DI739" s="20"/>
      <c r="DJ739" s="20"/>
      <c r="DK739" s="20"/>
      <c r="DL739" s="20"/>
      <c r="DM739" s="20"/>
      <c r="DN739" s="20"/>
      <c r="DO739" s="20"/>
      <c r="DP739" s="20"/>
      <c r="DQ739" s="20"/>
      <c r="DR739" s="20"/>
      <c r="DS739" s="20"/>
      <c r="DT739" s="20"/>
      <c r="DU739" s="20"/>
      <c r="DV739" s="20"/>
      <c r="DW739" s="20"/>
      <c r="DX739" s="20"/>
      <c r="DY739" s="20"/>
      <c r="DZ739" s="20"/>
      <c r="EA739" s="20"/>
      <c r="EB739" s="20"/>
      <c r="EC739" s="20"/>
      <c r="ED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  <c r="CH740" s="20"/>
      <c r="CI740" s="20"/>
      <c r="CJ740" s="20"/>
      <c r="CK740" s="20"/>
      <c r="CL740" s="20"/>
      <c r="CM740" s="20"/>
      <c r="CN740" s="20"/>
      <c r="CO740" s="20"/>
      <c r="CP740" s="20"/>
      <c r="CQ740" s="20"/>
      <c r="CR740" s="20"/>
      <c r="CS740" s="20"/>
      <c r="CT740" s="20"/>
      <c r="CU740" s="20"/>
      <c r="CV740" s="20"/>
      <c r="CW740" s="20"/>
      <c r="CX740" s="20"/>
      <c r="CY740" s="20"/>
      <c r="CZ740" s="20"/>
      <c r="DA740" s="20"/>
      <c r="DB740" s="20"/>
      <c r="DC740" s="20"/>
      <c r="DD740" s="20"/>
      <c r="DE740" s="20"/>
      <c r="DF740" s="20"/>
      <c r="DG740" s="20"/>
      <c r="DH740" s="20"/>
      <c r="DI740" s="20"/>
      <c r="DJ740" s="20"/>
      <c r="DK740" s="20"/>
      <c r="DL740" s="20"/>
      <c r="DM740" s="20"/>
      <c r="DN740" s="20"/>
      <c r="DO740" s="20"/>
      <c r="DP740" s="20"/>
      <c r="DQ740" s="20"/>
      <c r="DR740" s="20"/>
      <c r="DS740" s="20"/>
      <c r="DT740" s="20"/>
      <c r="DU740" s="20"/>
      <c r="DV740" s="20"/>
      <c r="DW740" s="20"/>
      <c r="DX740" s="20"/>
      <c r="DY740" s="20"/>
      <c r="DZ740" s="20"/>
      <c r="EA740" s="20"/>
      <c r="EB740" s="20"/>
      <c r="EC740" s="20"/>
      <c r="ED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  <c r="CH741" s="20"/>
      <c r="CI741" s="20"/>
      <c r="CJ741" s="20"/>
      <c r="CK741" s="20"/>
      <c r="CL741" s="20"/>
      <c r="CM741" s="20"/>
      <c r="CN741" s="20"/>
      <c r="CO741" s="20"/>
      <c r="CP741" s="20"/>
      <c r="CQ741" s="20"/>
      <c r="CR741" s="20"/>
      <c r="CS741" s="20"/>
      <c r="CT741" s="20"/>
      <c r="CU741" s="20"/>
      <c r="CV741" s="20"/>
      <c r="CW741" s="20"/>
      <c r="CX741" s="20"/>
      <c r="CY741" s="20"/>
      <c r="CZ741" s="20"/>
      <c r="DA741" s="20"/>
      <c r="DB741" s="20"/>
      <c r="DC741" s="20"/>
      <c r="DD741" s="20"/>
      <c r="DE741" s="20"/>
      <c r="DF741" s="20"/>
      <c r="DG741" s="20"/>
      <c r="DH741" s="20"/>
      <c r="DI741" s="20"/>
      <c r="DJ741" s="20"/>
      <c r="DK741" s="20"/>
      <c r="DL741" s="20"/>
      <c r="DM741" s="20"/>
      <c r="DN741" s="20"/>
      <c r="DO741" s="20"/>
      <c r="DP741" s="20"/>
      <c r="DQ741" s="20"/>
      <c r="DR741" s="20"/>
      <c r="DS741" s="20"/>
      <c r="DT741" s="20"/>
      <c r="DU741" s="20"/>
      <c r="DV741" s="20"/>
      <c r="DW741" s="20"/>
      <c r="DX741" s="20"/>
      <c r="DY741" s="20"/>
      <c r="DZ741" s="20"/>
      <c r="EA741" s="20"/>
      <c r="EB741" s="20"/>
      <c r="EC741" s="20"/>
      <c r="ED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  <c r="CH742" s="20"/>
      <c r="CI742" s="20"/>
      <c r="CJ742" s="20"/>
      <c r="CK742" s="20"/>
      <c r="CL742" s="20"/>
      <c r="CM742" s="20"/>
      <c r="CN742" s="20"/>
      <c r="CO742" s="20"/>
      <c r="CP742" s="20"/>
      <c r="CQ742" s="20"/>
      <c r="CR742" s="20"/>
      <c r="CS742" s="20"/>
      <c r="CT742" s="20"/>
      <c r="CU742" s="20"/>
      <c r="CV742" s="20"/>
      <c r="CW742" s="20"/>
      <c r="CX742" s="20"/>
      <c r="CY742" s="20"/>
      <c r="CZ742" s="20"/>
      <c r="DA742" s="20"/>
      <c r="DB742" s="20"/>
      <c r="DC742" s="20"/>
      <c r="DD742" s="20"/>
      <c r="DE742" s="20"/>
      <c r="DF742" s="20"/>
      <c r="DG742" s="20"/>
      <c r="DH742" s="20"/>
      <c r="DI742" s="20"/>
      <c r="DJ742" s="20"/>
      <c r="DK742" s="20"/>
      <c r="DL742" s="20"/>
      <c r="DM742" s="20"/>
      <c r="DN742" s="20"/>
      <c r="DO742" s="20"/>
      <c r="DP742" s="20"/>
      <c r="DQ742" s="20"/>
      <c r="DR742" s="20"/>
      <c r="DS742" s="20"/>
      <c r="DT742" s="20"/>
      <c r="DU742" s="20"/>
      <c r="DV742" s="20"/>
      <c r="DW742" s="20"/>
      <c r="DX742" s="20"/>
      <c r="DY742" s="20"/>
      <c r="DZ742" s="20"/>
      <c r="EA742" s="20"/>
      <c r="EB742" s="20"/>
      <c r="EC742" s="20"/>
      <c r="ED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  <c r="CH743" s="20"/>
      <c r="CI743" s="20"/>
      <c r="CJ743" s="20"/>
      <c r="CK743" s="20"/>
      <c r="CL743" s="20"/>
      <c r="CM743" s="20"/>
      <c r="CN743" s="20"/>
      <c r="CO743" s="20"/>
      <c r="CP743" s="20"/>
      <c r="CQ743" s="20"/>
      <c r="CR743" s="20"/>
      <c r="CS743" s="20"/>
      <c r="CT743" s="20"/>
      <c r="CU743" s="20"/>
      <c r="CV743" s="20"/>
      <c r="CW743" s="20"/>
      <c r="CX743" s="20"/>
      <c r="CY743" s="20"/>
      <c r="CZ743" s="20"/>
      <c r="DA743" s="20"/>
      <c r="DB743" s="20"/>
      <c r="DC743" s="20"/>
      <c r="DD743" s="20"/>
      <c r="DE743" s="20"/>
      <c r="DF743" s="20"/>
      <c r="DG743" s="20"/>
      <c r="DH743" s="20"/>
      <c r="DI743" s="20"/>
      <c r="DJ743" s="20"/>
      <c r="DK743" s="20"/>
      <c r="DL743" s="20"/>
      <c r="DM743" s="20"/>
      <c r="DN743" s="20"/>
      <c r="DO743" s="20"/>
      <c r="DP743" s="20"/>
      <c r="DQ743" s="20"/>
      <c r="DR743" s="20"/>
      <c r="DS743" s="20"/>
      <c r="DT743" s="20"/>
      <c r="DU743" s="20"/>
      <c r="DV743" s="20"/>
      <c r="DW743" s="20"/>
      <c r="DX743" s="20"/>
      <c r="DY743" s="20"/>
      <c r="DZ743" s="20"/>
      <c r="EA743" s="20"/>
      <c r="EB743" s="20"/>
      <c r="EC743" s="20"/>
      <c r="ED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  <c r="CH744" s="20"/>
      <c r="CI744" s="20"/>
      <c r="CJ744" s="20"/>
      <c r="CK744" s="20"/>
      <c r="CL744" s="20"/>
      <c r="CM744" s="20"/>
      <c r="CN744" s="20"/>
      <c r="CO744" s="20"/>
      <c r="CP744" s="20"/>
      <c r="CQ744" s="20"/>
      <c r="CR744" s="20"/>
      <c r="CS744" s="20"/>
      <c r="CT744" s="20"/>
      <c r="CU744" s="20"/>
      <c r="CV744" s="20"/>
      <c r="CW744" s="20"/>
      <c r="CX744" s="20"/>
      <c r="CY744" s="20"/>
      <c r="CZ744" s="20"/>
      <c r="DA744" s="20"/>
      <c r="DB744" s="20"/>
      <c r="DC744" s="20"/>
      <c r="DD744" s="20"/>
      <c r="DE744" s="20"/>
      <c r="DF744" s="20"/>
      <c r="DG744" s="20"/>
      <c r="DH744" s="20"/>
      <c r="DI744" s="20"/>
      <c r="DJ744" s="20"/>
      <c r="DK744" s="20"/>
      <c r="DL744" s="20"/>
      <c r="DM744" s="20"/>
      <c r="DN744" s="20"/>
      <c r="DO744" s="20"/>
      <c r="DP744" s="20"/>
      <c r="DQ744" s="20"/>
      <c r="DR744" s="20"/>
      <c r="DS744" s="20"/>
      <c r="DT744" s="20"/>
      <c r="DU744" s="20"/>
      <c r="DV744" s="20"/>
      <c r="DW744" s="20"/>
      <c r="DX744" s="20"/>
      <c r="DY744" s="20"/>
      <c r="DZ744" s="20"/>
      <c r="EA744" s="20"/>
      <c r="EB744" s="20"/>
      <c r="EC744" s="20"/>
      <c r="ED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  <c r="CH745" s="20"/>
      <c r="CI745" s="20"/>
      <c r="CJ745" s="20"/>
      <c r="CK745" s="20"/>
      <c r="CL745" s="20"/>
      <c r="CM745" s="20"/>
      <c r="CN745" s="20"/>
      <c r="CO745" s="20"/>
      <c r="CP745" s="20"/>
      <c r="CQ745" s="20"/>
      <c r="CR745" s="20"/>
      <c r="CS745" s="20"/>
      <c r="CT745" s="20"/>
      <c r="CU745" s="20"/>
      <c r="CV745" s="20"/>
      <c r="CW745" s="20"/>
      <c r="CX745" s="20"/>
      <c r="CY745" s="20"/>
      <c r="CZ745" s="20"/>
      <c r="DA745" s="20"/>
      <c r="DB745" s="20"/>
      <c r="DC745" s="20"/>
      <c r="DD745" s="20"/>
      <c r="DE745" s="20"/>
      <c r="DF745" s="20"/>
      <c r="DG745" s="20"/>
      <c r="DH745" s="20"/>
      <c r="DI745" s="20"/>
      <c r="DJ745" s="20"/>
      <c r="DK745" s="20"/>
      <c r="DL745" s="20"/>
      <c r="DM745" s="20"/>
      <c r="DN745" s="20"/>
      <c r="DO745" s="20"/>
      <c r="DP745" s="20"/>
      <c r="DQ745" s="20"/>
      <c r="DR745" s="20"/>
      <c r="DS745" s="20"/>
      <c r="DT745" s="20"/>
      <c r="DU745" s="20"/>
      <c r="DV745" s="20"/>
      <c r="DW745" s="20"/>
      <c r="DX745" s="20"/>
      <c r="DY745" s="20"/>
      <c r="DZ745" s="20"/>
      <c r="EA745" s="20"/>
      <c r="EB745" s="20"/>
      <c r="EC745" s="20"/>
      <c r="ED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  <c r="CH746" s="20"/>
      <c r="CI746" s="20"/>
      <c r="CJ746" s="20"/>
      <c r="CK746" s="20"/>
      <c r="CL746" s="20"/>
      <c r="CM746" s="20"/>
      <c r="CN746" s="20"/>
      <c r="CO746" s="20"/>
      <c r="CP746" s="20"/>
      <c r="CQ746" s="20"/>
      <c r="CR746" s="20"/>
      <c r="CS746" s="20"/>
      <c r="CT746" s="20"/>
      <c r="CU746" s="20"/>
      <c r="CV746" s="20"/>
      <c r="CW746" s="20"/>
      <c r="CX746" s="20"/>
      <c r="CY746" s="20"/>
      <c r="CZ746" s="20"/>
      <c r="DA746" s="20"/>
      <c r="DB746" s="20"/>
      <c r="DC746" s="20"/>
      <c r="DD746" s="20"/>
      <c r="DE746" s="20"/>
      <c r="DF746" s="20"/>
      <c r="DG746" s="20"/>
      <c r="DH746" s="20"/>
      <c r="DI746" s="20"/>
      <c r="DJ746" s="20"/>
      <c r="DK746" s="20"/>
      <c r="DL746" s="20"/>
      <c r="DM746" s="20"/>
      <c r="DN746" s="20"/>
      <c r="DO746" s="20"/>
      <c r="DP746" s="20"/>
      <c r="DQ746" s="20"/>
      <c r="DR746" s="20"/>
      <c r="DS746" s="20"/>
      <c r="DT746" s="20"/>
      <c r="DU746" s="20"/>
      <c r="DV746" s="20"/>
      <c r="DW746" s="20"/>
      <c r="DX746" s="20"/>
      <c r="DY746" s="20"/>
      <c r="DZ746" s="20"/>
      <c r="EA746" s="20"/>
      <c r="EB746" s="20"/>
      <c r="EC746" s="20"/>
      <c r="ED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  <c r="CH747" s="20"/>
      <c r="CI747" s="20"/>
      <c r="CJ747" s="20"/>
      <c r="CK747" s="20"/>
      <c r="CL747" s="20"/>
      <c r="CM747" s="20"/>
      <c r="CN747" s="20"/>
      <c r="CO747" s="20"/>
      <c r="CP747" s="20"/>
      <c r="CQ747" s="20"/>
      <c r="CR747" s="20"/>
      <c r="CS747" s="20"/>
      <c r="CT747" s="20"/>
      <c r="CU747" s="20"/>
      <c r="CV747" s="20"/>
      <c r="CW747" s="20"/>
      <c r="CX747" s="20"/>
      <c r="CY747" s="20"/>
      <c r="CZ747" s="20"/>
      <c r="DA747" s="20"/>
      <c r="DB747" s="20"/>
      <c r="DC747" s="20"/>
      <c r="DD747" s="20"/>
      <c r="DE747" s="20"/>
      <c r="DF747" s="20"/>
      <c r="DG747" s="20"/>
      <c r="DH747" s="20"/>
      <c r="DI747" s="20"/>
      <c r="DJ747" s="20"/>
      <c r="DK747" s="20"/>
      <c r="DL747" s="20"/>
      <c r="DM747" s="20"/>
      <c r="DN747" s="20"/>
      <c r="DO747" s="20"/>
      <c r="DP747" s="20"/>
      <c r="DQ747" s="20"/>
      <c r="DR747" s="20"/>
      <c r="DS747" s="20"/>
      <c r="DT747" s="20"/>
      <c r="DU747" s="20"/>
      <c r="DV747" s="20"/>
      <c r="DW747" s="20"/>
      <c r="DX747" s="20"/>
      <c r="DY747" s="20"/>
      <c r="DZ747" s="20"/>
      <c r="EA747" s="20"/>
      <c r="EB747" s="20"/>
      <c r="EC747" s="20"/>
      <c r="ED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  <c r="CH748" s="20"/>
      <c r="CI748" s="20"/>
      <c r="CJ748" s="20"/>
      <c r="CK748" s="20"/>
      <c r="CL748" s="20"/>
      <c r="CM748" s="20"/>
      <c r="CN748" s="20"/>
      <c r="CO748" s="20"/>
      <c r="CP748" s="20"/>
      <c r="CQ748" s="20"/>
      <c r="CR748" s="20"/>
      <c r="CS748" s="20"/>
      <c r="CT748" s="20"/>
      <c r="CU748" s="20"/>
      <c r="CV748" s="20"/>
      <c r="CW748" s="20"/>
      <c r="CX748" s="20"/>
      <c r="CY748" s="20"/>
      <c r="CZ748" s="20"/>
      <c r="DA748" s="20"/>
      <c r="DB748" s="20"/>
      <c r="DC748" s="20"/>
      <c r="DD748" s="20"/>
      <c r="DE748" s="20"/>
      <c r="DF748" s="20"/>
      <c r="DG748" s="20"/>
      <c r="DH748" s="20"/>
      <c r="DI748" s="20"/>
      <c r="DJ748" s="20"/>
      <c r="DK748" s="20"/>
      <c r="DL748" s="20"/>
      <c r="DM748" s="20"/>
      <c r="DN748" s="20"/>
      <c r="DO748" s="20"/>
      <c r="DP748" s="20"/>
      <c r="DQ748" s="20"/>
      <c r="DR748" s="20"/>
      <c r="DS748" s="20"/>
      <c r="DT748" s="20"/>
      <c r="DU748" s="20"/>
      <c r="DV748" s="20"/>
      <c r="DW748" s="20"/>
      <c r="DX748" s="20"/>
      <c r="DY748" s="20"/>
      <c r="DZ748" s="20"/>
      <c r="EA748" s="20"/>
      <c r="EB748" s="20"/>
      <c r="EC748" s="20"/>
      <c r="ED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  <c r="CH749" s="20"/>
      <c r="CI749" s="20"/>
      <c r="CJ749" s="20"/>
      <c r="CK749" s="20"/>
      <c r="CL749" s="20"/>
      <c r="CM749" s="20"/>
      <c r="CN749" s="20"/>
      <c r="CO749" s="20"/>
      <c r="CP749" s="20"/>
      <c r="CQ749" s="20"/>
      <c r="CR749" s="20"/>
      <c r="CS749" s="20"/>
      <c r="CT749" s="20"/>
      <c r="CU749" s="20"/>
      <c r="CV749" s="20"/>
      <c r="CW749" s="20"/>
      <c r="CX749" s="20"/>
      <c r="CY749" s="20"/>
      <c r="CZ749" s="20"/>
      <c r="DA749" s="20"/>
      <c r="DB749" s="20"/>
      <c r="DC749" s="20"/>
      <c r="DD749" s="20"/>
      <c r="DE749" s="20"/>
      <c r="DF749" s="20"/>
      <c r="DG749" s="20"/>
      <c r="DH749" s="20"/>
      <c r="DI749" s="20"/>
      <c r="DJ749" s="20"/>
      <c r="DK749" s="20"/>
      <c r="DL749" s="20"/>
      <c r="DM749" s="20"/>
      <c r="DN749" s="20"/>
      <c r="DO749" s="20"/>
      <c r="DP749" s="20"/>
      <c r="DQ749" s="20"/>
      <c r="DR749" s="20"/>
      <c r="DS749" s="20"/>
      <c r="DT749" s="20"/>
      <c r="DU749" s="20"/>
      <c r="DV749" s="20"/>
      <c r="DW749" s="20"/>
      <c r="DX749" s="20"/>
      <c r="DY749" s="20"/>
      <c r="DZ749" s="20"/>
      <c r="EA749" s="20"/>
      <c r="EB749" s="20"/>
      <c r="EC749" s="20"/>
      <c r="ED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  <c r="CH750" s="20"/>
      <c r="CI750" s="20"/>
      <c r="CJ750" s="20"/>
      <c r="CK750" s="20"/>
      <c r="CL750" s="20"/>
      <c r="CM750" s="20"/>
      <c r="CN750" s="20"/>
      <c r="CO750" s="20"/>
      <c r="CP750" s="20"/>
      <c r="CQ750" s="20"/>
      <c r="CR750" s="20"/>
      <c r="CS750" s="20"/>
      <c r="CT750" s="20"/>
      <c r="CU750" s="20"/>
      <c r="CV750" s="20"/>
      <c r="CW750" s="20"/>
      <c r="CX750" s="20"/>
      <c r="CY750" s="20"/>
      <c r="CZ750" s="20"/>
      <c r="DA750" s="20"/>
      <c r="DB750" s="20"/>
      <c r="DC750" s="20"/>
      <c r="DD750" s="20"/>
      <c r="DE750" s="20"/>
      <c r="DF750" s="20"/>
      <c r="DG750" s="20"/>
      <c r="DH750" s="20"/>
      <c r="DI750" s="20"/>
      <c r="DJ750" s="20"/>
      <c r="DK750" s="20"/>
      <c r="DL750" s="20"/>
      <c r="DM750" s="20"/>
      <c r="DN750" s="20"/>
      <c r="DO750" s="20"/>
      <c r="DP750" s="20"/>
      <c r="DQ750" s="20"/>
      <c r="DR750" s="20"/>
      <c r="DS750" s="20"/>
      <c r="DT750" s="20"/>
      <c r="DU750" s="20"/>
      <c r="DV750" s="20"/>
      <c r="DW750" s="20"/>
      <c r="DX750" s="20"/>
      <c r="DY750" s="20"/>
      <c r="DZ750" s="20"/>
      <c r="EA750" s="20"/>
      <c r="EB750" s="20"/>
      <c r="EC750" s="20"/>
      <c r="ED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  <c r="CH751" s="20"/>
      <c r="CI751" s="20"/>
      <c r="CJ751" s="20"/>
      <c r="CK751" s="20"/>
      <c r="CL751" s="20"/>
      <c r="CM751" s="20"/>
      <c r="CN751" s="20"/>
      <c r="CO751" s="20"/>
      <c r="CP751" s="20"/>
      <c r="CQ751" s="20"/>
      <c r="CR751" s="20"/>
      <c r="CS751" s="20"/>
      <c r="CT751" s="20"/>
      <c r="CU751" s="20"/>
      <c r="CV751" s="20"/>
      <c r="CW751" s="20"/>
      <c r="CX751" s="20"/>
      <c r="CY751" s="20"/>
      <c r="CZ751" s="20"/>
      <c r="DA751" s="20"/>
      <c r="DB751" s="20"/>
      <c r="DC751" s="20"/>
      <c r="DD751" s="20"/>
      <c r="DE751" s="20"/>
      <c r="DF751" s="20"/>
      <c r="DG751" s="20"/>
      <c r="DH751" s="20"/>
      <c r="DI751" s="20"/>
      <c r="DJ751" s="20"/>
      <c r="DK751" s="20"/>
      <c r="DL751" s="20"/>
      <c r="DM751" s="20"/>
      <c r="DN751" s="20"/>
      <c r="DO751" s="20"/>
      <c r="DP751" s="20"/>
      <c r="DQ751" s="20"/>
      <c r="DR751" s="20"/>
      <c r="DS751" s="20"/>
      <c r="DT751" s="20"/>
      <c r="DU751" s="20"/>
      <c r="DV751" s="20"/>
      <c r="DW751" s="20"/>
      <c r="DX751" s="20"/>
      <c r="DY751" s="20"/>
      <c r="DZ751" s="20"/>
      <c r="EA751" s="20"/>
      <c r="EB751" s="20"/>
      <c r="EC751" s="20"/>
      <c r="ED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  <c r="CH752" s="20"/>
      <c r="CI752" s="20"/>
      <c r="CJ752" s="20"/>
      <c r="CK752" s="20"/>
      <c r="CL752" s="20"/>
      <c r="CM752" s="20"/>
      <c r="CN752" s="20"/>
      <c r="CO752" s="20"/>
      <c r="CP752" s="20"/>
      <c r="CQ752" s="20"/>
      <c r="CR752" s="20"/>
      <c r="CS752" s="20"/>
      <c r="CT752" s="20"/>
      <c r="CU752" s="20"/>
      <c r="CV752" s="20"/>
      <c r="CW752" s="20"/>
      <c r="CX752" s="20"/>
      <c r="CY752" s="20"/>
      <c r="CZ752" s="20"/>
      <c r="DA752" s="20"/>
      <c r="DB752" s="20"/>
      <c r="DC752" s="20"/>
      <c r="DD752" s="20"/>
      <c r="DE752" s="20"/>
      <c r="DF752" s="20"/>
      <c r="DG752" s="20"/>
      <c r="DH752" s="20"/>
      <c r="DI752" s="20"/>
      <c r="DJ752" s="20"/>
      <c r="DK752" s="20"/>
      <c r="DL752" s="20"/>
      <c r="DM752" s="20"/>
      <c r="DN752" s="20"/>
      <c r="DO752" s="20"/>
      <c r="DP752" s="20"/>
      <c r="DQ752" s="20"/>
      <c r="DR752" s="20"/>
      <c r="DS752" s="20"/>
      <c r="DT752" s="20"/>
      <c r="DU752" s="20"/>
      <c r="DV752" s="20"/>
      <c r="DW752" s="20"/>
      <c r="DX752" s="20"/>
      <c r="DY752" s="20"/>
      <c r="DZ752" s="20"/>
      <c r="EA752" s="20"/>
      <c r="EB752" s="20"/>
      <c r="EC752" s="20"/>
      <c r="ED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  <c r="CH753" s="20"/>
      <c r="CI753" s="20"/>
      <c r="CJ753" s="20"/>
      <c r="CK753" s="20"/>
      <c r="CL753" s="20"/>
      <c r="CM753" s="20"/>
      <c r="CN753" s="20"/>
      <c r="CO753" s="20"/>
      <c r="CP753" s="20"/>
      <c r="CQ753" s="20"/>
      <c r="CR753" s="20"/>
      <c r="CS753" s="20"/>
      <c r="CT753" s="20"/>
      <c r="CU753" s="20"/>
      <c r="CV753" s="20"/>
      <c r="CW753" s="20"/>
      <c r="CX753" s="20"/>
      <c r="CY753" s="20"/>
      <c r="CZ753" s="20"/>
      <c r="DA753" s="20"/>
      <c r="DB753" s="20"/>
      <c r="DC753" s="20"/>
      <c r="DD753" s="20"/>
      <c r="DE753" s="20"/>
      <c r="DF753" s="20"/>
      <c r="DG753" s="20"/>
      <c r="DH753" s="20"/>
      <c r="DI753" s="20"/>
      <c r="DJ753" s="20"/>
      <c r="DK753" s="20"/>
      <c r="DL753" s="20"/>
      <c r="DM753" s="20"/>
      <c r="DN753" s="20"/>
      <c r="DO753" s="20"/>
      <c r="DP753" s="20"/>
      <c r="DQ753" s="20"/>
      <c r="DR753" s="20"/>
      <c r="DS753" s="20"/>
      <c r="DT753" s="20"/>
      <c r="DU753" s="20"/>
      <c r="DV753" s="20"/>
      <c r="DW753" s="20"/>
      <c r="DX753" s="20"/>
      <c r="DY753" s="20"/>
      <c r="DZ753" s="20"/>
      <c r="EA753" s="20"/>
      <c r="EB753" s="20"/>
      <c r="EC753" s="20"/>
      <c r="ED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  <c r="CH754" s="20"/>
      <c r="CI754" s="20"/>
      <c r="CJ754" s="20"/>
      <c r="CK754" s="20"/>
      <c r="CL754" s="20"/>
      <c r="CM754" s="20"/>
      <c r="CN754" s="20"/>
      <c r="CO754" s="20"/>
      <c r="CP754" s="20"/>
      <c r="CQ754" s="20"/>
      <c r="CR754" s="20"/>
      <c r="CS754" s="20"/>
      <c r="CT754" s="20"/>
      <c r="CU754" s="20"/>
      <c r="CV754" s="20"/>
      <c r="CW754" s="20"/>
      <c r="CX754" s="20"/>
      <c r="CY754" s="20"/>
      <c r="CZ754" s="20"/>
      <c r="DA754" s="20"/>
      <c r="DB754" s="20"/>
      <c r="DC754" s="20"/>
      <c r="DD754" s="20"/>
      <c r="DE754" s="20"/>
      <c r="DF754" s="20"/>
      <c r="DG754" s="20"/>
      <c r="DH754" s="20"/>
      <c r="DI754" s="20"/>
      <c r="DJ754" s="20"/>
      <c r="DK754" s="20"/>
      <c r="DL754" s="20"/>
      <c r="DM754" s="20"/>
      <c r="DN754" s="20"/>
      <c r="DO754" s="20"/>
      <c r="DP754" s="20"/>
      <c r="DQ754" s="20"/>
      <c r="DR754" s="20"/>
      <c r="DS754" s="20"/>
      <c r="DT754" s="20"/>
      <c r="DU754" s="20"/>
      <c r="DV754" s="20"/>
      <c r="DW754" s="20"/>
      <c r="DX754" s="20"/>
      <c r="DY754" s="20"/>
      <c r="DZ754" s="20"/>
      <c r="EA754" s="20"/>
      <c r="EB754" s="20"/>
      <c r="EC754" s="20"/>
      <c r="ED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  <c r="CH755" s="20"/>
      <c r="CI755" s="20"/>
      <c r="CJ755" s="20"/>
      <c r="CK755" s="20"/>
      <c r="CL755" s="20"/>
      <c r="CM755" s="20"/>
      <c r="CN755" s="20"/>
      <c r="CO755" s="20"/>
      <c r="CP755" s="20"/>
      <c r="CQ755" s="20"/>
      <c r="CR755" s="20"/>
      <c r="CS755" s="20"/>
      <c r="CT755" s="20"/>
      <c r="CU755" s="20"/>
      <c r="CV755" s="20"/>
      <c r="CW755" s="20"/>
      <c r="CX755" s="20"/>
      <c r="CY755" s="20"/>
      <c r="CZ755" s="20"/>
      <c r="DA755" s="20"/>
      <c r="DB755" s="20"/>
      <c r="DC755" s="20"/>
      <c r="DD755" s="20"/>
      <c r="DE755" s="20"/>
      <c r="DF755" s="20"/>
      <c r="DG755" s="20"/>
      <c r="DH755" s="20"/>
      <c r="DI755" s="20"/>
      <c r="DJ755" s="20"/>
      <c r="DK755" s="20"/>
      <c r="DL755" s="20"/>
      <c r="DM755" s="20"/>
      <c r="DN755" s="20"/>
      <c r="DO755" s="20"/>
      <c r="DP755" s="20"/>
      <c r="DQ755" s="20"/>
      <c r="DR755" s="20"/>
      <c r="DS755" s="20"/>
      <c r="DT755" s="20"/>
      <c r="DU755" s="20"/>
      <c r="DV755" s="20"/>
      <c r="DW755" s="20"/>
      <c r="DX755" s="20"/>
      <c r="DY755" s="20"/>
      <c r="DZ755" s="20"/>
      <c r="EA755" s="20"/>
      <c r="EB755" s="20"/>
      <c r="EC755" s="20"/>
      <c r="ED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  <c r="CH756" s="20"/>
      <c r="CI756" s="20"/>
      <c r="CJ756" s="20"/>
      <c r="CK756" s="20"/>
      <c r="CL756" s="20"/>
      <c r="CM756" s="20"/>
      <c r="CN756" s="20"/>
      <c r="CO756" s="20"/>
      <c r="CP756" s="20"/>
      <c r="CQ756" s="20"/>
      <c r="CR756" s="20"/>
      <c r="CS756" s="20"/>
      <c r="CT756" s="20"/>
      <c r="CU756" s="20"/>
      <c r="CV756" s="20"/>
      <c r="CW756" s="20"/>
      <c r="CX756" s="20"/>
      <c r="CY756" s="20"/>
      <c r="CZ756" s="20"/>
      <c r="DA756" s="20"/>
      <c r="DB756" s="20"/>
      <c r="DC756" s="20"/>
      <c r="DD756" s="20"/>
      <c r="DE756" s="20"/>
      <c r="DF756" s="20"/>
      <c r="DG756" s="20"/>
      <c r="DH756" s="20"/>
      <c r="DI756" s="20"/>
      <c r="DJ756" s="20"/>
      <c r="DK756" s="20"/>
      <c r="DL756" s="20"/>
      <c r="DM756" s="20"/>
      <c r="DN756" s="20"/>
      <c r="DO756" s="20"/>
      <c r="DP756" s="20"/>
      <c r="DQ756" s="20"/>
      <c r="DR756" s="20"/>
      <c r="DS756" s="20"/>
      <c r="DT756" s="20"/>
      <c r="DU756" s="20"/>
      <c r="DV756" s="20"/>
      <c r="DW756" s="20"/>
      <c r="DX756" s="20"/>
      <c r="DY756" s="20"/>
      <c r="DZ756" s="20"/>
      <c r="EA756" s="20"/>
      <c r="EB756" s="20"/>
      <c r="EC756" s="20"/>
      <c r="ED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  <c r="CH757" s="20"/>
      <c r="CI757" s="20"/>
      <c r="CJ757" s="20"/>
      <c r="CK757" s="20"/>
      <c r="CL757" s="20"/>
      <c r="CM757" s="20"/>
      <c r="CN757" s="20"/>
      <c r="CO757" s="20"/>
      <c r="CP757" s="20"/>
      <c r="CQ757" s="20"/>
      <c r="CR757" s="20"/>
      <c r="CS757" s="20"/>
      <c r="CT757" s="20"/>
      <c r="CU757" s="20"/>
      <c r="CV757" s="20"/>
      <c r="CW757" s="20"/>
      <c r="CX757" s="20"/>
      <c r="CY757" s="20"/>
      <c r="CZ757" s="20"/>
      <c r="DA757" s="20"/>
      <c r="DB757" s="20"/>
      <c r="DC757" s="20"/>
      <c r="DD757" s="20"/>
      <c r="DE757" s="20"/>
      <c r="DF757" s="20"/>
      <c r="DG757" s="20"/>
      <c r="DH757" s="20"/>
      <c r="DI757" s="20"/>
      <c r="DJ757" s="20"/>
      <c r="DK757" s="20"/>
      <c r="DL757" s="20"/>
      <c r="DM757" s="20"/>
      <c r="DN757" s="20"/>
      <c r="DO757" s="20"/>
      <c r="DP757" s="20"/>
      <c r="DQ757" s="20"/>
      <c r="DR757" s="20"/>
      <c r="DS757" s="20"/>
      <c r="DT757" s="20"/>
      <c r="DU757" s="20"/>
      <c r="DV757" s="20"/>
      <c r="DW757" s="20"/>
      <c r="DX757" s="20"/>
      <c r="DY757" s="20"/>
      <c r="DZ757" s="20"/>
      <c r="EA757" s="20"/>
      <c r="EB757" s="20"/>
      <c r="EC757" s="20"/>
      <c r="ED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  <c r="CH758" s="20"/>
      <c r="CI758" s="20"/>
      <c r="CJ758" s="20"/>
      <c r="CK758" s="20"/>
      <c r="CL758" s="20"/>
      <c r="CM758" s="20"/>
      <c r="CN758" s="20"/>
      <c r="CO758" s="20"/>
      <c r="CP758" s="20"/>
      <c r="CQ758" s="20"/>
      <c r="CR758" s="20"/>
      <c r="CS758" s="20"/>
      <c r="CT758" s="20"/>
      <c r="CU758" s="20"/>
      <c r="CV758" s="20"/>
      <c r="CW758" s="20"/>
      <c r="CX758" s="20"/>
      <c r="CY758" s="20"/>
      <c r="CZ758" s="20"/>
      <c r="DA758" s="20"/>
      <c r="DB758" s="20"/>
      <c r="DC758" s="20"/>
      <c r="DD758" s="20"/>
      <c r="DE758" s="20"/>
      <c r="DF758" s="20"/>
      <c r="DG758" s="20"/>
      <c r="DH758" s="20"/>
      <c r="DI758" s="20"/>
      <c r="DJ758" s="20"/>
      <c r="DK758" s="20"/>
      <c r="DL758" s="20"/>
      <c r="DM758" s="20"/>
      <c r="DN758" s="20"/>
      <c r="DO758" s="20"/>
      <c r="DP758" s="20"/>
      <c r="DQ758" s="20"/>
      <c r="DR758" s="20"/>
      <c r="DS758" s="20"/>
      <c r="DT758" s="20"/>
      <c r="DU758" s="20"/>
      <c r="DV758" s="20"/>
      <c r="DW758" s="20"/>
      <c r="DX758" s="20"/>
      <c r="DY758" s="20"/>
      <c r="DZ758" s="20"/>
      <c r="EA758" s="20"/>
      <c r="EB758" s="20"/>
      <c r="EC758" s="20"/>
      <c r="ED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  <c r="CH759" s="20"/>
      <c r="CI759" s="20"/>
      <c r="CJ759" s="20"/>
      <c r="CK759" s="20"/>
      <c r="CL759" s="20"/>
      <c r="CM759" s="20"/>
      <c r="CN759" s="20"/>
      <c r="CO759" s="20"/>
      <c r="CP759" s="20"/>
      <c r="CQ759" s="20"/>
      <c r="CR759" s="20"/>
      <c r="CS759" s="20"/>
      <c r="CT759" s="20"/>
      <c r="CU759" s="20"/>
      <c r="CV759" s="20"/>
      <c r="CW759" s="20"/>
      <c r="CX759" s="20"/>
      <c r="CY759" s="20"/>
      <c r="CZ759" s="20"/>
      <c r="DA759" s="20"/>
      <c r="DB759" s="20"/>
      <c r="DC759" s="20"/>
      <c r="DD759" s="20"/>
      <c r="DE759" s="20"/>
      <c r="DF759" s="20"/>
      <c r="DG759" s="20"/>
      <c r="DH759" s="20"/>
      <c r="DI759" s="20"/>
      <c r="DJ759" s="20"/>
      <c r="DK759" s="20"/>
      <c r="DL759" s="20"/>
      <c r="DM759" s="20"/>
      <c r="DN759" s="20"/>
      <c r="DO759" s="20"/>
      <c r="DP759" s="20"/>
      <c r="DQ759" s="20"/>
      <c r="DR759" s="20"/>
      <c r="DS759" s="20"/>
      <c r="DT759" s="20"/>
      <c r="DU759" s="20"/>
      <c r="DV759" s="20"/>
      <c r="DW759" s="20"/>
      <c r="DX759" s="20"/>
      <c r="DY759" s="20"/>
      <c r="DZ759" s="20"/>
      <c r="EA759" s="20"/>
      <c r="EB759" s="20"/>
      <c r="EC759" s="20"/>
      <c r="ED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  <c r="CH760" s="20"/>
      <c r="CI760" s="20"/>
      <c r="CJ760" s="20"/>
      <c r="CK760" s="20"/>
      <c r="CL760" s="20"/>
      <c r="CM760" s="20"/>
      <c r="CN760" s="20"/>
      <c r="CO760" s="20"/>
      <c r="CP760" s="20"/>
      <c r="CQ760" s="20"/>
      <c r="CR760" s="20"/>
      <c r="CS760" s="20"/>
      <c r="CT760" s="20"/>
      <c r="CU760" s="20"/>
      <c r="CV760" s="20"/>
      <c r="CW760" s="20"/>
      <c r="CX760" s="20"/>
      <c r="CY760" s="20"/>
      <c r="CZ760" s="20"/>
      <c r="DA760" s="20"/>
      <c r="DB760" s="20"/>
      <c r="DC760" s="20"/>
      <c r="DD760" s="20"/>
      <c r="DE760" s="20"/>
      <c r="DF760" s="20"/>
      <c r="DG760" s="20"/>
      <c r="DH760" s="20"/>
      <c r="DI760" s="20"/>
      <c r="DJ760" s="20"/>
      <c r="DK760" s="20"/>
      <c r="DL760" s="20"/>
      <c r="DM760" s="20"/>
      <c r="DN760" s="20"/>
      <c r="DO760" s="20"/>
      <c r="DP760" s="20"/>
      <c r="DQ760" s="20"/>
      <c r="DR760" s="20"/>
      <c r="DS760" s="20"/>
      <c r="DT760" s="20"/>
      <c r="DU760" s="20"/>
      <c r="DV760" s="20"/>
      <c r="DW760" s="20"/>
      <c r="DX760" s="20"/>
      <c r="DY760" s="20"/>
      <c r="DZ760" s="20"/>
      <c r="EA760" s="20"/>
      <c r="EB760" s="20"/>
      <c r="EC760" s="20"/>
      <c r="ED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  <c r="CH761" s="20"/>
      <c r="CI761" s="20"/>
      <c r="CJ761" s="20"/>
      <c r="CK761" s="20"/>
      <c r="CL761" s="20"/>
      <c r="CM761" s="20"/>
      <c r="CN761" s="20"/>
      <c r="CO761" s="20"/>
      <c r="CP761" s="20"/>
      <c r="CQ761" s="20"/>
      <c r="CR761" s="20"/>
      <c r="CS761" s="20"/>
      <c r="CT761" s="20"/>
      <c r="CU761" s="20"/>
      <c r="CV761" s="20"/>
      <c r="CW761" s="20"/>
      <c r="CX761" s="20"/>
      <c r="CY761" s="20"/>
      <c r="CZ761" s="20"/>
      <c r="DA761" s="20"/>
      <c r="DB761" s="20"/>
      <c r="DC761" s="20"/>
      <c r="DD761" s="20"/>
      <c r="DE761" s="20"/>
      <c r="DF761" s="20"/>
      <c r="DG761" s="20"/>
      <c r="DH761" s="20"/>
      <c r="DI761" s="20"/>
      <c r="DJ761" s="20"/>
      <c r="DK761" s="20"/>
      <c r="DL761" s="20"/>
      <c r="DM761" s="20"/>
      <c r="DN761" s="20"/>
      <c r="DO761" s="20"/>
      <c r="DP761" s="20"/>
      <c r="DQ761" s="20"/>
      <c r="DR761" s="20"/>
      <c r="DS761" s="20"/>
      <c r="DT761" s="20"/>
      <c r="DU761" s="20"/>
      <c r="DV761" s="20"/>
      <c r="DW761" s="20"/>
      <c r="DX761" s="20"/>
      <c r="DY761" s="20"/>
      <c r="DZ761" s="20"/>
      <c r="EA761" s="20"/>
      <c r="EB761" s="20"/>
      <c r="EC761" s="20"/>
      <c r="ED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  <c r="CH762" s="20"/>
      <c r="CI762" s="20"/>
      <c r="CJ762" s="20"/>
      <c r="CK762" s="20"/>
      <c r="CL762" s="20"/>
      <c r="CM762" s="20"/>
      <c r="CN762" s="20"/>
      <c r="CO762" s="20"/>
      <c r="CP762" s="20"/>
      <c r="CQ762" s="20"/>
      <c r="CR762" s="20"/>
      <c r="CS762" s="20"/>
      <c r="CT762" s="20"/>
      <c r="CU762" s="20"/>
      <c r="CV762" s="20"/>
      <c r="CW762" s="20"/>
      <c r="CX762" s="20"/>
      <c r="CY762" s="20"/>
      <c r="CZ762" s="20"/>
      <c r="DA762" s="20"/>
      <c r="DB762" s="20"/>
      <c r="DC762" s="20"/>
      <c r="DD762" s="20"/>
      <c r="DE762" s="20"/>
      <c r="DF762" s="20"/>
      <c r="DG762" s="20"/>
      <c r="DH762" s="20"/>
      <c r="DI762" s="20"/>
      <c r="DJ762" s="20"/>
      <c r="DK762" s="20"/>
      <c r="DL762" s="20"/>
      <c r="DM762" s="20"/>
      <c r="DN762" s="20"/>
      <c r="DO762" s="20"/>
      <c r="DP762" s="20"/>
      <c r="DQ762" s="20"/>
      <c r="DR762" s="20"/>
      <c r="DS762" s="20"/>
      <c r="DT762" s="20"/>
      <c r="DU762" s="20"/>
      <c r="DV762" s="20"/>
      <c r="DW762" s="20"/>
      <c r="DX762" s="20"/>
      <c r="DY762" s="20"/>
      <c r="DZ762" s="20"/>
      <c r="EA762" s="20"/>
      <c r="EB762" s="20"/>
      <c r="EC762" s="20"/>
      <c r="ED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  <c r="CH763" s="20"/>
      <c r="CI763" s="20"/>
      <c r="CJ763" s="20"/>
      <c r="CK763" s="20"/>
      <c r="CL763" s="20"/>
      <c r="CM763" s="20"/>
      <c r="CN763" s="20"/>
      <c r="CO763" s="20"/>
      <c r="CP763" s="20"/>
      <c r="CQ763" s="20"/>
      <c r="CR763" s="20"/>
      <c r="CS763" s="20"/>
      <c r="CT763" s="20"/>
      <c r="CU763" s="20"/>
      <c r="CV763" s="20"/>
      <c r="CW763" s="20"/>
      <c r="CX763" s="20"/>
      <c r="CY763" s="20"/>
      <c r="CZ763" s="20"/>
      <c r="DA763" s="20"/>
      <c r="DB763" s="20"/>
      <c r="DC763" s="20"/>
      <c r="DD763" s="20"/>
      <c r="DE763" s="20"/>
      <c r="DF763" s="20"/>
      <c r="DG763" s="20"/>
      <c r="DH763" s="20"/>
      <c r="DI763" s="20"/>
      <c r="DJ763" s="20"/>
      <c r="DK763" s="20"/>
      <c r="DL763" s="20"/>
      <c r="DM763" s="20"/>
      <c r="DN763" s="20"/>
      <c r="DO763" s="20"/>
      <c r="DP763" s="20"/>
      <c r="DQ763" s="20"/>
      <c r="DR763" s="20"/>
      <c r="DS763" s="20"/>
      <c r="DT763" s="20"/>
      <c r="DU763" s="20"/>
      <c r="DV763" s="20"/>
      <c r="DW763" s="20"/>
      <c r="DX763" s="20"/>
      <c r="DY763" s="20"/>
      <c r="DZ763" s="20"/>
      <c r="EA763" s="20"/>
      <c r="EB763" s="20"/>
      <c r="EC763" s="20"/>
      <c r="ED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  <c r="CH764" s="20"/>
      <c r="CI764" s="20"/>
      <c r="CJ764" s="20"/>
      <c r="CK764" s="20"/>
      <c r="CL764" s="20"/>
      <c r="CM764" s="20"/>
      <c r="CN764" s="20"/>
      <c r="CO764" s="20"/>
      <c r="CP764" s="20"/>
      <c r="CQ764" s="20"/>
      <c r="CR764" s="20"/>
      <c r="CS764" s="20"/>
      <c r="CT764" s="20"/>
      <c r="CU764" s="20"/>
      <c r="CV764" s="20"/>
      <c r="CW764" s="20"/>
      <c r="CX764" s="20"/>
      <c r="CY764" s="20"/>
      <c r="CZ764" s="20"/>
      <c r="DA764" s="20"/>
      <c r="DB764" s="20"/>
      <c r="DC764" s="20"/>
      <c r="DD764" s="20"/>
      <c r="DE764" s="20"/>
      <c r="DF764" s="20"/>
      <c r="DG764" s="20"/>
      <c r="DH764" s="20"/>
      <c r="DI764" s="20"/>
      <c r="DJ764" s="20"/>
      <c r="DK764" s="20"/>
      <c r="DL764" s="20"/>
      <c r="DM764" s="20"/>
      <c r="DN764" s="20"/>
      <c r="DO764" s="20"/>
      <c r="DP764" s="20"/>
      <c r="DQ764" s="20"/>
      <c r="DR764" s="20"/>
      <c r="DS764" s="20"/>
      <c r="DT764" s="20"/>
      <c r="DU764" s="20"/>
      <c r="DV764" s="20"/>
      <c r="DW764" s="20"/>
      <c r="DX764" s="20"/>
      <c r="DY764" s="20"/>
      <c r="DZ764" s="20"/>
      <c r="EA764" s="20"/>
      <c r="EB764" s="20"/>
      <c r="EC764" s="20"/>
      <c r="ED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  <c r="CH765" s="20"/>
      <c r="CI765" s="20"/>
      <c r="CJ765" s="20"/>
      <c r="CK765" s="20"/>
      <c r="CL765" s="20"/>
      <c r="CM765" s="20"/>
      <c r="CN765" s="20"/>
      <c r="CO765" s="20"/>
      <c r="CP765" s="20"/>
      <c r="CQ765" s="20"/>
      <c r="CR765" s="20"/>
      <c r="CS765" s="20"/>
      <c r="CT765" s="20"/>
      <c r="CU765" s="20"/>
      <c r="CV765" s="20"/>
      <c r="CW765" s="20"/>
      <c r="CX765" s="20"/>
      <c r="CY765" s="20"/>
      <c r="CZ765" s="20"/>
      <c r="DA765" s="20"/>
      <c r="DB765" s="20"/>
      <c r="DC765" s="20"/>
      <c r="DD765" s="20"/>
      <c r="DE765" s="20"/>
      <c r="DF765" s="20"/>
      <c r="DG765" s="20"/>
      <c r="DH765" s="20"/>
      <c r="DI765" s="20"/>
      <c r="DJ765" s="20"/>
      <c r="DK765" s="20"/>
      <c r="DL765" s="20"/>
      <c r="DM765" s="20"/>
      <c r="DN765" s="20"/>
      <c r="DO765" s="20"/>
      <c r="DP765" s="20"/>
      <c r="DQ765" s="20"/>
      <c r="DR765" s="20"/>
      <c r="DS765" s="20"/>
      <c r="DT765" s="20"/>
      <c r="DU765" s="20"/>
      <c r="DV765" s="20"/>
      <c r="DW765" s="20"/>
      <c r="DX765" s="20"/>
      <c r="DY765" s="20"/>
      <c r="DZ765" s="20"/>
      <c r="EA765" s="20"/>
      <c r="EB765" s="20"/>
      <c r="EC765" s="20"/>
      <c r="ED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  <c r="CH766" s="20"/>
      <c r="CI766" s="20"/>
      <c r="CJ766" s="20"/>
      <c r="CK766" s="20"/>
      <c r="CL766" s="20"/>
      <c r="CM766" s="20"/>
      <c r="CN766" s="20"/>
      <c r="CO766" s="20"/>
      <c r="CP766" s="20"/>
      <c r="CQ766" s="20"/>
      <c r="CR766" s="20"/>
      <c r="CS766" s="20"/>
      <c r="CT766" s="20"/>
      <c r="CU766" s="20"/>
      <c r="CV766" s="20"/>
      <c r="CW766" s="20"/>
      <c r="CX766" s="20"/>
      <c r="CY766" s="20"/>
      <c r="CZ766" s="20"/>
      <c r="DA766" s="20"/>
      <c r="DB766" s="20"/>
      <c r="DC766" s="20"/>
      <c r="DD766" s="20"/>
      <c r="DE766" s="20"/>
      <c r="DF766" s="20"/>
      <c r="DG766" s="20"/>
      <c r="DH766" s="20"/>
      <c r="DI766" s="20"/>
      <c r="DJ766" s="20"/>
      <c r="DK766" s="20"/>
      <c r="DL766" s="20"/>
      <c r="DM766" s="20"/>
      <c r="DN766" s="20"/>
      <c r="DO766" s="20"/>
      <c r="DP766" s="20"/>
      <c r="DQ766" s="20"/>
      <c r="DR766" s="20"/>
      <c r="DS766" s="20"/>
      <c r="DT766" s="20"/>
      <c r="DU766" s="20"/>
      <c r="DV766" s="20"/>
      <c r="DW766" s="20"/>
      <c r="DX766" s="20"/>
      <c r="DY766" s="20"/>
      <c r="DZ766" s="20"/>
      <c r="EA766" s="20"/>
      <c r="EB766" s="20"/>
      <c r="EC766" s="20"/>
      <c r="ED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  <c r="CH767" s="20"/>
      <c r="CI767" s="20"/>
      <c r="CJ767" s="20"/>
      <c r="CK767" s="20"/>
      <c r="CL767" s="20"/>
      <c r="CM767" s="20"/>
      <c r="CN767" s="20"/>
      <c r="CO767" s="20"/>
      <c r="CP767" s="20"/>
      <c r="CQ767" s="20"/>
      <c r="CR767" s="20"/>
      <c r="CS767" s="20"/>
      <c r="CT767" s="20"/>
      <c r="CU767" s="20"/>
      <c r="CV767" s="20"/>
      <c r="CW767" s="20"/>
      <c r="CX767" s="20"/>
      <c r="CY767" s="20"/>
      <c r="CZ767" s="20"/>
      <c r="DA767" s="20"/>
      <c r="DB767" s="20"/>
      <c r="DC767" s="20"/>
      <c r="DD767" s="20"/>
      <c r="DE767" s="20"/>
      <c r="DF767" s="20"/>
      <c r="DG767" s="20"/>
      <c r="DH767" s="20"/>
      <c r="DI767" s="20"/>
      <c r="DJ767" s="20"/>
      <c r="DK767" s="20"/>
      <c r="DL767" s="20"/>
      <c r="DM767" s="20"/>
      <c r="DN767" s="20"/>
      <c r="DO767" s="20"/>
      <c r="DP767" s="20"/>
      <c r="DQ767" s="20"/>
      <c r="DR767" s="20"/>
      <c r="DS767" s="20"/>
      <c r="DT767" s="20"/>
      <c r="DU767" s="20"/>
      <c r="DV767" s="20"/>
      <c r="DW767" s="20"/>
      <c r="DX767" s="20"/>
      <c r="DY767" s="20"/>
      <c r="DZ767" s="20"/>
      <c r="EA767" s="20"/>
      <c r="EB767" s="20"/>
      <c r="EC767" s="20"/>
      <c r="ED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  <c r="CH768" s="20"/>
      <c r="CI768" s="20"/>
      <c r="CJ768" s="20"/>
      <c r="CK768" s="20"/>
      <c r="CL768" s="20"/>
      <c r="CM768" s="20"/>
      <c r="CN768" s="20"/>
      <c r="CO768" s="20"/>
      <c r="CP768" s="20"/>
      <c r="CQ768" s="20"/>
      <c r="CR768" s="20"/>
      <c r="CS768" s="20"/>
      <c r="CT768" s="20"/>
      <c r="CU768" s="20"/>
      <c r="CV768" s="20"/>
      <c r="CW768" s="20"/>
      <c r="CX768" s="20"/>
      <c r="CY768" s="20"/>
      <c r="CZ768" s="20"/>
      <c r="DA768" s="20"/>
      <c r="DB768" s="20"/>
      <c r="DC768" s="20"/>
      <c r="DD768" s="20"/>
      <c r="DE768" s="20"/>
      <c r="DF768" s="20"/>
      <c r="DG768" s="20"/>
      <c r="DH768" s="20"/>
      <c r="DI768" s="20"/>
      <c r="DJ768" s="20"/>
      <c r="DK768" s="20"/>
      <c r="DL768" s="20"/>
      <c r="DM768" s="20"/>
      <c r="DN768" s="20"/>
      <c r="DO768" s="20"/>
      <c r="DP768" s="20"/>
      <c r="DQ768" s="20"/>
      <c r="DR768" s="20"/>
      <c r="DS768" s="20"/>
      <c r="DT768" s="20"/>
      <c r="DU768" s="20"/>
      <c r="DV768" s="20"/>
      <c r="DW768" s="20"/>
      <c r="DX768" s="20"/>
      <c r="DY768" s="20"/>
      <c r="DZ768" s="20"/>
      <c r="EA768" s="20"/>
      <c r="EB768" s="20"/>
      <c r="EC768" s="20"/>
      <c r="ED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  <c r="CH769" s="20"/>
      <c r="CI769" s="20"/>
      <c r="CJ769" s="20"/>
      <c r="CK769" s="20"/>
      <c r="CL769" s="20"/>
      <c r="CM769" s="20"/>
      <c r="CN769" s="20"/>
      <c r="CO769" s="20"/>
      <c r="CP769" s="20"/>
      <c r="CQ769" s="20"/>
      <c r="CR769" s="20"/>
      <c r="CS769" s="20"/>
      <c r="CT769" s="20"/>
      <c r="CU769" s="20"/>
      <c r="CV769" s="20"/>
      <c r="CW769" s="20"/>
      <c r="CX769" s="20"/>
      <c r="CY769" s="20"/>
      <c r="CZ769" s="20"/>
      <c r="DA769" s="20"/>
      <c r="DB769" s="20"/>
      <c r="DC769" s="20"/>
      <c r="DD769" s="20"/>
      <c r="DE769" s="20"/>
      <c r="DF769" s="20"/>
      <c r="DG769" s="20"/>
      <c r="DH769" s="20"/>
      <c r="DI769" s="20"/>
      <c r="DJ769" s="20"/>
      <c r="DK769" s="20"/>
      <c r="DL769" s="20"/>
      <c r="DM769" s="20"/>
      <c r="DN769" s="20"/>
      <c r="DO769" s="20"/>
      <c r="DP769" s="20"/>
      <c r="DQ769" s="20"/>
      <c r="DR769" s="20"/>
      <c r="DS769" s="20"/>
      <c r="DT769" s="20"/>
      <c r="DU769" s="20"/>
      <c r="DV769" s="20"/>
      <c r="DW769" s="20"/>
      <c r="DX769" s="20"/>
      <c r="DY769" s="20"/>
      <c r="DZ769" s="20"/>
      <c r="EA769" s="20"/>
      <c r="EB769" s="20"/>
      <c r="EC769" s="20"/>
      <c r="ED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  <c r="CH770" s="20"/>
      <c r="CI770" s="20"/>
      <c r="CJ770" s="20"/>
      <c r="CK770" s="20"/>
      <c r="CL770" s="20"/>
      <c r="CM770" s="20"/>
      <c r="CN770" s="20"/>
      <c r="CO770" s="20"/>
      <c r="CP770" s="20"/>
      <c r="CQ770" s="20"/>
      <c r="CR770" s="20"/>
      <c r="CS770" s="20"/>
      <c r="CT770" s="20"/>
      <c r="CU770" s="20"/>
      <c r="CV770" s="20"/>
      <c r="CW770" s="20"/>
      <c r="CX770" s="20"/>
      <c r="CY770" s="20"/>
      <c r="CZ770" s="20"/>
      <c r="DA770" s="20"/>
      <c r="DB770" s="20"/>
      <c r="DC770" s="20"/>
      <c r="DD770" s="20"/>
      <c r="DE770" s="20"/>
      <c r="DF770" s="20"/>
      <c r="DG770" s="20"/>
      <c r="DH770" s="20"/>
      <c r="DI770" s="20"/>
      <c r="DJ770" s="20"/>
      <c r="DK770" s="20"/>
      <c r="DL770" s="20"/>
      <c r="DM770" s="20"/>
      <c r="DN770" s="20"/>
      <c r="DO770" s="20"/>
      <c r="DP770" s="20"/>
      <c r="DQ770" s="20"/>
      <c r="DR770" s="20"/>
      <c r="DS770" s="20"/>
      <c r="DT770" s="20"/>
      <c r="DU770" s="20"/>
      <c r="DV770" s="20"/>
      <c r="DW770" s="20"/>
      <c r="DX770" s="20"/>
      <c r="DY770" s="20"/>
      <c r="DZ770" s="20"/>
      <c r="EA770" s="20"/>
      <c r="EB770" s="20"/>
      <c r="EC770" s="20"/>
      <c r="ED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  <c r="CH771" s="20"/>
      <c r="CI771" s="20"/>
      <c r="CJ771" s="20"/>
      <c r="CK771" s="20"/>
      <c r="CL771" s="20"/>
      <c r="CM771" s="20"/>
      <c r="CN771" s="20"/>
      <c r="CO771" s="20"/>
      <c r="CP771" s="20"/>
      <c r="CQ771" s="20"/>
      <c r="CR771" s="20"/>
      <c r="CS771" s="20"/>
      <c r="CT771" s="20"/>
      <c r="CU771" s="20"/>
      <c r="CV771" s="20"/>
      <c r="CW771" s="20"/>
      <c r="CX771" s="20"/>
      <c r="CY771" s="20"/>
      <c r="CZ771" s="20"/>
      <c r="DA771" s="20"/>
      <c r="DB771" s="20"/>
      <c r="DC771" s="20"/>
      <c r="DD771" s="20"/>
      <c r="DE771" s="20"/>
      <c r="DF771" s="20"/>
      <c r="DG771" s="20"/>
      <c r="DH771" s="20"/>
      <c r="DI771" s="20"/>
      <c r="DJ771" s="20"/>
      <c r="DK771" s="20"/>
      <c r="DL771" s="20"/>
      <c r="DM771" s="20"/>
      <c r="DN771" s="20"/>
      <c r="DO771" s="20"/>
      <c r="DP771" s="20"/>
      <c r="DQ771" s="20"/>
      <c r="DR771" s="20"/>
      <c r="DS771" s="20"/>
      <c r="DT771" s="20"/>
      <c r="DU771" s="20"/>
      <c r="DV771" s="20"/>
      <c r="DW771" s="20"/>
      <c r="DX771" s="20"/>
      <c r="DY771" s="20"/>
      <c r="DZ771" s="20"/>
      <c r="EA771" s="20"/>
      <c r="EB771" s="20"/>
      <c r="EC771" s="20"/>
      <c r="ED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  <c r="CH772" s="20"/>
      <c r="CI772" s="20"/>
      <c r="CJ772" s="20"/>
      <c r="CK772" s="20"/>
      <c r="CL772" s="20"/>
      <c r="CM772" s="20"/>
      <c r="CN772" s="20"/>
      <c r="CO772" s="20"/>
      <c r="CP772" s="20"/>
      <c r="CQ772" s="20"/>
      <c r="CR772" s="20"/>
      <c r="CS772" s="20"/>
      <c r="CT772" s="20"/>
      <c r="CU772" s="20"/>
      <c r="CV772" s="20"/>
      <c r="CW772" s="20"/>
      <c r="CX772" s="20"/>
      <c r="CY772" s="20"/>
      <c r="CZ772" s="20"/>
      <c r="DA772" s="20"/>
      <c r="DB772" s="20"/>
      <c r="DC772" s="20"/>
      <c r="DD772" s="20"/>
      <c r="DE772" s="20"/>
      <c r="DF772" s="20"/>
      <c r="DG772" s="20"/>
      <c r="DH772" s="20"/>
      <c r="DI772" s="20"/>
      <c r="DJ772" s="20"/>
      <c r="DK772" s="20"/>
      <c r="DL772" s="20"/>
      <c r="DM772" s="20"/>
      <c r="DN772" s="20"/>
      <c r="DO772" s="20"/>
      <c r="DP772" s="20"/>
      <c r="DQ772" s="20"/>
      <c r="DR772" s="20"/>
      <c r="DS772" s="20"/>
      <c r="DT772" s="20"/>
      <c r="DU772" s="20"/>
      <c r="DV772" s="20"/>
      <c r="DW772" s="20"/>
      <c r="DX772" s="20"/>
      <c r="DY772" s="20"/>
      <c r="DZ772" s="20"/>
      <c r="EA772" s="20"/>
      <c r="EB772" s="20"/>
      <c r="EC772" s="20"/>
      <c r="ED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  <c r="CH773" s="20"/>
      <c r="CI773" s="20"/>
      <c r="CJ773" s="20"/>
      <c r="CK773" s="20"/>
      <c r="CL773" s="20"/>
      <c r="CM773" s="20"/>
      <c r="CN773" s="20"/>
      <c r="CO773" s="20"/>
      <c r="CP773" s="20"/>
      <c r="CQ773" s="20"/>
      <c r="CR773" s="20"/>
      <c r="CS773" s="20"/>
      <c r="CT773" s="20"/>
      <c r="CU773" s="20"/>
      <c r="CV773" s="20"/>
      <c r="CW773" s="20"/>
      <c r="CX773" s="20"/>
      <c r="CY773" s="20"/>
      <c r="CZ773" s="20"/>
      <c r="DA773" s="20"/>
      <c r="DB773" s="20"/>
      <c r="DC773" s="20"/>
      <c r="DD773" s="20"/>
      <c r="DE773" s="20"/>
      <c r="DF773" s="20"/>
      <c r="DG773" s="20"/>
      <c r="DH773" s="20"/>
      <c r="DI773" s="20"/>
      <c r="DJ773" s="20"/>
      <c r="DK773" s="20"/>
      <c r="DL773" s="20"/>
      <c r="DM773" s="20"/>
      <c r="DN773" s="20"/>
      <c r="DO773" s="20"/>
      <c r="DP773" s="20"/>
      <c r="DQ773" s="20"/>
      <c r="DR773" s="20"/>
      <c r="DS773" s="20"/>
      <c r="DT773" s="20"/>
      <c r="DU773" s="20"/>
      <c r="DV773" s="20"/>
      <c r="DW773" s="20"/>
      <c r="DX773" s="20"/>
      <c r="DY773" s="20"/>
      <c r="DZ773" s="20"/>
      <c r="EA773" s="20"/>
      <c r="EB773" s="20"/>
      <c r="EC773" s="20"/>
      <c r="ED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  <c r="CH774" s="20"/>
      <c r="CI774" s="20"/>
      <c r="CJ774" s="20"/>
      <c r="CK774" s="20"/>
      <c r="CL774" s="20"/>
      <c r="CM774" s="20"/>
      <c r="CN774" s="20"/>
      <c r="CO774" s="20"/>
      <c r="CP774" s="20"/>
      <c r="CQ774" s="20"/>
      <c r="CR774" s="20"/>
      <c r="CS774" s="20"/>
      <c r="CT774" s="20"/>
      <c r="CU774" s="20"/>
      <c r="CV774" s="20"/>
      <c r="CW774" s="20"/>
      <c r="CX774" s="20"/>
      <c r="CY774" s="20"/>
      <c r="CZ774" s="20"/>
      <c r="DA774" s="20"/>
      <c r="DB774" s="20"/>
      <c r="DC774" s="20"/>
      <c r="DD774" s="20"/>
      <c r="DE774" s="20"/>
      <c r="DF774" s="20"/>
      <c r="DG774" s="20"/>
      <c r="DH774" s="20"/>
      <c r="DI774" s="20"/>
      <c r="DJ774" s="20"/>
      <c r="DK774" s="20"/>
      <c r="DL774" s="20"/>
      <c r="DM774" s="20"/>
      <c r="DN774" s="20"/>
      <c r="DO774" s="20"/>
      <c r="DP774" s="20"/>
      <c r="DQ774" s="20"/>
      <c r="DR774" s="20"/>
      <c r="DS774" s="20"/>
      <c r="DT774" s="20"/>
      <c r="DU774" s="20"/>
      <c r="DV774" s="20"/>
      <c r="DW774" s="20"/>
      <c r="DX774" s="20"/>
      <c r="DY774" s="20"/>
      <c r="DZ774" s="20"/>
      <c r="EA774" s="20"/>
      <c r="EB774" s="20"/>
      <c r="EC774" s="20"/>
      <c r="ED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  <c r="CH775" s="20"/>
      <c r="CI775" s="20"/>
      <c r="CJ775" s="20"/>
      <c r="CK775" s="20"/>
      <c r="CL775" s="20"/>
      <c r="CM775" s="20"/>
      <c r="CN775" s="20"/>
      <c r="CO775" s="20"/>
      <c r="CP775" s="20"/>
      <c r="CQ775" s="20"/>
      <c r="CR775" s="20"/>
      <c r="CS775" s="20"/>
      <c r="CT775" s="20"/>
      <c r="CU775" s="20"/>
      <c r="CV775" s="20"/>
      <c r="CW775" s="20"/>
      <c r="CX775" s="20"/>
      <c r="CY775" s="20"/>
      <c r="CZ775" s="20"/>
      <c r="DA775" s="20"/>
      <c r="DB775" s="20"/>
      <c r="DC775" s="20"/>
      <c r="DD775" s="20"/>
      <c r="DE775" s="20"/>
      <c r="DF775" s="20"/>
      <c r="DG775" s="20"/>
      <c r="DH775" s="20"/>
      <c r="DI775" s="20"/>
      <c r="DJ775" s="20"/>
      <c r="DK775" s="20"/>
      <c r="DL775" s="20"/>
      <c r="DM775" s="20"/>
      <c r="DN775" s="20"/>
      <c r="DO775" s="20"/>
      <c r="DP775" s="20"/>
      <c r="DQ775" s="20"/>
      <c r="DR775" s="20"/>
      <c r="DS775" s="20"/>
      <c r="DT775" s="20"/>
      <c r="DU775" s="20"/>
      <c r="DV775" s="20"/>
      <c r="DW775" s="20"/>
      <c r="DX775" s="20"/>
      <c r="DY775" s="20"/>
      <c r="DZ775" s="20"/>
      <c r="EA775" s="20"/>
      <c r="EB775" s="20"/>
      <c r="EC775" s="20"/>
      <c r="ED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  <c r="CH776" s="20"/>
      <c r="CI776" s="20"/>
      <c r="CJ776" s="20"/>
      <c r="CK776" s="20"/>
      <c r="CL776" s="20"/>
      <c r="CM776" s="20"/>
      <c r="CN776" s="20"/>
      <c r="CO776" s="20"/>
      <c r="CP776" s="20"/>
      <c r="CQ776" s="20"/>
      <c r="CR776" s="20"/>
      <c r="CS776" s="20"/>
      <c r="CT776" s="20"/>
      <c r="CU776" s="20"/>
      <c r="CV776" s="20"/>
      <c r="CW776" s="20"/>
      <c r="CX776" s="20"/>
      <c r="CY776" s="20"/>
      <c r="CZ776" s="20"/>
      <c r="DA776" s="20"/>
      <c r="DB776" s="20"/>
      <c r="DC776" s="20"/>
      <c r="DD776" s="20"/>
      <c r="DE776" s="20"/>
      <c r="DF776" s="20"/>
      <c r="DG776" s="20"/>
      <c r="DH776" s="20"/>
      <c r="DI776" s="20"/>
      <c r="DJ776" s="20"/>
      <c r="DK776" s="20"/>
      <c r="DL776" s="20"/>
      <c r="DM776" s="20"/>
      <c r="DN776" s="20"/>
      <c r="DO776" s="20"/>
      <c r="DP776" s="20"/>
      <c r="DQ776" s="20"/>
      <c r="DR776" s="20"/>
      <c r="DS776" s="20"/>
      <c r="DT776" s="20"/>
      <c r="DU776" s="20"/>
      <c r="DV776" s="20"/>
      <c r="DW776" s="20"/>
      <c r="DX776" s="20"/>
      <c r="DY776" s="20"/>
      <c r="DZ776" s="20"/>
      <c r="EA776" s="20"/>
      <c r="EB776" s="20"/>
      <c r="EC776" s="20"/>
      <c r="ED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  <c r="CH777" s="20"/>
      <c r="CI777" s="20"/>
      <c r="CJ777" s="20"/>
      <c r="CK777" s="20"/>
      <c r="CL777" s="20"/>
      <c r="CM777" s="20"/>
      <c r="CN777" s="20"/>
      <c r="CO777" s="20"/>
      <c r="CP777" s="20"/>
      <c r="CQ777" s="20"/>
      <c r="CR777" s="20"/>
      <c r="CS777" s="20"/>
      <c r="CT777" s="20"/>
      <c r="CU777" s="20"/>
      <c r="CV777" s="20"/>
      <c r="CW777" s="20"/>
      <c r="CX777" s="20"/>
      <c r="CY777" s="20"/>
      <c r="CZ777" s="20"/>
      <c r="DA777" s="20"/>
      <c r="DB777" s="20"/>
      <c r="DC777" s="20"/>
      <c r="DD777" s="20"/>
      <c r="DE777" s="20"/>
      <c r="DF777" s="20"/>
      <c r="DG777" s="20"/>
      <c r="DH777" s="20"/>
      <c r="DI777" s="20"/>
      <c r="DJ777" s="20"/>
      <c r="DK777" s="20"/>
      <c r="DL777" s="20"/>
      <c r="DM777" s="20"/>
      <c r="DN777" s="20"/>
      <c r="DO777" s="20"/>
      <c r="DP777" s="20"/>
      <c r="DQ777" s="20"/>
      <c r="DR777" s="20"/>
      <c r="DS777" s="20"/>
      <c r="DT777" s="20"/>
      <c r="DU777" s="20"/>
      <c r="DV777" s="20"/>
      <c r="DW777" s="20"/>
      <c r="DX777" s="20"/>
      <c r="DY777" s="20"/>
      <c r="DZ777" s="20"/>
      <c r="EA777" s="20"/>
      <c r="EB777" s="20"/>
      <c r="EC777" s="20"/>
      <c r="ED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  <c r="CH778" s="20"/>
      <c r="CI778" s="20"/>
      <c r="CJ778" s="20"/>
      <c r="CK778" s="20"/>
      <c r="CL778" s="20"/>
      <c r="CM778" s="20"/>
      <c r="CN778" s="20"/>
      <c r="CO778" s="20"/>
      <c r="CP778" s="20"/>
      <c r="CQ778" s="20"/>
      <c r="CR778" s="20"/>
      <c r="CS778" s="20"/>
      <c r="CT778" s="20"/>
      <c r="CU778" s="20"/>
      <c r="CV778" s="20"/>
      <c r="CW778" s="20"/>
      <c r="CX778" s="20"/>
      <c r="CY778" s="20"/>
      <c r="CZ778" s="20"/>
      <c r="DA778" s="20"/>
      <c r="DB778" s="20"/>
      <c r="DC778" s="20"/>
      <c r="DD778" s="20"/>
      <c r="DE778" s="20"/>
      <c r="DF778" s="20"/>
      <c r="DG778" s="20"/>
      <c r="DH778" s="20"/>
      <c r="DI778" s="20"/>
      <c r="DJ778" s="20"/>
      <c r="DK778" s="20"/>
      <c r="DL778" s="20"/>
      <c r="DM778" s="20"/>
      <c r="DN778" s="20"/>
      <c r="DO778" s="20"/>
      <c r="DP778" s="20"/>
      <c r="DQ778" s="20"/>
      <c r="DR778" s="20"/>
      <c r="DS778" s="20"/>
      <c r="DT778" s="20"/>
      <c r="DU778" s="20"/>
      <c r="DV778" s="20"/>
      <c r="DW778" s="20"/>
      <c r="DX778" s="20"/>
      <c r="DY778" s="20"/>
      <c r="DZ778" s="20"/>
      <c r="EA778" s="20"/>
      <c r="EB778" s="20"/>
      <c r="EC778" s="20"/>
      <c r="ED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  <c r="CH779" s="20"/>
      <c r="CI779" s="20"/>
      <c r="CJ779" s="20"/>
      <c r="CK779" s="20"/>
      <c r="CL779" s="20"/>
      <c r="CM779" s="20"/>
      <c r="CN779" s="20"/>
      <c r="CO779" s="20"/>
      <c r="CP779" s="20"/>
      <c r="CQ779" s="20"/>
      <c r="CR779" s="20"/>
      <c r="CS779" s="20"/>
      <c r="CT779" s="20"/>
      <c r="CU779" s="20"/>
      <c r="CV779" s="20"/>
      <c r="CW779" s="20"/>
      <c r="CX779" s="20"/>
      <c r="CY779" s="20"/>
      <c r="CZ779" s="20"/>
      <c r="DA779" s="20"/>
      <c r="DB779" s="20"/>
      <c r="DC779" s="20"/>
      <c r="DD779" s="20"/>
      <c r="DE779" s="20"/>
      <c r="DF779" s="20"/>
      <c r="DG779" s="20"/>
      <c r="DH779" s="20"/>
      <c r="DI779" s="20"/>
      <c r="DJ779" s="20"/>
      <c r="DK779" s="20"/>
      <c r="DL779" s="20"/>
      <c r="DM779" s="20"/>
      <c r="DN779" s="20"/>
      <c r="DO779" s="20"/>
      <c r="DP779" s="20"/>
      <c r="DQ779" s="20"/>
      <c r="DR779" s="20"/>
      <c r="DS779" s="20"/>
      <c r="DT779" s="20"/>
      <c r="DU779" s="20"/>
      <c r="DV779" s="20"/>
      <c r="DW779" s="20"/>
      <c r="DX779" s="20"/>
      <c r="DY779" s="20"/>
      <c r="DZ779" s="20"/>
      <c r="EA779" s="20"/>
      <c r="EB779" s="20"/>
      <c r="EC779" s="20"/>
      <c r="ED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  <c r="CH780" s="20"/>
      <c r="CI780" s="20"/>
      <c r="CJ780" s="20"/>
      <c r="CK780" s="20"/>
      <c r="CL780" s="20"/>
      <c r="CM780" s="20"/>
      <c r="CN780" s="20"/>
      <c r="CO780" s="20"/>
      <c r="CP780" s="20"/>
      <c r="CQ780" s="20"/>
      <c r="CR780" s="20"/>
      <c r="CS780" s="20"/>
      <c r="CT780" s="20"/>
      <c r="CU780" s="20"/>
      <c r="CV780" s="20"/>
      <c r="CW780" s="20"/>
      <c r="CX780" s="20"/>
      <c r="CY780" s="20"/>
      <c r="CZ780" s="20"/>
      <c r="DA780" s="20"/>
      <c r="DB780" s="20"/>
      <c r="DC780" s="20"/>
      <c r="DD780" s="20"/>
      <c r="DE780" s="20"/>
      <c r="DF780" s="20"/>
      <c r="DG780" s="20"/>
      <c r="DH780" s="20"/>
      <c r="DI780" s="20"/>
      <c r="DJ780" s="20"/>
      <c r="DK780" s="20"/>
      <c r="DL780" s="20"/>
      <c r="DM780" s="20"/>
      <c r="DN780" s="20"/>
      <c r="DO780" s="20"/>
      <c r="DP780" s="20"/>
      <c r="DQ780" s="20"/>
      <c r="DR780" s="20"/>
      <c r="DS780" s="20"/>
      <c r="DT780" s="20"/>
      <c r="DU780" s="20"/>
      <c r="DV780" s="20"/>
      <c r="DW780" s="20"/>
      <c r="DX780" s="20"/>
      <c r="DY780" s="20"/>
      <c r="DZ780" s="20"/>
      <c r="EA780" s="20"/>
      <c r="EB780" s="20"/>
      <c r="EC780" s="20"/>
      <c r="ED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  <c r="CH781" s="20"/>
      <c r="CI781" s="20"/>
      <c r="CJ781" s="20"/>
      <c r="CK781" s="20"/>
      <c r="CL781" s="20"/>
      <c r="CM781" s="20"/>
      <c r="CN781" s="20"/>
      <c r="CO781" s="20"/>
      <c r="CP781" s="20"/>
      <c r="CQ781" s="20"/>
      <c r="CR781" s="20"/>
      <c r="CS781" s="20"/>
      <c r="CT781" s="20"/>
      <c r="CU781" s="20"/>
      <c r="CV781" s="20"/>
      <c r="CW781" s="20"/>
      <c r="CX781" s="20"/>
      <c r="CY781" s="20"/>
      <c r="CZ781" s="20"/>
      <c r="DA781" s="20"/>
      <c r="DB781" s="20"/>
      <c r="DC781" s="20"/>
      <c r="DD781" s="20"/>
      <c r="DE781" s="20"/>
      <c r="DF781" s="20"/>
      <c r="DG781" s="20"/>
      <c r="DH781" s="20"/>
      <c r="DI781" s="20"/>
      <c r="DJ781" s="20"/>
      <c r="DK781" s="20"/>
      <c r="DL781" s="20"/>
      <c r="DM781" s="20"/>
      <c r="DN781" s="20"/>
      <c r="DO781" s="20"/>
      <c r="DP781" s="20"/>
      <c r="DQ781" s="20"/>
      <c r="DR781" s="20"/>
      <c r="DS781" s="20"/>
      <c r="DT781" s="20"/>
      <c r="DU781" s="20"/>
      <c r="DV781" s="20"/>
      <c r="DW781" s="20"/>
      <c r="DX781" s="20"/>
      <c r="DY781" s="20"/>
      <c r="DZ781" s="20"/>
      <c r="EA781" s="20"/>
      <c r="EB781" s="20"/>
      <c r="EC781" s="20"/>
      <c r="ED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  <c r="CH782" s="20"/>
      <c r="CI782" s="20"/>
      <c r="CJ782" s="20"/>
      <c r="CK782" s="20"/>
      <c r="CL782" s="20"/>
      <c r="CM782" s="20"/>
      <c r="CN782" s="20"/>
      <c r="CO782" s="20"/>
      <c r="CP782" s="20"/>
      <c r="CQ782" s="20"/>
      <c r="CR782" s="20"/>
      <c r="CS782" s="20"/>
      <c r="CT782" s="20"/>
      <c r="CU782" s="20"/>
      <c r="CV782" s="20"/>
      <c r="CW782" s="20"/>
      <c r="CX782" s="20"/>
      <c r="CY782" s="20"/>
      <c r="CZ782" s="20"/>
      <c r="DA782" s="20"/>
      <c r="DB782" s="20"/>
      <c r="DC782" s="20"/>
      <c r="DD782" s="20"/>
      <c r="DE782" s="20"/>
      <c r="DF782" s="20"/>
      <c r="DG782" s="20"/>
      <c r="DH782" s="20"/>
      <c r="DI782" s="20"/>
      <c r="DJ782" s="20"/>
      <c r="DK782" s="20"/>
      <c r="DL782" s="20"/>
      <c r="DM782" s="20"/>
      <c r="DN782" s="20"/>
      <c r="DO782" s="20"/>
      <c r="DP782" s="20"/>
      <c r="DQ782" s="20"/>
      <c r="DR782" s="20"/>
      <c r="DS782" s="20"/>
      <c r="DT782" s="20"/>
      <c r="DU782" s="20"/>
      <c r="DV782" s="20"/>
      <c r="DW782" s="20"/>
      <c r="DX782" s="20"/>
      <c r="DY782" s="20"/>
      <c r="DZ782" s="20"/>
      <c r="EA782" s="20"/>
      <c r="EB782" s="20"/>
      <c r="EC782" s="20"/>
      <c r="ED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  <c r="CH783" s="20"/>
      <c r="CI783" s="20"/>
      <c r="CJ783" s="20"/>
      <c r="CK783" s="20"/>
      <c r="CL783" s="20"/>
      <c r="CM783" s="20"/>
      <c r="CN783" s="20"/>
      <c r="CO783" s="20"/>
      <c r="CP783" s="20"/>
      <c r="CQ783" s="20"/>
      <c r="CR783" s="20"/>
      <c r="CS783" s="20"/>
      <c r="CT783" s="20"/>
      <c r="CU783" s="20"/>
      <c r="CV783" s="20"/>
      <c r="CW783" s="20"/>
      <c r="CX783" s="20"/>
      <c r="CY783" s="20"/>
      <c r="CZ783" s="20"/>
      <c r="DA783" s="20"/>
      <c r="DB783" s="20"/>
      <c r="DC783" s="20"/>
      <c r="DD783" s="20"/>
      <c r="DE783" s="20"/>
      <c r="DF783" s="20"/>
      <c r="DG783" s="20"/>
      <c r="DH783" s="20"/>
      <c r="DI783" s="20"/>
      <c r="DJ783" s="20"/>
      <c r="DK783" s="20"/>
      <c r="DL783" s="20"/>
      <c r="DM783" s="20"/>
      <c r="DN783" s="20"/>
      <c r="DO783" s="20"/>
      <c r="DP783" s="20"/>
      <c r="DQ783" s="20"/>
      <c r="DR783" s="20"/>
      <c r="DS783" s="20"/>
      <c r="DT783" s="20"/>
      <c r="DU783" s="20"/>
      <c r="DV783" s="20"/>
      <c r="DW783" s="20"/>
      <c r="DX783" s="20"/>
      <c r="DY783" s="20"/>
      <c r="DZ783" s="20"/>
      <c r="EA783" s="20"/>
      <c r="EB783" s="20"/>
      <c r="EC783" s="20"/>
      <c r="ED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  <c r="CH784" s="20"/>
      <c r="CI784" s="20"/>
      <c r="CJ784" s="20"/>
      <c r="CK784" s="20"/>
      <c r="CL784" s="20"/>
      <c r="CM784" s="20"/>
      <c r="CN784" s="20"/>
      <c r="CO784" s="20"/>
      <c r="CP784" s="20"/>
      <c r="CQ784" s="20"/>
      <c r="CR784" s="20"/>
      <c r="CS784" s="20"/>
      <c r="CT784" s="20"/>
      <c r="CU784" s="20"/>
      <c r="CV784" s="20"/>
      <c r="CW784" s="20"/>
      <c r="CX784" s="20"/>
      <c r="CY784" s="20"/>
      <c r="CZ784" s="20"/>
      <c r="DA784" s="20"/>
      <c r="DB784" s="20"/>
      <c r="DC784" s="20"/>
      <c r="DD784" s="20"/>
      <c r="DE784" s="20"/>
      <c r="DF784" s="20"/>
      <c r="DG784" s="20"/>
      <c r="DH784" s="20"/>
      <c r="DI784" s="20"/>
      <c r="DJ784" s="20"/>
      <c r="DK784" s="20"/>
      <c r="DL784" s="20"/>
      <c r="DM784" s="20"/>
      <c r="DN784" s="20"/>
      <c r="DO784" s="20"/>
      <c r="DP784" s="20"/>
      <c r="DQ784" s="20"/>
      <c r="DR784" s="20"/>
      <c r="DS784" s="20"/>
      <c r="DT784" s="20"/>
      <c r="DU784" s="20"/>
      <c r="DV784" s="20"/>
      <c r="DW784" s="20"/>
      <c r="DX784" s="20"/>
      <c r="DY784" s="20"/>
      <c r="DZ784" s="20"/>
      <c r="EA784" s="20"/>
      <c r="EB784" s="20"/>
      <c r="EC784" s="20"/>
      <c r="ED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  <c r="CH785" s="20"/>
      <c r="CI785" s="20"/>
      <c r="CJ785" s="20"/>
      <c r="CK785" s="20"/>
      <c r="CL785" s="20"/>
      <c r="CM785" s="20"/>
      <c r="CN785" s="20"/>
      <c r="CO785" s="20"/>
      <c r="CP785" s="20"/>
      <c r="CQ785" s="20"/>
      <c r="CR785" s="20"/>
      <c r="CS785" s="20"/>
      <c r="CT785" s="20"/>
      <c r="CU785" s="20"/>
      <c r="CV785" s="20"/>
      <c r="CW785" s="20"/>
      <c r="CX785" s="20"/>
      <c r="CY785" s="20"/>
      <c r="CZ785" s="20"/>
      <c r="DA785" s="20"/>
      <c r="DB785" s="20"/>
      <c r="DC785" s="20"/>
      <c r="DD785" s="20"/>
      <c r="DE785" s="20"/>
      <c r="DF785" s="20"/>
      <c r="DG785" s="20"/>
      <c r="DH785" s="20"/>
      <c r="DI785" s="20"/>
      <c r="DJ785" s="20"/>
      <c r="DK785" s="20"/>
      <c r="DL785" s="20"/>
      <c r="DM785" s="20"/>
      <c r="DN785" s="20"/>
      <c r="DO785" s="20"/>
      <c r="DP785" s="20"/>
      <c r="DQ785" s="20"/>
      <c r="DR785" s="20"/>
      <c r="DS785" s="20"/>
      <c r="DT785" s="20"/>
      <c r="DU785" s="20"/>
      <c r="DV785" s="20"/>
      <c r="DW785" s="20"/>
      <c r="DX785" s="20"/>
      <c r="DY785" s="20"/>
      <c r="DZ785" s="20"/>
      <c r="EA785" s="20"/>
      <c r="EB785" s="20"/>
      <c r="EC785" s="20"/>
      <c r="ED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  <c r="CH786" s="20"/>
      <c r="CI786" s="20"/>
      <c r="CJ786" s="20"/>
      <c r="CK786" s="20"/>
      <c r="CL786" s="20"/>
      <c r="CM786" s="20"/>
      <c r="CN786" s="20"/>
      <c r="CO786" s="20"/>
      <c r="CP786" s="20"/>
      <c r="CQ786" s="20"/>
      <c r="CR786" s="20"/>
      <c r="CS786" s="20"/>
      <c r="CT786" s="20"/>
      <c r="CU786" s="20"/>
      <c r="CV786" s="20"/>
      <c r="CW786" s="20"/>
      <c r="CX786" s="20"/>
      <c r="CY786" s="20"/>
      <c r="CZ786" s="20"/>
      <c r="DA786" s="20"/>
      <c r="DB786" s="20"/>
      <c r="DC786" s="20"/>
      <c r="DD786" s="20"/>
      <c r="DE786" s="20"/>
      <c r="DF786" s="20"/>
      <c r="DG786" s="20"/>
      <c r="DH786" s="20"/>
      <c r="DI786" s="20"/>
      <c r="DJ786" s="20"/>
      <c r="DK786" s="20"/>
      <c r="DL786" s="20"/>
      <c r="DM786" s="20"/>
      <c r="DN786" s="20"/>
      <c r="DO786" s="20"/>
      <c r="DP786" s="20"/>
      <c r="DQ786" s="20"/>
      <c r="DR786" s="20"/>
      <c r="DS786" s="20"/>
      <c r="DT786" s="20"/>
      <c r="DU786" s="20"/>
      <c r="DV786" s="20"/>
      <c r="DW786" s="20"/>
      <c r="DX786" s="20"/>
      <c r="DY786" s="20"/>
      <c r="DZ786" s="20"/>
      <c r="EA786" s="20"/>
      <c r="EB786" s="20"/>
      <c r="EC786" s="20"/>
      <c r="ED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  <c r="CH787" s="20"/>
      <c r="CI787" s="20"/>
      <c r="CJ787" s="20"/>
      <c r="CK787" s="20"/>
      <c r="CL787" s="20"/>
      <c r="CM787" s="20"/>
      <c r="CN787" s="20"/>
      <c r="CO787" s="20"/>
      <c r="CP787" s="20"/>
      <c r="CQ787" s="20"/>
      <c r="CR787" s="20"/>
      <c r="CS787" s="20"/>
      <c r="CT787" s="20"/>
      <c r="CU787" s="20"/>
      <c r="CV787" s="20"/>
      <c r="CW787" s="20"/>
      <c r="CX787" s="20"/>
      <c r="CY787" s="20"/>
      <c r="CZ787" s="20"/>
      <c r="DA787" s="20"/>
      <c r="DB787" s="20"/>
      <c r="DC787" s="20"/>
      <c r="DD787" s="20"/>
      <c r="DE787" s="20"/>
      <c r="DF787" s="20"/>
      <c r="DG787" s="20"/>
      <c r="DH787" s="20"/>
      <c r="DI787" s="20"/>
      <c r="DJ787" s="20"/>
      <c r="DK787" s="20"/>
      <c r="DL787" s="20"/>
      <c r="DM787" s="20"/>
      <c r="DN787" s="20"/>
      <c r="DO787" s="20"/>
      <c r="DP787" s="20"/>
      <c r="DQ787" s="20"/>
      <c r="DR787" s="20"/>
      <c r="DS787" s="20"/>
      <c r="DT787" s="20"/>
      <c r="DU787" s="20"/>
      <c r="DV787" s="20"/>
      <c r="DW787" s="20"/>
      <c r="DX787" s="20"/>
      <c r="DY787" s="20"/>
      <c r="DZ787" s="20"/>
      <c r="EA787" s="20"/>
      <c r="EB787" s="20"/>
      <c r="EC787" s="20"/>
      <c r="ED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  <c r="CH788" s="20"/>
      <c r="CI788" s="20"/>
      <c r="CJ788" s="20"/>
      <c r="CK788" s="20"/>
      <c r="CL788" s="20"/>
      <c r="CM788" s="20"/>
      <c r="CN788" s="20"/>
      <c r="CO788" s="20"/>
      <c r="CP788" s="20"/>
      <c r="CQ788" s="20"/>
      <c r="CR788" s="20"/>
      <c r="CS788" s="20"/>
      <c r="CT788" s="20"/>
      <c r="CU788" s="20"/>
      <c r="CV788" s="20"/>
      <c r="CW788" s="20"/>
      <c r="CX788" s="20"/>
      <c r="CY788" s="20"/>
      <c r="CZ788" s="20"/>
      <c r="DA788" s="20"/>
      <c r="DB788" s="20"/>
      <c r="DC788" s="20"/>
      <c r="DD788" s="20"/>
      <c r="DE788" s="20"/>
      <c r="DF788" s="20"/>
      <c r="DG788" s="20"/>
      <c r="DH788" s="20"/>
      <c r="DI788" s="20"/>
      <c r="DJ788" s="20"/>
      <c r="DK788" s="20"/>
      <c r="DL788" s="20"/>
      <c r="DM788" s="20"/>
      <c r="DN788" s="20"/>
      <c r="DO788" s="20"/>
      <c r="DP788" s="20"/>
      <c r="DQ788" s="20"/>
      <c r="DR788" s="20"/>
      <c r="DS788" s="20"/>
      <c r="DT788" s="20"/>
      <c r="DU788" s="20"/>
      <c r="DV788" s="20"/>
      <c r="DW788" s="20"/>
      <c r="DX788" s="20"/>
      <c r="DY788" s="20"/>
      <c r="DZ788" s="20"/>
      <c r="EA788" s="20"/>
      <c r="EB788" s="20"/>
      <c r="EC788" s="20"/>
      <c r="ED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  <c r="CH789" s="20"/>
      <c r="CI789" s="20"/>
      <c r="CJ789" s="20"/>
      <c r="CK789" s="20"/>
      <c r="CL789" s="20"/>
      <c r="CM789" s="20"/>
      <c r="CN789" s="20"/>
      <c r="CO789" s="20"/>
      <c r="CP789" s="20"/>
      <c r="CQ789" s="20"/>
      <c r="CR789" s="20"/>
      <c r="CS789" s="20"/>
      <c r="CT789" s="20"/>
      <c r="CU789" s="20"/>
      <c r="CV789" s="20"/>
      <c r="CW789" s="20"/>
      <c r="CX789" s="20"/>
      <c r="CY789" s="20"/>
      <c r="CZ789" s="20"/>
      <c r="DA789" s="20"/>
      <c r="DB789" s="20"/>
      <c r="DC789" s="20"/>
      <c r="DD789" s="20"/>
      <c r="DE789" s="20"/>
      <c r="DF789" s="20"/>
      <c r="DG789" s="20"/>
      <c r="DH789" s="20"/>
      <c r="DI789" s="20"/>
      <c r="DJ789" s="20"/>
      <c r="DK789" s="20"/>
      <c r="DL789" s="20"/>
      <c r="DM789" s="20"/>
      <c r="DN789" s="20"/>
      <c r="DO789" s="20"/>
      <c r="DP789" s="20"/>
      <c r="DQ789" s="20"/>
      <c r="DR789" s="20"/>
      <c r="DS789" s="20"/>
      <c r="DT789" s="20"/>
      <c r="DU789" s="20"/>
      <c r="DV789" s="20"/>
      <c r="DW789" s="20"/>
      <c r="DX789" s="20"/>
      <c r="DY789" s="20"/>
      <c r="DZ789" s="20"/>
      <c r="EA789" s="20"/>
      <c r="EB789" s="20"/>
      <c r="EC789" s="20"/>
      <c r="ED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  <c r="CH790" s="20"/>
      <c r="CI790" s="20"/>
      <c r="CJ790" s="20"/>
      <c r="CK790" s="20"/>
      <c r="CL790" s="20"/>
      <c r="CM790" s="20"/>
      <c r="CN790" s="20"/>
      <c r="CO790" s="20"/>
      <c r="CP790" s="20"/>
      <c r="CQ790" s="20"/>
      <c r="CR790" s="20"/>
      <c r="CS790" s="20"/>
      <c r="CT790" s="20"/>
      <c r="CU790" s="20"/>
      <c r="CV790" s="20"/>
      <c r="CW790" s="20"/>
      <c r="CX790" s="20"/>
      <c r="CY790" s="20"/>
      <c r="CZ790" s="20"/>
      <c r="DA790" s="20"/>
      <c r="DB790" s="20"/>
      <c r="DC790" s="20"/>
      <c r="DD790" s="20"/>
      <c r="DE790" s="20"/>
      <c r="DF790" s="20"/>
      <c r="DG790" s="20"/>
      <c r="DH790" s="20"/>
      <c r="DI790" s="20"/>
      <c r="DJ790" s="20"/>
      <c r="DK790" s="20"/>
      <c r="DL790" s="20"/>
      <c r="DM790" s="20"/>
      <c r="DN790" s="20"/>
      <c r="DO790" s="20"/>
      <c r="DP790" s="20"/>
      <c r="DQ790" s="20"/>
      <c r="DR790" s="20"/>
      <c r="DS790" s="20"/>
      <c r="DT790" s="20"/>
      <c r="DU790" s="20"/>
      <c r="DV790" s="20"/>
      <c r="DW790" s="20"/>
      <c r="DX790" s="20"/>
      <c r="DY790" s="20"/>
      <c r="DZ790" s="20"/>
      <c r="EA790" s="20"/>
      <c r="EB790" s="20"/>
      <c r="EC790" s="20"/>
      <c r="ED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  <c r="CH791" s="20"/>
      <c r="CI791" s="20"/>
      <c r="CJ791" s="20"/>
      <c r="CK791" s="20"/>
      <c r="CL791" s="20"/>
      <c r="CM791" s="20"/>
      <c r="CN791" s="20"/>
      <c r="CO791" s="20"/>
      <c r="CP791" s="20"/>
      <c r="CQ791" s="20"/>
      <c r="CR791" s="20"/>
      <c r="CS791" s="20"/>
      <c r="CT791" s="20"/>
      <c r="CU791" s="20"/>
      <c r="CV791" s="20"/>
      <c r="CW791" s="20"/>
      <c r="CX791" s="20"/>
      <c r="CY791" s="20"/>
      <c r="CZ791" s="20"/>
      <c r="DA791" s="20"/>
      <c r="DB791" s="20"/>
      <c r="DC791" s="20"/>
      <c r="DD791" s="20"/>
      <c r="DE791" s="20"/>
      <c r="DF791" s="20"/>
      <c r="DG791" s="20"/>
      <c r="DH791" s="20"/>
      <c r="DI791" s="20"/>
      <c r="DJ791" s="20"/>
      <c r="DK791" s="20"/>
      <c r="DL791" s="20"/>
      <c r="DM791" s="20"/>
      <c r="DN791" s="20"/>
      <c r="DO791" s="20"/>
      <c r="DP791" s="20"/>
      <c r="DQ791" s="20"/>
      <c r="DR791" s="20"/>
      <c r="DS791" s="20"/>
      <c r="DT791" s="20"/>
      <c r="DU791" s="20"/>
      <c r="DV791" s="20"/>
      <c r="DW791" s="20"/>
      <c r="DX791" s="20"/>
      <c r="DY791" s="20"/>
      <c r="DZ791" s="20"/>
      <c r="EA791" s="20"/>
      <c r="EB791" s="20"/>
      <c r="EC791" s="20"/>
      <c r="ED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  <c r="CH792" s="20"/>
      <c r="CI792" s="20"/>
      <c r="CJ792" s="20"/>
      <c r="CK792" s="20"/>
      <c r="CL792" s="20"/>
      <c r="CM792" s="20"/>
      <c r="CN792" s="20"/>
      <c r="CO792" s="20"/>
      <c r="CP792" s="20"/>
      <c r="CQ792" s="20"/>
      <c r="CR792" s="20"/>
      <c r="CS792" s="20"/>
      <c r="CT792" s="20"/>
      <c r="CU792" s="20"/>
      <c r="CV792" s="20"/>
      <c r="CW792" s="20"/>
      <c r="CX792" s="20"/>
      <c r="CY792" s="20"/>
      <c r="CZ792" s="20"/>
      <c r="DA792" s="20"/>
      <c r="DB792" s="20"/>
      <c r="DC792" s="20"/>
      <c r="DD792" s="20"/>
      <c r="DE792" s="20"/>
      <c r="DF792" s="20"/>
      <c r="DG792" s="20"/>
      <c r="DH792" s="20"/>
      <c r="DI792" s="20"/>
      <c r="DJ792" s="20"/>
      <c r="DK792" s="20"/>
      <c r="DL792" s="20"/>
      <c r="DM792" s="20"/>
      <c r="DN792" s="20"/>
      <c r="DO792" s="20"/>
      <c r="DP792" s="20"/>
      <c r="DQ792" s="20"/>
      <c r="DR792" s="20"/>
      <c r="DS792" s="20"/>
      <c r="DT792" s="20"/>
      <c r="DU792" s="20"/>
      <c r="DV792" s="20"/>
      <c r="DW792" s="20"/>
      <c r="DX792" s="20"/>
      <c r="DY792" s="20"/>
      <c r="DZ792" s="20"/>
      <c r="EA792" s="20"/>
      <c r="EB792" s="20"/>
      <c r="EC792" s="20"/>
      <c r="ED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  <c r="CH793" s="20"/>
      <c r="CI793" s="20"/>
      <c r="CJ793" s="20"/>
      <c r="CK793" s="20"/>
      <c r="CL793" s="20"/>
      <c r="CM793" s="20"/>
      <c r="CN793" s="20"/>
      <c r="CO793" s="20"/>
      <c r="CP793" s="20"/>
      <c r="CQ793" s="20"/>
      <c r="CR793" s="20"/>
      <c r="CS793" s="20"/>
      <c r="CT793" s="20"/>
      <c r="CU793" s="20"/>
      <c r="CV793" s="20"/>
      <c r="CW793" s="20"/>
      <c r="CX793" s="20"/>
      <c r="CY793" s="20"/>
      <c r="CZ793" s="20"/>
      <c r="DA793" s="20"/>
      <c r="DB793" s="20"/>
      <c r="DC793" s="20"/>
      <c r="DD793" s="20"/>
      <c r="DE793" s="20"/>
      <c r="DF793" s="20"/>
      <c r="DG793" s="20"/>
      <c r="DH793" s="20"/>
      <c r="DI793" s="20"/>
      <c r="DJ793" s="20"/>
      <c r="DK793" s="20"/>
      <c r="DL793" s="20"/>
      <c r="DM793" s="20"/>
      <c r="DN793" s="20"/>
      <c r="DO793" s="20"/>
      <c r="DP793" s="20"/>
      <c r="DQ793" s="20"/>
      <c r="DR793" s="20"/>
      <c r="DS793" s="20"/>
      <c r="DT793" s="20"/>
      <c r="DU793" s="20"/>
      <c r="DV793" s="20"/>
      <c r="DW793" s="20"/>
      <c r="DX793" s="20"/>
      <c r="DY793" s="20"/>
      <c r="DZ793" s="20"/>
      <c r="EA793" s="20"/>
      <c r="EB793" s="20"/>
      <c r="EC793" s="20"/>
      <c r="ED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  <c r="CH794" s="20"/>
      <c r="CI794" s="20"/>
      <c r="CJ794" s="20"/>
      <c r="CK794" s="20"/>
      <c r="CL794" s="20"/>
      <c r="CM794" s="20"/>
      <c r="CN794" s="20"/>
      <c r="CO794" s="20"/>
      <c r="CP794" s="20"/>
      <c r="CQ794" s="20"/>
      <c r="CR794" s="20"/>
      <c r="CS794" s="20"/>
      <c r="CT794" s="20"/>
      <c r="CU794" s="20"/>
      <c r="CV794" s="20"/>
      <c r="CW794" s="20"/>
      <c r="CX794" s="20"/>
      <c r="CY794" s="20"/>
      <c r="CZ794" s="20"/>
      <c r="DA794" s="20"/>
      <c r="DB794" s="20"/>
      <c r="DC794" s="20"/>
      <c r="DD794" s="20"/>
      <c r="DE794" s="20"/>
      <c r="DF794" s="20"/>
      <c r="DG794" s="20"/>
      <c r="DH794" s="20"/>
      <c r="DI794" s="20"/>
      <c r="DJ794" s="20"/>
      <c r="DK794" s="20"/>
      <c r="DL794" s="20"/>
      <c r="DM794" s="20"/>
      <c r="DN794" s="20"/>
      <c r="DO794" s="20"/>
      <c r="DP794" s="20"/>
      <c r="DQ794" s="20"/>
      <c r="DR794" s="20"/>
      <c r="DS794" s="20"/>
      <c r="DT794" s="20"/>
      <c r="DU794" s="20"/>
      <c r="DV794" s="20"/>
      <c r="DW794" s="20"/>
      <c r="DX794" s="20"/>
      <c r="DY794" s="20"/>
      <c r="DZ794" s="20"/>
      <c r="EA794" s="20"/>
      <c r="EB794" s="20"/>
      <c r="EC794" s="20"/>
      <c r="ED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  <c r="CH795" s="20"/>
      <c r="CI795" s="20"/>
      <c r="CJ795" s="20"/>
      <c r="CK795" s="20"/>
      <c r="CL795" s="20"/>
      <c r="CM795" s="20"/>
      <c r="CN795" s="20"/>
      <c r="CO795" s="20"/>
      <c r="CP795" s="20"/>
      <c r="CQ795" s="20"/>
      <c r="CR795" s="20"/>
      <c r="CS795" s="20"/>
      <c r="CT795" s="20"/>
      <c r="CU795" s="20"/>
      <c r="CV795" s="20"/>
      <c r="CW795" s="20"/>
      <c r="CX795" s="20"/>
      <c r="CY795" s="20"/>
      <c r="CZ795" s="20"/>
      <c r="DA795" s="20"/>
      <c r="DB795" s="20"/>
      <c r="DC795" s="20"/>
      <c r="DD795" s="20"/>
      <c r="DE795" s="20"/>
      <c r="DF795" s="20"/>
      <c r="DG795" s="20"/>
      <c r="DH795" s="20"/>
      <c r="DI795" s="20"/>
      <c r="DJ795" s="20"/>
      <c r="DK795" s="20"/>
      <c r="DL795" s="20"/>
      <c r="DM795" s="20"/>
      <c r="DN795" s="20"/>
      <c r="DO795" s="20"/>
      <c r="DP795" s="20"/>
      <c r="DQ795" s="20"/>
      <c r="DR795" s="20"/>
      <c r="DS795" s="20"/>
      <c r="DT795" s="20"/>
      <c r="DU795" s="20"/>
      <c r="DV795" s="20"/>
      <c r="DW795" s="20"/>
      <c r="DX795" s="20"/>
      <c r="DY795" s="20"/>
      <c r="DZ795" s="20"/>
      <c r="EA795" s="20"/>
      <c r="EB795" s="20"/>
      <c r="EC795" s="20"/>
      <c r="ED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  <c r="CH796" s="20"/>
      <c r="CI796" s="20"/>
      <c r="CJ796" s="20"/>
      <c r="CK796" s="20"/>
      <c r="CL796" s="20"/>
      <c r="CM796" s="20"/>
      <c r="CN796" s="20"/>
      <c r="CO796" s="20"/>
      <c r="CP796" s="20"/>
      <c r="CQ796" s="20"/>
      <c r="CR796" s="20"/>
      <c r="CS796" s="20"/>
      <c r="CT796" s="20"/>
      <c r="CU796" s="20"/>
      <c r="CV796" s="20"/>
      <c r="CW796" s="20"/>
      <c r="CX796" s="20"/>
      <c r="CY796" s="20"/>
      <c r="CZ796" s="20"/>
      <c r="DA796" s="20"/>
      <c r="DB796" s="20"/>
      <c r="DC796" s="20"/>
      <c r="DD796" s="20"/>
      <c r="DE796" s="20"/>
      <c r="DF796" s="20"/>
      <c r="DG796" s="20"/>
      <c r="DH796" s="20"/>
      <c r="DI796" s="20"/>
      <c r="DJ796" s="20"/>
      <c r="DK796" s="20"/>
      <c r="DL796" s="20"/>
      <c r="DM796" s="20"/>
      <c r="DN796" s="20"/>
      <c r="DO796" s="20"/>
      <c r="DP796" s="20"/>
      <c r="DQ796" s="20"/>
      <c r="DR796" s="20"/>
      <c r="DS796" s="20"/>
      <c r="DT796" s="20"/>
      <c r="DU796" s="20"/>
      <c r="DV796" s="20"/>
      <c r="DW796" s="20"/>
      <c r="DX796" s="20"/>
      <c r="DY796" s="20"/>
      <c r="DZ796" s="20"/>
      <c r="EA796" s="20"/>
      <c r="EB796" s="20"/>
      <c r="EC796" s="20"/>
      <c r="ED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  <c r="CH797" s="20"/>
      <c r="CI797" s="20"/>
      <c r="CJ797" s="20"/>
      <c r="CK797" s="20"/>
      <c r="CL797" s="20"/>
      <c r="CM797" s="20"/>
      <c r="CN797" s="20"/>
      <c r="CO797" s="20"/>
      <c r="CP797" s="20"/>
      <c r="CQ797" s="20"/>
      <c r="CR797" s="20"/>
      <c r="CS797" s="20"/>
      <c r="CT797" s="20"/>
      <c r="CU797" s="20"/>
      <c r="CV797" s="20"/>
      <c r="CW797" s="20"/>
      <c r="CX797" s="20"/>
      <c r="CY797" s="20"/>
      <c r="CZ797" s="20"/>
      <c r="DA797" s="20"/>
      <c r="DB797" s="20"/>
      <c r="DC797" s="20"/>
      <c r="DD797" s="20"/>
      <c r="DE797" s="20"/>
      <c r="DF797" s="20"/>
      <c r="DG797" s="20"/>
      <c r="DH797" s="20"/>
      <c r="DI797" s="20"/>
      <c r="DJ797" s="20"/>
      <c r="DK797" s="20"/>
      <c r="DL797" s="20"/>
      <c r="DM797" s="20"/>
      <c r="DN797" s="20"/>
      <c r="DO797" s="20"/>
      <c r="DP797" s="20"/>
      <c r="DQ797" s="20"/>
      <c r="DR797" s="20"/>
      <c r="DS797" s="20"/>
      <c r="DT797" s="20"/>
      <c r="DU797" s="20"/>
      <c r="DV797" s="20"/>
      <c r="DW797" s="20"/>
      <c r="DX797" s="20"/>
      <c r="DY797" s="20"/>
      <c r="DZ797" s="20"/>
      <c r="EA797" s="20"/>
      <c r="EB797" s="20"/>
      <c r="EC797" s="20"/>
      <c r="ED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  <c r="CH798" s="20"/>
      <c r="CI798" s="20"/>
      <c r="CJ798" s="20"/>
      <c r="CK798" s="20"/>
      <c r="CL798" s="20"/>
      <c r="CM798" s="20"/>
      <c r="CN798" s="20"/>
      <c r="CO798" s="20"/>
      <c r="CP798" s="20"/>
      <c r="CQ798" s="20"/>
      <c r="CR798" s="20"/>
      <c r="CS798" s="20"/>
      <c r="CT798" s="20"/>
      <c r="CU798" s="20"/>
      <c r="CV798" s="20"/>
      <c r="CW798" s="20"/>
      <c r="CX798" s="20"/>
      <c r="CY798" s="20"/>
      <c r="CZ798" s="20"/>
      <c r="DA798" s="20"/>
      <c r="DB798" s="20"/>
      <c r="DC798" s="20"/>
      <c r="DD798" s="20"/>
      <c r="DE798" s="20"/>
      <c r="DF798" s="20"/>
      <c r="DG798" s="20"/>
      <c r="DH798" s="20"/>
      <c r="DI798" s="20"/>
      <c r="DJ798" s="20"/>
      <c r="DK798" s="20"/>
      <c r="DL798" s="20"/>
      <c r="DM798" s="20"/>
      <c r="DN798" s="20"/>
      <c r="DO798" s="20"/>
      <c r="DP798" s="20"/>
      <c r="DQ798" s="20"/>
      <c r="DR798" s="20"/>
      <c r="DS798" s="20"/>
      <c r="DT798" s="20"/>
      <c r="DU798" s="20"/>
      <c r="DV798" s="20"/>
      <c r="DW798" s="20"/>
      <c r="DX798" s="20"/>
      <c r="DY798" s="20"/>
      <c r="DZ798" s="20"/>
      <c r="EA798" s="20"/>
      <c r="EB798" s="20"/>
      <c r="EC798" s="20"/>
      <c r="ED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  <c r="CH799" s="20"/>
      <c r="CI799" s="20"/>
      <c r="CJ799" s="20"/>
      <c r="CK799" s="20"/>
      <c r="CL799" s="20"/>
      <c r="CM799" s="20"/>
      <c r="CN799" s="20"/>
      <c r="CO799" s="20"/>
      <c r="CP799" s="20"/>
      <c r="CQ799" s="20"/>
      <c r="CR799" s="20"/>
      <c r="CS799" s="20"/>
      <c r="CT799" s="20"/>
      <c r="CU799" s="20"/>
      <c r="CV799" s="20"/>
      <c r="CW799" s="20"/>
      <c r="CX799" s="20"/>
      <c r="CY799" s="20"/>
      <c r="CZ799" s="20"/>
      <c r="DA799" s="20"/>
      <c r="DB799" s="20"/>
      <c r="DC799" s="20"/>
      <c r="DD799" s="20"/>
      <c r="DE799" s="20"/>
      <c r="DF799" s="20"/>
      <c r="DG799" s="20"/>
      <c r="DH799" s="20"/>
      <c r="DI799" s="20"/>
      <c r="DJ799" s="20"/>
      <c r="DK799" s="20"/>
      <c r="DL799" s="20"/>
      <c r="DM799" s="20"/>
      <c r="DN799" s="20"/>
      <c r="DO799" s="20"/>
      <c r="DP799" s="20"/>
      <c r="DQ799" s="20"/>
      <c r="DR799" s="20"/>
      <c r="DS799" s="20"/>
      <c r="DT799" s="20"/>
      <c r="DU799" s="20"/>
      <c r="DV799" s="20"/>
      <c r="DW799" s="20"/>
      <c r="DX799" s="20"/>
      <c r="DY799" s="20"/>
      <c r="DZ799" s="20"/>
      <c r="EA799" s="20"/>
      <c r="EB799" s="20"/>
      <c r="EC799" s="20"/>
      <c r="ED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  <c r="CH800" s="20"/>
      <c r="CI800" s="20"/>
      <c r="CJ800" s="20"/>
      <c r="CK800" s="20"/>
      <c r="CL800" s="20"/>
      <c r="CM800" s="20"/>
      <c r="CN800" s="20"/>
      <c r="CO800" s="20"/>
      <c r="CP800" s="20"/>
      <c r="CQ800" s="20"/>
      <c r="CR800" s="20"/>
      <c r="CS800" s="20"/>
      <c r="CT800" s="20"/>
      <c r="CU800" s="20"/>
      <c r="CV800" s="20"/>
      <c r="CW800" s="20"/>
      <c r="CX800" s="20"/>
      <c r="CY800" s="20"/>
      <c r="CZ800" s="20"/>
      <c r="DA800" s="20"/>
      <c r="DB800" s="20"/>
      <c r="DC800" s="20"/>
      <c r="DD800" s="20"/>
      <c r="DE800" s="20"/>
      <c r="DF800" s="20"/>
      <c r="DG800" s="20"/>
      <c r="DH800" s="20"/>
      <c r="DI800" s="20"/>
      <c r="DJ800" s="20"/>
      <c r="DK800" s="20"/>
      <c r="DL800" s="20"/>
      <c r="DM800" s="20"/>
      <c r="DN800" s="20"/>
      <c r="DO800" s="20"/>
      <c r="DP800" s="20"/>
      <c r="DQ800" s="20"/>
      <c r="DR800" s="20"/>
      <c r="DS800" s="20"/>
      <c r="DT800" s="20"/>
      <c r="DU800" s="20"/>
      <c r="DV800" s="20"/>
      <c r="DW800" s="20"/>
      <c r="DX800" s="20"/>
      <c r="DY800" s="20"/>
      <c r="DZ800" s="20"/>
      <c r="EA800" s="20"/>
      <c r="EB800" s="20"/>
      <c r="EC800" s="20"/>
      <c r="ED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  <c r="CH801" s="20"/>
      <c r="CI801" s="20"/>
      <c r="CJ801" s="20"/>
      <c r="CK801" s="20"/>
      <c r="CL801" s="20"/>
      <c r="CM801" s="20"/>
      <c r="CN801" s="20"/>
      <c r="CO801" s="20"/>
      <c r="CP801" s="20"/>
      <c r="CQ801" s="20"/>
      <c r="CR801" s="20"/>
      <c r="CS801" s="20"/>
      <c r="CT801" s="20"/>
      <c r="CU801" s="20"/>
      <c r="CV801" s="20"/>
      <c r="CW801" s="20"/>
      <c r="CX801" s="20"/>
      <c r="CY801" s="20"/>
      <c r="CZ801" s="20"/>
      <c r="DA801" s="20"/>
      <c r="DB801" s="20"/>
      <c r="DC801" s="20"/>
      <c r="DD801" s="20"/>
      <c r="DE801" s="20"/>
      <c r="DF801" s="20"/>
      <c r="DG801" s="20"/>
      <c r="DH801" s="20"/>
      <c r="DI801" s="20"/>
      <c r="DJ801" s="20"/>
      <c r="DK801" s="20"/>
      <c r="DL801" s="20"/>
      <c r="DM801" s="20"/>
      <c r="DN801" s="20"/>
      <c r="DO801" s="20"/>
      <c r="DP801" s="20"/>
      <c r="DQ801" s="20"/>
      <c r="DR801" s="20"/>
      <c r="DS801" s="20"/>
      <c r="DT801" s="20"/>
      <c r="DU801" s="20"/>
      <c r="DV801" s="20"/>
      <c r="DW801" s="20"/>
      <c r="DX801" s="20"/>
      <c r="DY801" s="20"/>
      <c r="DZ801" s="20"/>
      <c r="EA801" s="20"/>
      <c r="EB801" s="20"/>
      <c r="EC801" s="20"/>
      <c r="ED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  <c r="CH802" s="20"/>
      <c r="CI802" s="20"/>
      <c r="CJ802" s="20"/>
      <c r="CK802" s="20"/>
      <c r="CL802" s="20"/>
      <c r="CM802" s="20"/>
      <c r="CN802" s="20"/>
      <c r="CO802" s="20"/>
      <c r="CP802" s="20"/>
      <c r="CQ802" s="20"/>
      <c r="CR802" s="20"/>
      <c r="CS802" s="20"/>
      <c r="CT802" s="20"/>
      <c r="CU802" s="20"/>
      <c r="CV802" s="20"/>
      <c r="CW802" s="20"/>
      <c r="CX802" s="20"/>
      <c r="CY802" s="20"/>
      <c r="CZ802" s="20"/>
      <c r="DA802" s="20"/>
      <c r="DB802" s="20"/>
      <c r="DC802" s="20"/>
      <c r="DD802" s="20"/>
      <c r="DE802" s="20"/>
      <c r="DF802" s="20"/>
      <c r="DG802" s="20"/>
      <c r="DH802" s="20"/>
      <c r="DI802" s="20"/>
      <c r="DJ802" s="20"/>
      <c r="DK802" s="20"/>
      <c r="DL802" s="20"/>
      <c r="DM802" s="20"/>
      <c r="DN802" s="20"/>
      <c r="DO802" s="20"/>
      <c r="DP802" s="20"/>
      <c r="DQ802" s="20"/>
      <c r="DR802" s="20"/>
      <c r="DS802" s="20"/>
      <c r="DT802" s="20"/>
      <c r="DU802" s="20"/>
      <c r="DV802" s="20"/>
      <c r="DW802" s="20"/>
      <c r="DX802" s="20"/>
      <c r="DY802" s="20"/>
      <c r="DZ802" s="20"/>
      <c r="EA802" s="20"/>
      <c r="EB802" s="20"/>
      <c r="EC802" s="20"/>
      <c r="ED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  <c r="CH803" s="20"/>
      <c r="CI803" s="20"/>
      <c r="CJ803" s="20"/>
      <c r="CK803" s="20"/>
      <c r="CL803" s="20"/>
      <c r="CM803" s="20"/>
      <c r="CN803" s="20"/>
      <c r="CO803" s="20"/>
      <c r="CP803" s="20"/>
      <c r="CQ803" s="20"/>
      <c r="CR803" s="20"/>
      <c r="CS803" s="20"/>
      <c r="CT803" s="20"/>
      <c r="CU803" s="20"/>
      <c r="CV803" s="20"/>
      <c r="CW803" s="20"/>
      <c r="CX803" s="20"/>
      <c r="CY803" s="20"/>
      <c r="CZ803" s="20"/>
      <c r="DA803" s="20"/>
      <c r="DB803" s="20"/>
      <c r="DC803" s="20"/>
      <c r="DD803" s="20"/>
      <c r="DE803" s="20"/>
      <c r="DF803" s="20"/>
      <c r="DG803" s="20"/>
      <c r="DH803" s="20"/>
      <c r="DI803" s="20"/>
      <c r="DJ803" s="20"/>
      <c r="DK803" s="20"/>
      <c r="DL803" s="20"/>
      <c r="DM803" s="20"/>
      <c r="DN803" s="20"/>
      <c r="DO803" s="20"/>
      <c r="DP803" s="20"/>
      <c r="DQ803" s="20"/>
      <c r="DR803" s="20"/>
      <c r="DS803" s="20"/>
      <c r="DT803" s="20"/>
      <c r="DU803" s="20"/>
      <c r="DV803" s="20"/>
      <c r="DW803" s="20"/>
      <c r="DX803" s="20"/>
      <c r="DY803" s="20"/>
      <c r="DZ803" s="20"/>
      <c r="EA803" s="20"/>
      <c r="EB803" s="20"/>
      <c r="EC803" s="20"/>
      <c r="ED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  <c r="CH804" s="20"/>
      <c r="CI804" s="20"/>
      <c r="CJ804" s="20"/>
      <c r="CK804" s="20"/>
      <c r="CL804" s="20"/>
      <c r="CM804" s="20"/>
      <c r="CN804" s="20"/>
      <c r="CO804" s="20"/>
      <c r="CP804" s="20"/>
      <c r="CQ804" s="20"/>
      <c r="CR804" s="20"/>
      <c r="CS804" s="20"/>
      <c r="CT804" s="20"/>
      <c r="CU804" s="20"/>
      <c r="CV804" s="20"/>
      <c r="CW804" s="20"/>
      <c r="CX804" s="20"/>
      <c r="CY804" s="20"/>
      <c r="CZ804" s="20"/>
      <c r="DA804" s="20"/>
      <c r="DB804" s="20"/>
      <c r="DC804" s="20"/>
      <c r="DD804" s="20"/>
      <c r="DE804" s="20"/>
      <c r="DF804" s="20"/>
      <c r="DG804" s="20"/>
      <c r="DH804" s="20"/>
      <c r="DI804" s="20"/>
      <c r="DJ804" s="20"/>
      <c r="DK804" s="20"/>
      <c r="DL804" s="20"/>
      <c r="DM804" s="20"/>
      <c r="DN804" s="20"/>
      <c r="DO804" s="20"/>
      <c r="DP804" s="20"/>
      <c r="DQ804" s="20"/>
      <c r="DR804" s="20"/>
      <c r="DS804" s="20"/>
      <c r="DT804" s="20"/>
      <c r="DU804" s="20"/>
      <c r="DV804" s="20"/>
      <c r="DW804" s="20"/>
      <c r="DX804" s="20"/>
      <c r="DY804" s="20"/>
      <c r="DZ804" s="20"/>
      <c r="EA804" s="20"/>
      <c r="EB804" s="20"/>
      <c r="EC804" s="20"/>
      <c r="ED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  <c r="CH805" s="20"/>
      <c r="CI805" s="20"/>
      <c r="CJ805" s="20"/>
      <c r="CK805" s="20"/>
      <c r="CL805" s="20"/>
      <c r="CM805" s="20"/>
      <c r="CN805" s="20"/>
      <c r="CO805" s="20"/>
      <c r="CP805" s="20"/>
      <c r="CQ805" s="20"/>
      <c r="CR805" s="20"/>
      <c r="CS805" s="20"/>
      <c r="CT805" s="20"/>
      <c r="CU805" s="20"/>
      <c r="CV805" s="20"/>
      <c r="CW805" s="20"/>
      <c r="CX805" s="20"/>
      <c r="CY805" s="20"/>
      <c r="CZ805" s="20"/>
      <c r="DA805" s="20"/>
      <c r="DB805" s="20"/>
      <c r="DC805" s="20"/>
      <c r="DD805" s="20"/>
      <c r="DE805" s="20"/>
      <c r="DF805" s="20"/>
      <c r="DG805" s="20"/>
      <c r="DH805" s="20"/>
      <c r="DI805" s="20"/>
      <c r="DJ805" s="20"/>
      <c r="DK805" s="20"/>
      <c r="DL805" s="20"/>
      <c r="DM805" s="20"/>
      <c r="DN805" s="20"/>
      <c r="DO805" s="20"/>
      <c r="DP805" s="20"/>
      <c r="DQ805" s="20"/>
      <c r="DR805" s="20"/>
      <c r="DS805" s="20"/>
      <c r="DT805" s="20"/>
      <c r="DU805" s="20"/>
      <c r="DV805" s="20"/>
      <c r="DW805" s="20"/>
      <c r="DX805" s="20"/>
      <c r="DY805" s="20"/>
      <c r="DZ805" s="20"/>
      <c r="EA805" s="20"/>
      <c r="EB805" s="20"/>
      <c r="EC805" s="20"/>
      <c r="ED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  <c r="CH806" s="20"/>
      <c r="CI806" s="20"/>
      <c r="CJ806" s="20"/>
      <c r="CK806" s="20"/>
      <c r="CL806" s="20"/>
      <c r="CM806" s="20"/>
      <c r="CN806" s="20"/>
      <c r="CO806" s="20"/>
      <c r="CP806" s="20"/>
      <c r="CQ806" s="20"/>
      <c r="CR806" s="20"/>
      <c r="CS806" s="20"/>
      <c r="CT806" s="20"/>
      <c r="CU806" s="20"/>
      <c r="CV806" s="20"/>
      <c r="CW806" s="20"/>
      <c r="CX806" s="20"/>
      <c r="CY806" s="20"/>
      <c r="CZ806" s="20"/>
      <c r="DA806" s="20"/>
      <c r="DB806" s="20"/>
      <c r="DC806" s="20"/>
      <c r="DD806" s="20"/>
      <c r="DE806" s="20"/>
      <c r="DF806" s="20"/>
      <c r="DG806" s="20"/>
      <c r="DH806" s="20"/>
      <c r="DI806" s="20"/>
      <c r="DJ806" s="20"/>
      <c r="DK806" s="20"/>
      <c r="DL806" s="20"/>
      <c r="DM806" s="20"/>
      <c r="DN806" s="20"/>
      <c r="DO806" s="20"/>
      <c r="DP806" s="20"/>
      <c r="DQ806" s="20"/>
      <c r="DR806" s="20"/>
      <c r="DS806" s="20"/>
      <c r="DT806" s="20"/>
      <c r="DU806" s="20"/>
      <c r="DV806" s="20"/>
      <c r="DW806" s="20"/>
      <c r="DX806" s="20"/>
      <c r="DY806" s="20"/>
      <c r="DZ806" s="20"/>
      <c r="EA806" s="20"/>
      <c r="EB806" s="20"/>
      <c r="EC806" s="20"/>
      <c r="ED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  <c r="CH807" s="20"/>
      <c r="CI807" s="20"/>
      <c r="CJ807" s="20"/>
      <c r="CK807" s="20"/>
      <c r="CL807" s="20"/>
      <c r="CM807" s="20"/>
      <c r="CN807" s="20"/>
      <c r="CO807" s="20"/>
      <c r="CP807" s="20"/>
      <c r="CQ807" s="20"/>
      <c r="CR807" s="20"/>
      <c r="CS807" s="20"/>
      <c r="CT807" s="20"/>
      <c r="CU807" s="20"/>
      <c r="CV807" s="20"/>
      <c r="CW807" s="20"/>
      <c r="CX807" s="20"/>
      <c r="CY807" s="20"/>
      <c r="CZ807" s="20"/>
      <c r="DA807" s="20"/>
      <c r="DB807" s="20"/>
      <c r="DC807" s="20"/>
      <c r="DD807" s="20"/>
      <c r="DE807" s="20"/>
      <c r="DF807" s="20"/>
      <c r="DG807" s="20"/>
      <c r="DH807" s="20"/>
      <c r="DI807" s="20"/>
      <c r="DJ807" s="20"/>
      <c r="DK807" s="20"/>
      <c r="DL807" s="20"/>
      <c r="DM807" s="20"/>
      <c r="DN807" s="20"/>
      <c r="DO807" s="20"/>
      <c r="DP807" s="20"/>
      <c r="DQ807" s="20"/>
      <c r="DR807" s="20"/>
      <c r="DS807" s="20"/>
      <c r="DT807" s="20"/>
      <c r="DU807" s="20"/>
      <c r="DV807" s="20"/>
      <c r="DW807" s="20"/>
      <c r="DX807" s="20"/>
      <c r="DY807" s="20"/>
      <c r="DZ807" s="20"/>
      <c r="EA807" s="20"/>
      <c r="EB807" s="20"/>
      <c r="EC807" s="20"/>
      <c r="ED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  <c r="CH808" s="20"/>
      <c r="CI808" s="20"/>
      <c r="CJ808" s="20"/>
      <c r="CK808" s="20"/>
      <c r="CL808" s="20"/>
      <c r="CM808" s="20"/>
      <c r="CN808" s="20"/>
      <c r="CO808" s="20"/>
      <c r="CP808" s="20"/>
      <c r="CQ808" s="20"/>
      <c r="CR808" s="20"/>
      <c r="CS808" s="20"/>
      <c r="CT808" s="20"/>
      <c r="CU808" s="20"/>
      <c r="CV808" s="20"/>
      <c r="CW808" s="20"/>
      <c r="CX808" s="20"/>
      <c r="CY808" s="20"/>
      <c r="CZ808" s="20"/>
      <c r="DA808" s="20"/>
      <c r="DB808" s="20"/>
      <c r="DC808" s="20"/>
      <c r="DD808" s="20"/>
      <c r="DE808" s="20"/>
      <c r="DF808" s="20"/>
      <c r="DG808" s="20"/>
      <c r="DH808" s="20"/>
      <c r="DI808" s="20"/>
      <c r="DJ808" s="20"/>
      <c r="DK808" s="20"/>
      <c r="DL808" s="20"/>
      <c r="DM808" s="20"/>
      <c r="DN808" s="20"/>
      <c r="DO808" s="20"/>
      <c r="DP808" s="20"/>
      <c r="DQ808" s="20"/>
      <c r="DR808" s="20"/>
      <c r="DS808" s="20"/>
      <c r="DT808" s="20"/>
      <c r="DU808" s="20"/>
      <c r="DV808" s="20"/>
      <c r="DW808" s="20"/>
      <c r="DX808" s="20"/>
      <c r="DY808" s="20"/>
      <c r="DZ808" s="20"/>
      <c r="EA808" s="20"/>
      <c r="EB808" s="20"/>
      <c r="EC808" s="20"/>
      <c r="ED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  <c r="CH809" s="20"/>
      <c r="CI809" s="20"/>
      <c r="CJ809" s="20"/>
      <c r="CK809" s="20"/>
      <c r="CL809" s="20"/>
      <c r="CM809" s="20"/>
      <c r="CN809" s="20"/>
      <c r="CO809" s="20"/>
      <c r="CP809" s="20"/>
      <c r="CQ809" s="20"/>
      <c r="CR809" s="20"/>
      <c r="CS809" s="20"/>
      <c r="CT809" s="20"/>
      <c r="CU809" s="20"/>
      <c r="CV809" s="20"/>
      <c r="CW809" s="20"/>
      <c r="CX809" s="20"/>
      <c r="CY809" s="20"/>
      <c r="CZ809" s="20"/>
      <c r="DA809" s="20"/>
      <c r="DB809" s="20"/>
      <c r="DC809" s="20"/>
      <c r="DD809" s="20"/>
      <c r="DE809" s="20"/>
      <c r="DF809" s="20"/>
      <c r="DG809" s="20"/>
      <c r="DH809" s="20"/>
      <c r="DI809" s="20"/>
      <c r="DJ809" s="20"/>
      <c r="DK809" s="20"/>
      <c r="DL809" s="20"/>
      <c r="DM809" s="20"/>
      <c r="DN809" s="20"/>
      <c r="DO809" s="20"/>
      <c r="DP809" s="20"/>
      <c r="DQ809" s="20"/>
      <c r="DR809" s="20"/>
      <c r="DS809" s="20"/>
      <c r="DT809" s="20"/>
      <c r="DU809" s="20"/>
      <c r="DV809" s="20"/>
      <c r="DW809" s="20"/>
      <c r="DX809" s="20"/>
      <c r="DY809" s="20"/>
      <c r="DZ809" s="20"/>
      <c r="EA809" s="20"/>
      <c r="EB809" s="20"/>
      <c r="EC809" s="20"/>
      <c r="ED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  <c r="CH810" s="20"/>
      <c r="CI810" s="20"/>
      <c r="CJ810" s="20"/>
      <c r="CK810" s="20"/>
      <c r="CL810" s="20"/>
      <c r="CM810" s="20"/>
      <c r="CN810" s="20"/>
      <c r="CO810" s="20"/>
      <c r="CP810" s="20"/>
      <c r="CQ810" s="20"/>
      <c r="CR810" s="20"/>
      <c r="CS810" s="20"/>
      <c r="CT810" s="20"/>
      <c r="CU810" s="20"/>
      <c r="CV810" s="20"/>
      <c r="CW810" s="20"/>
      <c r="CX810" s="20"/>
      <c r="CY810" s="20"/>
      <c r="CZ810" s="20"/>
      <c r="DA810" s="20"/>
      <c r="DB810" s="20"/>
      <c r="DC810" s="20"/>
      <c r="DD810" s="20"/>
      <c r="DE810" s="20"/>
      <c r="DF810" s="20"/>
      <c r="DG810" s="20"/>
      <c r="DH810" s="20"/>
      <c r="DI810" s="20"/>
      <c r="DJ810" s="20"/>
      <c r="DK810" s="20"/>
      <c r="DL810" s="20"/>
      <c r="DM810" s="20"/>
      <c r="DN810" s="20"/>
      <c r="DO810" s="20"/>
      <c r="DP810" s="20"/>
      <c r="DQ810" s="20"/>
      <c r="DR810" s="20"/>
      <c r="DS810" s="20"/>
      <c r="DT810" s="20"/>
      <c r="DU810" s="20"/>
      <c r="DV810" s="20"/>
      <c r="DW810" s="20"/>
      <c r="DX810" s="20"/>
      <c r="DY810" s="20"/>
      <c r="DZ810" s="20"/>
      <c r="EA810" s="20"/>
      <c r="EB810" s="20"/>
      <c r="EC810" s="20"/>
      <c r="ED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  <c r="CH811" s="20"/>
      <c r="CI811" s="20"/>
      <c r="CJ811" s="20"/>
      <c r="CK811" s="20"/>
      <c r="CL811" s="20"/>
      <c r="CM811" s="20"/>
      <c r="CN811" s="20"/>
      <c r="CO811" s="20"/>
      <c r="CP811" s="20"/>
      <c r="CQ811" s="20"/>
      <c r="CR811" s="20"/>
      <c r="CS811" s="20"/>
      <c r="CT811" s="20"/>
      <c r="CU811" s="20"/>
      <c r="CV811" s="20"/>
      <c r="CW811" s="20"/>
      <c r="CX811" s="20"/>
      <c r="CY811" s="20"/>
      <c r="CZ811" s="20"/>
      <c r="DA811" s="20"/>
      <c r="DB811" s="20"/>
      <c r="DC811" s="20"/>
      <c r="DD811" s="20"/>
      <c r="DE811" s="20"/>
      <c r="DF811" s="20"/>
      <c r="DG811" s="20"/>
      <c r="DH811" s="20"/>
      <c r="DI811" s="20"/>
      <c r="DJ811" s="20"/>
      <c r="DK811" s="20"/>
      <c r="DL811" s="20"/>
      <c r="DM811" s="20"/>
      <c r="DN811" s="20"/>
      <c r="DO811" s="20"/>
      <c r="DP811" s="20"/>
      <c r="DQ811" s="20"/>
      <c r="DR811" s="20"/>
      <c r="DS811" s="20"/>
      <c r="DT811" s="20"/>
      <c r="DU811" s="20"/>
      <c r="DV811" s="20"/>
      <c r="DW811" s="20"/>
      <c r="DX811" s="20"/>
      <c r="DY811" s="20"/>
      <c r="DZ811" s="20"/>
      <c r="EA811" s="20"/>
      <c r="EB811" s="20"/>
      <c r="EC811" s="20"/>
      <c r="ED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  <c r="CH812" s="20"/>
      <c r="CI812" s="20"/>
      <c r="CJ812" s="20"/>
      <c r="CK812" s="20"/>
      <c r="CL812" s="20"/>
      <c r="CM812" s="20"/>
      <c r="CN812" s="20"/>
      <c r="CO812" s="20"/>
      <c r="CP812" s="20"/>
      <c r="CQ812" s="20"/>
      <c r="CR812" s="20"/>
      <c r="CS812" s="20"/>
      <c r="CT812" s="20"/>
      <c r="CU812" s="20"/>
      <c r="CV812" s="20"/>
      <c r="CW812" s="20"/>
      <c r="CX812" s="20"/>
      <c r="CY812" s="20"/>
      <c r="CZ812" s="20"/>
      <c r="DA812" s="20"/>
      <c r="DB812" s="20"/>
      <c r="DC812" s="20"/>
      <c r="DD812" s="20"/>
      <c r="DE812" s="20"/>
      <c r="DF812" s="20"/>
      <c r="DG812" s="20"/>
      <c r="DH812" s="20"/>
      <c r="DI812" s="20"/>
      <c r="DJ812" s="20"/>
      <c r="DK812" s="20"/>
      <c r="DL812" s="20"/>
      <c r="DM812" s="20"/>
      <c r="DN812" s="20"/>
      <c r="DO812" s="20"/>
      <c r="DP812" s="20"/>
      <c r="DQ812" s="20"/>
      <c r="DR812" s="20"/>
      <c r="DS812" s="20"/>
      <c r="DT812" s="20"/>
      <c r="DU812" s="20"/>
      <c r="DV812" s="20"/>
      <c r="DW812" s="20"/>
      <c r="DX812" s="20"/>
      <c r="DY812" s="20"/>
      <c r="DZ812" s="20"/>
      <c r="EA812" s="20"/>
      <c r="EB812" s="20"/>
      <c r="EC812" s="20"/>
      <c r="ED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  <c r="CH813" s="20"/>
      <c r="CI813" s="20"/>
      <c r="CJ813" s="20"/>
      <c r="CK813" s="20"/>
      <c r="CL813" s="20"/>
      <c r="CM813" s="20"/>
      <c r="CN813" s="20"/>
      <c r="CO813" s="20"/>
      <c r="CP813" s="20"/>
      <c r="CQ813" s="20"/>
      <c r="CR813" s="20"/>
      <c r="CS813" s="20"/>
      <c r="CT813" s="20"/>
      <c r="CU813" s="20"/>
      <c r="CV813" s="20"/>
      <c r="CW813" s="20"/>
      <c r="CX813" s="20"/>
      <c r="CY813" s="20"/>
      <c r="CZ813" s="20"/>
      <c r="DA813" s="20"/>
      <c r="DB813" s="20"/>
      <c r="DC813" s="20"/>
      <c r="DD813" s="20"/>
      <c r="DE813" s="20"/>
      <c r="DF813" s="20"/>
      <c r="DG813" s="20"/>
      <c r="DH813" s="20"/>
      <c r="DI813" s="20"/>
      <c r="DJ813" s="20"/>
      <c r="DK813" s="20"/>
      <c r="DL813" s="20"/>
      <c r="DM813" s="20"/>
      <c r="DN813" s="20"/>
      <c r="DO813" s="20"/>
      <c r="DP813" s="20"/>
      <c r="DQ813" s="20"/>
      <c r="DR813" s="20"/>
      <c r="DS813" s="20"/>
      <c r="DT813" s="20"/>
      <c r="DU813" s="20"/>
      <c r="DV813" s="20"/>
      <c r="DW813" s="20"/>
      <c r="DX813" s="20"/>
      <c r="DY813" s="20"/>
      <c r="DZ813" s="20"/>
      <c r="EA813" s="20"/>
      <c r="EB813" s="20"/>
      <c r="EC813" s="20"/>
      <c r="ED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  <c r="CH814" s="20"/>
      <c r="CI814" s="20"/>
      <c r="CJ814" s="20"/>
      <c r="CK814" s="20"/>
      <c r="CL814" s="20"/>
      <c r="CM814" s="20"/>
      <c r="CN814" s="20"/>
      <c r="CO814" s="20"/>
      <c r="CP814" s="20"/>
      <c r="CQ814" s="20"/>
      <c r="CR814" s="20"/>
      <c r="CS814" s="20"/>
      <c r="CT814" s="20"/>
      <c r="CU814" s="20"/>
      <c r="CV814" s="20"/>
      <c r="CW814" s="20"/>
      <c r="CX814" s="20"/>
      <c r="CY814" s="20"/>
      <c r="CZ814" s="20"/>
      <c r="DA814" s="20"/>
      <c r="DB814" s="20"/>
      <c r="DC814" s="20"/>
      <c r="DD814" s="20"/>
      <c r="DE814" s="20"/>
      <c r="DF814" s="20"/>
      <c r="DG814" s="20"/>
      <c r="DH814" s="20"/>
      <c r="DI814" s="20"/>
      <c r="DJ814" s="20"/>
      <c r="DK814" s="20"/>
      <c r="DL814" s="20"/>
      <c r="DM814" s="20"/>
      <c r="DN814" s="20"/>
      <c r="DO814" s="20"/>
      <c r="DP814" s="20"/>
      <c r="DQ814" s="20"/>
      <c r="DR814" s="20"/>
      <c r="DS814" s="20"/>
      <c r="DT814" s="20"/>
      <c r="DU814" s="20"/>
      <c r="DV814" s="20"/>
      <c r="DW814" s="20"/>
      <c r="DX814" s="20"/>
      <c r="DY814" s="20"/>
      <c r="DZ814" s="20"/>
      <c r="EA814" s="20"/>
      <c r="EB814" s="20"/>
      <c r="EC814" s="20"/>
      <c r="ED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  <c r="CH815" s="20"/>
      <c r="CI815" s="20"/>
      <c r="CJ815" s="20"/>
      <c r="CK815" s="20"/>
      <c r="CL815" s="20"/>
      <c r="CM815" s="20"/>
      <c r="CN815" s="20"/>
      <c r="CO815" s="20"/>
      <c r="CP815" s="20"/>
      <c r="CQ815" s="20"/>
      <c r="CR815" s="20"/>
      <c r="CS815" s="20"/>
      <c r="CT815" s="20"/>
      <c r="CU815" s="20"/>
      <c r="CV815" s="20"/>
      <c r="CW815" s="20"/>
      <c r="CX815" s="20"/>
      <c r="CY815" s="20"/>
      <c r="CZ815" s="20"/>
      <c r="DA815" s="20"/>
      <c r="DB815" s="20"/>
      <c r="DC815" s="20"/>
      <c r="DD815" s="20"/>
      <c r="DE815" s="20"/>
      <c r="DF815" s="20"/>
      <c r="DG815" s="20"/>
      <c r="DH815" s="20"/>
      <c r="DI815" s="20"/>
      <c r="DJ815" s="20"/>
      <c r="DK815" s="20"/>
      <c r="DL815" s="20"/>
      <c r="DM815" s="20"/>
      <c r="DN815" s="20"/>
      <c r="DO815" s="20"/>
      <c r="DP815" s="20"/>
      <c r="DQ815" s="20"/>
      <c r="DR815" s="20"/>
      <c r="DS815" s="20"/>
      <c r="DT815" s="20"/>
      <c r="DU815" s="20"/>
      <c r="DV815" s="20"/>
      <c r="DW815" s="20"/>
      <c r="DX815" s="20"/>
      <c r="DY815" s="20"/>
      <c r="DZ815" s="20"/>
      <c r="EA815" s="20"/>
      <c r="EB815" s="20"/>
      <c r="EC815" s="20"/>
      <c r="ED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  <c r="CH816" s="20"/>
      <c r="CI816" s="20"/>
      <c r="CJ816" s="20"/>
      <c r="CK816" s="20"/>
      <c r="CL816" s="20"/>
      <c r="CM816" s="20"/>
      <c r="CN816" s="20"/>
      <c r="CO816" s="20"/>
      <c r="CP816" s="20"/>
      <c r="CQ816" s="20"/>
      <c r="CR816" s="20"/>
      <c r="CS816" s="20"/>
      <c r="CT816" s="20"/>
      <c r="CU816" s="20"/>
      <c r="CV816" s="20"/>
      <c r="CW816" s="20"/>
      <c r="CX816" s="20"/>
      <c r="CY816" s="20"/>
      <c r="CZ816" s="20"/>
      <c r="DA816" s="20"/>
      <c r="DB816" s="20"/>
      <c r="DC816" s="20"/>
      <c r="DD816" s="20"/>
      <c r="DE816" s="20"/>
      <c r="DF816" s="20"/>
      <c r="DG816" s="20"/>
      <c r="DH816" s="20"/>
      <c r="DI816" s="20"/>
      <c r="DJ816" s="20"/>
      <c r="DK816" s="20"/>
      <c r="DL816" s="20"/>
      <c r="DM816" s="20"/>
      <c r="DN816" s="20"/>
      <c r="DO816" s="20"/>
      <c r="DP816" s="20"/>
      <c r="DQ816" s="20"/>
      <c r="DR816" s="20"/>
      <c r="DS816" s="20"/>
      <c r="DT816" s="20"/>
      <c r="DU816" s="20"/>
      <c r="DV816" s="20"/>
      <c r="DW816" s="20"/>
      <c r="DX816" s="20"/>
      <c r="DY816" s="20"/>
      <c r="DZ816" s="20"/>
      <c r="EA816" s="20"/>
      <c r="EB816" s="20"/>
      <c r="EC816" s="20"/>
      <c r="ED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  <c r="CH817" s="20"/>
      <c r="CI817" s="20"/>
      <c r="CJ817" s="20"/>
      <c r="CK817" s="20"/>
      <c r="CL817" s="20"/>
      <c r="CM817" s="20"/>
      <c r="CN817" s="20"/>
      <c r="CO817" s="20"/>
      <c r="CP817" s="20"/>
      <c r="CQ817" s="20"/>
      <c r="CR817" s="20"/>
      <c r="CS817" s="20"/>
      <c r="CT817" s="20"/>
      <c r="CU817" s="20"/>
      <c r="CV817" s="20"/>
      <c r="CW817" s="20"/>
      <c r="CX817" s="20"/>
      <c r="CY817" s="20"/>
      <c r="CZ817" s="20"/>
      <c r="DA817" s="20"/>
      <c r="DB817" s="20"/>
      <c r="DC817" s="20"/>
      <c r="DD817" s="20"/>
      <c r="DE817" s="20"/>
      <c r="DF817" s="20"/>
      <c r="DG817" s="20"/>
      <c r="DH817" s="20"/>
      <c r="DI817" s="20"/>
      <c r="DJ817" s="20"/>
      <c r="DK817" s="20"/>
      <c r="DL817" s="20"/>
      <c r="DM817" s="20"/>
      <c r="DN817" s="20"/>
      <c r="DO817" s="20"/>
      <c r="DP817" s="20"/>
      <c r="DQ817" s="20"/>
      <c r="DR817" s="20"/>
      <c r="DS817" s="20"/>
      <c r="DT817" s="20"/>
      <c r="DU817" s="20"/>
      <c r="DV817" s="20"/>
      <c r="DW817" s="20"/>
      <c r="DX817" s="20"/>
      <c r="DY817" s="20"/>
      <c r="DZ817" s="20"/>
      <c r="EA817" s="20"/>
      <c r="EB817" s="20"/>
      <c r="EC817" s="20"/>
      <c r="ED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  <c r="CH818" s="20"/>
      <c r="CI818" s="20"/>
      <c r="CJ818" s="20"/>
      <c r="CK818" s="20"/>
      <c r="CL818" s="20"/>
      <c r="CM818" s="20"/>
      <c r="CN818" s="20"/>
      <c r="CO818" s="20"/>
      <c r="CP818" s="20"/>
      <c r="CQ818" s="20"/>
      <c r="CR818" s="20"/>
      <c r="CS818" s="20"/>
      <c r="CT818" s="20"/>
      <c r="CU818" s="20"/>
      <c r="CV818" s="20"/>
      <c r="CW818" s="20"/>
      <c r="CX818" s="20"/>
      <c r="CY818" s="20"/>
      <c r="CZ818" s="20"/>
      <c r="DA818" s="20"/>
      <c r="DB818" s="20"/>
      <c r="DC818" s="20"/>
      <c r="DD818" s="20"/>
      <c r="DE818" s="20"/>
      <c r="DF818" s="20"/>
      <c r="DG818" s="20"/>
      <c r="DH818" s="20"/>
      <c r="DI818" s="20"/>
      <c r="DJ818" s="20"/>
      <c r="DK818" s="20"/>
      <c r="DL818" s="20"/>
      <c r="DM818" s="20"/>
      <c r="DN818" s="20"/>
      <c r="DO818" s="20"/>
      <c r="DP818" s="20"/>
      <c r="DQ818" s="20"/>
      <c r="DR818" s="20"/>
      <c r="DS818" s="20"/>
      <c r="DT818" s="20"/>
      <c r="DU818" s="20"/>
      <c r="DV818" s="20"/>
      <c r="DW818" s="20"/>
      <c r="DX818" s="20"/>
      <c r="DY818" s="20"/>
      <c r="DZ818" s="20"/>
      <c r="EA818" s="20"/>
      <c r="EB818" s="20"/>
      <c r="EC818" s="20"/>
      <c r="ED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  <c r="CH819" s="20"/>
      <c r="CI819" s="20"/>
      <c r="CJ819" s="20"/>
      <c r="CK819" s="20"/>
      <c r="CL819" s="20"/>
      <c r="CM819" s="20"/>
      <c r="CN819" s="20"/>
      <c r="CO819" s="20"/>
      <c r="CP819" s="20"/>
      <c r="CQ819" s="20"/>
      <c r="CR819" s="20"/>
      <c r="CS819" s="20"/>
      <c r="CT819" s="20"/>
      <c r="CU819" s="20"/>
      <c r="CV819" s="20"/>
      <c r="CW819" s="20"/>
      <c r="CX819" s="20"/>
      <c r="CY819" s="20"/>
      <c r="CZ819" s="20"/>
      <c r="DA819" s="20"/>
      <c r="DB819" s="20"/>
      <c r="DC819" s="20"/>
      <c r="DD819" s="20"/>
      <c r="DE819" s="20"/>
      <c r="DF819" s="20"/>
      <c r="DG819" s="20"/>
      <c r="DH819" s="20"/>
      <c r="DI819" s="20"/>
      <c r="DJ819" s="20"/>
      <c r="DK819" s="20"/>
      <c r="DL819" s="20"/>
      <c r="DM819" s="20"/>
      <c r="DN819" s="20"/>
      <c r="DO819" s="20"/>
      <c r="DP819" s="20"/>
      <c r="DQ819" s="20"/>
      <c r="DR819" s="20"/>
      <c r="DS819" s="20"/>
      <c r="DT819" s="20"/>
      <c r="DU819" s="20"/>
      <c r="DV819" s="20"/>
      <c r="DW819" s="20"/>
      <c r="DX819" s="20"/>
      <c r="DY819" s="20"/>
      <c r="DZ819" s="20"/>
      <c r="EA819" s="20"/>
      <c r="EB819" s="20"/>
      <c r="EC819" s="20"/>
      <c r="ED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  <c r="CH820" s="20"/>
      <c r="CI820" s="20"/>
      <c r="CJ820" s="20"/>
      <c r="CK820" s="20"/>
      <c r="CL820" s="20"/>
      <c r="CM820" s="20"/>
      <c r="CN820" s="20"/>
      <c r="CO820" s="20"/>
      <c r="CP820" s="20"/>
      <c r="CQ820" s="20"/>
      <c r="CR820" s="20"/>
      <c r="CS820" s="20"/>
      <c r="CT820" s="20"/>
      <c r="CU820" s="20"/>
      <c r="CV820" s="20"/>
      <c r="CW820" s="20"/>
      <c r="CX820" s="20"/>
      <c r="CY820" s="20"/>
      <c r="CZ820" s="20"/>
      <c r="DA820" s="20"/>
      <c r="DB820" s="20"/>
      <c r="DC820" s="20"/>
      <c r="DD820" s="20"/>
      <c r="DE820" s="20"/>
      <c r="DF820" s="20"/>
      <c r="DG820" s="20"/>
      <c r="DH820" s="20"/>
      <c r="DI820" s="20"/>
      <c r="DJ820" s="20"/>
      <c r="DK820" s="20"/>
      <c r="DL820" s="20"/>
      <c r="DM820" s="20"/>
      <c r="DN820" s="20"/>
      <c r="DO820" s="20"/>
      <c r="DP820" s="20"/>
      <c r="DQ820" s="20"/>
      <c r="DR820" s="20"/>
      <c r="DS820" s="20"/>
      <c r="DT820" s="20"/>
      <c r="DU820" s="20"/>
      <c r="DV820" s="20"/>
      <c r="DW820" s="20"/>
      <c r="DX820" s="20"/>
      <c r="DY820" s="20"/>
      <c r="DZ820" s="20"/>
      <c r="EA820" s="20"/>
      <c r="EB820" s="20"/>
      <c r="EC820" s="20"/>
      <c r="ED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0"/>
      <c r="CJ821" s="20"/>
      <c r="CK821" s="20"/>
      <c r="CL821" s="20"/>
      <c r="CM821" s="20"/>
      <c r="CN821" s="20"/>
      <c r="CO821" s="20"/>
      <c r="CP821" s="20"/>
      <c r="CQ821" s="20"/>
      <c r="CR821" s="20"/>
      <c r="CS821" s="20"/>
      <c r="CT821" s="20"/>
      <c r="CU821" s="20"/>
      <c r="CV821" s="20"/>
      <c r="CW821" s="20"/>
      <c r="CX821" s="20"/>
      <c r="CY821" s="20"/>
      <c r="CZ821" s="20"/>
      <c r="DA821" s="20"/>
      <c r="DB821" s="20"/>
      <c r="DC821" s="20"/>
      <c r="DD821" s="20"/>
      <c r="DE821" s="20"/>
      <c r="DF821" s="20"/>
      <c r="DG821" s="20"/>
      <c r="DH821" s="20"/>
      <c r="DI821" s="20"/>
      <c r="DJ821" s="20"/>
      <c r="DK821" s="20"/>
      <c r="DL821" s="20"/>
      <c r="DM821" s="20"/>
      <c r="DN821" s="20"/>
      <c r="DO821" s="20"/>
      <c r="DP821" s="20"/>
      <c r="DQ821" s="20"/>
      <c r="DR821" s="20"/>
      <c r="DS821" s="20"/>
      <c r="DT821" s="20"/>
      <c r="DU821" s="20"/>
      <c r="DV821" s="20"/>
      <c r="DW821" s="20"/>
      <c r="DX821" s="20"/>
      <c r="DY821" s="20"/>
      <c r="DZ821" s="20"/>
      <c r="EA821" s="20"/>
      <c r="EB821" s="20"/>
      <c r="EC821" s="20"/>
      <c r="ED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  <c r="CH822" s="20"/>
      <c r="CI822" s="20"/>
      <c r="CJ822" s="20"/>
      <c r="CK822" s="20"/>
      <c r="CL822" s="20"/>
      <c r="CM822" s="20"/>
      <c r="CN822" s="20"/>
      <c r="CO822" s="20"/>
      <c r="CP822" s="20"/>
      <c r="CQ822" s="20"/>
      <c r="CR822" s="20"/>
      <c r="CS822" s="20"/>
      <c r="CT822" s="20"/>
      <c r="CU822" s="20"/>
      <c r="CV822" s="20"/>
      <c r="CW822" s="20"/>
      <c r="CX822" s="20"/>
      <c r="CY822" s="20"/>
      <c r="CZ822" s="20"/>
      <c r="DA822" s="20"/>
      <c r="DB822" s="20"/>
      <c r="DC822" s="20"/>
      <c r="DD822" s="20"/>
      <c r="DE822" s="20"/>
      <c r="DF822" s="20"/>
      <c r="DG822" s="20"/>
      <c r="DH822" s="20"/>
      <c r="DI822" s="20"/>
      <c r="DJ822" s="20"/>
      <c r="DK822" s="20"/>
      <c r="DL822" s="20"/>
      <c r="DM822" s="20"/>
      <c r="DN822" s="20"/>
      <c r="DO822" s="20"/>
      <c r="DP822" s="20"/>
      <c r="DQ822" s="20"/>
      <c r="DR822" s="20"/>
      <c r="DS822" s="20"/>
      <c r="DT822" s="20"/>
      <c r="DU822" s="20"/>
      <c r="DV822" s="20"/>
      <c r="DW822" s="20"/>
      <c r="DX822" s="20"/>
      <c r="DY822" s="20"/>
      <c r="DZ822" s="20"/>
      <c r="EA822" s="20"/>
      <c r="EB822" s="20"/>
      <c r="EC822" s="20"/>
      <c r="ED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  <c r="CH823" s="20"/>
      <c r="CI823" s="20"/>
      <c r="CJ823" s="20"/>
      <c r="CK823" s="20"/>
      <c r="CL823" s="20"/>
      <c r="CM823" s="20"/>
      <c r="CN823" s="20"/>
      <c r="CO823" s="20"/>
      <c r="CP823" s="20"/>
      <c r="CQ823" s="20"/>
      <c r="CR823" s="20"/>
      <c r="CS823" s="20"/>
      <c r="CT823" s="20"/>
      <c r="CU823" s="20"/>
      <c r="CV823" s="20"/>
      <c r="CW823" s="20"/>
      <c r="CX823" s="20"/>
      <c r="CY823" s="20"/>
      <c r="CZ823" s="20"/>
      <c r="DA823" s="20"/>
      <c r="DB823" s="20"/>
      <c r="DC823" s="20"/>
      <c r="DD823" s="20"/>
      <c r="DE823" s="20"/>
      <c r="DF823" s="20"/>
      <c r="DG823" s="20"/>
      <c r="DH823" s="20"/>
      <c r="DI823" s="20"/>
      <c r="DJ823" s="20"/>
      <c r="DK823" s="20"/>
      <c r="DL823" s="20"/>
      <c r="DM823" s="20"/>
      <c r="DN823" s="20"/>
      <c r="DO823" s="20"/>
      <c r="DP823" s="20"/>
      <c r="DQ823" s="20"/>
      <c r="DR823" s="20"/>
      <c r="DS823" s="20"/>
      <c r="DT823" s="20"/>
      <c r="DU823" s="20"/>
      <c r="DV823" s="20"/>
      <c r="DW823" s="20"/>
      <c r="DX823" s="20"/>
      <c r="DY823" s="20"/>
      <c r="DZ823" s="20"/>
      <c r="EA823" s="20"/>
      <c r="EB823" s="20"/>
      <c r="EC823" s="20"/>
      <c r="ED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  <c r="CH824" s="20"/>
      <c r="CI824" s="20"/>
      <c r="CJ824" s="20"/>
      <c r="CK824" s="20"/>
      <c r="CL824" s="20"/>
      <c r="CM824" s="20"/>
      <c r="CN824" s="20"/>
      <c r="CO824" s="20"/>
      <c r="CP824" s="20"/>
      <c r="CQ824" s="20"/>
      <c r="CR824" s="20"/>
      <c r="CS824" s="20"/>
      <c r="CT824" s="20"/>
      <c r="CU824" s="20"/>
      <c r="CV824" s="20"/>
      <c r="CW824" s="20"/>
      <c r="CX824" s="20"/>
      <c r="CY824" s="20"/>
      <c r="CZ824" s="20"/>
      <c r="DA824" s="20"/>
      <c r="DB824" s="20"/>
      <c r="DC824" s="20"/>
      <c r="DD824" s="20"/>
      <c r="DE824" s="20"/>
      <c r="DF824" s="20"/>
      <c r="DG824" s="20"/>
      <c r="DH824" s="20"/>
      <c r="DI824" s="20"/>
      <c r="DJ824" s="20"/>
      <c r="DK824" s="20"/>
      <c r="DL824" s="20"/>
      <c r="DM824" s="20"/>
      <c r="DN824" s="20"/>
      <c r="DO824" s="20"/>
      <c r="DP824" s="20"/>
      <c r="DQ824" s="20"/>
      <c r="DR824" s="20"/>
      <c r="DS824" s="20"/>
      <c r="DT824" s="20"/>
      <c r="DU824" s="20"/>
      <c r="DV824" s="20"/>
      <c r="DW824" s="20"/>
      <c r="DX824" s="20"/>
      <c r="DY824" s="20"/>
      <c r="DZ824" s="20"/>
      <c r="EA824" s="20"/>
      <c r="EB824" s="20"/>
      <c r="EC824" s="20"/>
      <c r="ED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  <c r="CH825" s="20"/>
      <c r="CI825" s="20"/>
      <c r="CJ825" s="20"/>
      <c r="CK825" s="20"/>
      <c r="CL825" s="20"/>
      <c r="CM825" s="20"/>
      <c r="CN825" s="20"/>
      <c r="CO825" s="20"/>
      <c r="CP825" s="20"/>
      <c r="CQ825" s="20"/>
      <c r="CR825" s="20"/>
      <c r="CS825" s="20"/>
      <c r="CT825" s="20"/>
      <c r="CU825" s="20"/>
      <c r="CV825" s="20"/>
      <c r="CW825" s="20"/>
      <c r="CX825" s="20"/>
      <c r="CY825" s="20"/>
      <c r="CZ825" s="20"/>
      <c r="DA825" s="20"/>
      <c r="DB825" s="20"/>
      <c r="DC825" s="20"/>
      <c r="DD825" s="20"/>
      <c r="DE825" s="20"/>
      <c r="DF825" s="20"/>
      <c r="DG825" s="20"/>
      <c r="DH825" s="20"/>
      <c r="DI825" s="20"/>
      <c r="DJ825" s="20"/>
      <c r="DK825" s="20"/>
      <c r="DL825" s="20"/>
      <c r="DM825" s="20"/>
      <c r="DN825" s="20"/>
      <c r="DO825" s="20"/>
      <c r="DP825" s="20"/>
      <c r="DQ825" s="20"/>
      <c r="DR825" s="20"/>
      <c r="DS825" s="20"/>
      <c r="DT825" s="20"/>
      <c r="DU825" s="20"/>
      <c r="DV825" s="20"/>
      <c r="DW825" s="20"/>
      <c r="DX825" s="20"/>
      <c r="DY825" s="20"/>
      <c r="DZ825" s="20"/>
      <c r="EA825" s="20"/>
      <c r="EB825" s="20"/>
      <c r="EC825" s="20"/>
      <c r="ED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  <c r="CH826" s="20"/>
      <c r="CI826" s="20"/>
      <c r="CJ826" s="20"/>
      <c r="CK826" s="20"/>
      <c r="CL826" s="20"/>
      <c r="CM826" s="20"/>
      <c r="CN826" s="20"/>
      <c r="CO826" s="20"/>
      <c r="CP826" s="20"/>
      <c r="CQ826" s="20"/>
      <c r="CR826" s="20"/>
      <c r="CS826" s="20"/>
      <c r="CT826" s="20"/>
      <c r="CU826" s="20"/>
      <c r="CV826" s="20"/>
      <c r="CW826" s="20"/>
      <c r="CX826" s="20"/>
      <c r="CY826" s="20"/>
      <c r="CZ826" s="20"/>
      <c r="DA826" s="20"/>
      <c r="DB826" s="20"/>
      <c r="DC826" s="20"/>
      <c r="DD826" s="20"/>
      <c r="DE826" s="20"/>
      <c r="DF826" s="20"/>
      <c r="DG826" s="20"/>
      <c r="DH826" s="20"/>
      <c r="DI826" s="20"/>
      <c r="DJ826" s="20"/>
      <c r="DK826" s="20"/>
      <c r="DL826" s="20"/>
      <c r="DM826" s="20"/>
      <c r="DN826" s="20"/>
      <c r="DO826" s="20"/>
      <c r="DP826" s="20"/>
      <c r="DQ826" s="20"/>
      <c r="DR826" s="20"/>
      <c r="DS826" s="20"/>
      <c r="DT826" s="20"/>
      <c r="DU826" s="20"/>
      <c r="DV826" s="20"/>
      <c r="DW826" s="20"/>
      <c r="DX826" s="20"/>
      <c r="DY826" s="20"/>
      <c r="DZ826" s="20"/>
      <c r="EA826" s="20"/>
      <c r="EB826" s="20"/>
      <c r="EC826" s="20"/>
      <c r="ED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  <c r="CH827" s="20"/>
      <c r="CI827" s="20"/>
      <c r="CJ827" s="20"/>
      <c r="CK827" s="20"/>
      <c r="CL827" s="20"/>
      <c r="CM827" s="20"/>
      <c r="CN827" s="20"/>
      <c r="CO827" s="20"/>
      <c r="CP827" s="20"/>
      <c r="CQ827" s="20"/>
      <c r="CR827" s="20"/>
      <c r="CS827" s="20"/>
      <c r="CT827" s="20"/>
      <c r="CU827" s="20"/>
      <c r="CV827" s="20"/>
      <c r="CW827" s="20"/>
      <c r="CX827" s="20"/>
      <c r="CY827" s="20"/>
      <c r="CZ827" s="20"/>
      <c r="DA827" s="20"/>
      <c r="DB827" s="20"/>
      <c r="DC827" s="20"/>
      <c r="DD827" s="20"/>
      <c r="DE827" s="20"/>
      <c r="DF827" s="20"/>
      <c r="DG827" s="20"/>
      <c r="DH827" s="20"/>
      <c r="DI827" s="20"/>
      <c r="DJ827" s="20"/>
      <c r="DK827" s="20"/>
      <c r="DL827" s="20"/>
      <c r="DM827" s="20"/>
      <c r="DN827" s="20"/>
      <c r="DO827" s="20"/>
      <c r="DP827" s="20"/>
      <c r="DQ827" s="20"/>
      <c r="DR827" s="20"/>
      <c r="DS827" s="20"/>
      <c r="DT827" s="20"/>
      <c r="DU827" s="20"/>
      <c r="DV827" s="20"/>
      <c r="DW827" s="20"/>
      <c r="DX827" s="20"/>
      <c r="DY827" s="20"/>
      <c r="DZ827" s="20"/>
      <c r="EA827" s="20"/>
      <c r="EB827" s="20"/>
      <c r="EC827" s="20"/>
      <c r="ED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  <c r="CH828" s="20"/>
      <c r="CI828" s="20"/>
      <c r="CJ828" s="20"/>
      <c r="CK828" s="20"/>
      <c r="CL828" s="20"/>
      <c r="CM828" s="20"/>
      <c r="CN828" s="20"/>
      <c r="CO828" s="20"/>
      <c r="CP828" s="20"/>
      <c r="CQ828" s="20"/>
      <c r="CR828" s="20"/>
      <c r="CS828" s="20"/>
      <c r="CT828" s="20"/>
      <c r="CU828" s="20"/>
      <c r="CV828" s="20"/>
      <c r="CW828" s="20"/>
      <c r="CX828" s="20"/>
      <c r="CY828" s="20"/>
      <c r="CZ828" s="20"/>
      <c r="DA828" s="20"/>
      <c r="DB828" s="20"/>
      <c r="DC828" s="20"/>
      <c r="DD828" s="20"/>
      <c r="DE828" s="20"/>
      <c r="DF828" s="20"/>
      <c r="DG828" s="20"/>
      <c r="DH828" s="20"/>
      <c r="DI828" s="20"/>
      <c r="DJ828" s="20"/>
      <c r="DK828" s="20"/>
      <c r="DL828" s="20"/>
      <c r="DM828" s="20"/>
      <c r="DN828" s="20"/>
      <c r="DO828" s="20"/>
      <c r="DP828" s="20"/>
      <c r="DQ828" s="20"/>
      <c r="DR828" s="20"/>
      <c r="DS828" s="20"/>
      <c r="DT828" s="20"/>
      <c r="DU828" s="20"/>
      <c r="DV828" s="20"/>
      <c r="DW828" s="20"/>
      <c r="DX828" s="20"/>
      <c r="DY828" s="20"/>
      <c r="DZ828" s="20"/>
      <c r="EA828" s="20"/>
      <c r="EB828" s="20"/>
      <c r="EC828" s="20"/>
      <c r="ED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  <c r="CH829" s="20"/>
      <c r="CI829" s="20"/>
      <c r="CJ829" s="20"/>
      <c r="CK829" s="20"/>
      <c r="CL829" s="20"/>
      <c r="CM829" s="20"/>
      <c r="CN829" s="20"/>
      <c r="CO829" s="20"/>
      <c r="CP829" s="20"/>
      <c r="CQ829" s="20"/>
      <c r="CR829" s="20"/>
      <c r="CS829" s="20"/>
      <c r="CT829" s="20"/>
      <c r="CU829" s="20"/>
      <c r="CV829" s="20"/>
      <c r="CW829" s="20"/>
      <c r="CX829" s="20"/>
      <c r="CY829" s="20"/>
      <c r="CZ829" s="20"/>
      <c r="DA829" s="20"/>
      <c r="DB829" s="20"/>
      <c r="DC829" s="20"/>
      <c r="DD829" s="20"/>
      <c r="DE829" s="20"/>
      <c r="DF829" s="20"/>
      <c r="DG829" s="20"/>
      <c r="DH829" s="20"/>
      <c r="DI829" s="20"/>
      <c r="DJ829" s="20"/>
      <c r="DK829" s="20"/>
      <c r="DL829" s="20"/>
      <c r="DM829" s="20"/>
      <c r="DN829" s="20"/>
      <c r="DO829" s="20"/>
      <c r="DP829" s="20"/>
      <c r="DQ829" s="20"/>
      <c r="DR829" s="20"/>
      <c r="DS829" s="20"/>
      <c r="DT829" s="20"/>
      <c r="DU829" s="20"/>
      <c r="DV829" s="20"/>
      <c r="DW829" s="20"/>
      <c r="DX829" s="20"/>
      <c r="DY829" s="20"/>
      <c r="DZ829" s="20"/>
      <c r="EA829" s="20"/>
      <c r="EB829" s="20"/>
      <c r="EC829" s="20"/>
      <c r="ED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  <c r="CH830" s="20"/>
      <c r="CI830" s="20"/>
      <c r="CJ830" s="20"/>
      <c r="CK830" s="20"/>
      <c r="CL830" s="20"/>
      <c r="CM830" s="20"/>
      <c r="CN830" s="20"/>
      <c r="CO830" s="20"/>
      <c r="CP830" s="20"/>
      <c r="CQ830" s="20"/>
      <c r="CR830" s="20"/>
      <c r="CS830" s="20"/>
      <c r="CT830" s="20"/>
      <c r="CU830" s="20"/>
      <c r="CV830" s="20"/>
      <c r="CW830" s="20"/>
      <c r="CX830" s="20"/>
      <c r="CY830" s="20"/>
      <c r="CZ830" s="20"/>
      <c r="DA830" s="20"/>
      <c r="DB830" s="20"/>
      <c r="DC830" s="20"/>
      <c r="DD830" s="20"/>
      <c r="DE830" s="20"/>
      <c r="DF830" s="20"/>
      <c r="DG830" s="20"/>
      <c r="DH830" s="20"/>
      <c r="DI830" s="20"/>
      <c r="DJ830" s="20"/>
      <c r="DK830" s="20"/>
      <c r="DL830" s="20"/>
      <c r="DM830" s="20"/>
      <c r="DN830" s="20"/>
      <c r="DO830" s="20"/>
      <c r="DP830" s="20"/>
      <c r="DQ830" s="20"/>
      <c r="DR830" s="20"/>
      <c r="DS830" s="20"/>
      <c r="DT830" s="20"/>
      <c r="DU830" s="20"/>
      <c r="DV830" s="20"/>
      <c r="DW830" s="20"/>
      <c r="DX830" s="20"/>
      <c r="DY830" s="20"/>
      <c r="DZ830" s="20"/>
      <c r="EA830" s="20"/>
      <c r="EB830" s="20"/>
      <c r="EC830" s="20"/>
      <c r="ED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  <c r="CH831" s="20"/>
      <c r="CI831" s="20"/>
      <c r="CJ831" s="20"/>
      <c r="CK831" s="20"/>
      <c r="CL831" s="20"/>
      <c r="CM831" s="20"/>
      <c r="CN831" s="20"/>
      <c r="CO831" s="20"/>
      <c r="CP831" s="20"/>
      <c r="CQ831" s="20"/>
      <c r="CR831" s="20"/>
      <c r="CS831" s="20"/>
      <c r="CT831" s="20"/>
      <c r="CU831" s="20"/>
      <c r="CV831" s="20"/>
      <c r="CW831" s="20"/>
      <c r="CX831" s="20"/>
      <c r="CY831" s="20"/>
      <c r="CZ831" s="20"/>
      <c r="DA831" s="20"/>
      <c r="DB831" s="20"/>
      <c r="DC831" s="20"/>
      <c r="DD831" s="20"/>
      <c r="DE831" s="20"/>
      <c r="DF831" s="20"/>
      <c r="DG831" s="20"/>
      <c r="DH831" s="20"/>
      <c r="DI831" s="20"/>
      <c r="DJ831" s="20"/>
      <c r="DK831" s="20"/>
      <c r="DL831" s="20"/>
      <c r="DM831" s="20"/>
      <c r="DN831" s="20"/>
      <c r="DO831" s="20"/>
      <c r="DP831" s="20"/>
      <c r="DQ831" s="20"/>
      <c r="DR831" s="20"/>
      <c r="DS831" s="20"/>
      <c r="DT831" s="20"/>
      <c r="DU831" s="20"/>
      <c r="DV831" s="20"/>
      <c r="DW831" s="20"/>
      <c r="DX831" s="20"/>
      <c r="DY831" s="20"/>
      <c r="DZ831" s="20"/>
      <c r="EA831" s="20"/>
      <c r="EB831" s="20"/>
      <c r="EC831" s="20"/>
      <c r="ED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  <c r="CH832" s="20"/>
      <c r="CI832" s="20"/>
      <c r="CJ832" s="20"/>
      <c r="CK832" s="20"/>
      <c r="CL832" s="20"/>
      <c r="CM832" s="20"/>
      <c r="CN832" s="20"/>
      <c r="CO832" s="20"/>
      <c r="CP832" s="20"/>
      <c r="CQ832" s="20"/>
      <c r="CR832" s="20"/>
      <c r="CS832" s="20"/>
      <c r="CT832" s="20"/>
      <c r="CU832" s="20"/>
      <c r="CV832" s="20"/>
      <c r="CW832" s="20"/>
      <c r="CX832" s="20"/>
      <c r="CY832" s="20"/>
      <c r="CZ832" s="20"/>
      <c r="DA832" s="20"/>
      <c r="DB832" s="20"/>
      <c r="DC832" s="20"/>
      <c r="DD832" s="20"/>
      <c r="DE832" s="20"/>
      <c r="DF832" s="20"/>
      <c r="DG832" s="20"/>
      <c r="DH832" s="20"/>
      <c r="DI832" s="20"/>
      <c r="DJ832" s="20"/>
      <c r="DK832" s="20"/>
      <c r="DL832" s="20"/>
      <c r="DM832" s="20"/>
      <c r="DN832" s="20"/>
      <c r="DO832" s="20"/>
      <c r="DP832" s="20"/>
      <c r="DQ832" s="20"/>
      <c r="DR832" s="20"/>
      <c r="DS832" s="20"/>
      <c r="DT832" s="20"/>
      <c r="DU832" s="20"/>
      <c r="DV832" s="20"/>
      <c r="DW832" s="20"/>
      <c r="DX832" s="20"/>
      <c r="DY832" s="20"/>
      <c r="DZ832" s="20"/>
      <c r="EA832" s="20"/>
      <c r="EB832" s="20"/>
      <c r="EC832" s="20"/>
      <c r="ED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  <c r="CH833" s="20"/>
      <c r="CI833" s="20"/>
      <c r="CJ833" s="20"/>
      <c r="CK833" s="20"/>
      <c r="CL833" s="20"/>
      <c r="CM833" s="20"/>
      <c r="CN833" s="20"/>
      <c r="CO833" s="20"/>
      <c r="CP833" s="20"/>
      <c r="CQ833" s="20"/>
      <c r="CR833" s="20"/>
      <c r="CS833" s="20"/>
      <c r="CT833" s="20"/>
      <c r="CU833" s="20"/>
      <c r="CV833" s="20"/>
      <c r="CW833" s="20"/>
      <c r="CX833" s="20"/>
      <c r="CY833" s="20"/>
      <c r="CZ833" s="20"/>
      <c r="DA833" s="20"/>
      <c r="DB833" s="20"/>
      <c r="DC833" s="20"/>
      <c r="DD833" s="20"/>
      <c r="DE833" s="20"/>
      <c r="DF833" s="20"/>
      <c r="DG833" s="20"/>
      <c r="DH833" s="20"/>
      <c r="DI833" s="20"/>
      <c r="DJ833" s="20"/>
      <c r="DK833" s="20"/>
      <c r="DL833" s="20"/>
      <c r="DM833" s="20"/>
      <c r="DN833" s="20"/>
      <c r="DO833" s="20"/>
      <c r="DP833" s="20"/>
      <c r="DQ833" s="20"/>
      <c r="DR833" s="20"/>
      <c r="DS833" s="20"/>
      <c r="DT833" s="20"/>
      <c r="DU833" s="20"/>
      <c r="DV833" s="20"/>
      <c r="DW833" s="20"/>
      <c r="DX833" s="20"/>
      <c r="DY833" s="20"/>
      <c r="DZ833" s="20"/>
      <c r="EA833" s="20"/>
      <c r="EB833" s="20"/>
      <c r="EC833" s="20"/>
      <c r="ED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  <c r="CH834" s="20"/>
      <c r="CI834" s="20"/>
      <c r="CJ834" s="20"/>
      <c r="CK834" s="20"/>
      <c r="CL834" s="20"/>
      <c r="CM834" s="20"/>
      <c r="CN834" s="20"/>
      <c r="CO834" s="20"/>
      <c r="CP834" s="20"/>
      <c r="CQ834" s="20"/>
      <c r="CR834" s="20"/>
      <c r="CS834" s="20"/>
      <c r="CT834" s="20"/>
      <c r="CU834" s="20"/>
      <c r="CV834" s="20"/>
      <c r="CW834" s="20"/>
      <c r="CX834" s="20"/>
      <c r="CY834" s="20"/>
      <c r="CZ834" s="20"/>
      <c r="DA834" s="20"/>
      <c r="DB834" s="20"/>
      <c r="DC834" s="20"/>
      <c r="DD834" s="20"/>
      <c r="DE834" s="20"/>
      <c r="DF834" s="20"/>
      <c r="DG834" s="20"/>
      <c r="DH834" s="20"/>
      <c r="DI834" s="20"/>
      <c r="DJ834" s="20"/>
      <c r="DK834" s="20"/>
      <c r="DL834" s="20"/>
      <c r="DM834" s="20"/>
      <c r="DN834" s="20"/>
      <c r="DO834" s="20"/>
      <c r="DP834" s="20"/>
      <c r="DQ834" s="20"/>
      <c r="DR834" s="20"/>
      <c r="DS834" s="20"/>
      <c r="DT834" s="20"/>
      <c r="DU834" s="20"/>
      <c r="DV834" s="20"/>
      <c r="DW834" s="20"/>
      <c r="DX834" s="20"/>
      <c r="DY834" s="20"/>
      <c r="DZ834" s="20"/>
      <c r="EA834" s="20"/>
      <c r="EB834" s="20"/>
      <c r="EC834" s="20"/>
      <c r="ED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  <c r="CH835" s="20"/>
      <c r="CI835" s="20"/>
      <c r="CJ835" s="20"/>
      <c r="CK835" s="20"/>
      <c r="CL835" s="20"/>
      <c r="CM835" s="20"/>
      <c r="CN835" s="20"/>
      <c r="CO835" s="20"/>
      <c r="CP835" s="20"/>
      <c r="CQ835" s="20"/>
      <c r="CR835" s="20"/>
      <c r="CS835" s="20"/>
      <c r="CT835" s="20"/>
      <c r="CU835" s="20"/>
      <c r="CV835" s="20"/>
      <c r="CW835" s="20"/>
      <c r="CX835" s="20"/>
      <c r="CY835" s="20"/>
      <c r="CZ835" s="20"/>
      <c r="DA835" s="20"/>
      <c r="DB835" s="20"/>
      <c r="DC835" s="20"/>
      <c r="DD835" s="20"/>
      <c r="DE835" s="20"/>
      <c r="DF835" s="20"/>
      <c r="DG835" s="20"/>
      <c r="DH835" s="20"/>
      <c r="DI835" s="20"/>
      <c r="DJ835" s="20"/>
      <c r="DK835" s="20"/>
      <c r="DL835" s="20"/>
      <c r="DM835" s="20"/>
      <c r="DN835" s="20"/>
      <c r="DO835" s="20"/>
      <c r="DP835" s="20"/>
      <c r="DQ835" s="20"/>
      <c r="DR835" s="20"/>
      <c r="DS835" s="20"/>
      <c r="DT835" s="20"/>
      <c r="DU835" s="20"/>
      <c r="DV835" s="20"/>
      <c r="DW835" s="20"/>
      <c r="DX835" s="20"/>
      <c r="DY835" s="20"/>
      <c r="DZ835" s="20"/>
      <c r="EA835" s="20"/>
      <c r="EB835" s="20"/>
      <c r="EC835" s="20"/>
      <c r="ED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  <c r="CH836" s="20"/>
      <c r="CI836" s="20"/>
      <c r="CJ836" s="20"/>
      <c r="CK836" s="20"/>
      <c r="CL836" s="20"/>
      <c r="CM836" s="20"/>
      <c r="CN836" s="20"/>
      <c r="CO836" s="20"/>
      <c r="CP836" s="20"/>
      <c r="CQ836" s="20"/>
      <c r="CR836" s="20"/>
      <c r="CS836" s="20"/>
      <c r="CT836" s="20"/>
      <c r="CU836" s="20"/>
      <c r="CV836" s="20"/>
      <c r="CW836" s="20"/>
      <c r="CX836" s="20"/>
      <c r="CY836" s="20"/>
      <c r="CZ836" s="20"/>
      <c r="DA836" s="20"/>
      <c r="DB836" s="20"/>
      <c r="DC836" s="20"/>
      <c r="DD836" s="20"/>
      <c r="DE836" s="20"/>
      <c r="DF836" s="20"/>
      <c r="DG836" s="20"/>
      <c r="DH836" s="20"/>
      <c r="DI836" s="20"/>
      <c r="DJ836" s="20"/>
      <c r="DK836" s="20"/>
      <c r="DL836" s="20"/>
      <c r="DM836" s="20"/>
      <c r="DN836" s="20"/>
      <c r="DO836" s="20"/>
      <c r="DP836" s="20"/>
      <c r="DQ836" s="20"/>
      <c r="DR836" s="20"/>
      <c r="DS836" s="20"/>
      <c r="DT836" s="20"/>
      <c r="DU836" s="20"/>
      <c r="DV836" s="20"/>
      <c r="DW836" s="20"/>
      <c r="DX836" s="20"/>
      <c r="DY836" s="20"/>
      <c r="DZ836" s="20"/>
      <c r="EA836" s="20"/>
      <c r="EB836" s="20"/>
      <c r="EC836" s="20"/>
      <c r="ED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  <c r="CH837" s="20"/>
      <c r="CI837" s="20"/>
      <c r="CJ837" s="20"/>
      <c r="CK837" s="20"/>
      <c r="CL837" s="20"/>
      <c r="CM837" s="20"/>
      <c r="CN837" s="20"/>
      <c r="CO837" s="20"/>
      <c r="CP837" s="20"/>
      <c r="CQ837" s="20"/>
      <c r="CR837" s="20"/>
      <c r="CS837" s="20"/>
      <c r="CT837" s="20"/>
      <c r="CU837" s="20"/>
      <c r="CV837" s="20"/>
      <c r="CW837" s="20"/>
      <c r="CX837" s="20"/>
      <c r="CY837" s="20"/>
      <c r="CZ837" s="20"/>
      <c r="DA837" s="20"/>
      <c r="DB837" s="20"/>
      <c r="DC837" s="20"/>
      <c r="DD837" s="20"/>
      <c r="DE837" s="20"/>
      <c r="DF837" s="20"/>
      <c r="DG837" s="20"/>
      <c r="DH837" s="20"/>
      <c r="DI837" s="20"/>
      <c r="DJ837" s="20"/>
      <c r="DK837" s="20"/>
      <c r="DL837" s="20"/>
      <c r="DM837" s="20"/>
      <c r="DN837" s="20"/>
      <c r="DO837" s="20"/>
      <c r="DP837" s="20"/>
      <c r="DQ837" s="20"/>
      <c r="DR837" s="20"/>
      <c r="DS837" s="20"/>
      <c r="DT837" s="20"/>
      <c r="DU837" s="20"/>
      <c r="DV837" s="20"/>
      <c r="DW837" s="20"/>
      <c r="DX837" s="20"/>
      <c r="DY837" s="20"/>
      <c r="DZ837" s="20"/>
      <c r="EA837" s="20"/>
      <c r="EB837" s="20"/>
      <c r="EC837" s="20"/>
      <c r="ED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  <c r="CH838" s="20"/>
      <c r="CI838" s="20"/>
      <c r="CJ838" s="20"/>
      <c r="CK838" s="20"/>
      <c r="CL838" s="20"/>
      <c r="CM838" s="20"/>
      <c r="CN838" s="20"/>
      <c r="CO838" s="20"/>
      <c r="CP838" s="20"/>
      <c r="CQ838" s="20"/>
      <c r="CR838" s="20"/>
      <c r="CS838" s="20"/>
      <c r="CT838" s="20"/>
      <c r="CU838" s="20"/>
      <c r="CV838" s="20"/>
      <c r="CW838" s="20"/>
      <c r="CX838" s="20"/>
      <c r="CY838" s="20"/>
      <c r="CZ838" s="20"/>
      <c r="DA838" s="20"/>
      <c r="DB838" s="20"/>
      <c r="DC838" s="20"/>
      <c r="DD838" s="20"/>
      <c r="DE838" s="20"/>
      <c r="DF838" s="20"/>
      <c r="DG838" s="20"/>
      <c r="DH838" s="20"/>
      <c r="DI838" s="20"/>
      <c r="DJ838" s="20"/>
      <c r="DK838" s="20"/>
      <c r="DL838" s="20"/>
      <c r="DM838" s="20"/>
      <c r="DN838" s="20"/>
      <c r="DO838" s="20"/>
      <c r="DP838" s="20"/>
      <c r="DQ838" s="20"/>
      <c r="DR838" s="20"/>
      <c r="DS838" s="20"/>
      <c r="DT838" s="20"/>
      <c r="DU838" s="20"/>
      <c r="DV838" s="20"/>
      <c r="DW838" s="20"/>
      <c r="DX838" s="20"/>
      <c r="DY838" s="20"/>
      <c r="DZ838" s="20"/>
      <c r="EA838" s="20"/>
      <c r="EB838" s="20"/>
      <c r="EC838" s="20"/>
      <c r="ED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  <c r="CH839" s="20"/>
      <c r="CI839" s="20"/>
      <c r="CJ839" s="20"/>
      <c r="CK839" s="20"/>
      <c r="CL839" s="20"/>
      <c r="CM839" s="20"/>
      <c r="CN839" s="20"/>
      <c r="CO839" s="20"/>
      <c r="CP839" s="20"/>
      <c r="CQ839" s="20"/>
      <c r="CR839" s="20"/>
      <c r="CS839" s="20"/>
      <c r="CT839" s="20"/>
      <c r="CU839" s="20"/>
      <c r="CV839" s="20"/>
      <c r="CW839" s="20"/>
      <c r="CX839" s="20"/>
      <c r="CY839" s="20"/>
      <c r="CZ839" s="20"/>
      <c r="DA839" s="20"/>
      <c r="DB839" s="20"/>
      <c r="DC839" s="20"/>
      <c r="DD839" s="20"/>
      <c r="DE839" s="20"/>
      <c r="DF839" s="20"/>
      <c r="DG839" s="20"/>
      <c r="DH839" s="20"/>
      <c r="DI839" s="20"/>
      <c r="DJ839" s="20"/>
      <c r="DK839" s="20"/>
      <c r="DL839" s="20"/>
      <c r="DM839" s="20"/>
      <c r="DN839" s="20"/>
      <c r="DO839" s="20"/>
      <c r="DP839" s="20"/>
      <c r="DQ839" s="20"/>
      <c r="DR839" s="20"/>
      <c r="DS839" s="20"/>
      <c r="DT839" s="20"/>
      <c r="DU839" s="20"/>
      <c r="DV839" s="20"/>
      <c r="DW839" s="20"/>
      <c r="DX839" s="20"/>
      <c r="DY839" s="20"/>
      <c r="DZ839" s="20"/>
      <c r="EA839" s="20"/>
      <c r="EB839" s="20"/>
      <c r="EC839" s="20"/>
      <c r="ED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  <c r="CH840" s="20"/>
      <c r="CI840" s="20"/>
      <c r="CJ840" s="20"/>
      <c r="CK840" s="20"/>
      <c r="CL840" s="20"/>
      <c r="CM840" s="20"/>
      <c r="CN840" s="20"/>
      <c r="CO840" s="20"/>
      <c r="CP840" s="20"/>
      <c r="CQ840" s="20"/>
      <c r="CR840" s="20"/>
      <c r="CS840" s="20"/>
      <c r="CT840" s="20"/>
      <c r="CU840" s="20"/>
      <c r="CV840" s="20"/>
      <c r="CW840" s="20"/>
      <c r="CX840" s="20"/>
      <c r="CY840" s="20"/>
      <c r="CZ840" s="20"/>
      <c r="DA840" s="20"/>
      <c r="DB840" s="20"/>
      <c r="DC840" s="20"/>
      <c r="DD840" s="20"/>
      <c r="DE840" s="20"/>
      <c r="DF840" s="20"/>
      <c r="DG840" s="20"/>
      <c r="DH840" s="20"/>
      <c r="DI840" s="20"/>
      <c r="DJ840" s="20"/>
      <c r="DK840" s="20"/>
      <c r="DL840" s="20"/>
      <c r="DM840" s="20"/>
      <c r="DN840" s="20"/>
      <c r="DO840" s="20"/>
      <c r="DP840" s="20"/>
      <c r="DQ840" s="20"/>
      <c r="DR840" s="20"/>
      <c r="DS840" s="20"/>
      <c r="DT840" s="20"/>
      <c r="DU840" s="20"/>
      <c r="DV840" s="20"/>
      <c r="DW840" s="20"/>
      <c r="DX840" s="20"/>
      <c r="DY840" s="20"/>
      <c r="DZ840" s="20"/>
      <c r="EA840" s="20"/>
      <c r="EB840" s="20"/>
      <c r="EC840" s="20"/>
      <c r="ED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  <c r="CH841" s="20"/>
      <c r="CI841" s="20"/>
      <c r="CJ841" s="20"/>
      <c r="CK841" s="20"/>
      <c r="CL841" s="20"/>
      <c r="CM841" s="20"/>
      <c r="CN841" s="20"/>
      <c r="CO841" s="20"/>
      <c r="CP841" s="20"/>
      <c r="CQ841" s="20"/>
      <c r="CR841" s="20"/>
      <c r="CS841" s="20"/>
      <c r="CT841" s="20"/>
      <c r="CU841" s="20"/>
      <c r="CV841" s="20"/>
      <c r="CW841" s="20"/>
      <c r="CX841" s="20"/>
      <c r="CY841" s="20"/>
      <c r="CZ841" s="20"/>
      <c r="DA841" s="20"/>
      <c r="DB841" s="20"/>
      <c r="DC841" s="20"/>
      <c r="DD841" s="20"/>
      <c r="DE841" s="20"/>
      <c r="DF841" s="20"/>
      <c r="DG841" s="20"/>
      <c r="DH841" s="20"/>
      <c r="DI841" s="20"/>
      <c r="DJ841" s="20"/>
      <c r="DK841" s="20"/>
      <c r="DL841" s="20"/>
      <c r="DM841" s="20"/>
      <c r="DN841" s="20"/>
      <c r="DO841" s="20"/>
      <c r="DP841" s="20"/>
      <c r="DQ841" s="20"/>
      <c r="DR841" s="20"/>
      <c r="DS841" s="20"/>
      <c r="DT841" s="20"/>
      <c r="DU841" s="20"/>
      <c r="DV841" s="20"/>
      <c r="DW841" s="20"/>
      <c r="DX841" s="20"/>
      <c r="DY841" s="20"/>
      <c r="DZ841" s="20"/>
      <c r="EA841" s="20"/>
      <c r="EB841" s="20"/>
      <c r="EC841" s="20"/>
      <c r="ED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  <c r="CH842" s="20"/>
      <c r="CI842" s="20"/>
      <c r="CJ842" s="20"/>
      <c r="CK842" s="20"/>
      <c r="CL842" s="20"/>
      <c r="CM842" s="20"/>
      <c r="CN842" s="20"/>
      <c r="CO842" s="20"/>
      <c r="CP842" s="20"/>
      <c r="CQ842" s="20"/>
      <c r="CR842" s="20"/>
      <c r="CS842" s="20"/>
      <c r="CT842" s="20"/>
      <c r="CU842" s="20"/>
      <c r="CV842" s="20"/>
      <c r="CW842" s="20"/>
      <c r="CX842" s="20"/>
      <c r="CY842" s="20"/>
      <c r="CZ842" s="20"/>
      <c r="DA842" s="20"/>
      <c r="DB842" s="20"/>
      <c r="DC842" s="20"/>
      <c r="DD842" s="20"/>
      <c r="DE842" s="20"/>
      <c r="DF842" s="20"/>
      <c r="DG842" s="20"/>
      <c r="DH842" s="20"/>
      <c r="DI842" s="20"/>
      <c r="DJ842" s="20"/>
      <c r="DK842" s="20"/>
      <c r="DL842" s="20"/>
      <c r="DM842" s="20"/>
      <c r="DN842" s="20"/>
      <c r="DO842" s="20"/>
      <c r="DP842" s="20"/>
      <c r="DQ842" s="20"/>
      <c r="DR842" s="20"/>
      <c r="DS842" s="20"/>
      <c r="DT842" s="20"/>
      <c r="DU842" s="20"/>
      <c r="DV842" s="20"/>
      <c r="DW842" s="20"/>
      <c r="DX842" s="20"/>
      <c r="DY842" s="20"/>
      <c r="DZ842" s="20"/>
      <c r="EA842" s="20"/>
      <c r="EB842" s="20"/>
      <c r="EC842" s="20"/>
      <c r="ED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  <c r="CH843" s="20"/>
      <c r="CI843" s="20"/>
      <c r="CJ843" s="20"/>
      <c r="CK843" s="20"/>
      <c r="CL843" s="20"/>
      <c r="CM843" s="20"/>
      <c r="CN843" s="20"/>
      <c r="CO843" s="20"/>
      <c r="CP843" s="20"/>
      <c r="CQ843" s="20"/>
      <c r="CR843" s="20"/>
      <c r="CS843" s="20"/>
      <c r="CT843" s="20"/>
      <c r="CU843" s="20"/>
      <c r="CV843" s="20"/>
      <c r="CW843" s="20"/>
      <c r="CX843" s="20"/>
      <c r="CY843" s="20"/>
      <c r="CZ843" s="20"/>
      <c r="DA843" s="20"/>
      <c r="DB843" s="20"/>
      <c r="DC843" s="20"/>
      <c r="DD843" s="20"/>
      <c r="DE843" s="20"/>
      <c r="DF843" s="20"/>
      <c r="DG843" s="20"/>
      <c r="DH843" s="20"/>
      <c r="DI843" s="20"/>
      <c r="DJ843" s="20"/>
      <c r="DK843" s="20"/>
      <c r="DL843" s="20"/>
      <c r="DM843" s="20"/>
      <c r="DN843" s="20"/>
      <c r="DO843" s="20"/>
      <c r="DP843" s="20"/>
      <c r="DQ843" s="20"/>
      <c r="DR843" s="20"/>
      <c r="DS843" s="20"/>
      <c r="DT843" s="20"/>
      <c r="DU843" s="20"/>
      <c r="DV843" s="20"/>
      <c r="DW843" s="20"/>
      <c r="DX843" s="20"/>
      <c r="DY843" s="20"/>
      <c r="DZ843" s="20"/>
      <c r="EA843" s="20"/>
      <c r="EB843" s="20"/>
      <c r="EC843" s="20"/>
      <c r="ED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  <c r="CH844" s="20"/>
      <c r="CI844" s="20"/>
      <c r="CJ844" s="20"/>
      <c r="CK844" s="20"/>
      <c r="CL844" s="20"/>
      <c r="CM844" s="20"/>
      <c r="CN844" s="20"/>
      <c r="CO844" s="20"/>
      <c r="CP844" s="20"/>
      <c r="CQ844" s="20"/>
      <c r="CR844" s="20"/>
      <c r="CS844" s="20"/>
      <c r="CT844" s="20"/>
      <c r="CU844" s="20"/>
      <c r="CV844" s="20"/>
      <c r="CW844" s="20"/>
      <c r="CX844" s="20"/>
      <c r="CY844" s="20"/>
      <c r="CZ844" s="20"/>
      <c r="DA844" s="20"/>
      <c r="DB844" s="20"/>
      <c r="DC844" s="20"/>
      <c r="DD844" s="20"/>
      <c r="DE844" s="20"/>
      <c r="DF844" s="20"/>
      <c r="DG844" s="20"/>
      <c r="DH844" s="20"/>
      <c r="DI844" s="20"/>
      <c r="DJ844" s="20"/>
      <c r="DK844" s="20"/>
      <c r="DL844" s="20"/>
      <c r="DM844" s="20"/>
      <c r="DN844" s="20"/>
      <c r="DO844" s="20"/>
      <c r="DP844" s="20"/>
      <c r="DQ844" s="20"/>
      <c r="DR844" s="20"/>
      <c r="DS844" s="20"/>
      <c r="DT844" s="20"/>
      <c r="DU844" s="20"/>
      <c r="DV844" s="20"/>
      <c r="DW844" s="20"/>
      <c r="DX844" s="20"/>
      <c r="DY844" s="20"/>
      <c r="DZ844" s="20"/>
      <c r="EA844" s="20"/>
      <c r="EB844" s="20"/>
      <c r="EC844" s="20"/>
      <c r="ED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  <c r="CH845" s="20"/>
      <c r="CI845" s="20"/>
      <c r="CJ845" s="20"/>
      <c r="CK845" s="20"/>
      <c r="CL845" s="20"/>
      <c r="CM845" s="20"/>
      <c r="CN845" s="20"/>
      <c r="CO845" s="20"/>
      <c r="CP845" s="20"/>
      <c r="CQ845" s="20"/>
      <c r="CR845" s="20"/>
      <c r="CS845" s="20"/>
      <c r="CT845" s="20"/>
      <c r="CU845" s="20"/>
      <c r="CV845" s="20"/>
      <c r="CW845" s="20"/>
      <c r="CX845" s="20"/>
      <c r="CY845" s="20"/>
      <c r="CZ845" s="20"/>
      <c r="DA845" s="20"/>
      <c r="DB845" s="20"/>
      <c r="DC845" s="20"/>
      <c r="DD845" s="20"/>
      <c r="DE845" s="20"/>
      <c r="DF845" s="20"/>
      <c r="DG845" s="20"/>
      <c r="DH845" s="20"/>
      <c r="DI845" s="20"/>
      <c r="DJ845" s="20"/>
      <c r="DK845" s="20"/>
      <c r="DL845" s="20"/>
      <c r="DM845" s="20"/>
      <c r="DN845" s="20"/>
      <c r="DO845" s="20"/>
      <c r="DP845" s="20"/>
      <c r="DQ845" s="20"/>
      <c r="DR845" s="20"/>
      <c r="DS845" s="20"/>
      <c r="DT845" s="20"/>
      <c r="DU845" s="20"/>
      <c r="DV845" s="20"/>
      <c r="DW845" s="20"/>
      <c r="DX845" s="20"/>
      <c r="DY845" s="20"/>
      <c r="DZ845" s="20"/>
      <c r="EA845" s="20"/>
      <c r="EB845" s="20"/>
      <c r="EC845" s="20"/>
      <c r="ED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  <c r="CH846" s="20"/>
      <c r="CI846" s="20"/>
      <c r="CJ846" s="20"/>
      <c r="CK846" s="20"/>
      <c r="CL846" s="20"/>
      <c r="CM846" s="20"/>
      <c r="CN846" s="20"/>
      <c r="CO846" s="20"/>
      <c r="CP846" s="20"/>
      <c r="CQ846" s="20"/>
      <c r="CR846" s="20"/>
      <c r="CS846" s="20"/>
      <c r="CT846" s="20"/>
      <c r="CU846" s="20"/>
      <c r="CV846" s="20"/>
      <c r="CW846" s="20"/>
      <c r="CX846" s="20"/>
      <c r="CY846" s="20"/>
      <c r="CZ846" s="20"/>
      <c r="DA846" s="20"/>
      <c r="DB846" s="20"/>
      <c r="DC846" s="20"/>
      <c r="DD846" s="20"/>
      <c r="DE846" s="20"/>
      <c r="DF846" s="20"/>
      <c r="DG846" s="20"/>
      <c r="DH846" s="20"/>
      <c r="DI846" s="20"/>
      <c r="DJ846" s="20"/>
      <c r="DK846" s="20"/>
      <c r="DL846" s="20"/>
      <c r="DM846" s="20"/>
      <c r="DN846" s="20"/>
      <c r="DO846" s="20"/>
      <c r="DP846" s="20"/>
      <c r="DQ846" s="20"/>
      <c r="DR846" s="20"/>
      <c r="DS846" s="20"/>
      <c r="DT846" s="20"/>
      <c r="DU846" s="20"/>
      <c r="DV846" s="20"/>
      <c r="DW846" s="20"/>
      <c r="DX846" s="20"/>
      <c r="DY846" s="20"/>
      <c r="DZ846" s="20"/>
      <c r="EA846" s="20"/>
      <c r="EB846" s="20"/>
      <c r="EC846" s="20"/>
      <c r="ED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  <c r="CH847" s="20"/>
      <c r="CI847" s="20"/>
      <c r="CJ847" s="20"/>
      <c r="CK847" s="20"/>
      <c r="CL847" s="20"/>
      <c r="CM847" s="20"/>
      <c r="CN847" s="20"/>
      <c r="CO847" s="20"/>
      <c r="CP847" s="20"/>
      <c r="CQ847" s="20"/>
      <c r="CR847" s="20"/>
      <c r="CS847" s="20"/>
      <c r="CT847" s="20"/>
      <c r="CU847" s="20"/>
      <c r="CV847" s="20"/>
      <c r="CW847" s="20"/>
      <c r="CX847" s="20"/>
      <c r="CY847" s="20"/>
      <c r="CZ847" s="20"/>
      <c r="DA847" s="20"/>
      <c r="DB847" s="20"/>
      <c r="DC847" s="20"/>
      <c r="DD847" s="20"/>
      <c r="DE847" s="20"/>
      <c r="DF847" s="20"/>
      <c r="DG847" s="20"/>
      <c r="DH847" s="20"/>
      <c r="DI847" s="20"/>
      <c r="DJ847" s="20"/>
      <c r="DK847" s="20"/>
      <c r="DL847" s="20"/>
      <c r="DM847" s="20"/>
      <c r="DN847" s="20"/>
      <c r="DO847" s="20"/>
      <c r="DP847" s="20"/>
      <c r="DQ847" s="20"/>
      <c r="DR847" s="20"/>
      <c r="DS847" s="20"/>
      <c r="DT847" s="20"/>
      <c r="DU847" s="20"/>
      <c r="DV847" s="20"/>
      <c r="DW847" s="20"/>
      <c r="DX847" s="20"/>
      <c r="DY847" s="20"/>
      <c r="DZ847" s="20"/>
      <c r="EA847" s="20"/>
      <c r="EB847" s="20"/>
      <c r="EC847" s="20"/>
      <c r="ED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  <c r="CH848" s="20"/>
      <c r="CI848" s="20"/>
      <c r="CJ848" s="20"/>
      <c r="CK848" s="20"/>
      <c r="CL848" s="20"/>
      <c r="CM848" s="20"/>
      <c r="CN848" s="20"/>
      <c r="CO848" s="20"/>
      <c r="CP848" s="20"/>
      <c r="CQ848" s="20"/>
      <c r="CR848" s="20"/>
      <c r="CS848" s="20"/>
      <c r="CT848" s="20"/>
      <c r="CU848" s="20"/>
      <c r="CV848" s="20"/>
      <c r="CW848" s="20"/>
      <c r="CX848" s="20"/>
      <c r="CY848" s="20"/>
      <c r="CZ848" s="20"/>
      <c r="DA848" s="20"/>
      <c r="DB848" s="20"/>
      <c r="DC848" s="20"/>
      <c r="DD848" s="20"/>
      <c r="DE848" s="20"/>
      <c r="DF848" s="20"/>
      <c r="DG848" s="20"/>
      <c r="DH848" s="20"/>
      <c r="DI848" s="20"/>
      <c r="DJ848" s="20"/>
      <c r="DK848" s="20"/>
      <c r="DL848" s="20"/>
      <c r="DM848" s="20"/>
      <c r="DN848" s="20"/>
      <c r="DO848" s="20"/>
      <c r="DP848" s="20"/>
      <c r="DQ848" s="20"/>
      <c r="DR848" s="20"/>
      <c r="DS848" s="20"/>
      <c r="DT848" s="20"/>
      <c r="DU848" s="20"/>
      <c r="DV848" s="20"/>
      <c r="DW848" s="20"/>
      <c r="DX848" s="20"/>
      <c r="DY848" s="20"/>
      <c r="DZ848" s="20"/>
      <c r="EA848" s="20"/>
      <c r="EB848" s="20"/>
      <c r="EC848" s="20"/>
      <c r="ED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  <c r="CH849" s="20"/>
      <c r="CI849" s="20"/>
      <c r="CJ849" s="20"/>
      <c r="CK849" s="20"/>
      <c r="CL849" s="20"/>
      <c r="CM849" s="20"/>
      <c r="CN849" s="20"/>
      <c r="CO849" s="20"/>
      <c r="CP849" s="20"/>
      <c r="CQ849" s="20"/>
      <c r="CR849" s="20"/>
      <c r="CS849" s="20"/>
      <c r="CT849" s="20"/>
      <c r="CU849" s="20"/>
      <c r="CV849" s="20"/>
      <c r="CW849" s="20"/>
      <c r="CX849" s="20"/>
      <c r="CY849" s="20"/>
      <c r="CZ849" s="20"/>
      <c r="DA849" s="20"/>
      <c r="DB849" s="20"/>
      <c r="DC849" s="20"/>
      <c r="DD849" s="20"/>
      <c r="DE849" s="20"/>
      <c r="DF849" s="20"/>
      <c r="DG849" s="20"/>
      <c r="DH849" s="20"/>
      <c r="DI849" s="20"/>
      <c r="DJ849" s="20"/>
      <c r="DK849" s="20"/>
      <c r="DL849" s="20"/>
      <c r="DM849" s="20"/>
      <c r="DN849" s="20"/>
      <c r="DO849" s="20"/>
      <c r="DP849" s="20"/>
      <c r="DQ849" s="20"/>
      <c r="DR849" s="20"/>
      <c r="DS849" s="20"/>
      <c r="DT849" s="20"/>
      <c r="DU849" s="20"/>
      <c r="DV849" s="20"/>
      <c r="DW849" s="20"/>
      <c r="DX849" s="20"/>
      <c r="DY849" s="20"/>
      <c r="DZ849" s="20"/>
      <c r="EA849" s="20"/>
      <c r="EB849" s="20"/>
      <c r="EC849" s="20"/>
      <c r="ED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  <c r="CH850" s="20"/>
      <c r="CI850" s="20"/>
      <c r="CJ850" s="20"/>
      <c r="CK850" s="20"/>
      <c r="CL850" s="20"/>
      <c r="CM850" s="20"/>
      <c r="CN850" s="20"/>
      <c r="CO850" s="20"/>
      <c r="CP850" s="20"/>
      <c r="CQ850" s="20"/>
      <c r="CR850" s="20"/>
      <c r="CS850" s="20"/>
      <c r="CT850" s="20"/>
      <c r="CU850" s="20"/>
      <c r="CV850" s="20"/>
      <c r="CW850" s="20"/>
      <c r="CX850" s="20"/>
      <c r="CY850" s="20"/>
      <c r="CZ850" s="20"/>
      <c r="DA850" s="20"/>
      <c r="DB850" s="20"/>
      <c r="DC850" s="20"/>
      <c r="DD850" s="20"/>
      <c r="DE850" s="20"/>
      <c r="DF850" s="20"/>
      <c r="DG850" s="20"/>
      <c r="DH850" s="20"/>
      <c r="DI850" s="20"/>
      <c r="DJ850" s="20"/>
      <c r="DK850" s="20"/>
      <c r="DL850" s="20"/>
      <c r="DM850" s="20"/>
      <c r="DN850" s="20"/>
      <c r="DO850" s="20"/>
      <c r="DP850" s="20"/>
      <c r="DQ850" s="20"/>
      <c r="DR850" s="20"/>
      <c r="DS850" s="20"/>
      <c r="DT850" s="20"/>
      <c r="DU850" s="20"/>
      <c r="DV850" s="20"/>
      <c r="DW850" s="20"/>
      <c r="DX850" s="20"/>
      <c r="DY850" s="20"/>
      <c r="DZ850" s="20"/>
      <c r="EA850" s="20"/>
      <c r="EB850" s="20"/>
      <c r="EC850" s="20"/>
      <c r="ED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  <c r="CH851" s="20"/>
      <c r="CI851" s="20"/>
      <c r="CJ851" s="20"/>
      <c r="CK851" s="20"/>
      <c r="CL851" s="20"/>
      <c r="CM851" s="20"/>
      <c r="CN851" s="20"/>
      <c r="CO851" s="20"/>
      <c r="CP851" s="20"/>
      <c r="CQ851" s="20"/>
      <c r="CR851" s="20"/>
      <c r="CS851" s="20"/>
      <c r="CT851" s="20"/>
      <c r="CU851" s="20"/>
      <c r="CV851" s="20"/>
      <c r="CW851" s="20"/>
      <c r="CX851" s="20"/>
      <c r="CY851" s="20"/>
      <c r="CZ851" s="20"/>
      <c r="DA851" s="20"/>
      <c r="DB851" s="20"/>
      <c r="DC851" s="20"/>
      <c r="DD851" s="20"/>
      <c r="DE851" s="20"/>
      <c r="DF851" s="20"/>
      <c r="DG851" s="20"/>
      <c r="DH851" s="20"/>
      <c r="DI851" s="20"/>
      <c r="DJ851" s="20"/>
      <c r="DK851" s="20"/>
      <c r="DL851" s="20"/>
      <c r="DM851" s="20"/>
      <c r="DN851" s="20"/>
      <c r="DO851" s="20"/>
      <c r="DP851" s="20"/>
      <c r="DQ851" s="20"/>
      <c r="DR851" s="20"/>
      <c r="DS851" s="20"/>
      <c r="DT851" s="20"/>
      <c r="DU851" s="20"/>
      <c r="DV851" s="20"/>
      <c r="DW851" s="20"/>
      <c r="DX851" s="20"/>
      <c r="DY851" s="20"/>
      <c r="DZ851" s="20"/>
      <c r="EA851" s="20"/>
      <c r="EB851" s="20"/>
      <c r="EC851" s="20"/>
      <c r="ED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  <c r="CH852" s="20"/>
      <c r="CI852" s="20"/>
      <c r="CJ852" s="20"/>
      <c r="CK852" s="20"/>
      <c r="CL852" s="20"/>
      <c r="CM852" s="20"/>
      <c r="CN852" s="20"/>
      <c r="CO852" s="20"/>
      <c r="CP852" s="20"/>
      <c r="CQ852" s="20"/>
      <c r="CR852" s="20"/>
      <c r="CS852" s="20"/>
      <c r="CT852" s="20"/>
      <c r="CU852" s="20"/>
      <c r="CV852" s="20"/>
      <c r="CW852" s="20"/>
      <c r="CX852" s="20"/>
      <c r="CY852" s="20"/>
      <c r="CZ852" s="20"/>
      <c r="DA852" s="20"/>
      <c r="DB852" s="20"/>
      <c r="DC852" s="20"/>
      <c r="DD852" s="20"/>
      <c r="DE852" s="20"/>
      <c r="DF852" s="20"/>
      <c r="DG852" s="20"/>
      <c r="DH852" s="20"/>
      <c r="DI852" s="20"/>
      <c r="DJ852" s="20"/>
      <c r="DK852" s="20"/>
      <c r="DL852" s="20"/>
      <c r="DM852" s="20"/>
      <c r="DN852" s="20"/>
      <c r="DO852" s="20"/>
      <c r="DP852" s="20"/>
      <c r="DQ852" s="20"/>
      <c r="DR852" s="20"/>
      <c r="DS852" s="20"/>
      <c r="DT852" s="20"/>
      <c r="DU852" s="20"/>
      <c r="DV852" s="20"/>
      <c r="DW852" s="20"/>
      <c r="DX852" s="20"/>
      <c r="DY852" s="20"/>
      <c r="DZ852" s="20"/>
      <c r="EA852" s="20"/>
      <c r="EB852" s="20"/>
      <c r="EC852" s="20"/>
      <c r="ED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  <c r="CH853" s="20"/>
      <c r="CI853" s="20"/>
      <c r="CJ853" s="20"/>
      <c r="CK853" s="20"/>
      <c r="CL853" s="20"/>
      <c r="CM853" s="20"/>
      <c r="CN853" s="20"/>
      <c r="CO853" s="20"/>
      <c r="CP853" s="20"/>
      <c r="CQ853" s="20"/>
      <c r="CR853" s="20"/>
      <c r="CS853" s="20"/>
      <c r="CT853" s="20"/>
      <c r="CU853" s="20"/>
      <c r="CV853" s="20"/>
      <c r="CW853" s="20"/>
      <c r="CX853" s="20"/>
      <c r="CY853" s="20"/>
      <c r="CZ853" s="20"/>
      <c r="DA853" s="20"/>
      <c r="DB853" s="20"/>
      <c r="DC853" s="20"/>
      <c r="DD853" s="20"/>
      <c r="DE853" s="20"/>
      <c r="DF853" s="20"/>
      <c r="DG853" s="20"/>
      <c r="DH853" s="20"/>
      <c r="DI853" s="20"/>
      <c r="DJ853" s="20"/>
      <c r="DK853" s="20"/>
      <c r="DL853" s="20"/>
      <c r="DM853" s="20"/>
      <c r="DN853" s="20"/>
      <c r="DO853" s="20"/>
      <c r="DP853" s="20"/>
      <c r="DQ853" s="20"/>
      <c r="DR853" s="20"/>
      <c r="DS853" s="20"/>
      <c r="DT853" s="20"/>
      <c r="DU853" s="20"/>
      <c r="DV853" s="20"/>
      <c r="DW853" s="20"/>
      <c r="DX853" s="20"/>
      <c r="DY853" s="20"/>
      <c r="DZ853" s="20"/>
      <c r="EA853" s="20"/>
      <c r="EB853" s="20"/>
      <c r="EC853" s="20"/>
      <c r="ED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  <c r="CH854" s="20"/>
      <c r="CI854" s="20"/>
      <c r="CJ854" s="20"/>
      <c r="CK854" s="20"/>
      <c r="CL854" s="20"/>
      <c r="CM854" s="20"/>
      <c r="CN854" s="20"/>
      <c r="CO854" s="20"/>
      <c r="CP854" s="20"/>
      <c r="CQ854" s="20"/>
      <c r="CR854" s="20"/>
      <c r="CS854" s="20"/>
      <c r="CT854" s="20"/>
      <c r="CU854" s="20"/>
      <c r="CV854" s="20"/>
      <c r="CW854" s="20"/>
      <c r="CX854" s="20"/>
      <c r="CY854" s="20"/>
      <c r="CZ854" s="20"/>
      <c r="DA854" s="20"/>
      <c r="DB854" s="20"/>
      <c r="DC854" s="20"/>
      <c r="DD854" s="20"/>
      <c r="DE854" s="20"/>
      <c r="DF854" s="20"/>
      <c r="DG854" s="20"/>
      <c r="DH854" s="20"/>
      <c r="DI854" s="20"/>
      <c r="DJ854" s="20"/>
      <c r="DK854" s="20"/>
      <c r="DL854" s="20"/>
      <c r="DM854" s="20"/>
      <c r="DN854" s="20"/>
      <c r="DO854" s="20"/>
      <c r="DP854" s="20"/>
      <c r="DQ854" s="20"/>
      <c r="DR854" s="20"/>
      <c r="DS854" s="20"/>
      <c r="DT854" s="20"/>
      <c r="DU854" s="20"/>
      <c r="DV854" s="20"/>
      <c r="DW854" s="20"/>
      <c r="DX854" s="20"/>
      <c r="DY854" s="20"/>
      <c r="DZ854" s="20"/>
      <c r="EA854" s="20"/>
      <c r="EB854" s="20"/>
      <c r="EC854" s="20"/>
      <c r="ED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  <c r="CH855" s="20"/>
      <c r="CI855" s="20"/>
      <c r="CJ855" s="20"/>
      <c r="CK855" s="20"/>
      <c r="CL855" s="20"/>
      <c r="CM855" s="20"/>
      <c r="CN855" s="20"/>
      <c r="CO855" s="20"/>
      <c r="CP855" s="20"/>
      <c r="CQ855" s="20"/>
      <c r="CR855" s="20"/>
      <c r="CS855" s="20"/>
      <c r="CT855" s="20"/>
      <c r="CU855" s="20"/>
      <c r="CV855" s="20"/>
      <c r="CW855" s="20"/>
      <c r="CX855" s="20"/>
      <c r="CY855" s="20"/>
      <c r="CZ855" s="20"/>
      <c r="DA855" s="20"/>
      <c r="DB855" s="20"/>
      <c r="DC855" s="20"/>
      <c r="DD855" s="20"/>
      <c r="DE855" s="20"/>
      <c r="DF855" s="20"/>
      <c r="DG855" s="20"/>
      <c r="DH855" s="20"/>
      <c r="DI855" s="20"/>
      <c r="DJ855" s="20"/>
      <c r="DK855" s="20"/>
      <c r="DL855" s="20"/>
      <c r="DM855" s="20"/>
      <c r="DN855" s="20"/>
      <c r="DO855" s="20"/>
      <c r="DP855" s="20"/>
      <c r="DQ855" s="20"/>
      <c r="DR855" s="20"/>
      <c r="DS855" s="20"/>
      <c r="DT855" s="20"/>
      <c r="DU855" s="20"/>
      <c r="DV855" s="20"/>
      <c r="DW855" s="20"/>
      <c r="DX855" s="20"/>
      <c r="DY855" s="20"/>
      <c r="DZ855" s="20"/>
      <c r="EA855" s="20"/>
      <c r="EB855" s="20"/>
      <c r="EC855" s="20"/>
      <c r="ED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  <c r="CH856" s="20"/>
      <c r="CI856" s="20"/>
      <c r="CJ856" s="20"/>
      <c r="CK856" s="20"/>
      <c r="CL856" s="20"/>
      <c r="CM856" s="20"/>
      <c r="CN856" s="20"/>
      <c r="CO856" s="20"/>
      <c r="CP856" s="20"/>
      <c r="CQ856" s="20"/>
      <c r="CR856" s="20"/>
      <c r="CS856" s="20"/>
      <c r="CT856" s="20"/>
      <c r="CU856" s="20"/>
      <c r="CV856" s="20"/>
      <c r="CW856" s="20"/>
      <c r="CX856" s="20"/>
      <c r="CY856" s="20"/>
      <c r="CZ856" s="20"/>
      <c r="DA856" s="20"/>
      <c r="DB856" s="20"/>
      <c r="DC856" s="20"/>
      <c r="DD856" s="20"/>
      <c r="DE856" s="20"/>
      <c r="DF856" s="20"/>
      <c r="DG856" s="20"/>
      <c r="DH856" s="20"/>
      <c r="DI856" s="20"/>
      <c r="DJ856" s="20"/>
      <c r="DK856" s="20"/>
      <c r="DL856" s="20"/>
      <c r="DM856" s="20"/>
      <c r="DN856" s="20"/>
      <c r="DO856" s="20"/>
      <c r="DP856" s="20"/>
      <c r="DQ856" s="20"/>
      <c r="DR856" s="20"/>
      <c r="DS856" s="20"/>
      <c r="DT856" s="20"/>
      <c r="DU856" s="20"/>
      <c r="DV856" s="20"/>
      <c r="DW856" s="20"/>
      <c r="DX856" s="20"/>
      <c r="DY856" s="20"/>
      <c r="DZ856" s="20"/>
      <c r="EA856" s="20"/>
      <c r="EB856" s="20"/>
      <c r="EC856" s="20"/>
      <c r="ED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  <c r="CH857" s="20"/>
      <c r="CI857" s="20"/>
      <c r="CJ857" s="20"/>
      <c r="CK857" s="20"/>
      <c r="CL857" s="20"/>
      <c r="CM857" s="20"/>
      <c r="CN857" s="20"/>
      <c r="CO857" s="20"/>
      <c r="CP857" s="20"/>
      <c r="CQ857" s="20"/>
      <c r="CR857" s="20"/>
      <c r="CS857" s="20"/>
      <c r="CT857" s="20"/>
      <c r="CU857" s="20"/>
      <c r="CV857" s="20"/>
      <c r="CW857" s="20"/>
      <c r="CX857" s="20"/>
      <c r="CY857" s="20"/>
      <c r="CZ857" s="20"/>
      <c r="DA857" s="20"/>
      <c r="DB857" s="20"/>
      <c r="DC857" s="20"/>
      <c r="DD857" s="20"/>
      <c r="DE857" s="20"/>
      <c r="DF857" s="20"/>
      <c r="DG857" s="20"/>
      <c r="DH857" s="20"/>
      <c r="DI857" s="20"/>
      <c r="DJ857" s="20"/>
      <c r="DK857" s="20"/>
      <c r="DL857" s="20"/>
      <c r="DM857" s="20"/>
      <c r="DN857" s="20"/>
      <c r="DO857" s="20"/>
      <c r="DP857" s="20"/>
      <c r="DQ857" s="20"/>
      <c r="DR857" s="20"/>
      <c r="DS857" s="20"/>
      <c r="DT857" s="20"/>
      <c r="DU857" s="20"/>
      <c r="DV857" s="20"/>
      <c r="DW857" s="20"/>
      <c r="DX857" s="20"/>
      <c r="DY857" s="20"/>
      <c r="DZ857" s="20"/>
      <c r="EA857" s="20"/>
      <c r="EB857" s="20"/>
      <c r="EC857" s="20"/>
      <c r="ED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  <c r="CH858" s="20"/>
      <c r="CI858" s="20"/>
      <c r="CJ858" s="20"/>
      <c r="CK858" s="20"/>
      <c r="CL858" s="20"/>
      <c r="CM858" s="20"/>
      <c r="CN858" s="20"/>
      <c r="CO858" s="20"/>
      <c r="CP858" s="20"/>
      <c r="CQ858" s="20"/>
      <c r="CR858" s="20"/>
      <c r="CS858" s="20"/>
      <c r="CT858" s="20"/>
      <c r="CU858" s="20"/>
      <c r="CV858" s="20"/>
      <c r="CW858" s="20"/>
      <c r="CX858" s="20"/>
      <c r="CY858" s="20"/>
      <c r="CZ858" s="20"/>
      <c r="DA858" s="20"/>
      <c r="DB858" s="20"/>
      <c r="DC858" s="20"/>
      <c r="DD858" s="20"/>
      <c r="DE858" s="20"/>
      <c r="DF858" s="20"/>
      <c r="DG858" s="20"/>
      <c r="DH858" s="20"/>
      <c r="DI858" s="20"/>
      <c r="DJ858" s="20"/>
      <c r="DK858" s="20"/>
      <c r="DL858" s="20"/>
      <c r="DM858" s="20"/>
      <c r="DN858" s="20"/>
      <c r="DO858" s="20"/>
      <c r="DP858" s="20"/>
      <c r="DQ858" s="20"/>
      <c r="DR858" s="20"/>
      <c r="DS858" s="20"/>
      <c r="DT858" s="20"/>
      <c r="DU858" s="20"/>
      <c r="DV858" s="20"/>
      <c r="DW858" s="20"/>
      <c r="DX858" s="20"/>
      <c r="DY858" s="20"/>
      <c r="DZ858" s="20"/>
      <c r="EA858" s="20"/>
      <c r="EB858" s="20"/>
      <c r="EC858" s="20"/>
      <c r="ED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  <c r="CH859" s="20"/>
      <c r="CI859" s="20"/>
      <c r="CJ859" s="20"/>
      <c r="CK859" s="20"/>
      <c r="CL859" s="20"/>
      <c r="CM859" s="20"/>
      <c r="CN859" s="20"/>
      <c r="CO859" s="20"/>
      <c r="CP859" s="20"/>
      <c r="CQ859" s="20"/>
      <c r="CR859" s="20"/>
      <c r="CS859" s="20"/>
      <c r="CT859" s="20"/>
      <c r="CU859" s="20"/>
      <c r="CV859" s="20"/>
      <c r="CW859" s="20"/>
      <c r="CX859" s="20"/>
      <c r="CY859" s="20"/>
      <c r="CZ859" s="20"/>
      <c r="DA859" s="20"/>
      <c r="DB859" s="20"/>
      <c r="DC859" s="20"/>
      <c r="DD859" s="20"/>
      <c r="DE859" s="20"/>
      <c r="DF859" s="20"/>
      <c r="DG859" s="20"/>
      <c r="DH859" s="20"/>
      <c r="DI859" s="20"/>
      <c r="DJ859" s="20"/>
      <c r="DK859" s="20"/>
      <c r="DL859" s="20"/>
      <c r="DM859" s="20"/>
      <c r="DN859" s="20"/>
      <c r="DO859" s="20"/>
      <c r="DP859" s="20"/>
      <c r="DQ859" s="20"/>
      <c r="DR859" s="20"/>
      <c r="DS859" s="20"/>
      <c r="DT859" s="20"/>
      <c r="DU859" s="20"/>
      <c r="DV859" s="20"/>
      <c r="DW859" s="20"/>
      <c r="DX859" s="20"/>
      <c r="DY859" s="20"/>
      <c r="DZ859" s="20"/>
      <c r="EA859" s="20"/>
      <c r="EB859" s="20"/>
      <c r="EC859" s="20"/>
      <c r="ED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  <c r="CH860" s="20"/>
      <c r="CI860" s="20"/>
      <c r="CJ860" s="20"/>
      <c r="CK860" s="20"/>
      <c r="CL860" s="20"/>
      <c r="CM860" s="20"/>
      <c r="CN860" s="20"/>
      <c r="CO860" s="20"/>
      <c r="CP860" s="20"/>
      <c r="CQ860" s="20"/>
      <c r="CR860" s="20"/>
      <c r="CS860" s="20"/>
      <c r="CT860" s="20"/>
      <c r="CU860" s="20"/>
      <c r="CV860" s="20"/>
      <c r="CW860" s="20"/>
      <c r="CX860" s="20"/>
      <c r="CY860" s="20"/>
      <c r="CZ860" s="20"/>
      <c r="DA860" s="20"/>
      <c r="DB860" s="20"/>
      <c r="DC860" s="20"/>
      <c r="DD860" s="20"/>
      <c r="DE860" s="20"/>
      <c r="DF860" s="20"/>
      <c r="DG860" s="20"/>
      <c r="DH860" s="20"/>
      <c r="DI860" s="20"/>
      <c r="DJ860" s="20"/>
      <c r="DK860" s="20"/>
      <c r="DL860" s="20"/>
      <c r="DM860" s="20"/>
      <c r="DN860" s="20"/>
      <c r="DO860" s="20"/>
      <c r="DP860" s="20"/>
      <c r="DQ860" s="20"/>
      <c r="DR860" s="20"/>
      <c r="DS860" s="20"/>
      <c r="DT860" s="20"/>
      <c r="DU860" s="20"/>
      <c r="DV860" s="20"/>
      <c r="DW860" s="20"/>
      <c r="DX860" s="20"/>
      <c r="DY860" s="20"/>
      <c r="DZ860" s="20"/>
      <c r="EA860" s="20"/>
      <c r="EB860" s="20"/>
      <c r="EC860" s="20"/>
      <c r="ED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  <c r="CH861" s="20"/>
      <c r="CI861" s="20"/>
      <c r="CJ861" s="20"/>
      <c r="CK861" s="20"/>
      <c r="CL861" s="20"/>
      <c r="CM861" s="20"/>
      <c r="CN861" s="20"/>
      <c r="CO861" s="20"/>
      <c r="CP861" s="20"/>
      <c r="CQ861" s="20"/>
      <c r="CR861" s="20"/>
      <c r="CS861" s="20"/>
      <c r="CT861" s="20"/>
      <c r="CU861" s="20"/>
      <c r="CV861" s="20"/>
      <c r="CW861" s="20"/>
      <c r="CX861" s="20"/>
      <c r="CY861" s="20"/>
      <c r="CZ861" s="20"/>
      <c r="DA861" s="20"/>
      <c r="DB861" s="20"/>
      <c r="DC861" s="20"/>
      <c r="DD861" s="20"/>
      <c r="DE861" s="20"/>
      <c r="DF861" s="20"/>
      <c r="DG861" s="20"/>
      <c r="DH861" s="20"/>
      <c r="DI861" s="20"/>
      <c r="DJ861" s="20"/>
      <c r="DK861" s="20"/>
      <c r="DL861" s="20"/>
      <c r="DM861" s="20"/>
      <c r="DN861" s="20"/>
      <c r="DO861" s="20"/>
      <c r="DP861" s="20"/>
      <c r="DQ861" s="20"/>
      <c r="DR861" s="20"/>
      <c r="DS861" s="20"/>
      <c r="DT861" s="20"/>
      <c r="DU861" s="20"/>
      <c r="DV861" s="20"/>
      <c r="DW861" s="20"/>
      <c r="DX861" s="20"/>
      <c r="DY861" s="20"/>
      <c r="DZ861" s="20"/>
      <c r="EA861" s="20"/>
      <c r="EB861" s="20"/>
      <c r="EC861" s="20"/>
      <c r="ED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  <c r="CH862" s="20"/>
      <c r="CI862" s="20"/>
      <c r="CJ862" s="20"/>
      <c r="CK862" s="20"/>
      <c r="CL862" s="20"/>
      <c r="CM862" s="20"/>
      <c r="CN862" s="20"/>
      <c r="CO862" s="20"/>
      <c r="CP862" s="20"/>
      <c r="CQ862" s="20"/>
      <c r="CR862" s="20"/>
      <c r="CS862" s="20"/>
      <c r="CT862" s="20"/>
      <c r="CU862" s="20"/>
      <c r="CV862" s="20"/>
      <c r="CW862" s="20"/>
      <c r="CX862" s="20"/>
      <c r="CY862" s="20"/>
      <c r="CZ862" s="20"/>
      <c r="DA862" s="20"/>
      <c r="DB862" s="20"/>
      <c r="DC862" s="20"/>
      <c r="DD862" s="20"/>
      <c r="DE862" s="20"/>
      <c r="DF862" s="20"/>
      <c r="DG862" s="20"/>
      <c r="DH862" s="20"/>
      <c r="DI862" s="20"/>
      <c r="DJ862" s="20"/>
      <c r="DK862" s="20"/>
      <c r="DL862" s="20"/>
      <c r="DM862" s="20"/>
      <c r="DN862" s="20"/>
      <c r="DO862" s="20"/>
      <c r="DP862" s="20"/>
      <c r="DQ862" s="20"/>
      <c r="DR862" s="20"/>
      <c r="DS862" s="20"/>
      <c r="DT862" s="20"/>
      <c r="DU862" s="20"/>
      <c r="DV862" s="20"/>
      <c r="DW862" s="20"/>
      <c r="DX862" s="20"/>
      <c r="DY862" s="20"/>
      <c r="DZ862" s="20"/>
      <c r="EA862" s="20"/>
      <c r="EB862" s="20"/>
      <c r="EC862" s="20"/>
      <c r="ED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  <c r="CH863" s="20"/>
      <c r="CI863" s="20"/>
      <c r="CJ863" s="20"/>
      <c r="CK863" s="20"/>
      <c r="CL863" s="20"/>
      <c r="CM863" s="20"/>
      <c r="CN863" s="20"/>
      <c r="CO863" s="20"/>
      <c r="CP863" s="20"/>
      <c r="CQ863" s="20"/>
      <c r="CR863" s="20"/>
      <c r="CS863" s="20"/>
      <c r="CT863" s="20"/>
      <c r="CU863" s="20"/>
      <c r="CV863" s="20"/>
      <c r="CW863" s="20"/>
      <c r="CX863" s="20"/>
      <c r="CY863" s="20"/>
      <c r="CZ863" s="20"/>
      <c r="DA863" s="20"/>
      <c r="DB863" s="20"/>
      <c r="DC863" s="20"/>
      <c r="DD863" s="20"/>
      <c r="DE863" s="20"/>
      <c r="DF863" s="20"/>
      <c r="DG863" s="20"/>
      <c r="DH863" s="20"/>
      <c r="DI863" s="20"/>
      <c r="DJ863" s="20"/>
      <c r="DK863" s="20"/>
      <c r="DL863" s="20"/>
      <c r="DM863" s="20"/>
      <c r="DN863" s="20"/>
      <c r="DO863" s="20"/>
      <c r="DP863" s="20"/>
      <c r="DQ863" s="20"/>
      <c r="DR863" s="20"/>
      <c r="DS863" s="20"/>
      <c r="DT863" s="20"/>
      <c r="DU863" s="20"/>
      <c r="DV863" s="20"/>
      <c r="DW863" s="20"/>
      <c r="DX863" s="20"/>
      <c r="DY863" s="20"/>
      <c r="DZ863" s="20"/>
      <c r="EA863" s="20"/>
      <c r="EB863" s="20"/>
      <c r="EC863" s="20"/>
      <c r="ED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  <c r="CH864" s="20"/>
      <c r="CI864" s="20"/>
      <c r="CJ864" s="20"/>
      <c r="CK864" s="20"/>
      <c r="CL864" s="20"/>
      <c r="CM864" s="20"/>
      <c r="CN864" s="20"/>
      <c r="CO864" s="20"/>
      <c r="CP864" s="20"/>
      <c r="CQ864" s="20"/>
      <c r="CR864" s="20"/>
      <c r="CS864" s="20"/>
      <c r="CT864" s="20"/>
      <c r="CU864" s="20"/>
      <c r="CV864" s="20"/>
      <c r="CW864" s="20"/>
      <c r="CX864" s="20"/>
      <c r="CY864" s="20"/>
      <c r="CZ864" s="20"/>
      <c r="DA864" s="20"/>
      <c r="DB864" s="20"/>
      <c r="DC864" s="20"/>
      <c r="DD864" s="20"/>
      <c r="DE864" s="20"/>
      <c r="DF864" s="20"/>
      <c r="DG864" s="20"/>
      <c r="DH864" s="20"/>
      <c r="DI864" s="20"/>
      <c r="DJ864" s="20"/>
      <c r="DK864" s="20"/>
      <c r="DL864" s="20"/>
      <c r="DM864" s="20"/>
      <c r="DN864" s="20"/>
      <c r="DO864" s="20"/>
      <c r="DP864" s="20"/>
      <c r="DQ864" s="20"/>
      <c r="DR864" s="20"/>
      <c r="DS864" s="20"/>
      <c r="DT864" s="20"/>
      <c r="DU864" s="20"/>
      <c r="DV864" s="20"/>
      <c r="DW864" s="20"/>
      <c r="DX864" s="20"/>
      <c r="DY864" s="20"/>
      <c r="DZ864" s="20"/>
      <c r="EA864" s="20"/>
      <c r="EB864" s="20"/>
      <c r="EC864" s="20"/>
      <c r="ED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  <c r="CH865" s="20"/>
      <c r="CI865" s="20"/>
      <c r="CJ865" s="20"/>
      <c r="CK865" s="20"/>
      <c r="CL865" s="20"/>
      <c r="CM865" s="20"/>
      <c r="CN865" s="20"/>
      <c r="CO865" s="20"/>
      <c r="CP865" s="20"/>
      <c r="CQ865" s="20"/>
      <c r="CR865" s="20"/>
      <c r="CS865" s="20"/>
      <c r="CT865" s="20"/>
      <c r="CU865" s="20"/>
      <c r="CV865" s="20"/>
      <c r="CW865" s="20"/>
      <c r="CX865" s="20"/>
      <c r="CY865" s="20"/>
      <c r="CZ865" s="20"/>
      <c r="DA865" s="20"/>
      <c r="DB865" s="20"/>
      <c r="DC865" s="20"/>
      <c r="DD865" s="20"/>
      <c r="DE865" s="20"/>
      <c r="DF865" s="20"/>
      <c r="DG865" s="20"/>
      <c r="DH865" s="20"/>
      <c r="DI865" s="20"/>
      <c r="DJ865" s="20"/>
      <c r="DK865" s="20"/>
      <c r="DL865" s="20"/>
      <c r="DM865" s="20"/>
      <c r="DN865" s="20"/>
      <c r="DO865" s="20"/>
      <c r="DP865" s="20"/>
      <c r="DQ865" s="20"/>
      <c r="DR865" s="20"/>
      <c r="DS865" s="20"/>
      <c r="DT865" s="20"/>
      <c r="DU865" s="20"/>
      <c r="DV865" s="20"/>
      <c r="DW865" s="20"/>
      <c r="DX865" s="20"/>
      <c r="DY865" s="20"/>
      <c r="DZ865" s="20"/>
      <c r="EA865" s="20"/>
      <c r="EB865" s="20"/>
      <c r="EC865" s="20"/>
      <c r="ED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  <c r="CH866" s="20"/>
      <c r="CI866" s="20"/>
      <c r="CJ866" s="20"/>
      <c r="CK866" s="20"/>
      <c r="CL866" s="20"/>
      <c r="CM866" s="20"/>
      <c r="CN866" s="20"/>
      <c r="CO866" s="20"/>
      <c r="CP866" s="20"/>
      <c r="CQ866" s="20"/>
      <c r="CR866" s="20"/>
      <c r="CS866" s="20"/>
      <c r="CT866" s="20"/>
      <c r="CU866" s="20"/>
      <c r="CV866" s="20"/>
      <c r="CW866" s="20"/>
      <c r="CX866" s="20"/>
      <c r="CY866" s="20"/>
      <c r="CZ866" s="20"/>
      <c r="DA866" s="20"/>
      <c r="DB866" s="20"/>
      <c r="DC866" s="20"/>
      <c r="DD866" s="20"/>
      <c r="DE866" s="20"/>
      <c r="DF866" s="20"/>
      <c r="DG866" s="20"/>
      <c r="DH866" s="20"/>
      <c r="DI866" s="20"/>
      <c r="DJ866" s="20"/>
      <c r="DK866" s="20"/>
      <c r="DL866" s="20"/>
      <c r="DM866" s="20"/>
      <c r="DN866" s="20"/>
      <c r="DO866" s="20"/>
      <c r="DP866" s="20"/>
      <c r="DQ866" s="20"/>
      <c r="DR866" s="20"/>
      <c r="DS866" s="20"/>
      <c r="DT866" s="20"/>
      <c r="DU866" s="20"/>
      <c r="DV866" s="20"/>
      <c r="DW866" s="20"/>
      <c r="DX866" s="20"/>
      <c r="DY866" s="20"/>
      <c r="DZ866" s="20"/>
      <c r="EA866" s="20"/>
      <c r="EB866" s="20"/>
      <c r="EC866" s="20"/>
      <c r="ED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  <c r="CH867" s="20"/>
      <c r="CI867" s="20"/>
      <c r="CJ867" s="20"/>
      <c r="CK867" s="20"/>
      <c r="CL867" s="20"/>
      <c r="CM867" s="20"/>
      <c r="CN867" s="20"/>
      <c r="CO867" s="20"/>
      <c r="CP867" s="20"/>
      <c r="CQ867" s="20"/>
      <c r="CR867" s="20"/>
      <c r="CS867" s="20"/>
      <c r="CT867" s="20"/>
      <c r="CU867" s="20"/>
      <c r="CV867" s="20"/>
      <c r="CW867" s="20"/>
      <c r="CX867" s="20"/>
      <c r="CY867" s="20"/>
      <c r="CZ867" s="20"/>
      <c r="DA867" s="20"/>
      <c r="DB867" s="20"/>
      <c r="DC867" s="20"/>
      <c r="DD867" s="20"/>
      <c r="DE867" s="20"/>
      <c r="DF867" s="20"/>
      <c r="DG867" s="20"/>
      <c r="DH867" s="20"/>
      <c r="DI867" s="20"/>
      <c r="DJ867" s="20"/>
      <c r="DK867" s="20"/>
      <c r="DL867" s="20"/>
      <c r="DM867" s="20"/>
      <c r="DN867" s="20"/>
      <c r="DO867" s="20"/>
      <c r="DP867" s="20"/>
      <c r="DQ867" s="20"/>
      <c r="DR867" s="20"/>
      <c r="DS867" s="20"/>
      <c r="DT867" s="20"/>
      <c r="DU867" s="20"/>
      <c r="DV867" s="20"/>
      <c r="DW867" s="20"/>
      <c r="DX867" s="20"/>
      <c r="DY867" s="20"/>
      <c r="DZ867" s="20"/>
      <c r="EA867" s="20"/>
      <c r="EB867" s="20"/>
      <c r="EC867" s="20"/>
      <c r="ED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  <c r="CH868" s="20"/>
      <c r="CI868" s="20"/>
      <c r="CJ868" s="20"/>
      <c r="CK868" s="20"/>
      <c r="CL868" s="20"/>
      <c r="CM868" s="20"/>
      <c r="CN868" s="20"/>
      <c r="CO868" s="20"/>
      <c r="CP868" s="20"/>
      <c r="CQ868" s="20"/>
      <c r="CR868" s="20"/>
      <c r="CS868" s="20"/>
      <c r="CT868" s="20"/>
      <c r="CU868" s="20"/>
      <c r="CV868" s="20"/>
      <c r="CW868" s="20"/>
      <c r="CX868" s="20"/>
      <c r="CY868" s="20"/>
      <c r="CZ868" s="20"/>
      <c r="DA868" s="20"/>
      <c r="DB868" s="20"/>
      <c r="DC868" s="20"/>
      <c r="DD868" s="20"/>
      <c r="DE868" s="20"/>
      <c r="DF868" s="20"/>
      <c r="DG868" s="20"/>
      <c r="DH868" s="20"/>
      <c r="DI868" s="20"/>
      <c r="DJ868" s="20"/>
      <c r="DK868" s="20"/>
      <c r="DL868" s="20"/>
      <c r="DM868" s="20"/>
      <c r="DN868" s="20"/>
      <c r="DO868" s="20"/>
      <c r="DP868" s="20"/>
      <c r="DQ868" s="20"/>
      <c r="DR868" s="20"/>
      <c r="DS868" s="20"/>
      <c r="DT868" s="20"/>
      <c r="DU868" s="20"/>
      <c r="DV868" s="20"/>
      <c r="DW868" s="20"/>
      <c r="DX868" s="20"/>
      <c r="DY868" s="20"/>
      <c r="DZ868" s="20"/>
      <c r="EA868" s="20"/>
      <c r="EB868" s="20"/>
      <c r="EC868" s="20"/>
      <c r="ED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  <c r="CH869" s="20"/>
      <c r="CI869" s="20"/>
      <c r="CJ869" s="20"/>
      <c r="CK869" s="20"/>
      <c r="CL869" s="20"/>
      <c r="CM869" s="20"/>
      <c r="CN869" s="20"/>
      <c r="CO869" s="20"/>
      <c r="CP869" s="20"/>
      <c r="CQ869" s="20"/>
      <c r="CR869" s="20"/>
      <c r="CS869" s="20"/>
      <c r="CT869" s="20"/>
      <c r="CU869" s="20"/>
      <c r="CV869" s="20"/>
      <c r="CW869" s="20"/>
      <c r="CX869" s="20"/>
      <c r="CY869" s="20"/>
      <c r="CZ869" s="20"/>
      <c r="DA869" s="20"/>
      <c r="DB869" s="20"/>
      <c r="DC869" s="20"/>
      <c r="DD869" s="20"/>
      <c r="DE869" s="20"/>
      <c r="DF869" s="20"/>
      <c r="DG869" s="20"/>
      <c r="DH869" s="20"/>
      <c r="DI869" s="20"/>
      <c r="DJ869" s="20"/>
      <c r="DK869" s="20"/>
      <c r="DL869" s="20"/>
      <c r="DM869" s="20"/>
      <c r="DN869" s="20"/>
      <c r="DO869" s="20"/>
      <c r="DP869" s="20"/>
      <c r="DQ869" s="20"/>
      <c r="DR869" s="20"/>
      <c r="DS869" s="20"/>
      <c r="DT869" s="20"/>
      <c r="DU869" s="20"/>
      <c r="DV869" s="20"/>
      <c r="DW869" s="20"/>
      <c r="DX869" s="20"/>
      <c r="DY869" s="20"/>
      <c r="DZ869" s="20"/>
      <c r="EA869" s="20"/>
      <c r="EB869" s="20"/>
      <c r="EC869" s="20"/>
      <c r="ED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  <c r="CH870" s="20"/>
      <c r="CI870" s="20"/>
      <c r="CJ870" s="20"/>
      <c r="CK870" s="20"/>
      <c r="CL870" s="20"/>
      <c r="CM870" s="20"/>
      <c r="CN870" s="20"/>
      <c r="CO870" s="20"/>
      <c r="CP870" s="20"/>
      <c r="CQ870" s="20"/>
      <c r="CR870" s="20"/>
      <c r="CS870" s="20"/>
      <c r="CT870" s="20"/>
      <c r="CU870" s="20"/>
      <c r="CV870" s="20"/>
      <c r="CW870" s="20"/>
      <c r="CX870" s="20"/>
      <c r="CY870" s="20"/>
      <c r="CZ870" s="20"/>
      <c r="DA870" s="20"/>
      <c r="DB870" s="20"/>
      <c r="DC870" s="20"/>
      <c r="DD870" s="20"/>
      <c r="DE870" s="20"/>
      <c r="DF870" s="20"/>
      <c r="DG870" s="20"/>
      <c r="DH870" s="20"/>
      <c r="DI870" s="20"/>
      <c r="DJ870" s="20"/>
      <c r="DK870" s="20"/>
      <c r="DL870" s="20"/>
      <c r="DM870" s="20"/>
      <c r="DN870" s="20"/>
      <c r="DO870" s="20"/>
      <c r="DP870" s="20"/>
      <c r="DQ870" s="20"/>
      <c r="DR870" s="20"/>
      <c r="DS870" s="20"/>
      <c r="DT870" s="20"/>
      <c r="DU870" s="20"/>
      <c r="DV870" s="20"/>
      <c r="DW870" s="20"/>
      <c r="DX870" s="20"/>
      <c r="DY870" s="20"/>
      <c r="DZ870" s="20"/>
      <c r="EA870" s="20"/>
      <c r="EB870" s="20"/>
      <c r="EC870" s="20"/>
      <c r="ED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  <c r="CH871" s="20"/>
      <c r="CI871" s="20"/>
      <c r="CJ871" s="20"/>
      <c r="CK871" s="20"/>
      <c r="CL871" s="20"/>
      <c r="CM871" s="20"/>
      <c r="CN871" s="20"/>
      <c r="CO871" s="20"/>
      <c r="CP871" s="20"/>
      <c r="CQ871" s="20"/>
      <c r="CR871" s="20"/>
      <c r="CS871" s="20"/>
      <c r="CT871" s="20"/>
      <c r="CU871" s="20"/>
      <c r="CV871" s="20"/>
      <c r="CW871" s="20"/>
      <c r="CX871" s="20"/>
      <c r="CY871" s="20"/>
      <c r="CZ871" s="20"/>
      <c r="DA871" s="20"/>
      <c r="DB871" s="20"/>
      <c r="DC871" s="20"/>
      <c r="DD871" s="20"/>
      <c r="DE871" s="20"/>
      <c r="DF871" s="20"/>
      <c r="DG871" s="20"/>
      <c r="DH871" s="20"/>
      <c r="DI871" s="20"/>
      <c r="DJ871" s="20"/>
      <c r="DK871" s="20"/>
      <c r="DL871" s="20"/>
      <c r="DM871" s="20"/>
      <c r="DN871" s="20"/>
      <c r="DO871" s="20"/>
      <c r="DP871" s="20"/>
      <c r="DQ871" s="20"/>
      <c r="DR871" s="20"/>
      <c r="DS871" s="20"/>
      <c r="DT871" s="20"/>
      <c r="DU871" s="20"/>
      <c r="DV871" s="20"/>
      <c r="DW871" s="20"/>
      <c r="DX871" s="20"/>
      <c r="DY871" s="20"/>
      <c r="DZ871" s="20"/>
      <c r="EA871" s="20"/>
      <c r="EB871" s="20"/>
      <c r="EC871" s="20"/>
      <c r="ED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  <c r="CH872" s="20"/>
      <c r="CI872" s="20"/>
      <c r="CJ872" s="20"/>
      <c r="CK872" s="20"/>
      <c r="CL872" s="20"/>
      <c r="CM872" s="20"/>
      <c r="CN872" s="20"/>
      <c r="CO872" s="20"/>
      <c r="CP872" s="20"/>
      <c r="CQ872" s="20"/>
      <c r="CR872" s="20"/>
      <c r="CS872" s="20"/>
      <c r="CT872" s="20"/>
      <c r="CU872" s="20"/>
      <c r="CV872" s="20"/>
      <c r="CW872" s="20"/>
      <c r="CX872" s="20"/>
      <c r="CY872" s="20"/>
      <c r="CZ872" s="20"/>
      <c r="DA872" s="20"/>
      <c r="DB872" s="20"/>
      <c r="DC872" s="20"/>
      <c r="DD872" s="20"/>
      <c r="DE872" s="20"/>
      <c r="DF872" s="20"/>
      <c r="DG872" s="20"/>
      <c r="DH872" s="20"/>
      <c r="DI872" s="20"/>
      <c r="DJ872" s="20"/>
      <c r="DK872" s="20"/>
      <c r="DL872" s="20"/>
      <c r="DM872" s="20"/>
      <c r="DN872" s="20"/>
      <c r="DO872" s="20"/>
      <c r="DP872" s="20"/>
      <c r="DQ872" s="20"/>
      <c r="DR872" s="20"/>
      <c r="DS872" s="20"/>
      <c r="DT872" s="20"/>
      <c r="DU872" s="20"/>
      <c r="DV872" s="20"/>
      <c r="DW872" s="20"/>
      <c r="DX872" s="20"/>
      <c r="DY872" s="20"/>
      <c r="DZ872" s="20"/>
      <c r="EA872" s="20"/>
      <c r="EB872" s="20"/>
      <c r="EC872" s="20"/>
      <c r="ED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  <c r="CH873" s="20"/>
      <c r="CI873" s="20"/>
      <c r="CJ873" s="20"/>
      <c r="CK873" s="20"/>
      <c r="CL873" s="20"/>
      <c r="CM873" s="20"/>
      <c r="CN873" s="20"/>
      <c r="CO873" s="20"/>
      <c r="CP873" s="20"/>
      <c r="CQ873" s="20"/>
      <c r="CR873" s="20"/>
      <c r="CS873" s="20"/>
      <c r="CT873" s="20"/>
      <c r="CU873" s="20"/>
      <c r="CV873" s="20"/>
      <c r="CW873" s="20"/>
      <c r="CX873" s="20"/>
      <c r="CY873" s="20"/>
      <c r="CZ873" s="20"/>
      <c r="DA873" s="20"/>
      <c r="DB873" s="20"/>
      <c r="DC873" s="20"/>
      <c r="DD873" s="20"/>
      <c r="DE873" s="20"/>
      <c r="DF873" s="20"/>
      <c r="DG873" s="20"/>
      <c r="DH873" s="20"/>
      <c r="DI873" s="20"/>
      <c r="DJ873" s="20"/>
      <c r="DK873" s="20"/>
      <c r="DL873" s="20"/>
      <c r="DM873" s="20"/>
      <c r="DN873" s="20"/>
      <c r="DO873" s="20"/>
      <c r="DP873" s="20"/>
      <c r="DQ873" s="20"/>
      <c r="DR873" s="20"/>
      <c r="DS873" s="20"/>
      <c r="DT873" s="20"/>
      <c r="DU873" s="20"/>
      <c r="DV873" s="20"/>
      <c r="DW873" s="20"/>
      <c r="DX873" s="20"/>
      <c r="DY873" s="20"/>
      <c r="DZ873" s="20"/>
      <c r="EA873" s="20"/>
      <c r="EB873" s="20"/>
      <c r="EC873" s="20"/>
      <c r="ED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  <c r="CH874" s="20"/>
      <c r="CI874" s="20"/>
      <c r="CJ874" s="20"/>
      <c r="CK874" s="20"/>
      <c r="CL874" s="20"/>
      <c r="CM874" s="20"/>
      <c r="CN874" s="20"/>
      <c r="CO874" s="20"/>
      <c r="CP874" s="20"/>
      <c r="CQ874" s="20"/>
      <c r="CR874" s="20"/>
      <c r="CS874" s="20"/>
      <c r="CT874" s="20"/>
      <c r="CU874" s="20"/>
      <c r="CV874" s="20"/>
      <c r="CW874" s="20"/>
      <c r="CX874" s="20"/>
      <c r="CY874" s="20"/>
      <c r="CZ874" s="20"/>
      <c r="DA874" s="20"/>
      <c r="DB874" s="20"/>
      <c r="DC874" s="20"/>
      <c r="DD874" s="20"/>
      <c r="DE874" s="20"/>
      <c r="DF874" s="20"/>
      <c r="DG874" s="20"/>
      <c r="DH874" s="20"/>
      <c r="DI874" s="20"/>
      <c r="DJ874" s="20"/>
      <c r="DK874" s="20"/>
      <c r="DL874" s="20"/>
      <c r="DM874" s="20"/>
      <c r="DN874" s="20"/>
      <c r="DO874" s="20"/>
      <c r="DP874" s="20"/>
      <c r="DQ874" s="20"/>
      <c r="DR874" s="20"/>
      <c r="DS874" s="20"/>
      <c r="DT874" s="20"/>
      <c r="DU874" s="20"/>
      <c r="DV874" s="20"/>
      <c r="DW874" s="20"/>
      <c r="DX874" s="20"/>
      <c r="DY874" s="20"/>
      <c r="DZ874" s="20"/>
      <c r="EA874" s="20"/>
      <c r="EB874" s="20"/>
      <c r="EC874" s="20"/>
      <c r="ED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  <c r="CH875" s="20"/>
      <c r="CI875" s="20"/>
      <c r="CJ875" s="20"/>
      <c r="CK875" s="20"/>
      <c r="CL875" s="20"/>
      <c r="CM875" s="20"/>
      <c r="CN875" s="20"/>
      <c r="CO875" s="20"/>
      <c r="CP875" s="20"/>
      <c r="CQ875" s="20"/>
      <c r="CR875" s="20"/>
      <c r="CS875" s="20"/>
      <c r="CT875" s="20"/>
      <c r="CU875" s="20"/>
      <c r="CV875" s="20"/>
      <c r="CW875" s="20"/>
      <c r="CX875" s="20"/>
      <c r="CY875" s="20"/>
      <c r="CZ875" s="20"/>
      <c r="DA875" s="20"/>
      <c r="DB875" s="20"/>
      <c r="DC875" s="20"/>
      <c r="DD875" s="20"/>
      <c r="DE875" s="20"/>
      <c r="DF875" s="20"/>
      <c r="DG875" s="20"/>
      <c r="DH875" s="20"/>
      <c r="DI875" s="20"/>
      <c r="DJ875" s="20"/>
      <c r="DK875" s="20"/>
      <c r="DL875" s="20"/>
      <c r="DM875" s="20"/>
      <c r="DN875" s="20"/>
      <c r="DO875" s="20"/>
      <c r="DP875" s="20"/>
      <c r="DQ875" s="20"/>
      <c r="DR875" s="20"/>
      <c r="DS875" s="20"/>
      <c r="DT875" s="20"/>
      <c r="DU875" s="20"/>
      <c r="DV875" s="20"/>
      <c r="DW875" s="20"/>
      <c r="DX875" s="20"/>
      <c r="DY875" s="20"/>
      <c r="DZ875" s="20"/>
      <c r="EA875" s="20"/>
      <c r="EB875" s="20"/>
      <c r="EC875" s="20"/>
      <c r="ED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  <c r="CH876" s="20"/>
      <c r="CI876" s="20"/>
      <c r="CJ876" s="20"/>
      <c r="CK876" s="20"/>
      <c r="CL876" s="20"/>
      <c r="CM876" s="20"/>
      <c r="CN876" s="20"/>
      <c r="CO876" s="20"/>
      <c r="CP876" s="20"/>
      <c r="CQ876" s="20"/>
      <c r="CR876" s="20"/>
      <c r="CS876" s="20"/>
      <c r="CT876" s="20"/>
      <c r="CU876" s="20"/>
      <c r="CV876" s="20"/>
      <c r="CW876" s="20"/>
      <c r="CX876" s="20"/>
      <c r="CY876" s="20"/>
      <c r="CZ876" s="20"/>
      <c r="DA876" s="20"/>
      <c r="DB876" s="20"/>
      <c r="DC876" s="20"/>
      <c r="DD876" s="20"/>
      <c r="DE876" s="20"/>
      <c r="DF876" s="20"/>
      <c r="DG876" s="20"/>
      <c r="DH876" s="20"/>
      <c r="DI876" s="20"/>
      <c r="DJ876" s="20"/>
      <c r="DK876" s="20"/>
      <c r="DL876" s="20"/>
      <c r="DM876" s="20"/>
      <c r="DN876" s="20"/>
      <c r="DO876" s="20"/>
      <c r="DP876" s="20"/>
      <c r="DQ876" s="20"/>
      <c r="DR876" s="20"/>
      <c r="DS876" s="20"/>
      <c r="DT876" s="20"/>
      <c r="DU876" s="20"/>
      <c r="DV876" s="20"/>
      <c r="DW876" s="20"/>
      <c r="DX876" s="20"/>
      <c r="DY876" s="20"/>
      <c r="DZ876" s="20"/>
      <c r="EA876" s="20"/>
      <c r="EB876" s="20"/>
      <c r="EC876" s="20"/>
      <c r="ED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  <c r="CH877" s="20"/>
      <c r="CI877" s="20"/>
      <c r="CJ877" s="20"/>
      <c r="CK877" s="20"/>
      <c r="CL877" s="20"/>
      <c r="CM877" s="20"/>
      <c r="CN877" s="20"/>
      <c r="CO877" s="20"/>
      <c r="CP877" s="20"/>
      <c r="CQ877" s="20"/>
      <c r="CR877" s="20"/>
      <c r="CS877" s="20"/>
      <c r="CT877" s="20"/>
      <c r="CU877" s="20"/>
      <c r="CV877" s="20"/>
      <c r="CW877" s="20"/>
      <c r="CX877" s="20"/>
      <c r="CY877" s="20"/>
      <c r="CZ877" s="20"/>
      <c r="DA877" s="20"/>
      <c r="DB877" s="20"/>
      <c r="DC877" s="20"/>
      <c r="DD877" s="20"/>
      <c r="DE877" s="20"/>
      <c r="DF877" s="20"/>
      <c r="DG877" s="20"/>
      <c r="DH877" s="20"/>
      <c r="DI877" s="20"/>
      <c r="DJ877" s="20"/>
      <c r="DK877" s="20"/>
      <c r="DL877" s="20"/>
      <c r="DM877" s="20"/>
      <c r="DN877" s="20"/>
      <c r="DO877" s="20"/>
      <c r="DP877" s="20"/>
      <c r="DQ877" s="20"/>
      <c r="DR877" s="20"/>
      <c r="DS877" s="20"/>
      <c r="DT877" s="20"/>
      <c r="DU877" s="20"/>
      <c r="DV877" s="20"/>
      <c r="DW877" s="20"/>
      <c r="DX877" s="20"/>
      <c r="DY877" s="20"/>
      <c r="DZ877" s="20"/>
      <c r="EA877" s="20"/>
      <c r="EB877" s="20"/>
      <c r="EC877" s="20"/>
      <c r="ED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  <c r="CH878" s="20"/>
      <c r="CI878" s="20"/>
      <c r="CJ878" s="20"/>
      <c r="CK878" s="20"/>
      <c r="CL878" s="20"/>
      <c r="CM878" s="20"/>
      <c r="CN878" s="20"/>
      <c r="CO878" s="20"/>
      <c r="CP878" s="20"/>
      <c r="CQ878" s="20"/>
      <c r="CR878" s="20"/>
      <c r="CS878" s="20"/>
      <c r="CT878" s="20"/>
      <c r="CU878" s="20"/>
      <c r="CV878" s="20"/>
      <c r="CW878" s="20"/>
      <c r="CX878" s="20"/>
      <c r="CY878" s="20"/>
      <c r="CZ878" s="20"/>
      <c r="DA878" s="20"/>
      <c r="DB878" s="20"/>
      <c r="DC878" s="20"/>
      <c r="DD878" s="20"/>
      <c r="DE878" s="20"/>
      <c r="DF878" s="20"/>
      <c r="DG878" s="20"/>
      <c r="DH878" s="20"/>
      <c r="DI878" s="20"/>
      <c r="DJ878" s="20"/>
      <c r="DK878" s="20"/>
      <c r="DL878" s="20"/>
      <c r="DM878" s="20"/>
      <c r="DN878" s="20"/>
      <c r="DO878" s="20"/>
      <c r="DP878" s="20"/>
      <c r="DQ878" s="20"/>
      <c r="DR878" s="20"/>
      <c r="DS878" s="20"/>
      <c r="DT878" s="20"/>
      <c r="DU878" s="20"/>
      <c r="DV878" s="20"/>
      <c r="DW878" s="20"/>
      <c r="DX878" s="20"/>
      <c r="DY878" s="20"/>
      <c r="DZ878" s="20"/>
      <c r="EA878" s="20"/>
      <c r="EB878" s="20"/>
      <c r="EC878" s="20"/>
      <c r="ED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  <c r="CH879" s="20"/>
      <c r="CI879" s="20"/>
      <c r="CJ879" s="20"/>
      <c r="CK879" s="20"/>
      <c r="CL879" s="20"/>
      <c r="CM879" s="20"/>
      <c r="CN879" s="20"/>
      <c r="CO879" s="20"/>
      <c r="CP879" s="20"/>
      <c r="CQ879" s="20"/>
      <c r="CR879" s="20"/>
      <c r="CS879" s="20"/>
      <c r="CT879" s="20"/>
      <c r="CU879" s="20"/>
      <c r="CV879" s="20"/>
      <c r="CW879" s="20"/>
      <c r="CX879" s="20"/>
      <c r="CY879" s="20"/>
      <c r="CZ879" s="20"/>
      <c r="DA879" s="20"/>
      <c r="DB879" s="20"/>
      <c r="DC879" s="20"/>
      <c r="DD879" s="20"/>
      <c r="DE879" s="20"/>
      <c r="DF879" s="20"/>
      <c r="DG879" s="20"/>
      <c r="DH879" s="20"/>
      <c r="DI879" s="20"/>
      <c r="DJ879" s="20"/>
      <c r="DK879" s="20"/>
      <c r="DL879" s="20"/>
      <c r="DM879" s="20"/>
      <c r="DN879" s="20"/>
      <c r="DO879" s="20"/>
      <c r="DP879" s="20"/>
      <c r="DQ879" s="20"/>
      <c r="DR879" s="20"/>
      <c r="DS879" s="20"/>
      <c r="DT879" s="20"/>
      <c r="DU879" s="20"/>
      <c r="DV879" s="20"/>
      <c r="DW879" s="20"/>
      <c r="DX879" s="20"/>
      <c r="DY879" s="20"/>
      <c r="DZ879" s="20"/>
      <c r="EA879" s="20"/>
      <c r="EB879" s="20"/>
      <c r="EC879" s="20"/>
      <c r="ED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  <c r="CH880" s="20"/>
      <c r="CI880" s="20"/>
      <c r="CJ880" s="20"/>
      <c r="CK880" s="20"/>
      <c r="CL880" s="20"/>
      <c r="CM880" s="20"/>
      <c r="CN880" s="20"/>
      <c r="CO880" s="20"/>
      <c r="CP880" s="20"/>
      <c r="CQ880" s="20"/>
      <c r="CR880" s="20"/>
      <c r="CS880" s="20"/>
      <c r="CT880" s="20"/>
      <c r="CU880" s="20"/>
      <c r="CV880" s="20"/>
      <c r="CW880" s="20"/>
      <c r="CX880" s="20"/>
      <c r="CY880" s="20"/>
      <c r="CZ880" s="20"/>
      <c r="DA880" s="20"/>
      <c r="DB880" s="20"/>
      <c r="DC880" s="20"/>
      <c r="DD880" s="20"/>
      <c r="DE880" s="20"/>
      <c r="DF880" s="20"/>
      <c r="DG880" s="20"/>
      <c r="DH880" s="20"/>
      <c r="DI880" s="20"/>
      <c r="DJ880" s="20"/>
      <c r="DK880" s="20"/>
      <c r="DL880" s="20"/>
      <c r="DM880" s="20"/>
      <c r="DN880" s="20"/>
      <c r="DO880" s="20"/>
      <c r="DP880" s="20"/>
      <c r="DQ880" s="20"/>
      <c r="DR880" s="20"/>
      <c r="DS880" s="20"/>
      <c r="DT880" s="20"/>
      <c r="DU880" s="20"/>
      <c r="DV880" s="20"/>
      <c r="DW880" s="20"/>
      <c r="DX880" s="20"/>
      <c r="DY880" s="20"/>
      <c r="DZ880" s="20"/>
      <c r="EA880" s="20"/>
      <c r="EB880" s="20"/>
      <c r="EC880" s="20"/>
      <c r="ED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  <c r="CH881" s="20"/>
      <c r="CI881" s="20"/>
      <c r="CJ881" s="20"/>
      <c r="CK881" s="20"/>
      <c r="CL881" s="20"/>
      <c r="CM881" s="20"/>
      <c r="CN881" s="20"/>
      <c r="CO881" s="20"/>
      <c r="CP881" s="20"/>
      <c r="CQ881" s="20"/>
      <c r="CR881" s="20"/>
      <c r="CS881" s="20"/>
      <c r="CT881" s="20"/>
      <c r="CU881" s="20"/>
      <c r="CV881" s="20"/>
      <c r="CW881" s="20"/>
      <c r="CX881" s="20"/>
      <c r="CY881" s="20"/>
      <c r="CZ881" s="20"/>
      <c r="DA881" s="20"/>
      <c r="DB881" s="20"/>
      <c r="DC881" s="20"/>
      <c r="DD881" s="20"/>
      <c r="DE881" s="20"/>
      <c r="DF881" s="20"/>
      <c r="DG881" s="20"/>
      <c r="DH881" s="20"/>
      <c r="DI881" s="20"/>
      <c r="DJ881" s="20"/>
      <c r="DK881" s="20"/>
      <c r="DL881" s="20"/>
      <c r="DM881" s="20"/>
      <c r="DN881" s="20"/>
      <c r="DO881" s="20"/>
      <c r="DP881" s="20"/>
      <c r="DQ881" s="20"/>
      <c r="DR881" s="20"/>
      <c r="DS881" s="20"/>
      <c r="DT881" s="20"/>
      <c r="DU881" s="20"/>
      <c r="DV881" s="20"/>
      <c r="DW881" s="20"/>
      <c r="DX881" s="20"/>
      <c r="DY881" s="20"/>
      <c r="DZ881" s="20"/>
      <c r="EA881" s="20"/>
      <c r="EB881" s="20"/>
      <c r="EC881" s="20"/>
      <c r="ED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  <c r="CH882" s="20"/>
      <c r="CI882" s="20"/>
      <c r="CJ882" s="20"/>
      <c r="CK882" s="20"/>
      <c r="CL882" s="20"/>
      <c r="CM882" s="20"/>
      <c r="CN882" s="20"/>
      <c r="CO882" s="20"/>
      <c r="CP882" s="20"/>
      <c r="CQ882" s="20"/>
      <c r="CR882" s="20"/>
      <c r="CS882" s="20"/>
      <c r="CT882" s="20"/>
      <c r="CU882" s="20"/>
      <c r="CV882" s="20"/>
      <c r="CW882" s="20"/>
      <c r="CX882" s="20"/>
      <c r="CY882" s="20"/>
      <c r="CZ882" s="20"/>
      <c r="DA882" s="20"/>
      <c r="DB882" s="20"/>
      <c r="DC882" s="20"/>
      <c r="DD882" s="20"/>
      <c r="DE882" s="20"/>
      <c r="DF882" s="20"/>
      <c r="DG882" s="20"/>
      <c r="DH882" s="20"/>
      <c r="DI882" s="20"/>
      <c r="DJ882" s="20"/>
      <c r="DK882" s="20"/>
      <c r="DL882" s="20"/>
      <c r="DM882" s="20"/>
      <c r="DN882" s="20"/>
      <c r="DO882" s="20"/>
      <c r="DP882" s="20"/>
      <c r="DQ882" s="20"/>
      <c r="DR882" s="20"/>
      <c r="DS882" s="20"/>
      <c r="DT882" s="20"/>
      <c r="DU882" s="20"/>
      <c r="DV882" s="20"/>
      <c r="DW882" s="20"/>
      <c r="DX882" s="20"/>
      <c r="DY882" s="20"/>
      <c r="DZ882" s="20"/>
      <c r="EA882" s="20"/>
      <c r="EB882" s="20"/>
      <c r="EC882" s="20"/>
      <c r="ED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  <c r="CH883" s="20"/>
      <c r="CI883" s="20"/>
      <c r="CJ883" s="20"/>
      <c r="CK883" s="20"/>
      <c r="CL883" s="20"/>
      <c r="CM883" s="20"/>
      <c r="CN883" s="20"/>
      <c r="CO883" s="20"/>
      <c r="CP883" s="20"/>
      <c r="CQ883" s="20"/>
      <c r="CR883" s="20"/>
      <c r="CS883" s="20"/>
      <c r="CT883" s="20"/>
      <c r="CU883" s="20"/>
      <c r="CV883" s="20"/>
      <c r="CW883" s="20"/>
      <c r="CX883" s="20"/>
      <c r="CY883" s="20"/>
      <c r="CZ883" s="20"/>
      <c r="DA883" s="20"/>
      <c r="DB883" s="20"/>
      <c r="DC883" s="20"/>
      <c r="DD883" s="20"/>
      <c r="DE883" s="20"/>
      <c r="DF883" s="20"/>
      <c r="DG883" s="20"/>
      <c r="DH883" s="20"/>
      <c r="DI883" s="20"/>
      <c r="DJ883" s="20"/>
      <c r="DK883" s="20"/>
      <c r="DL883" s="20"/>
      <c r="DM883" s="20"/>
      <c r="DN883" s="20"/>
      <c r="DO883" s="20"/>
      <c r="DP883" s="20"/>
      <c r="DQ883" s="20"/>
      <c r="DR883" s="20"/>
      <c r="DS883" s="20"/>
      <c r="DT883" s="20"/>
      <c r="DU883" s="20"/>
      <c r="DV883" s="20"/>
      <c r="DW883" s="20"/>
      <c r="DX883" s="20"/>
      <c r="DY883" s="20"/>
      <c r="DZ883" s="20"/>
      <c r="EA883" s="20"/>
      <c r="EB883" s="20"/>
      <c r="EC883" s="20"/>
      <c r="ED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  <c r="CH884" s="20"/>
      <c r="CI884" s="20"/>
      <c r="CJ884" s="20"/>
      <c r="CK884" s="20"/>
      <c r="CL884" s="20"/>
      <c r="CM884" s="20"/>
      <c r="CN884" s="20"/>
      <c r="CO884" s="20"/>
      <c r="CP884" s="20"/>
      <c r="CQ884" s="20"/>
      <c r="CR884" s="20"/>
      <c r="CS884" s="20"/>
      <c r="CT884" s="20"/>
      <c r="CU884" s="20"/>
      <c r="CV884" s="20"/>
      <c r="CW884" s="20"/>
      <c r="CX884" s="20"/>
      <c r="CY884" s="20"/>
      <c r="CZ884" s="20"/>
      <c r="DA884" s="20"/>
      <c r="DB884" s="20"/>
      <c r="DC884" s="20"/>
      <c r="DD884" s="20"/>
      <c r="DE884" s="20"/>
      <c r="DF884" s="20"/>
      <c r="DG884" s="20"/>
      <c r="DH884" s="20"/>
      <c r="DI884" s="20"/>
      <c r="DJ884" s="20"/>
      <c r="DK884" s="20"/>
      <c r="DL884" s="20"/>
      <c r="DM884" s="20"/>
      <c r="DN884" s="20"/>
      <c r="DO884" s="20"/>
      <c r="DP884" s="20"/>
      <c r="DQ884" s="20"/>
      <c r="DR884" s="20"/>
      <c r="DS884" s="20"/>
      <c r="DT884" s="20"/>
      <c r="DU884" s="20"/>
      <c r="DV884" s="20"/>
      <c r="DW884" s="20"/>
      <c r="DX884" s="20"/>
      <c r="DY884" s="20"/>
      <c r="DZ884" s="20"/>
      <c r="EA884" s="20"/>
      <c r="EB884" s="20"/>
      <c r="EC884" s="20"/>
      <c r="ED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  <c r="CH885" s="20"/>
      <c r="CI885" s="20"/>
      <c r="CJ885" s="20"/>
      <c r="CK885" s="20"/>
      <c r="CL885" s="20"/>
      <c r="CM885" s="20"/>
      <c r="CN885" s="20"/>
      <c r="CO885" s="20"/>
      <c r="CP885" s="20"/>
      <c r="CQ885" s="20"/>
      <c r="CR885" s="20"/>
      <c r="CS885" s="20"/>
      <c r="CT885" s="20"/>
      <c r="CU885" s="20"/>
      <c r="CV885" s="20"/>
      <c r="CW885" s="20"/>
      <c r="CX885" s="20"/>
      <c r="CY885" s="20"/>
      <c r="CZ885" s="20"/>
      <c r="DA885" s="20"/>
      <c r="DB885" s="20"/>
      <c r="DC885" s="20"/>
      <c r="DD885" s="20"/>
      <c r="DE885" s="20"/>
      <c r="DF885" s="20"/>
      <c r="DG885" s="20"/>
      <c r="DH885" s="20"/>
      <c r="DI885" s="20"/>
      <c r="DJ885" s="20"/>
      <c r="DK885" s="20"/>
      <c r="DL885" s="20"/>
      <c r="DM885" s="20"/>
      <c r="DN885" s="20"/>
      <c r="DO885" s="20"/>
      <c r="DP885" s="20"/>
      <c r="DQ885" s="20"/>
      <c r="DR885" s="20"/>
      <c r="DS885" s="20"/>
      <c r="DT885" s="20"/>
      <c r="DU885" s="20"/>
      <c r="DV885" s="20"/>
      <c r="DW885" s="20"/>
      <c r="DX885" s="20"/>
      <c r="DY885" s="20"/>
      <c r="DZ885" s="20"/>
      <c r="EA885" s="20"/>
      <c r="EB885" s="20"/>
      <c r="EC885" s="20"/>
      <c r="ED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  <c r="CH886" s="20"/>
      <c r="CI886" s="20"/>
      <c r="CJ886" s="20"/>
      <c r="CK886" s="20"/>
      <c r="CL886" s="20"/>
      <c r="CM886" s="20"/>
      <c r="CN886" s="20"/>
      <c r="CO886" s="20"/>
      <c r="CP886" s="20"/>
      <c r="CQ886" s="20"/>
      <c r="CR886" s="20"/>
      <c r="CS886" s="20"/>
      <c r="CT886" s="20"/>
      <c r="CU886" s="20"/>
      <c r="CV886" s="20"/>
      <c r="CW886" s="20"/>
      <c r="CX886" s="20"/>
      <c r="CY886" s="20"/>
      <c r="CZ886" s="20"/>
      <c r="DA886" s="20"/>
      <c r="DB886" s="20"/>
      <c r="DC886" s="20"/>
      <c r="DD886" s="20"/>
      <c r="DE886" s="20"/>
      <c r="DF886" s="20"/>
      <c r="DG886" s="20"/>
      <c r="DH886" s="20"/>
      <c r="DI886" s="20"/>
      <c r="DJ886" s="20"/>
      <c r="DK886" s="20"/>
      <c r="DL886" s="20"/>
      <c r="DM886" s="20"/>
      <c r="DN886" s="20"/>
      <c r="DO886" s="20"/>
      <c r="DP886" s="20"/>
      <c r="DQ886" s="20"/>
      <c r="DR886" s="20"/>
      <c r="DS886" s="20"/>
      <c r="DT886" s="20"/>
      <c r="DU886" s="20"/>
      <c r="DV886" s="20"/>
      <c r="DW886" s="20"/>
      <c r="DX886" s="20"/>
      <c r="DY886" s="20"/>
      <c r="DZ886" s="20"/>
      <c r="EA886" s="20"/>
      <c r="EB886" s="20"/>
      <c r="EC886" s="20"/>
      <c r="ED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  <c r="CH887" s="20"/>
      <c r="CI887" s="20"/>
      <c r="CJ887" s="20"/>
      <c r="CK887" s="20"/>
      <c r="CL887" s="20"/>
      <c r="CM887" s="20"/>
      <c r="CN887" s="20"/>
      <c r="CO887" s="20"/>
      <c r="CP887" s="20"/>
      <c r="CQ887" s="20"/>
      <c r="CR887" s="20"/>
      <c r="CS887" s="20"/>
      <c r="CT887" s="20"/>
      <c r="CU887" s="20"/>
      <c r="CV887" s="20"/>
      <c r="CW887" s="20"/>
      <c r="CX887" s="20"/>
      <c r="CY887" s="20"/>
      <c r="CZ887" s="20"/>
      <c r="DA887" s="20"/>
      <c r="DB887" s="20"/>
      <c r="DC887" s="20"/>
      <c r="DD887" s="20"/>
      <c r="DE887" s="20"/>
      <c r="DF887" s="20"/>
      <c r="DG887" s="20"/>
      <c r="DH887" s="20"/>
      <c r="DI887" s="20"/>
      <c r="DJ887" s="20"/>
      <c r="DK887" s="20"/>
      <c r="DL887" s="20"/>
      <c r="DM887" s="20"/>
      <c r="DN887" s="20"/>
      <c r="DO887" s="20"/>
      <c r="DP887" s="20"/>
      <c r="DQ887" s="20"/>
      <c r="DR887" s="20"/>
      <c r="DS887" s="20"/>
      <c r="DT887" s="20"/>
      <c r="DU887" s="20"/>
      <c r="DV887" s="20"/>
      <c r="DW887" s="20"/>
      <c r="DX887" s="20"/>
      <c r="DY887" s="20"/>
      <c r="DZ887" s="20"/>
      <c r="EA887" s="20"/>
      <c r="EB887" s="20"/>
      <c r="EC887" s="20"/>
      <c r="ED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  <c r="CH888" s="20"/>
      <c r="CI888" s="20"/>
      <c r="CJ888" s="20"/>
      <c r="CK888" s="20"/>
      <c r="CL888" s="20"/>
      <c r="CM888" s="20"/>
      <c r="CN888" s="20"/>
      <c r="CO888" s="20"/>
      <c r="CP888" s="20"/>
      <c r="CQ888" s="20"/>
      <c r="CR888" s="20"/>
      <c r="CS888" s="20"/>
      <c r="CT888" s="20"/>
      <c r="CU888" s="20"/>
      <c r="CV888" s="20"/>
      <c r="CW888" s="20"/>
      <c r="CX888" s="20"/>
      <c r="CY888" s="20"/>
      <c r="CZ888" s="20"/>
      <c r="DA888" s="20"/>
      <c r="DB888" s="20"/>
      <c r="DC888" s="20"/>
      <c r="DD888" s="20"/>
      <c r="DE888" s="20"/>
      <c r="DF888" s="20"/>
      <c r="DG888" s="20"/>
      <c r="DH888" s="20"/>
      <c r="DI888" s="20"/>
      <c r="DJ888" s="20"/>
      <c r="DK888" s="20"/>
      <c r="DL888" s="20"/>
      <c r="DM888" s="20"/>
      <c r="DN888" s="20"/>
      <c r="DO888" s="20"/>
      <c r="DP888" s="20"/>
      <c r="DQ888" s="20"/>
      <c r="DR888" s="20"/>
      <c r="DS888" s="20"/>
      <c r="DT888" s="20"/>
      <c r="DU888" s="20"/>
      <c r="DV888" s="20"/>
      <c r="DW888" s="20"/>
      <c r="DX888" s="20"/>
      <c r="DY888" s="20"/>
      <c r="DZ888" s="20"/>
      <c r="EA888" s="20"/>
      <c r="EB888" s="20"/>
      <c r="EC888" s="20"/>
      <c r="ED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  <c r="CH889" s="20"/>
      <c r="CI889" s="20"/>
      <c r="CJ889" s="20"/>
      <c r="CK889" s="20"/>
      <c r="CL889" s="20"/>
      <c r="CM889" s="20"/>
      <c r="CN889" s="20"/>
      <c r="CO889" s="20"/>
      <c r="CP889" s="20"/>
      <c r="CQ889" s="20"/>
      <c r="CR889" s="20"/>
      <c r="CS889" s="20"/>
      <c r="CT889" s="20"/>
      <c r="CU889" s="20"/>
      <c r="CV889" s="20"/>
      <c r="CW889" s="20"/>
      <c r="CX889" s="20"/>
      <c r="CY889" s="20"/>
      <c r="CZ889" s="20"/>
      <c r="DA889" s="20"/>
      <c r="DB889" s="20"/>
      <c r="DC889" s="20"/>
      <c r="DD889" s="20"/>
      <c r="DE889" s="20"/>
      <c r="DF889" s="20"/>
      <c r="DG889" s="20"/>
      <c r="DH889" s="20"/>
      <c r="DI889" s="20"/>
      <c r="DJ889" s="20"/>
      <c r="DK889" s="20"/>
      <c r="DL889" s="20"/>
      <c r="DM889" s="20"/>
      <c r="DN889" s="20"/>
      <c r="DO889" s="20"/>
      <c r="DP889" s="20"/>
      <c r="DQ889" s="20"/>
      <c r="DR889" s="20"/>
      <c r="DS889" s="20"/>
      <c r="DT889" s="20"/>
      <c r="DU889" s="20"/>
      <c r="DV889" s="20"/>
      <c r="DW889" s="20"/>
      <c r="DX889" s="20"/>
      <c r="DY889" s="20"/>
      <c r="DZ889" s="20"/>
      <c r="EA889" s="20"/>
      <c r="EB889" s="20"/>
      <c r="EC889" s="20"/>
      <c r="ED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  <c r="CH890" s="20"/>
      <c r="CI890" s="20"/>
      <c r="CJ890" s="20"/>
      <c r="CK890" s="20"/>
      <c r="CL890" s="20"/>
      <c r="CM890" s="20"/>
      <c r="CN890" s="20"/>
      <c r="CO890" s="20"/>
      <c r="CP890" s="20"/>
      <c r="CQ890" s="20"/>
      <c r="CR890" s="20"/>
      <c r="CS890" s="20"/>
      <c r="CT890" s="20"/>
      <c r="CU890" s="20"/>
      <c r="CV890" s="20"/>
      <c r="CW890" s="20"/>
      <c r="CX890" s="20"/>
      <c r="CY890" s="20"/>
      <c r="CZ890" s="20"/>
      <c r="DA890" s="20"/>
      <c r="DB890" s="20"/>
      <c r="DC890" s="20"/>
      <c r="DD890" s="20"/>
      <c r="DE890" s="20"/>
      <c r="DF890" s="20"/>
      <c r="DG890" s="20"/>
      <c r="DH890" s="20"/>
      <c r="DI890" s="20"/>
      <c r="DJ890" s="20"/>
      <c r="DK890" s="20"/>
      <c r="DL890" s="20"/>
      <c r="DM890" s="20"/>
      <c r="DN890" s="20"/>
      <c r="DO890" s="20"/>
      <c r="DP890" s="20"/>
      <c r="DQ890" s="20"/>
      <c r="DR890" s="20"/>
      <c r="DS890" s="20"/>
      <c r="DT890" s="20"/>
      <c r="DU890" s="20"/>
      <c r="DV890" s="20"/>
      <c r="DW890" s="20"/>
      <c r="DX890" s="20"/>
      <c r="DY890" s="20"/>
      <c r="DZ890" s="20"/>
      <c r="EA890" s="20"/>
      <c r="EB890" s="20"/>
      <c r="EC890" s="20"/>
      <c r="ED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  <c r="CH891" s="20"/>
      <c r="CI891" s="20"/>
      <c r="CJ891" s="20"/>
      <c r="CK891" s="20"/>
      <c r="CL891" s="20"/>
      <c r="CM891" s="20"/>
      <c r="CN891" s="20"/>
      <c r="CO891" s="20"/>
      <c r="CP891" s="20"/>
      <c r="CQ891" s="20"/>
      <c r="CR891" s="20"/>
      <c r="CS891" s="20"/>
      <c r="CT891" s="20"/>
      <c r="CU891" s="20"/>
      <c r="CV891" s="20"/>
      <c r="CW891" s="20"/>
      <c r="CX891" s="20"/>
      <c r="CY891" s="20"/>
      <c r="CZ891" s="20"/>
      <c r="DA891" s="20"/>
      <c r="DB891" s="20"/>
      <c r="DC891" s="20"/>
      <c r="DD891" s="20"/>
      <c r="DE891" s="20"/>
      <c r="DF891" s="20"/>
      <c r="DG891" s="20"/>
      <c r="DH891" s="20"/>
      <c r="DI891" s="20"/>
      <c r="DJ891" s="20"/>
      <c r="DK891" s="20"/>
      <c r="DL891" s="20"/>
      <c r="DM891" s="20"/>
      <c r="DN891" s="20"/>
      <c r="DO891" s="20"/>
      <c r="DP891" s="20"/>
      <c r="DQ891" s="20"/>
      <c r="DR891" s="20"/>
      <c r="DS891" s="20"/>
      <c r="DT891" s="20"/>
      <c r="DU891" s="20"/>
      <c r="DV891" s="20"/>
      <c r="DW891" s="20"/>
      <c r="DX891" s="20"/>
      <c r="DY891" s="20"/>
      <c r="DZ891" s="20"/>
      <c r="EA891" s="20"/>
      <c r="EB891" s="20"/>
      <c r="EC891" s="20"/>
      <c r="ED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  <c r="CH892" s="20"/>
      <c r="CI892" s="20"/>
      <c r="CJ892" s="20"/>
      <c r="CK892" s="20"/>
      <c r="CL892" s="20"/>
      <c r="CM892" s="20"/>
      <c r="CN892" s="20"/>
      <c r="CO892" s="20"/>
      <c r="CP892" s="20"/>
      <c r="CQ892" s="20"/>
      <c r="CR892" s="20"/>
      <c r="CS892" s="20"/>
      <c r="CT892" s="20"/>
      <c r="CU892" s="20"/>
      <c r="CV892" s="20"/>
      <c r="CW892" s="20"/>
      <c r="CX892" s="20"/>
      <c r="CY892" s="20"/>
      <c r="CZ892" s="20"/>
      <c r="DA892" s="20"/>
      <c r="DB892" s="20"/>
      <c r="DC892" s="20"/>
      <c r="DD892" s="20"/>
      <c r="DE892" s="20"/>
      <c r="DF892" s="20"/>
      <c r="DG892" s="20"/>
      <c r="DH892" s="20"/>
      <c r="DI892" s="20"/>
      <c r="DJ892" s="20"/>
      <c r="DK892" s="20"/>
      <c r="DL892" s="20"/>
      <c r="DM892" s="20"/>
      <c r="DN892" s="20"/>
      <c r="DO892" s="20"/>
      <c r="DP892" s="20"/>
      <c r="DQ892" s="20"/>
      <c r="DR892" s="20"/>
      <c r="DS892" s="20"/>
      <c r="DT892" s="20"/>
      <c r="DU892" s="20"/>
      <c r="DV892" s="20"/>
      <c r="DW892" s="20"/>
      <c r="DX892" s="20"/>
      <c r="DY892" s="20"/>
      <c r="DZ892" s="20"/>
      <c r="EA892" s="20"/>
      <c r="EB892" s="20"/>
      <c r="EC892" s="20"/>
      <c r="ED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  <c r="CH893" s="20"/>
      <c r="CI893" s="20"/>
      <c r="CJ893" s="20"/>
      <c r="CK893" s="20"/>
      <c r="CL893" s="20"/>
      <c r="CM893" s="20"/>
      <c r="CN893" s="20"/>
      <c r="CO893" s="20"/>
      <c r="CP893" s="20"/>
      <c r="CQ893" s="20"/>
      <c r="CR893" s="20"/>
      <c r="CS893" s="20"/>
      <c r="CT893" s="20"/>
      <c r="CU893" s="20"/>
      <c r="CV893" s="20"/>
      <c r="CW893" s="20"/>
      <c r="CX893" s="20"/>
      <c r="CY893" s="20"/>
      <c r="CZ893" s="20"/>
      <c r="DA893" s="20"/>
      <c r="DB893" s="20"/>
      <c r="DC893" s="20"/>
      <c r="DD893" s="20"/>
      <c r="DE893" s="20"/>
      <c r="DF893" s="20"/>
      <c r="DG893" s="20"/>
      <c r="DH893" s="20"/>
      <c r="DI893" s="20"/>
      <c r="DJ893" s="20"/>
      <c r="DK893" s="20"/>
      <c r="DL893" s="20"/>
      <c r="DM893" s="20"/>
      <c r="DN893" s="20"/>
      <c r="DO893" s="20"/>
      <c r="DP893" s="20"/>
      <c r="DQ893" s="20"/>
      <c r="DR893" s="20"/>
      <c r="DS893" s="20"/>
      <c r="DT893" s="20"/>
      <c r="DU893" s="20"/>
      <c r="DV893" s="20"/>
      <c r="DW893" s="20"/>
      <c r="DX893" s="20"/>
      <c r="DY893" s="20"/>
      <c r="DZ893" s="20"/>
      <c r="EA893" s="20"/>
      <c r="EB893" s="20"/>
      <c r="EC893" s="20"/>
      <c r="ED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  <c r="CH894" s="20"/>
      <c r="CI894" s="20"/>
      <c r="CJ894" s="20"/>
      <c r="CK894" s="20"/>
      <c r="CL894" s="20"/>
      <c r="CM894" s="20"/>
      <c r="CN894" s="20"/>
      <c r="CO894" s="20"/>
      <c r="CP894" s="20"/>
      <c r="CQ894" s="20"/>
      <c r="CR894" s="20"/>
      <c r="CS894" s="20"/>
      <c r="CT894" s="20"/>
      <c r="CU894" s="20"/>
      <c r="CV894" s="20"/>
      <c r="CW894" s="20"/>
      <c r="CX894" s="20"/>
      <c r="CY894" s="20"/>
      <c r="CZ894" s="20"/>
      <c r="DA894" s="20"/>
      <c r="DB894" s="20"/>
      <c r="DC894" s="20"/>
      <c r="DD894" s="20"/>
      <c r="DE894" s="20"/>
      <c r="DF894" s="20"/>
      <c r="DG894" s="20"/>
      <c r="DH894" s="20"/>
      <c r="DI894" s="20"/>
      <c r="DJ894" s="20"/>
      <c r="DK894" s="20"/>
      <c r="DL894" s="20"/>
      <c r="DM894" s="20"/>
      <c r="DN894" s="20"/>
      <c r="DO894" s="20"/>
      <c r="DP894" s="20"/>
      <c r="DQ894" s="20"/>
      <c r="DR894" s="20"/>
      <c r="DS894" s="20"/>
      <c r="DT894" s="20"/>
      <c r="DU894" s="20"/>
      <c r="DV894" s="20"/>
      <c r="DW894" s="20"/>
      <c r="DX894" s="20"/>
      <c r="DY894" s="20"/>
      <c r="DZ894" s="20"/>
      <c r="EA894" s="20"/>
      <c r="EB894" s="20"/>
      <c r="EC894" s="20"/>
      <c r="ED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  <c r="CH895" s="20"/>
      <c r="CI895" s="20"/>
      <c r="CJ895" s="20"/>
      <c r="CK895" s="20"/>
      <c r="CL895" s="20"/>
      <c r="CM895" s="20"/>
      <c r="CN895" s="20"/>
      <c r="CO895" s="20"/>
      <c r="CP895" s="20"/>
      <c r="CQ895" s="20"/>
      <c r="CR895" s="20"/>
      <c r="CS895" s="20"/>
      <c r="CT895" s="20"/>
      <c r="CU895" s="20"/>
      <c r="CV895" s="20"/>
      <c r="CW895" s="20"/>
      <c r="CX895" s="20"/>
      <c r="CY895" s="20"/>
      <c r="CZ895" s="20"/>
      <c r="DA895" s="20"/>
      <c r="DB895" s="20"/>
      <c r="DC895" s="20"/>
      <c r="DD895" s="20"/>
      <c r="DE895" s="20"/>
      <c r="DF895" s="20"/>
      <c r="DG895" s="20"/>
      <c r="DH895" s="20"/>
      <c r="DI895" s="20"/>
      <c r="DJ895" s="20"/>
      <c r="DK895" s="20"/>
      <c r="DL895" s="20"/>
      <c r="DM895" s="20"/>
      <c r="DN895" s="20"/>
      <c r="DO895" s="20"/>
      <c r="DP895" s="20"/>
      <c r="DQ895" s="20"/>
      <c r="DR895" s="20"/>
      <c r="DS895" s="20"/>
      <c r="DT895" s="20"/>
      <c r="DU895" s="20"/>
      <c r="DV895" s="20"/>
      <c r="DW895" s="20"/>
      <c r="DX895" s="20"/>
      <c r="DY895" s="20"/>
      <c r="DZ895" s="20"/>
      <c r="EA895" s="20"/>
      <c r="EB895" s="20"/>
      <c r="EC895" s="20"/>
      <c r="ED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  <c r="CH896" s="20"/>
      <c r="CI896" s="20"/>
      <c r="CJ896" s="20"/>
      <c r="CK896" s="20"/>
      <c r="CL896" s="20"/>
      <c r="CM896" s="20"/>
      <c r="CN896" s="20"/>
      <c r="CO896" s="20"/>
      <c r="CP896" s="20"/>
      <c r="CQ896" s="20"/>
      <c r="CR896" s="20"/>
      <c r="CS896" s="20"/>
      <c r="CT896" s="20"/>
      <c r="CU896" s="20"/>
      <c r="CV896" s="20"/>
      <c r="CW896" s="20"/>
      <c r="CX896" s="20"/>
      <c r="CY896" s="20"/>
      <c r="CZ896" s="20"/>
      <c r="DA896" s="20"/>
      <c r="DB896" s="20"/>
      <c r="DC896" s="20"/>
      <c r="DD896" s="20"/>
      <c r="DE896" s="20"/>
      <c r="DF896" s="20"/>
      <c r="DG896" s="20"/>
      <c r="DH896" s="20"/>
      <c r="DI896" s="20"/>
      <c r="DJ896" s="20"/>
      <c r="DK896" s="20"/>
      <c r="DL896" s="20"/>
      <c r="DM896" s="20"/>
      <c r="DN896" s="20"/>
      <c r="DO896" s="20"/>
      <c r="DP896" s="20"/>
      <c r="DQ896" s="20"/>
      <c r="DR896" s="20"/>
      <c r="DS896" s="20"/>
      <c r="DT896" s="20"/>
      <c r="DU896" s="20"/>
      <c r="DV896" s="20"/>
      <c r="DW896" s="20"/>
      <c r="DX896" s="20"/>
      <c r="DY896" s="20"/>
      <c r="DZ896" s="20"/>
      <c r="EA896" s="20"/>
      <c r="EB896" s="20"/>
      <c r="EC896" s="20"/>
      <c r="ED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  <c r="CH897" s="20"/>
      <c r="CI897" s="20"/>
      <c r="CJ897" s="20"/>
      <c r="CK897" s="20"/>
      <c r="CL897" s="20"/>
      <c r="CM897" s="20"/>
      <c r="CN897" s="20"/>
      <c r="CO897" s="20"/>
      <c r="CP897" s="20"/>
      <c r="CQ897" s="20"/>
      <c r="CR897" s="20"/>
      <c r="CS897" s="20"/>
      <c r="CT897" s="20"/>
      <c r="CU897" s="20"/>
      <c r="CV897" s="20"/>
      <c r="CW897" s="20"/>
      <c r="CX897" s="20"/>
      <c r="CY897" s="20"/>
      <c r="CZ897" s="20"/>
      <c r="DA897" s="20"/>
      <c r="DB897" s="20"/>
      <c r="DC897" s="20"/>
      <c r="DD897" s="20"/>
      <c r="DE897" s="20"/>
      <c r="DF897" s="20"/>
      <c r="DG897" s="20"/>
      <c r="DH897" s="20"/>
      <c r="DI897" s="20"/>
      <c r="DJ897" s="20"/>
      <c r="DK897" s="20"/>
      <c r="DL897" s="20"/>
      <c r="DM897" s="20"/>
      <c r="DN897" s="20"/>
      <c r="DO897" s="20"/>
      <c r="DP897" s="20"/>
      <c r="DQ897" s="20"/>
      <c r="DR897" s="20"/>
      <c r="DS897" s="20"/>
      <c r="DT897" s="20"/>
      <c r="DU897" s="20"/>
      <c r="DV897" s="20"/>
      <c r="DW897" s="20"/>
      <c r="DX897" s="20"/>
      <c r="DY897" s="20"/>
      <c r="DZ897" s="20"/>
      <c r="EA897" s="20"/>
      <c r="EB897" s="20"/>
      <c r="EC897" s="20"/>
      <c r="ED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  <c r="CH898" s="20"/>
      <c r="CI898" s="20"/>
      <c r="CJ898" s="20"/>
      <c r="CK898" s="20"/>
      <c r="CL898" s="20"/>
      <c r="CM898" s="20"/>
      <c r="CN898" s="20"/>
      <c r="CO898" s="20"/>
      <c r="CP898" s="20"/>
      <c r="CQ898" s="20"/>
      <c r="CR898" s="20"/>
      <c r="CS898" s="20"/>
      <c r="CT898" s="20"/>
      <c r="CU898" s="20"/>
      <c r="CV898" s="20"/>
      <c r="CW898" s="20"/>
      <c r="CX898" s="20"/>
      <c r="CY898" s="20"/>
      <c r="CZ898" s="20"/>
      <c r="DA898" s="20"/>
      <c r="DB898" s="20"/>
      <c r="DC898" s="20"/>
      <c r="DD898" s="20"/>
      <c r="DE898" s="20"/>
      <c r="DF898" s="20"/>
      <c r="DG898" s="20"/>
      <c r="DH898" s="20"/>
      <c r="DI898" s="20"/>
      <c r="DJ898" s="20"/>
      <c r="DK898" s="20"/>
      <c r="DL898" s="20"/>
      <c r="DM898" s="20"/>
      <c r="DN898" s="20"/>
      <c r="DO898" s="20"/>
      <c r="DP898" s="20"/>
      <c r="DQ898" s="20"/>
      <c r="DR898" s="20"/>
      <c r="DS898" s="20"/>
      <c r="DT898" s="20"/>
      <c r="DU898" s="20"/>
      <c r="DV898" s="20"/>
      <c r="DW898" s="20"/>
      <c r="DX898" s="20"/>
      <c r="DY898" s="20"/>
      <c r="DZ898" s="20"/>
      <c r="EA898" s="20"/>
      <c r="EB898" s="20"/>
      <c r="EC898" s="20"/>
      <c r="ED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  <c r="CH899" s="20"/>
      <c r="CI899" s="20"/>
      <c r="CJ899" s="20"/>
      <c r="CK899" s="20"/>
      <c r="CL899" s="20"/>
      <c r="CM899" s="20"/>
      <c r="CN899" s="20"/>
      <c r="CO899" s="20"/>
      <c r="CP899" s="20"/>
      <c r="CQ899" s="20"/>
      <c r="CR899" s="20"/>
      <c r="CS899" s="20"/>
      <c r="CT899" s="20"/>
      <c r="CU899" s="20"/>
      <c r="CV899" s="20"/>
      <c r="CW899" s="20"/>
      <c r="CX899" s="20"/>
      <c r="CY899" s="20"/>
      <c r="CZ899" s="20"/>
      <c r="DA899" s="20"/>
      <c r="DB899" s="20"/>
      <c r="DC899" s="20"/>
      <c r="DD899" s="20"/>
      <c r="DE899" s="20"/>
      <c r="DF899" s="20"/>
      <c r="DG899" s="20"/>
      <c r="DH899" s="20"/>
      <c r="DI899" s="20"/>
      <c r="DJ899" s="20"/>
      <c r="DK899" s="20"/>
      <c r="DL899" s="20"/>
      <c r="DM899" s="20"/>
      <c r="DN899" s="20"/>
      <c r="DO899" s="20"/>
      <c r="DP899" s="20"/>
      <c r="DQ899" s="20"/>
      <c r="DR899" s="20"/>
      <c r="DS899" s="20"/>
      <c r="DT899" s="20"/>
      <c r="DU899" s="20"/>
      <c r="DV899" s="20"/>
      <c r="DW899" s="20"/>
      <c r="DX899" s="20"/>
      <c r="DY899" s="20"/>
      <c r="DZ899" s="20"/>
      <c r="EA899" s="20"/>
      <c r="EB899" s="20"/>
      <c r="EC899" s="20"/>
      <c r="ED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  <c r="CH900" s="20"/>
      <c r="CI900" s="20"/>
      <c r="CJ900" s="20"/>
      <c r="CK900" s="20"/>
      <c r="CL900" s="20"/>
      <c r="CM900" s="20"/>
      <c r="CN900" s="20"/>
      <c r="CO900" s="20"/>
      <c r="CP900" s="20"/>
      <c r="CQ900" s="20"/>
      <c r="CR900" s="20"/>
      <c r="CS900" s="20"/>
      <c r="CT900" s="20"/>
      <c r="CU900" s="20"/>
      <c r="CV900" s="20"/>
      <c r="CW900" s="20"/>
      <c r="CX900" s="20"/>
      <c r="CY900" s="20"/>
      <c r="CZ900" s="20"/>
      <c r="DA900" s="20"/>
      <c r="DB900" s="20"/>
      <c r="DC900" s="20"/>
      <c r="DD900" s="20"/>
      <c r="DE900" s="20"/>
      <c r="DF900" s="20"/>
      <c r="DG900" s="20"/>
      <c r="DH900" s="20"/>
      <c r="DI900" s="20"/>
      <c r="DJ900" s="20"/>
      <c r="DK900" s="20"/>
      <c r="DL900" s="20"/>
      <c r="DM900" s="20"/>
      <c r="DN900" s="20"/>
      <c r="DO900" s="20"/>
      <c r="DP900" s="20"/>
      <c r="DQ900" s="20"/>
      <c r="DR900" s="20"/>
      <c r="DS900" s="20"/>
      <c r="DT900" s="20"/>
      <c r="DU900" s="20"/>
      <c r="DV900" s="20"/>
      <c r="DW900" s="20"/>
      <c r="DX900" s="20"/>
      <c r="DY900" s="20"/>
      <c r="DZ900" s="20"/>
      <c r="EA900" s="20"/>
      <c r="EB900" s="20"/>
      <c r="EC900" s="20"/>
      <c r="ED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  <c r="CH901" s="20"/>
      <c r="CI901" s="20"/>
      <c r="CJ901" s="20"/>
      <c r="CK901" s="20"/>
      <c r="CL901" s="20"/>
      <c r="CM901" s="20"/>
      <c r="CN901" s="20"/>
      <c r="CO901" s="20"/>
      <c r="CP901" s="20"/>
      <c r="CQ901" s="20"/>
      <c r="CR901" s="20"/>
      <c r="CS901" s="20"/>
      <c r="CT901" s="20"/>
      <c r="CU901" s="20"/>
      <c r="CV901" s="20"/>
      <c r="CW901" s="20"/>
      <c r="CX901" s="20"/>
      <c r="CY901" s="20"/>
      <c r="CZ901" s="20"/>
      <c r="DA901" s="20"/>
      <c r="DB901" s="20"/>
      <c r="DC901" s="20"/>
      <c r="DD901" s="20"/>
      <c r="DE901" s="20"/>
      <c r="DF901" s="20"/>
      <c r="DG901" s="20"/>
      <c r="DH901" s="20"/>
      <c r="DI901" s="20"/>
      <c r="DJ901" s="20"/>
      <c r="DK901" s="20"/>
      <c r="DL901" s="20"/>
      <c r="DM901" s="20"/>
      <c r="DN901" s="20"/>
      <c r="DO901" s="20"/>
      <c r="DP901" s="20"/>
      <c r="DQ901" s="20"/>
      <c r="DR901" s="20"/>
      <c r="DS901" s="20"/>
      <c r="DT901" s="20"/>
      <c r="DU901" s="20"/>
      <c r="DV901" s="20"/>
      <c r="DW901" s="20"/>
      <c r="DX901" s="20"/>
      <c r="DY901" s="20"/>
      <c r="DZ901" s="20"/>
      <c r="EA901" s="20"/>
      <c r="EB901" s="20"/>
      <c r="EC901" s="20"/>
      <c r="ED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  <c r="CH902" s="20"/>
      <c r="CI902" s="20"/>
      <c r="CJ902" s="20"/>
      <c r="CK902" s="20"/>
      <c r="CL902" s="20"/>
      <c r="CM902" s="20"/>
      <c r="CN902" s="20"/>
      <c r="CO902" s="20"/>
      <c r="CP902" s="20"/>
      <c r="CQ902" s="20"/>
      <c r="CR902" s="20"/>
      <c r="CS902" s="20"/>
      <c r="CT902" s="20"/>
      <c r="CU902" s="20"/>
      <c r="CV902" s="20"/>
      <c r="CW902" s="20"/>
      <c r="CX902" s="20"/>
      <c r="CY902" s="20"/>
      <c r="CZ902" s="20"/>
      <c r="DA902" s="20"/>
      <c r="DB902" s="20"/>
      <c r="DC902" s="20"/>
      <c r="DD902" s="20"/>
      <c r="DE902" s="20"/>
      <c r="DF902" s="20"/>
      <c r="DG902" s="20"/>
      <c r="DH902" s="20"/>
      <c r="DI902" s="20"/>
      <c r="DJ902" s="20"/>
      <c r="DK902" s="20"/>
      <c r="DL902" s="20"/>
      <c r="DM902" s="20"/>
      <c r="DN902" s="20"/>
      <c r="DO902" s="20"/>
      <c r="DP902" s="20"/>
      <c r="DQ902" s="20"/>
      <c r="DR902" s="20"/>
      <c r="DS902" s="20"/>
      <c r="DT902" s="20"/>
      <c r="DU902" s="20"/>
      <c r="DV902" s="20"/>
      <c r="DW902" s="20"/>
      <c r="DX902" s="20"/>
      <c r="DY902" s="20"/>
      <c r="DZ902" s="20"/>
      <c r="EA902" s="20"/>
      <c r="EB902" s="20"/>
      <c r="EC902" s="20"/>
      <c r="ED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  <c r="CH903" s="20"/>
      <c r="CI903" s="20"/>
      <c r="CJ903" s="20"/>
      <c r="CK903" s="20"/>
      <c r="CL903" s="20"/>
      <c r="CM903" s="20"/>
      <c r="CN903" s="20"/>
      <c r="CO903" s="20"/>
      <c r="CP903" s="20"/>
      <c r="CQ903" s="20"/>
      <c r="CR903" s="20"/>
      <c r="CS903" s="20"/>
      <c r="CT903" s="20"/>
      <c r="CU903" s="20"/>
      <c r="CV903" s="20"/>
      <c r="CW903" s="20"/>
      <c r="CX903" s="20"/>
      <c r="CY903" s="20"/>
      <c r="CZ903" s="20"/>
      <c r="DA903" s="20"/>
      <c r="DB903" s="20"/>
      <c r="DC903" s="20"/>
      <c r="DD903" s="20"/>
      <c r="DE903" s="20"/>
      <c r="DF903" s="20"/>
      <c r="DG903" s="20"/>
      <c r="DH903" s="20"/>
      <c r="DI903" s="20"/>
      <c r="DJ903" s="20"/>
      <c r="DK903" s="20"/>
      <c r="DL903" s="20"/>
      <c r="DM903" s="20"/>
      <c r="DN903" s="20"/>
      <c r="DO903" s="20"/>
      <c r="DP903" s="20"/>
      <c r="DQ903" s="20"/>
      <c r="DR903" s="20"/>
      <c r="DS903" s="20"/>
      <c r="DT903" s="20"/>
      <c r="DU903" s="20"/>
      <c r="DV903" s="20"/>
      <c r="DW903" s="20"/>
      <c r="DX903" s="20"/>
      <c r="DY903" s="20"/>
      <c r="DZ903" s="20"/>
      <c r="EA903" s="20"/>
      <c r="EB903" s="20"/>
      <c r="EC903" s="20"/>
      <c r="ED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  <c r="CH904" s="20"/>
      <c r="CI904" s="20"/>
      <c r="CJ904" s="20"/>
      <c r="CK904" s="20"/>
      <c r="CL904" s="20"/>
      <c r="CM904" s="20"/>
      <c r="CN904" s="20"/>
      <c r="CO904" s="20"/>
      <c r="CP904" s="20"/>
      <c r="CQ904" s="20"/>
      <c r="CR904" s="20"/>
      <c r="CS904" s="20"/>
      <c r="CT904" s="20"/>
      <c r="CU904" s="20"/>
      <c r="CV904" s="20"/>
      <c r="CW904" s="20"/>
      <c r="CX904" s="20"/>
      <c r="CY904" s="20"/>
      <c r="CZ904" s="20"/>
      <c r="DA904" s="20"/>
      <c r="DB904" s="20"/>
      <c r="DC904" s="20"/>
      <c r="DD904" s="20"/>
      <c r="DE904" s="20"/>
      <c r="DF904" s="20"/>
      <c r="DG904" s="20"/>
      <c r="DH904" s="20"/>
      <c r="DI904" s="20"/>
      <c r="DJ904" s="20"/>
      <c r="DK904" s="20"/>
      <c r="DL904" s="20"/>
      <c r="DM904" s="20"/>
      <c r="DN904" s="20"/>
      <c r="DO904" s="20"/>
      <c r="DP904" s="20"/>
      <c r="DQ904" s="20"/>
      <c r="DR904" s="20"/>
      <c r="DS904" s="20"/>
      <c r="DT904" s="20"/>
      <c r="DU904" s="20"/>
      <c r="DV904" s="20"/>
      <c r="DW904" s="20"/>
      <c r="DX904" s="20"/>
      <c r="DY904" s="20"/>
      <c r="DZ904" s="20"/>
      <c r="EA904" s="20"/>
      <c r="EB904" s="20"/>
      <c r="EC904" s="20"/>
      <c r="ED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  <c r="CH905" s="20"/>
      <c r="CI905" s="20"/>
      <c r="CJ905" s="20"/>
      <c r="CK905" s="20"/>
      <c r="CL905" s="20"/>
      <c r="CM905" s="20"/>
      <c r="CN905" s="20"/>
      <c r="CO905" s="20"/>
      <c r="CP905" s="20"/>
      <c r="CQ905" s="20"/>
      <c r="CR905" s="20"/>
      <c r="CS905" s="20"/>
      <c r="CT905" s="20"/>
      <c r="CU905" s="20"/>
      <c r="CV905" s="20"/>
      <c r="CW905" s="20"/>
      <c r="CX905" s="20"/>
      <c r="CY905" s="20"/>
      <c r="CZ905" s="20"/>
      <c r="DA905" s="20"/>
      <c r="DB905" s="20"/>
      <c r="DC905" s="20"/>
      <c r="DD905" s="20"/>
      <c r="DE905" s="20"/>
      <c r="DF905" s="20"/>
      <c r="DG905" s="20"/>
      <c r="DH905" s="20"/>
      <c r="DI905" s="20"/>
      <c r="DJ905" s="20"/>
      <c r="DK905" s="20"/>
      <c r="DL905" s="20"/>
      <c r="DM905" s="20"/>
      <c r="DN905" s="20"/>
      <c r="DO905" s="20"/>
      <c r="DP905" s="20"/>
      <c r="DQ905" s="20"/>
      <c r="DR905" s="20"/>
      <c r="DS905" s="20"/>
      <c r="DT905" s="20"/>
      <c r="DU905" s="20"/>
      <c r="DV905" s="20"/>
      <c r="DW905" s="20"/>
      <c r="DX905" s="20"/>
      <c r="DY905" s="20"/>
      <c r="DZ905" s="20"/>
      <c r="EA905" s="20"/>
      <c r="EB905" s="20"/>
      <c r="EC905" s="20"/>
      <c r="ED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  <c r="CH906" s="20"/>
      <c r="CI906" s="20"/>
      <c r="CJ906" s="20"/>
      <c r="CK906" s="20"/>
      <c r="CL906" s="20"/>
      <c r="CM906" s="20"/>
      <c r="CN906" s="20"/>
      <c r="CO906" s="20"/>
      <c r="CP906" s="20"/>
      <c r="CQ906" s="20"/>
      <c r="CR906" s="20"/>
      <c r="CS906" s="20"/>
      <c r="CT906" s="20"/>
      <c r="CU906" s="20"/>
      <c r="CV906" s="20"/>
      <c r="CW906" s="20"/>
      <c r="CX906" s="20"/>
      <c r="CY906" s="20"/>
      <c r="CZ906" s="20"/>
      <c r="DA906" s="20"/>
      <c r="DB906" s="20"/>
      <c r="DC906" s="20"/>
      <c r="DD906" s="20"/>
      <c r="DE906" s="20"/>
      <c r="DF906" s="20"/>
      <c r="DG906" s="20"/>
      <c r="DH906" s="20"/>
      <c r="DI906" s="20"/>
      <c r="DJ906" s="20"/>
      <c r="DK906" s="20"/>
      <c r="DL906" s="20"/>
      <c r="DM906" s="20"/>
      <c r="DN906" s="20"/>
      <c r="DO906" s="20"/>
      <c r="DP906" s="20"/>
      <c r="DQ906" s="20"/>
      <c r="DR906" s="20"/>
      <c r="DS906" s="20"/>
      <c r="DT906" s="20"/>
      <c r="DU906" s="20"/>
      <c r="DV906" s="20"/>
      <c r="DW906" s="20"/>
      <c r="DX906" s="20"/>
      <c r="DY906" s="20"/>
      <c r="DZ906" s="20"/>
      <c r="EA906" s="20"/>
      <c r="EB906" s="20"/>
      <c r="EC906" s="20"/>
      <c r="ED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  <c r="CH907" s="20"/>
      <c r="CI907" s="20"/>
      <c r="CJ907" s="20"/>
      <c r="CK907" s="20"/>
      <c r="CL907" s="20"/>
      <c r="CM907" s="20"/>
      <c r="CN907" s="20"/>
      <c r="CO907" s="20"/>
      <c r="CP907" s="20"/>
      <c r="CQ907" s="20"/>
      <c r="CR907" s="20"/>
      <c r="CS907" s="20"/>
      <c r="CT907" s="20"/>
      <c r="CU907" s="20"/>
      <c r="CV907" s="20"/>
      <c r="CW907" s="20"/>
      <c r="CX907" s="20"/>
      <c r="CY907" s="20"/>
      <c r="CZ907" s="20"/>
      <c r="DA907" s="20"/>
      <c r="DB907" s="20"/>
      <c r="DC907" s="20"/>
      <c r="DD907" s="20"/>
      <c r="DE907" s="20"/>
      <c r="DF907" s="20"/>
      <c r="DG907" s="20"/>
      <c r="DH907" s="20"/>
      <c r="DI907" s="20"/>
      <c r="DJ907" s="20"/>
      <c r="DK907" s="20"/>
      <c r="DL907" s="20"/>
      <c r="DM907" s="20"/>
      <c r="DN907" s="20"/>
      <c r="DO907" s="20"/>
      <c r="DP907" s="20"/>
      <c r="DQ907" s="20"/>
      <c r="DR907" s="20"/>
      <c r="DS907" s="20"/>
      <c r="DT907" s="20"/>
      <c r="DU907" s="20"/>
      <c r="DV907" s="20"/>
      <c r="DW907" s="20"/>
      <c r="DX907" s="20"/>
      <c r="DY907" s="20"/>
      <c r="DZ907" s="20"/>
      <c r="EA907" s="20"/>
      <c r="EB907" s="20"/>
      <c r="EC907" s="20"/>
      <c r="ED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  <c r="CH908" s="20"/>
      <c r="CI908" s="20"/>
      <c r="CJ908" s="20"/>
      <c r="CK908" s="20"/>
      <c r="CL908" s="20"/>
      <c r="CM908" s="20"/>
      <c r="CN908" s="20"/>
      <c r="CO908" s="20"/>
      <c r="CP908" s="20"/>
      <c r="CQ908" s="20"/>
      <c r="CR908" s="20"/>
      <c r="CS908" s="20"/>
      <c r="CT908" s="20"/>
      <c r="CU908" s="20"/>
      <c r="CV908" s="20"/>
      <c r="CW908" s="20"/>
      <c r="CX908" s="20"/>
      <c r="CY908" s="20"/>
      <c r="CZ908" s="20"/>
      <c r="DA908" s="20"/>
      <c r="DB908" s="20"/>
      <c r="DC908" s="20"/>
      <c r="DD908" s="20"/>
      <c r="DE908" s="20"/>
      <c r="DF908" s="20"/>
      <c r="DG908" s="20"/>
      <c r="DH908" s="20"/>
      <c r="DI908" s="20"/>
      <c r="DJ908" s="20"/>
      <c r="DK908" s="20"/>
      <c r="DL908" s="20"/>
      <c r="DM908" s="20"/>
      <c r="DN908" s="20"/>
      <c r="DO908" s="20"/>
      <c r="DP908" s="20"/>
      <c r="DQ908" s="20"/>
      <c r="DR908" s="20"/>
      <c r="DS908" s="20"/>
      <c r="DT908" s="20"/>
      <c r="DU908" s="20"/>
      <c r="DV908" s="20"/>
      <c r="DW908" s="20"/>
      <c r="DX908" s="20"/>
      <c r="DY908" s="20"/>
      <c r="DZ908" s="20"/>
      <c r="EA908" s="20"/>
      <c r="EB908" s="20"/>
      <c r="EC908" s="20"/>
      <c r="ED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  <c r="CH909" s="20"/>
      <c r="CI909" s="20"/>
      <c r="CJ909" s="20"/>
      <c r="CK909" s="20"/>
      <c r="CL909" s="20"/>
      <c r="CM909" s="20"/>
      <c r="CN909" s="20"/>
      <c r="CO909" s="20"/>
      <c r="CP909" s="20"/>
      <c r="CQ909" s="20"/>
      <c r="CR909" s="20"/>
      <c r="CS909" s="20"/>
      <c r="CT909" s="20"/>
      <c r="CU909" s="20"/>
      <c r="CV909" s="20"/>
      <c r="CW909" s="20"/>
      <c r="CX909" s="20"/>
      <c r="CY909" s="20"/>
      <c r="CZ909" s="20"/>
      <c r="DA909" s="20"/>
      <c r="DB909" s="20"/>
      <c r="DC909" s="20"/>
      <c r="DD909" s="20"/>
      <c r="DE909" s="20"/>
      <c r="DF909" s="20"/>
      <c r="DG909" s="20"/>
      <c r="DH909" s="20"/>
      <c r="DI909" s="20"/>
      <c r="DJ909" s="20"/>
      <c r="DK909" s="20"/>
      <c r="DL909" s="20"/>
      <c r="DM909" s="20"/>
      <c r="DN909" s="20"/>
      <c r="DO909" s="20"/>
      <c r="DP909" s="20"/>
      <c r="DQ909" s="20"/>
      <c r="DR909" s="20"/>
      <c r="DS909" s="20"/>
      <c r="DT909" s="20"/>
      <c r="DU909" s="20"/>
      <c r="DV909" s="20"/>
      <c r="DW909" s="20"/>
      <c r="DX909" s="20"/>
      <c r="DY909" s="20"/>
      <c r="DZ909" s="20"/>
      <c r="EA909" s="20"/>
      <c r="EB909" s="20"/>
      <c r="EC909" s="20"/>
      <c r="ED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  <c r="CH910" s="20"/>
      <c r="CI910" s="20"/>
      <c r="CJ910" s="20"/>
      <c r="CK910" s="20"/>
      <c r="CL910" s="20"/>
      <c r="CM910" s="20"/>
      <c r="CN910" s="20"/>
      <c r="CO910" s="20"/>
      <c r="CP910" s="20"/>
      <c r="CQ910" s="20"/>
      <c r="CR910" s="20"/>
      <c r="CS910" s="20"/>
      <c r="CT910" s="20"/>
      <c r="CU910" s="20"/>
      <c r="CV910" s="20"/>
      <c r="CW910" s="20"/>
      <c r="CX910" s="20"/>
      <c r="CY910" s="20"/>
      <c r="CZ910" s="20"/>
      <c r="DA910" s="20"/>
      <c r="DB910" s="20"/>
      <c r="DC910" s="20"/>
      <c r="DD910" s="20"/>
      <c r="DE910" s="20"/>
      <c r="DF910" s="20"/>
      <c r="DG910" s="20"/>
      <c r="DH910" s="20"/>
      <c r="DI910" s="20"/>
      <c r="DJ910" s="20"/>
      <c r="DK910" s="20"/>
      <c r="DL910" s="20"/>
      <c r="DM910" s="20"/>
      <c r="DN910" s="20"/>
      <c r="DO910" s="20"/>
      <c r="DP910" s="20"/>
      <c r="DQ910" s="20"/>
      <c r="DR910" s="20"/>
      <c r="DS910" s="20"/>
      <c r="DT910" s="20"/>
      <c r="DU910" s="20"/>
      <c r="DV910" s="20"/>
      <c r="DW910" s="20"/>
      <c r="DX910" s="20"/>
      <c r="DY910" s="20"/>
      <c r="DZ910" s="20"/>
      <c r="EA910" s="20"/>
      <c r="EB910" s="20"/>
      <c r="EC910" s="20"/>
      <c r="ED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  <c r="CH911" s="20"/>
      <c r="CI911" s="20"/>
      <c r="CJ911" s="20"/>
      <c r="CK911" s="20"/>
      <c r="CL911" s="20"/>
      <c r="CM911" s="20"/>
      <c r="CN911" s="20"/>
      <c r="CO911" s="20"/>
      <c r="CP911" s="20"/>
      <c r="CQ911" s="20"/>
      <c r="CR911" s="20"/>
      <c r="CS911" s="20"/>
      <c r="CT911" s="20"/>
      <c r="CU911" s="20"/>
      <c r="CV911" s="20"/>
      <c r="CW911" s="20"/>
      <c r="CX911" s="20"/>
      <c r="CY911" s="20"/>
      <c r="CZ911" s="20"/>
      <c r="DA911" s="20"/>
      <c r="DB911" s="20"/>
      <c r="DC911" s="20"/>
      <c r="DD911" s="20"/>
      <c r="DE911" s="20"/>
      <c r="DF911" s="20"/>
      <c r="DG911" s="20"/>
      <c r="DH911" s="20"/>
      <c r="DI911" s="20"/>
      <c r="DJ911" s="20"/>
      <c r="DK911" s="20"/>
      <c r="DL911" s="20"/>
      <c r="DM911" s="20"/>
      <c r="DN911" s="20"/>
      <c r="DO911" s="20"/>
      <c r="DP911" s="20"/>
      <c r="DQ911" s="20"/>
      <c r="DR911" s="20"/>
      <c r="DS911" s="20"/>
      <c r="DT911" s="20"/>
      <c r="DU911" s="20"/>
      <c r="DV911" s="20"/>
      <c r="DW911" s="20"/>
      <c r="DX911" s="20"/>
      <c r="DY911" s="20"/>
      <c r="DZ911" s="20"/>
      <c r="EA911" s="20"/>
      <c r="EB911" s="20"/>
      <c r="EC911" s="20"/>
      <c r="ED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  <c r="CH912" s="20"/>
      <c r="CI912" s="20"/>
      <c r="CJ912" s="20"/>
      <c r="CK912" s="20"/>
      <c r="CL912" s="20"/>
      <c r="CM912" s="20"/>
      <c r="CN912" s="20"/>
      <c r="CO912" s="20"/>
      <c r="CP912" s="20"/>
      <c r="CQ912" s="20"/>
      <c r="CR912" s="20"/>
      <c r="CS912" s="20"/>
      <c r="CT912" s="20"/>
      <c r="CU912" s="20"/>
      <c r="CV912" s="20"/>
      <c r="CW912" s="20"/>
      <c r="CX912" s="20"/>
      <c r="CY912" s="20"/>
      <c r="CZ912" s="20"/>
      <c r="DA912" s="20"/>
      <c r="DB912" s="20"/>
      <c r="DC912" s="20"/>
      <c r="DD912" s="20"/>
      <c r="DE912" s="20"/>
      <c r="DF912" s="20"/>
      <c r="DG912" s="20"/>
      <c r="DH912" s="20"/>
      <c r="DI912" s="20"/>
      <c r="DJ912" s="20"/>
      <c r="DK912" s="20"/>
      <c r="DL912" s="20"/>
      <c r="DM912" s="20"/>
      <c r="DN912" s="20"/>
      <c r="DO912" s="20"/>
      <c r="DP912" s="20"/>
      <c r="DQ912" s="20"/>
      <c r="DR912" s="20"/>
      <c r="DS912" s="20"/>
      <c r="DT912" s="20"/>
      <c r="DU912" s="20"/>
      <c r="DV912" s="20"/>
      <c r="DW912" s="20"/>
      <c r="DX912" s="20"/>
      <c r="DY912" s="20"/>
      <c r="DZ912" s="20"/>
      <c r="EA912" s="20"/>
      <c r="EB912" s="20"/>
      <c r="EC912" s="20"/>
      <c r="ED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  <c r="CH913" s="20"/>
      <c r="CI913" s="20"/>
      <c r="CJ913" s="20"/>
      <c r="CK913" s="20"/>
      <c r="CL913" s="20"/>
      <c r="CM913" s="20"/>
      <c r="CN913" s="20"/>
      <c r="CO913" s="20"/>
      <c r="CP913" s="20"/>
      <c r="CQ913" s="20"/>
      <c r="CR913" s="20"/>
      <c r="CS913" s="20"/>
      <c r="CT913" s="20"/>
      <c r="CU913" s="20"/>
      <c r="CV913" s="20"/>
      <c r="CW913" s="20"/>
      <c r="CX913" s="20"/>
      <c r="CY913" s="20"/>
      <c r="CZ913" s="20"/>
      <c r="DA913" s="20"/>
      <c r="DB913" s="20"/>
      <c r="DC913" s="20"/>
      <c r="DD913" s="20"/>
      <c r="DE913" s="20"/>
      <c r="DF913" s="20"/>
      <c r="DG913" s="20"/>
      <c r="DH913" s="20"/>
      <c r="DI913" s="20"/>
      <c r="DJ913" s="20"/>
      <c r="DK913" s="20"/>
      <c r="DL913" s="20"/>
      <c r="DM913" s="20"/>
      <c r="DN913" s="20"/>
      <c r="DO913" s="20"/>
      <c r="DP913" s="20"/>
      <c r="DQ913" s="20"/>
      <c r="DR913" s="20"/>
      <c r="DS913" s="20"/>
      <c r="DT913" s="20"/>
      <c r="DU913" s="20"/>
      <c r="DV913" s="20"/>
      <c r="DW913" s="20"/>
      <c r="DX913" s="20"/>
      <c r="DY913" s="20"/>
      <c r="DZ913" s="20"/>
      <c r="EA913" s="20"/>
      <c r="EB913" s="20"/>
      <c r="EC913" s="20"/>
      <c r="ED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  <c r="CH914" s="20"/>
      <c r="CI914" s="20"/>
      <c r="CJ914" s="20"/>
      <c r="CK914" s="20"/>
      <c r="CL914" s="20"/>
      <c r="CM914" s="20"/>
      <c r="CN914" s="20"/>
      <c r="CO914" s="20"/>
      <c r="CP914" s="20"/>
      <c r="CQ914" s="20"/>
      <c r="CR914" s="20"/>
      <c r="CS914" s="20"/>
      <c r="CT914" s="20"/>
      <c r="CU914" s="20"/>
      <c r="CV914" s="20"/>
      <c r="CW914" s="20"/>
      <c r="CX914" s="20"/>
      <c r="CY914" s="20"/>
      <c r="CZ914" s="20"/>
      <c r="DA914" s="20"/>
      <c r="DB914" s="20"/>
      <c r="DC914" s="20"/>
      <c r="DD914" s="20"/>
      <c r="DE914" s="20"/>
      <c r="DF914" s="20"/>
      <c r="DG914" s="20"/>
      <c r="DH914" s="20"/>
      <c r="DI914" s="20"/>
      <c r="DJ914" s="20"/>
      <c r="DK914" s="20"/>
      <c r="DL914" s="20"/>
      <c r="DM914" s="20"/>
      <c r="DN914" s="20"/>
      <c r="DO914" s="20"/>
      <c r="DP914" s="20"/>
      <c r="DQ914" s="20"/>
      <c r="DR914" s="20"/>
      <c r="DS914" s="20"/>
      <c r="DT914" s="20"/>
      <c r="DU914" s="20"/>
      <c r="DV914" s="20"/>
      <c r="DW914" s="20"/>
      <c r="DX914" s="20"/>
      <c r="DY914" s="20"/>
      <c r="DZ914" s="20"/>
      <c r="EA914" s="20"/>
      <c r="EB914" s="20"/>
      <c r="EC914" s="20"/>
      <c r="ED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  <c r="CH915" s="20"/>
      <c r="CI915" s="20"/>
      <c r="CJ915" s="20"/>
      <c r="CK915" s="20"/>
      <c r="CL915" s="20"/>
      <c r="CM915" s="20"/>
      <c r="CN915" s="20"/>
      <c r="CO915" s="20"/>
      <c r="CP915" s="20"/>
      <c r="CQ915" s="20"/>
      <c r="CR915" s="20"/>
      <c r="CS915" s="20"/>
      <c r="CT915" s="20"/>
      <c r="CU915" s="20"/>
      <c r="CV915" s="20"/>
      <c r="CW915" s="20"/>
      <c r="CX915" s="20"/>
      <c r="CY915" s="20"/>
      <c r="CZ915" s="20"/>
      <c r="DA915" s="20"/>
      <c r="DB915" s="20"/>
      <c r="DC915" s="20"/>
      <c r="DD915" s="20"/>
      <c r="DE915" s="20"/>
      <c r="DF915" s="20"/>
      <c r="DG915" s="20"/>
      <c r="DH915" s="20"/>
      <c r="DI915" s="20"/>
      <c r="DJ915" s="20"/>
      <c r="DK915" s="20"/>
      <c r="DL915" s="20"/>
      <c r="DM915" s="20"/>
      <c r="DN915" s="20"/>
      <c r="DO915" s="20"/>
      <c r="DP915" s="20"/>
      <c r="DQ915" s="20"/>
      <c r="DR915" s="20"/>
      <c r="DS915" s="20"/>
      <c r="DT915" s="20"/>
      <c r="DU915" s="20"/>
      <c r="DV915" s="20"/>
      <c r="DW915" s="20"/>
      <c r="DX915" s="20"/>
      <c r="DY915" s="20"/>
      <c r="DZ915" s="20"/>
      <c r="EA915" s="20"/>
      <c r="EB915" s="20"/>
      <c r="EC915" s="20"/>
      <c r="ED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  <c r="CH916" s="20"/>
      <c r="CI916" s="20"/>
      <c r="CJ916" s="20"/>
      <c r="CK916" s="20"/>
      <c r="CL916" s="20"/>
      <c r="CM916" s="20"/>
      <c r="CN916" s="20"/>
      <c r="CO916" s="20"/>
      <c r="CP916" s="20"/>
      <c r="CQ916" s="20"/>
      <c r="CR916" s="20"/>
      <c r="CS916" s="20"/>
      <c r="CT916" s="20"/>
      <c r="CU916" s="20"/>
      <c r="CV916" s="20"/>
      <c r="CW916" s="20"/>
      <c r="CX916" s="20"/>
      <c r="CY916" s="20"/>
      <c r="CZ916" s="20"/>
      <c r="DA916" s="20"/>
      <c r="DB916" s="20"/>
      <c r="DC916" s="20"/>
      <c r="DD916" s="20"/>
      <c r="DE916" s="20"/>
      <c r="DF916" s="20"/>
      <c r="DG916" s="20"/>
      <c r="DH916" s="20"/>
      <c r="DI916" s="20"/>
      <c r="DJ916" s="20"/>
      <c r="DK916" s="20"/>
      <c r="DL916" s="20"/>
      <c r="DM916" s="20"/>
      <c r="DN916" s="20"/>
      <c r="DO916" s="20"/>
      <c r="DP916" s="20"/>
      <c r="DQ916" s="20"/>
      <c r="DR916" s="20"/>
      <c r="DS916" s="20"/>
      <c r="DT916" s="20"/>
      <c r="DU916" s="20"/>
      <c r="DV916" s="20"/>
      <c r="DW916" s="20"/>
      <c r="DX916" s="20"/>
      <c r="DY916" s="20"/>
      <c r="DZ916" s="20"/>
      <c r="EA916" s="20"/>
      <c r="EB916" s="20"/>
      <c r="EC916" s="20"/>
      <c r="ED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  <c r="CH917" s="20"/>
      <c r="CI917" s="20"/>
      <c r="CJ917" s="20"/>
      <c r="CK917" s="20"/>
      <c r="CL917" s="20"/>
      <c r="CM917" s="20"/>
      <c r="CN917" s="20"/>
      <c r="CO917" s="20"/>
      <c r="CP917" s="20"/>
      <c r="CQ917" s="20"/>
      <c r="CR917" s="20"/>
      <c r="CS917" s="20"/>
      <c r="CT917" s="20"/>
      <c r="CU917" s="20"/>
      <c r="CV917" s="20"/>
      <c r="CW917" s="20"/>
      <c r="CX917" s="20"/>
      <c r="CY917" s="20"/>
      <c r="CZ917" s="20"/>
      <c r="DA917" s="20"/>
      <c r="DB917" s="20"/>
      <c r="DC917" s="20"/>
      <c r="DD917" s="20"/>
      <c r="DE917" s="20"/>
      <c r="DF917" s="20"/>
      <c r="DG917" s="20"/>
      <c r="DH917" s="20"/>
      <c r="DI917" s="20"/>
      <c r="DJ917" s="20"/>
      <c r="DK917" s="20"/>
      <c r="DL917" s="20"/>
      <c r="DM917" s="20"/>
      <c r="DN917" s="20"/>
      <c r="DO917" s="20"/>
      <c r="DP917" s="20"/>
      <c r="DQ917" s="20"/>
      <c r="DR917" s="20"/>
      <c r="DS917" s="20"/>
      <c r="DT917" s="20"/>
      <c r="DU917" s="20"/>
      <c r="DV917" s="20"/>
      <c r="DW917" s="20"/>
      <c r="DX917" s="20"/>
      <c r="DY917" s="20"/>
      <c r="DZ917" s="20"/>
      <c r="EA917" s="20"/>
      <c r="EB917" s="20"/>
      <c r="EC917" s="20"/>
      <c r="ED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  <c r="CH918" s="20"/>
      <c r="CI918" s="20"/>
      <c r="CJ918" s="20"/>
      <c r="CK918" s="20"/>
      <c r="CL918" s="20"/>
      <c r="CM918" s="20"/>
      <c r="CN918" s="20"/>
      <c r="CO918" s="20"/>
      <c r="CP918" s="20"/>
      <c r="CQ918" s="20"/>
      <c r="CR918" s="20"/>
      <c r="CS918" s="20"/>
      <c r="CT918" s="20"/>
      <c r="CU918" s="20"/>
      <c r="CV918" s="20"/>
      <c r="CW918" s="20"/>
      <c r="CX918" s="20"/>
      <c r="CY918" s="20"/>
      <c r="CZ918" s="20"/>
      <c r="DA918" s="20"/>
      <c r="DB918" s="20"/>
      <c r="DC918" s="20"/>
      <c r="DD918" s="20"/>
      <c r="DE918" s="20"/>
      <c r="DF918" s="20"/>
      <c r="DG918" s="20"/>
      <c r="DH918" s="20"/>
      <c r="DI918" s="20"/>
      <c r="DJ918" s="20"/>
      <c r="DK918" s="20"/>
      <c r="DL918" s="20"/>
      <c r="DM918" s="20"/>
      <c r="DN918" s="20"/>
      <c r="DO918" s="20"/>
      <c r="DP918" s="20"/>
      <c r="DQ918" s="20"/>
      <c r="DR918" s="20"/>
      <c r="DS918" s="20"/>
      <c r="DT918" s="20"/>
      <c r="DU918" s="20"/>
      <c r="DV918" s="20"/>
      <c r="DW918" s="20"/>
      <c r="DX918" s="20"/>
      <c r="DY918" s="20"/>
      <c r="DZ918" s="20"/>
      <c r="EA918" s="20"/>
      <c r="EB918" s="20"/>
      <c r="EC918" s="20"/>
      <c r="ED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  <c r="CH919" s="20"/>
      <c r="CI919" s="20"/>
      <c r="CJ919" s="20"/>
      <c r="CK919" s="20"/>
      <c r="CL919" s="20"/>
      <c r="CM919" s="20"/>
      <c r="CN919" s="20"/>
      <c r="CO919" s="20"/>
      <c r="CP919" s="20"/>
      <c r="CQ919" s="20"/>
      <c r="CR919" s="20"/>
      <c r="CS919" s="20"/>
      <c r="CT919" s="20"/>
      <c r="CU919" s="20"/>
      <c r="CV919" s="20"/>
      <c r="CW919" s="20"/>
      <c r="CX919" s="20"/>
      <c r="CY919" s="20"/>
      <c r="CZ919" s="20"/>
      <c r="DA919" s="20"/>
      <c r="DB919" s="20"/>
      <c r="DC919" s="20"/>
      <c r="DD919" s="20"/>
      <c r="DE919" s="20"/>
      <c r="DF919" s="20"/>
      <c r="DG919" s="20"/>
      <c r="DH919" s="20"/>
      <c r="DI919" s="20"/>
      <c r="DJ919" s="20"/>
      <c r="DK919" s="20"/>
      <c r="DL919" s="20"/>
      <c r="DM919" s="20"/>
      <c r="DN919" s="20"/>
      <c r="DO919" s="20"/>
      <c r="DP919" s="20"/>
      <c r="DQ919" s="20"/>
      <c r="DR919" s="20"/>
      <c r="DS919" s="20"/>
      <c r="DT919" s="20"/>
      <c r="DU919" s="20"/>
      <c r="DV919" s="20"/>
      <c r="DW919" s="20"/>
      <c r="DX919" s="20"/>
      <c r="DY919" s="20"/>
      <c r="DZ919" s="20"/>
      <c r="EA919" s="20"/>
      <c r="EB919" s="20"/>
      <c r="EC919" s="20"/>
      <c r="ED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  <c r="CH920" s="20"/>
      <c r="CI920" s="20"/>
      <c r="CJ920" s="20"/>
      <c r="CK920" s="20"/>
      <c r="CL920" s="20"/>
      <c r="CM920" s="20"/>
      <c r="CN920" s="20"/>
      <c r="CO920" s="20"/>
      <c r="CP920" s="20"/>
      <c r="CQ920" s="20"/>
      <c r="CR920" s="20"/>
      <c r="CS920" s="20"/>
      <c r="CT920" s="20"/>
      <c r="CU920" s="20"/>
      <c r="CV920" s="20"/>
      <c r="CW920" s="20"/>
      <c r="CX920" s="20"/>
      <c r="CY920" s="20"/>
      <c r="CZ920" s="20"/>
      <c r="DA920" s="20"/>
      <c r="DB920" s="20"/>
      <c r="DC920" s="20"/>
      <c r="DD920" s="20"/>
      <c r="DE920" s="20"/>
      <c r="DF920" s="20"/>
      <c r="DG920" s="20"/>
      <c r="DH920" s="20"/>
      <c r="DI920" s="20"/>
      <c r="DJ920" s="20"/>
      <c r="DK920" s="20"/>
      <c r="DL920" s="20"/>
      <c r="DM920" s="20"/>
      <c r="DN920" s="20"/>
      <c r="DO920" s="20"/>
      <c r="DP920" s="20"/>
      <c r="DQ920" s="20"/>
      <c r="DR920" s="20"/>
      <c r="DS920" s="20"/>
      <c r="DT920" s="20"/>
      <c r="DU920" s="20"/>
      <c r="DV920" s="20"/>
      <c r="DW920" s="20"/>
      <c r="DX920" s="20"/>
      <c r="DY920" s="20"/>
      <c r="DZ920" s="20"/>
      <c r="EA920" s="20"/>
      <c r="EB920" s="20"/>
      <c r="EC920" s="20"/>
      <c r="ED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  <c r="CH921" s="20"/>
      <c r="CI921" s="20"/>
      <c r="CJ921" s="20"/>
      <c r="CK921" s="20"/>
      <c r="CL921" s="20"/>
      <c r="CM921" s="20"/>
      <c r="CN921" s="20"/>
      <c r="CO921" s="20"/>
      <c r="CP921" s="20"/>
      <c r="CQ921" s="20"/>
      <c r="CR921" s="20"/>
      <c r="CS921" s="20"/>
      <c r="CT921" s="20"/>
      <c r="CU921" s="20"/>
      <c r="CV921" s="20"/>
      <c r="CW921" s="20"/>
      <c r="CX921" s="20"/>
      <c r="CY921" s="20"/>
      <c r="CZ921" s="20"/>
      <c r="DA921" s="20"/>
      <c r="DB921" s="20"/>
      <c r="DC921" s="20"/>
      <c r="DD921" s="20"/>
      <c r="DE921" s="20"/>
      <c r="DF921" s="20"/>
      <c r="DG921" s="20"/>
      <c r="DH921" s="20"/>
      <c r="DI921" s="20"/>
      <c r="DJ921" s="20"/>
      <c r="DK921" s="20"/>
      <c r="DL921" s="20"/>
      <c r="DM921" s="20"/>
      <c r="DN921" s="20"/>
      <c r="DO921" s="20"/>
      <c r="DP921" s="20"/>
      <c r="DQ921" s="20"/>
      <c r="DR921" s="20"/>
      <c r="DS921" s="20"/>
      <c r="DT921" s="20"/>
      <c r="DU921" s="20"/>
      <c r="DV921" s="20"/>
      <c r="DW921" s="20"/>
      <c r="DX921" s="20"/>
      <c r="DY921" s="20"/>
      <c r="DZ921" s="20"/>
      <c r="EA921" s="20"/>
      <c r="EB921" s="20"/>
      <c r="EC921" s="20"/>
      <c r="ED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  <c r="CH922" s="20"/>
      <c r="CI922" s="20"/>
      <c r="CJ922" s="20"/>
      <c r="CK922" s="20"/>
      <c r="CL922" s="20"/>
      <c r="CM922" s="20"/>
      <c r="CN922" s="20"/>
      <c r="CO922" s="20"/>
      <c r="CP922" s="20"/>
      <c r="CQ922" s="20"/>
      <c r="CR922" s="20"/>
      <c r="CS922" s="20"/>
      <c r="CT922" s="20"/>
      <c r="CU922" s="20"/>
      <c r="CV922" s="20"/>
      <c r="CW922" s="20"/>
      <c r="CX922" s="20"/>
      <c r="CY922" s="20"/>
      <c r="CZ922" s="20"/>
      <c r="DA922" s="20"/>
      <c r="DB922" s="20"/>
      <c r="DC922" s="20"/>
      <c r="DD922" s="20"/>
      <c r="DE922" s="20"/>
      <c r="DF922" s="20"/>
      <c r="DG922" s="20"/>
      <c r="DH922" s="20"/>
      <c r="DI922" s="20"/>
      <c r="DJ922" s="20"/>
      <c r="DK922" s="20"/>
      <c r="DL922" s="20"/>
      <c r="DM922" s="20"/>
      <c r="DN922" s="20"/>
      <c r="DO922" s="20"/>
      <c r="DP922" s="20"/>
      <c r="DQ922" s="20"/>
      <c r="DR922" s="20"/>
      <c r="DS922" s="20"/>
      <c r="DT922" s="20"/>
      <c r="DU922" s="20"/>
      <c r="DV922" s="20"/>
      <c r="DW922" s="20"/>
      <c r="DX922" s="20"/>
      <c r="DY922" s="20"/>
      <c r="DZ922" s="20"/>
      <c r="EA922" s="20"/>
      <c r="EB922" s="20"/>
      <c r="EC922" s="20"/>
      <c r="ED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  <c r="CH923" s="20"/>
      <c r="CI923" s="20"/>
      <c r="CJ923" s="20"/>
      <c r="CK923" s="20"/>
      <c r="CL923" s="20"/>
      <c r="CM923" s="20"/>
      <c r="CN923" s="20"/>
      <c r="CO923" s="20"/>
      <c r="CP923" s="20"/>
      <c r="CQ923" s="20"/>
      <c r="CR923" s="20"/>
      <c r="CS923" s="20"/>
      <c r="CT923" s="20"/>
      <c r="CU923" s="20"/>
      <c r="CV923" s="20"/>
      <c r="CW923" s="20"/>
      <c r="CX923" s="20"/>
      <c r="CY923" s="20"/>
      <c r="CZ923" s="20"/>
      <c r="DA923" s="20"/>
      <c r="DB923" s="20"/>
      <c r="DC923" s="20"/>
      <c r="DD923" s="20"/>
      <c r="DE923" s="20"/>
      <c r="DF923" s="20"/>
      <c r="DG923" s="20"/>
      <c r="DH923" s="20"/>
      <c r="DI923" s="20"/>
      <c r="DJ923" s="20"/>
      <c r="DK923" s="20"/>
      <c r="DL923" s="20"/>
      <c r="DM923" s="20"/>
      <c r="DN923" s="20"/>
      <c r="DO923" s="20"/>
      <c r="DP923" s="20"/>
      <c r="DQ923" s="20"/>
      <c r="DR923" s="20"/>
      <c r="DS923" s="20"/>
      <c r="DT923" s="20"/>
      <c r="DU923" s="20"/>
      <c r="DV923" s="20"/>
      <c r="DW923" s="20"/>
      <c r="DX923" s="20"/>
      <c r="DY923" s="20"/>
      <c r="DZ923" s="20"/>
      <c r="EA923" s="20"/>
      <c r="EB923" s="20"/>
      <c r="EC923" s="20"/>
      <c r="ED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  <c r="CH924" s="20"/>
      <c r="CI924" s="20"/>
      <c r="CJ924" s="20"/>
      <c r="CK924" s="20"/>
      <c r="CL924" s="20"/>
      <c r="CM924" s="20"/>
      <c r="CN924" s="20"/>
      <c r="CO924" s="20"/>
      <c r="CP924" s="20"/>
      <c r="CQ924" s="20"/>
      <c r="CR924" s="20"/>
      <c r="CS924" s="20"/>
      <c r="CT924" s="20"/>
      <c r="CU924" s="20"/>
      <c r="CV924" s="20"/>
      <c r="CW924" s="20"/>
      <c r="CX924" s="20"/>
      <c r="CY924" s="20"/>
      <c r="CZ924" s="20"/>
      <c r="DA924" s="20"/>
      <c r="DB924" s="20"/>
      <c r="DC924" s="20"/>
      <c r="DD924" s="20"/>
      <c r="DE924" s="20"/>
      <c r="DF924" s="20"/>
      <c r="DG924" s="20"/>
      <c r="DH924" s="20"/>
      <c r="DI924" s="20"/>
      <c r="DJ924" s="20"/>
      <c r="DK924" s="20"/>
      <c r="DL924" s="20"/>
      <c r="DM924" s="20"/>
      <c r="DN924" s="20"/>
      <c r="DO924" s="20"/>
      <c r="DP924" s="20"/>
      <c r="DQ924" s="20"/>
      <c r="DR924" s="20"/>
      <c r="DS924" s="20"/>
      <c r="DT924" s="20"/>
      <c r="DU924" s="20"/>
      <c r="DV924" s="20"/>
      <c r="DW924" s="20"/>
      <c r="DX924" s="20"/>
      <c r="DY924" s="20"/>
      <c r="DZ924" s="20"/>
      <c r="EA924" s="20"/>
      <c r="EB924" s="20"/>
      <c r="EC924" s="20"/>
      <c r="ED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  <c r="CH925" s="20"/>
      <c r="CI925" s="20"/>
      <c r="CJ925" s="20"/>
      <c r="CK925" s="20"/>
      <c r="CL925" s="20"/>
      <c r="CM925" s="20"/>
      <c r="CN925" s="20"/>
      <c r="CO925" s="20"/>
      <c r="CP925" s="20"/>
      <c r="CQ925" s="20"/>
      <c r="CR925" s="20"/>
      <c r="CS925" s="20"/>
      <c r="CT925" s="20"/>
      <c r="CU925" s="20"/>
      <c r="CV925" s="20"/>
      <c r="CW925" s="20"/>
      <c r="CX925" s="20"/>
      <c r="CY925" s="20"/>
      <c r="CZ925" s="20"/>
      <c r="DA925" s="20"/>
      <c r="DB925" s="20"/>
      <c r="DC925" s="20"/>
      <c r="DD925" s="20"/>
      <c r="DE925" s="20"/>
      <c r="DF925" s="20"/>
      <c r="DG925" s="20"/>
      <c r="DH925" s="20"/>
      <c r="DI925" s="20"/>
      <c r="DJ925" s="20"/>
      <c r="DK925" s="20"/>
      <c r="DL925" s="20"/>
      <c r="DM925" s="20"/>
      <c r="DN925" s="20"/>
      <c r="DO925" s="20"/>
      <c r="DP925" s="20"/>
      <c r="DQ925" s="20"/>
      <c r="DR925" s="20"/>
      <c r="DS925" s="20"/>
      <c r="DT925" s="20"/>
      <c r="DU925" s="20"/>
      <c r="DV925" s="20"/>
      <c r="DW925" s="20"/>
      <c r="DX925" s="20"/>
      <c r="DY925" s="20"/>
      <c r="DZ925" s="20"/>
      <c r="EA925" s="20"/>
      <c r="EB925" s="20"/>
      <c r="EC925" s="20"/>
      <c r="ED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  <c r="CH926" s="20"/>
      <c r="CI926" s="20"/>
      <c r="CJ926" s="20"/>
      <c r="CK926" s="20"/>
      <c r="CL926" s="20"/>
      <c r="CM926" s="20"/>
      <c r="CN926" s="20"/>
      <c r="CO926" s="20"/>
      <c r="CP926" s="20"/>
      <c r="CQ926" s="20"/>
      <c r="CR926" s="20"/>
      <c r="CS926" s="20"/>
      <c r="CT926" s="20"/>
      <c r="CU926" s="20"/>
      <c r="CV926" s="20"/>
      <c r="CW926" s="20"/>
      <c r="CX926" s="20"/>
      <c r="CY926" s="20"/>
      <c r="CZ926" s="20"/>
      <c r="DA926" s="20"/>
      <c r="DB926" s="20"/>
      <c r="DC926" s="20"/>
      <c r="DD926" s="20"/>
      <c r="DE926" s="20"/>
      <c r="DF926" s="20"/>
      <c r="DG926" s="20"/>
      <c r="DH926" s="20"/>
      <c r="DI926" s="20"/>
      <c r="DJ926" s="20"/>
      <c r="DK926" s="20"/>
      <c r="DL926" s="20"/>
      <c r="DM926" s="20"/>
      <c r="DN926" s="20"/>
      <c r="DO926" s="20"/>
      <c r="DP926" s="20"/>
      <c r="DQ926" s="20"/>
      <c r="DR926" s="20"/>
      <c r="DS926" s="20"/>
      <c r="DT926" s="20"/>
      <c r="DU926" s="20"/>
      <c r="DV926" s="20"/>
      <c r="DW926" s="20"/>
      <c r="DX926" s="20"/>
      <c r="DY926" s="20"/>
      <c r="DZ926" s="20"/>
      <c r="EA926" s="20"/>
      <c r="EB926" s="20"/>
      <c r="EC926" s="20"/>
      <c r="ED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  <c r="CH927" s="20"/>
      <c r="CI927" s="20"/>
      <c r="CJ927" s="20"/>
      <c r="CK927" s="20"/>
      <c r="CL927" s="20"/>
      <c r="CM927" s="20"/>
      <c r="CN927" s="20"/>
      <c r="CO927" s="20"/>
      <c r="CP927" s="20"/>
      <c r="CQ927" s="20"/>
      <c r="CR927" s="20"/>
      <c r="CS927" s="20"/>
      <c r="CT927" s="20"/>
      <c r="CU927" s="20"/>
      <c r="CV927" s="20"/>
      <c r="CW927" s="20"/>
      <c r="CX927" s="20"/>
      <c r="CY927" s="20"/>
      <c r="CZ927" s="20"/>
      <c r="DA927" s="20"/>
      <c r="DB927" s="20"/>
      <c r="DC927" s="20"/>
      <c r="DD927" s="20"/>
      <c r="DE927" s="20"/>
      <c r="DF927" s="20"/>
      <c r="DG927" s="20"/>
      <c r="DH927" s="20"/>
      <c r="DI927" s="20"/>
      <c r="DJ927" s="20"/>
      <c r="DK927" s="20"/>
      <c r="DL927" s="20"/>
      <c r="DM927" s="20"/>
      <c r="DN927" s="20"/>
      <c r="DO927" s="20"/>
      <c r="DP927" s="20"/>
      <c r="DQ927" s="20"/>
      <c r="DR927" s="20"/>
      <c r="DS927" s="20"/>
      <c r="DT927" s="20"/>
      <c r="DU927" s="20"/>
      <c r="DV927" s="20"/>
      <c r="DW927" s="20"/>
      <c r="DX927" s="20"/>
      <c r="DY927" s="20"/>
      <c r="DZ927" s="20"/>
      <c r="EA927" s="20"/>
      <c r="EB927" s="20"/>
      <c r="EC927" s="20"/>
      <c r="ED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  <c r="CH928" s="20"/>
      <c r="CI928" s="20"/>
      <c r="CJ928" s="20"/>
      <c r="CK928" s="20"/>
      <c r="CL928" s="20"/>
      <c r="CM928" s="20"/>
      <c r="CN928" s="20"/>
      <c r="CO928" s="20"/>
      <c r="CP928" s="20"/>
      <c r="CQ928" s="20"/>
      <c r="CR928" s="20"/>
      <c r="CS928" s="20"/>
      <c r="CT928" s="20"/>
      <c r="CU928" s="20"/>
      <c r="CV928" s="20"/>
      <c r="CW928" s="20"/>
      <c r="CX928" s="20"/>
      <c r="CY928" s="20"/>
      <c r="CZ928" s="20"/>
      <c r="DA928" s="20"/>
      <c r="DB928" s="20"/>
      <c r="DC928" s="20"/>
      <c r="DD928" s="20"/>
      <c r="DE928" s="20"/>
      <c r="DF928" s="20"/>
      <c r="DG928" s="20"/>
      <c r="DH928" s="20"/>
      <c r="DI928" s="20"/>
      <c r="DJ928" s="20"/>
      <c r="DK928" s="20"/>
      <c r="DL928" s="20"/>
      <c r="DM928" s="20"/>
      <c r="DN928" s="20"/>
      <c r="DO928" s="20"/>
      <c r="DP928" s="20"/>
      <c r="DQ928" s="20"/>
      <c r="DR928" s="20"/>
      <c r="DS928" s="20"/>
      <c r="DT928" s="20"/>
      <c r="DU928" s="20"/>
      <c r="DV928" s="20"/>
      <c r="DW928" s="20"/>
      <c r="DX928" s="20"/>
      <c r="DY928" s="20"/>
      <c r="DZ928" s="20"/>
      <c r="EA928" s="20"/>
      <c r="EB928" s="20"/>
      <c r="EC928" s="20"/>
      <c r="ED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  <c r="CH929" s="20"/>
      <c r="CI929" s="20"/>
      <c r="CJ929" s="20"/>
      <c r="CK929" s="20"/>
      <c r="CL929" s="20"/>
      <c r="CM929" s="20"/>
      <c r="CN929" s="20"/>
      <c r="CO929" s="20"/>
      <c r="CP929" s="20"/>
      <c r="CQ929" s="20"/>
      <c r="CR929" s="20"/>
      <c r="CS929" s="20"/>
      <c r="CT929" s="20"/>
      <c r="CU929" s="20"/>
      <c r="CV929" s="20"/>
      <c r="CW929" s="20"/>
      <c r="CX929" s="20"/>
      <c r="CY929" s="20"/>
      <c r="CZ929" s="20"/>
      <c r="DA929" s="20"/>
      <c r="DB929" s="20"/>
      <c r="DC929" s="20"/>
      <c r="DD929" s="20"/>
      <c r="DE929" s="20"/>
      <c r="DF929" s="20"/>
      <c r="DG929" s="20"/>
      <c r="DH929" s="20"/>
      <c r="DI929" s="20"/>
      <c r="DJ929" s="20"/>
      <c r="DK929" s="20"/>
      <c r="DL929" s="20"/>
      <c r="DM929" s="20"/>
      <c r="DN929" s="20"/>
      <c r="DO929" s="20"/>
      <c r="DP929" s="20"/>
      <c r="DQ929" s="20"/>
      <c r="DR929" s="20"/>
      <c r="DS929" s="20"/>
      <c r="DT929" s="20"/>
      <c r="DU929" s="20"/>
      <c r="DV929" s="20"/>
      <c r="DW929" s="20"/>
      <c r="DX929" s="20"/>
      <c r="DY929" s="20"/>
      <c r="DZ929" s="20"/>
      <c r="EA929" s="20"/>
      <c r="EB929" s="20"/>
      <c r="EC929" s="20"/>
      <c r="ED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  <c r="CH930" s="20"/>
      <c r="CI930" s="20"/>
      <c r="CJ930" s="20"/>
      <c r="CK930" s="20"/>
      <c r="CL930" s="20"/>
      <c r="CM930" s="20"/>
      <c r="CN930" s="20"/>
      <c r="CO930" s="20"/>
      <c r="CP930" s="20"/>
      <c r="CQ930" s="20"/>
      <c r="CR930" s="20"/>
      <c r="CS930" s="20"/>
      <c r="CT930" s="20"/>
      <c r="CU930" s="20"/>
      <c r="CV930" s="20"/>
      <c r="CW930" s="20"/>
      <c r="CX930" s="20"/>
      <c r="CY930" s="20"/>
      <c r="CZ930" s="20"/>
      <c r="DA930" s="20"/>
      <c r="DB930" s="20"/>
      <c r="DC930" s="20"/>
      <c r="DD930" s="20"/>
      <c r="DE930" s="20"/>
      <c r="DF930" s="20"/>
      <c r="DG930" s="20"/>
      <c r="DH930" s="20"/>
      <c r="DI930" s="20"/>
      <c r="DJ930" s="20"/>
      <c r="DK930" s="20"/>
      <c r="DL930" s="20"/>
      <c r="DM930" s="20"/>
      <c r="DN930" s="20"/>
      <c r="DO930" s="20"/>
      <c r="DP930" s="20"/>
      <c r="DQ930" s="20"/>
      <c r="DR930" s="20"/>
      <c r="DS930" s="20"/>
      <c r="DT930" s="20"/>
      <c r="DU930" s="20"/>
      <c r="DV930" s="20"/>
      <c r="DW930" s="20"/>
      <c r="DX930" s="20"/>
      <c r="DY930" s="20"/>
      <c r="DZ930" s="20"/>
      <c r="EA930" s="20"/>
      <c r="EB930" s="20"/>
      <c r="EC930" s="20"/>
      <c r="ED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  <c r="CH931" s="20"/>
      <c r="CI931" s="20"/>
      <c r="CJ931" s="20"/>
      <c r="CK931" s="20"/>
      <c r="CL931" s="20"/>
      <c r="CM931" s="20"/>
      <c r="CN931" s="20"/>
      <c r="CO931" s="20"/>
      <c r="CP931" s="20"/>
      <c r="CQ931" s="20"/>
      <c r="CR931" s="20"/>
      <c r="CS931" s="20"/>
      <c r="CT931" s="20"/>
      <c r="CU931" s="20"/>
      <c r="CV931" s="20"/>
      <c r="CW931" s="20"/>
      <c r="CX931" s="20"/>
      <c r="CY931" s="20"/>
      <c r="CZ931" s="20"/>
      <c r="DA931" s="20"/>
      <c r="DB931" s="20"/>
      <c r="DC931" s="20"/>
      <c r="DD931" s="20"/>
      <c r="DE931" s="20"/>
      <c r="DF931" s="20"/>
      <c r="DG931" s="20"/>
      <c r="DH931" s="20"/>
      <c r="DI931" s="20"/>
      <c r="DJ931" s="20"/>
      <c r="DK931" s="20"/>
      <c r="DL931" s="20"/>
      <c r="DM931" s="20"/>
      <c r="DN931" s="20"/>
      <c r="DO931" s="20"/>
      <c r="DP931" s="20"/>
      <c r="DQ931" s="20"/>
      <c r="DR931" s="20"/>
      <c r="DS931" s="20"/>
      <c r="DT931" s="20"/>
      <c r="DU931" s="20"/>
      <c r="DV931" s="20"/>
      <c r="DW931" s="20"/>
      <c r="DX931" s="20"/>
      <c r="DY931" s="20"/>
      <c r="DZ931" s="20"/>
      <c r="EA931" s="20"/>
      <c r="EB931" s="20"/>
      <c r="EC931" s="20"/>
      <c r="ED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  <c r="CH932" s="20"/>
      <c r="CI932" s="20"/>
      <c r="CJ932" s="20"/>
      <c r="CK932" s="20"/>
      <c r="CL932" s="20"/>
      <c r="CM932" s="20"/>
      <c r="CN932" s="20"/>
      <c r="CO932" s="20"/>
      <c r="CP932" s="20"/>
      <c r="CQ932" s="20"/>
      <c r="CR932" s="20"/>
      <c r="CS932" s="20"/>
      <c r="CT932" s="20"/>
      <c r="CU932" s="20"/>
      <c r="CV932" s="20"/>
      <c r="CW932" s="20"/>
      <c r="CX932" s="20"/>
      <c r="CY932" s="20"/>
      <c r="CZ932" s="20"/>
      <c r="DA932" s="20"/>
      <c r="DB932" s="20"/>
      <c r="DC932" s="20"/>
      <c r="DD932" s="20"/>
      <c r="DE932" s="20"/>
      <c r="DF932" s="20"/>
      <c r="DG932" s="20"/>
      <c r="DH932" s="20"/>
      <c r="DI932" s="20"/>
      <c r="DJ932" s="20"/>
      <c r="DK932" s="20"/>
      <c r="DL932" s="20"/>
      <c r="DM932" s="20"/>
      <c r="DN932" s="20"/>
      <c r="DO932" s="20"/>
      <c r="DP932" s="20"/>
      <c r="DQ932" s="20"/>
      <c r="DR932" s="20"/>
      <c r="DS932" s="20"/>
      <c r="DT932" s="20"/>
      <c r="DU932" s="20"/>
      <c r="DV932" s="20"/>
      <c r="DW932" s="20"/>
      <c r="DX932" s="20"/>
      <c r="DY932" s="20"/>
      <c r="DZ932" s="20"/>
      <c r="EA932" s="20"/>
      <c r="EB932" s="20"/>
      <c r="EC932" s="20"/>
      <c r="ED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  <c r="CH933" s="20"/>
      <c r="CI933" s="20"/>
      <c r="CJ933" s="20"/>
      <c r="CK933" s="20"/>
      <c r="CL933" s="20"/>
      <c r="CM933" s="20"/>
      <c r="CN933" s="20"/>
      <c r="CO933" s="20"/>
      <c r="CP933" s="20"/>
      <c r="CQ933" s="20"/>
      <c r="CR933" s="20"/>
      <c r="CS933" s="20"/>
      <c r="CT933" s="20"/>
      <c r="CU933" s="20"/>
      <c r="CV933" s="20"/>
      <c r="CW933" s="20"/>
      <c r="CX933" s="20"/>
      <c r="CY933" s="20"/>
      <c r="CZ933" s="20"/>
      <c r="DA933" s="20"/>
      <c r="DB933" s="20"/>
      <c r="DC933" s="20"/>
      <c r="DD933" s="20"/>
      <c r="DE933" s="20"/>
      <c r="DF933" s="20"/>
      <c r="DG933" s="20"/>
      <c r="DH933" s="20"/>
      <c r="DI933" s="20"/>
      <c r="DJ933" s="20"/>
      <c r="DK933" s="20"/>
      <c r="DL933" s="20"/>
      <c r="DM933" s="20"/>
      <c r="DN933" s="20"/>
      <c r="DO933" s="20"/>
      <c r="DP933" s="20"/>
      <c r="DQ933" s="20"/>
      <c r="DR933" s="20"/>
      <c r="DS933" s="20"/>
      <c r="DT933" s="20"/>
      <c r="DU933" s="20"/>
      <c r="DV933" s="20"/>
      <c r="DW933" s="20"/>
      <c r="DX933" s="20"/>
      <c r="DY933" s="20"/>
      <c r="DZ933" s="20"/>
      <c r="EA933" s="20"/>
      <c r="EB933" s="20"/>
      <c r="EC933" s="20"/>
      <c r="ED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  <c r="CH934" s="20"/>
      <c r="CI934" s="20"/>
      <c r="CJ934" s="20"/>
      <c r="CK934" s="20"/>
      <c r="CL934" s="20"/>
      <c r="CM934" s="20"/>
      <c r="CN934" s="20"/>
      <c r="CO934" s="20"/>
      <c r="CP934" s="20"/>
      <c r="CQ934" s="20"/>
      <c r="CR934" s="20"/>
      <c r="CS934" s="20"/>
      <c r="CT934" s="20"/>
      <c r="CU934" s="20"/>
      <c r="CV934" s="20"/>
      <c r="CW934" s="20"/>
      <c r="CX934" s="20"/>
      <c r="CY934" s="20"/>
      <c r="CZ934" s="20"/>
      <c r="DA934" s="20"/>
      <c r="DB934" s="20"/>
      <c r="DC934" s="20"/>
      <c r="DD934" s="20"/>
      <c r="DE934" s="20"/>
      <c r="DF934" s="20"/>
      <c r="DG934" s="20"/>
      <c r="DH934" s="20"/>
      <c r="DI934" s="20"/>
      <c r="DJ934" s="20"/>
      <c r="DK934" s="20"/>
      <c r="DL934" s="20"/>
      <c r="DM934" s="20"/>
      <c r="DN934" s="20"/>
      <c r="DO934" s="20"/>
      <c r="DP934" s="20"/>
      <c r="DQ934" s="20"/>
      <c r="DR934" s="20"/>
      <c r="DS934" s="20"/>
      <c r="DT934" s="20"/>
      <c r="DU934" s="20"/>
      <c r="DV934" s="20"/>
      <c r="DW934" s="20"/>
      <c r="DX934" s="20"/>
      <c r="DY934" s="20"/>
      <c r="DZ934" s="20"/>
      <c r="EA934" s="20"/>
      <c r="EB934" s="20"/>
      <c r="EC934" s="20"/>
      <c r="ED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  <c r="CH935" s="20"/>
      <c r="CI935" s="20"/>
      <c r="CJ935" s="20"/>
      <c r="CK935" s="20"/>
      <c r="CL935" s="20"/>
      <c r="CM935" s="20"/>
      <c r="CN935" s="20"/>
      <c r="CO935" s="20"/>
      <c r="CP935" s="20"/>
      <c r="CQ935" s="20"/>
      <c r="CR935" s="20"/>
      <c r="CS935" s="20"/>
      <c r="CT935" s="20"/>
      <c r="CU935" s="20"/>
      <c r="CV935" s="20"/>
      <c r="CW935" s="20"/>
      <c r="CX935" s="20"/>
      <c r="CY935" s="20"/>
      <c r="CZ935" s="20"/>
      <c r="DA935" s="20"/>
      <c r="DB935" s="20"/>
      <c r="DC935" s="20"/>
      <c r="DD935" s="20"/>
      <c r="DE935" s="20"/>
      <c r="DF935" s="20"/>
      <c r="DG935" s="20"/>
      <c r="DH935" s="20"/>
      <c r="DI935" s="20"/>
      <c r="DJ935" s="20"/>
      <c r="DK935" s="20"/>
      <c r="DL935" s="20"/>
      <c r="DM935" s="20"/>
      <c r="DN935" s="20"/>
      <c r="DO935" s="20"/>
      <c r="DP935" s="20"/>
      <c r="DQ935" s="20"/>
      <c r="DR935" s="20"/>
      <c r="DS935" s="20"/>
      <c r="DT935" s="20"/>
      <c r="DU935" s="20"/>
      <c r="DV935" s="20"/>
      <c r="DW935" s="20"/>
      <c r="DX935" s="20"/>
      <c r="DY935" s="20"/>
      <c r="DZ935" s="20"/>
      <c r="EA935" s="20"/>
      <c r="EB935" s="20"/>
      <c r="EC935" s="20"/>
      <c r="ED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  <c r="CH936" s="20"/>
      <c r="CI936" s="20"/>
      <c r="CJ936" s="20"/>
      <c r="CK936" s="20"/>
      <c r="CL936" s="20"/>
      <c r="CM936" s="20"/>
      <c r="CN936" s="20"/>
      <c r="CO936" s="20"/>
      <c r="CP936" s="20"/>
      <c r="CQ936" s="20"/>
      <c r="CR936" s="20"/>
      <c r="CS936" s="20"/>
      <c r="CT936" s="20"/>
      <c r="CU936" s="20"/>
      <c r="CV936" s="20"/>
      <c r="CW936" s="20"/>
      <c r="CX936" s="20"/>
      <c r="CY936" s="20"/>
      <c r="CZ936" s="20"/>
      <c r="DA936" s="20"/>
      <c r="DB936" s="20"/>
      <c r="DC936" s="20"/>
      <c r="DD936" s="20"/>
      <c r="DE936" s="20"/>
      <c r="DF936" s="20"/>
      <c r="DG936" s="20"/>
      <c r="DH936" s="20"/>
      <c r="DI936" s="20"/>
      <c r="DJ936" s="20"/>
      <c r="DK936" s="20"/>
      <c r="DL936" s="20"/>
      <c r="DM936" s="20"/>
      <c r="DN936" s="20"/>
      <c r="DO936" s="20"/>
      <c r="DP936" s="20"/>
      <c r="DQ936" s="20"/>
      <c r="DR936" s="20"/>
      <c r="DS936" s="20"/>
      <c r="DT936" s="20"/>
      <c r="DU936" s="20"/>
      <c r="DV936" s="20"/>
      <c r="DW936" s="20"/>
      <c r="DX936" s="20"/>
      <c r="DY936" s="20"/>
      <c r="DZ936" s="20"/>
      <c r="EA936" s="20"/>
      <c r="EB936" s="20"/>
      <c r="EC936" s="20"/>
      <c r="ED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  <c r="CH937" s="20"/>
      <c r="CI937" s="20"/>
      <c r="CJ937" s="20"/>
      <c r="CK937" s="20"/>
      <c r="CL937" s="20"/>
      <c r="CM937" s="20"/>
      <c r="CN937" s="20"/>
      <c r="CO937" s="20"/>
      <c r="CP937" s="20"/>
      <c r="CQ937" s="20"/>
      <c r="CR937" s="20"/>
      <c r="CS937" s="20"/>
      <c r="CT937" s="20"/>
      <c r="CU937" s="20"/>
      <c r="CV937" s="20"/>
      <c r="CW937" s="20"/>
      <c r="CX937" s="20"/>
      <c r="CY937" s="20"/>
      <c r="CZ937" s="20"/>
      <c r="DA937" s="20"/>
      <c r="DB937" s="20"/>
      <c r="DC937" s="20"/>
      <c r="DD937" s="20"/>
      <c r="DE937" s="20"/>
      <c r="DF937" s="20"/>
      <c r="DG937" s="20"/>
      <c r="DH937" s="20"/>
      <c r="DI937" s="20"/>
      <c r="DJ937" s="20"/>
      <c r="DK937" s="20"/>
      <c r="DL937" s="20"/>
      <c r="DM937" s="20"/>
      <c r="DN937" s="20"/>
      <c r="DO937" s="20"/>
      <c r="DP937" s="20"/>
      <c r="DQ937" s="20"/>
      <c r="DR937" s="20"/>
      <c r="DS937" s="20"/>
      <c r="DT937" s="20"/>
      <c r="DU937" s="20"/>
      <c r="DV937" s="20"/>
      <c r="DW937" s="20"/>
      <c r="DX937" s="20"/>
      <c r="DY937" s="20"/>
      <c r="DZ937" s="20"/>
      <c r="EA937" s="20"/>
      <c r="EB937" s="20"/>
      <c r="EC937" s="20"/>
      <c r="ED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  <c r="CH938" s="20"/>
      <c r="CI938" s="20"/>
      <c r="CJ938" s="20"/>
      <c r="CK938" s="20"/>
      <c r="CL938" s="20"/>
      <c r="CM938" s="20"/>
      <c r="CN938" s="20"/>
      <c r="CO938" s="20"/>
      <c r="CP938" s="20"/>
      <c r="CQ938" s="20"/>
      <c r="CR938" s="20"/>
      <c r="CS938" s="20"/>
      <c r="CT938" s="20"/>
      <c r="CU938" s="20"/>
      <c r="CV938" s="20"/>
      <c r="CW938" s="20"/>
      <c r="CX938" s="20"/>
      <c r="CY938" s="20"/>
      <c r="CZ938" s="20"/>
      <c r="DA938" s="20"/>
      <c r="DB938" s="20"/>
      <c r="DC938" s="20"/>
      <c r="DD938" s="20"/>
      <c r="DE938" s="20"/>
      <c r="DF938" s="20"/>
      <c r="DG938" s="20"/>
      <c r="DH938" s="20"/>
      <c r="DI938" s="20"/>
      <c r="DJ938" s="20"/>
      <c r="DK938" s="20"/>
      <c r="DL938" s="20"/>
      <c r="DM938" s="20"/>
      <c r="DN938" s="20"/>
      <c r="DO938" s="20"/>
      <c r="DP938" s="20"/>
      <c r="DQ938" s="20"/>
      <c r="DR938" s="20"/>
      <c r="DS938" s="20"/>
      <c r="DT938" s="20"/>
      <c r="DU938" s="20"/>
      <c r="DV938" s="20"/>
      <c r="DW938" s="20"/>
      <c r="DX938" s="20"/>
      <c r="DY938" s="20"/>
      <c r="DZ938" s="20"/>
      <c r="EA938" s="20"/>
      <c r="EB938" s="20"/>
      <c r="EC938" s="20"/>
      <c r="ED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  <c r="CH939" s="20"/>
      <c r="CI939" s="20"/>
      <c r="CJ939" s="20"/>
      <c r="CK939" s="20"/>
      <c r="CL939" s="20"/>
      <c r="CM939" s="20"/>
      <c r="CN939" s="20"/>
      <c r="CO939" s="20"/>
      <c r="CP939" s="20"/>
      <c r="CQ939" s="20"/>
      <c r="CR939" s="20"/>
      <c r="CS939" s="20"/>
      <c r="CT939" s="20"/>
      <c r="CU939" s="20"/>
      <c r="CV939" s="20"/>
      <c r="CW939" s="20"/>
      <c r="CX939" s="20"/>
      <c r="CY939" s="20"/>
      <c r="CZ939" s="20"/>
      <c r="DA939" s="20"/>
      <c r="DB939" s="20"/>
      <c r="DC939" s="20"/>
      <c r="DD939" s="20"/>
      <c r="DE939" s="20"/>
      <c r="DF939" s="20"/>
      <c r="DG939" s="20"/>
      <c r="DH939" s="20"/>
      <c r="DI939" s="20"/>
      <c r="DJ939" s="20"/>
      <c r="DK939" s="20"/>
      <c r="DL939" s="20"/>
      <c r="DM939" s="20"/>
      <c r="DN939" s="20"/>
      <c r="DO939" s="20"/>
      <c r="DP939" s="20"/>
      <c r="DQ939" s="20"/>
      <c r="DR939" s="20"/>
      <c r="DS939" s="20"/>
      <c r="DT939" s="20"/>
      <c r="DU939" s="20"/>
      <c r="DV939" s="20"/>
      <c r="DW939" s="20"/>
      <c r="DX939" s="20"/>
      <c r="DY939" s="20"/>
      <c r="DZ939" s="20"/>
      <c r="EA939" s="20"/>
      <c r="EB939" s="20"/>
      <c r="EC939" s="20"/>
      <c r="ED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  <c r="CH940" s="20"/>
      <c r="CI940" s="20"/>
      <c r="CJ940" s="20"/>
      <c r="CK940" s="20"/>
      <c r="CL940" s="20"/>
      <c r="CM940" s="20"/>
      <c r="CN940" s="20"/>
      <c r="CO940" s="20"/>
      <c r="CP940" s="20"/>
      <c r="CQ940" s="20"/>
      <c r="CR940" s="20"/>
      <c r="CS940" s="20"/>
      <c r="CT940" s="20"/>
      <c r="CU940" s="20"/>
      <c r="CV940" s="20"/>
      <c r="CW940" s="20"/>
      <c r="CX940" s="20"/>
      <c r="CY940" s="20"/>
      <c r="CZ940" s="20"/>
      <c r="DA940" s="20"/>
      <c r="DB940" s="20"/>
      <c r="DC940" s="20"/>
      <c r="DD940" s="20"/>
      <c r="DE940" s="20"/>
      <c r="DF940" s="20"/>
      <c r="DG940" s="20"/>
      <c r="DH940" s="20"/>
      <c r="DI940" s="20"/>
      <c r="DJ940" s="20"/>
      <c r="DK940" s="20"/>
      <c r="DL940" s="20"/>
      <c r="DM940" s="20"/>
      <c r="DN940" s="20"/>
      <c r="DO940" s="20"/>
      <c r="DP940" s="20"/>
      <c r="DQ940" s="20"/>
      <c r="DR940" s="20"/>
      <c r="DS940" s="20"/>
      <c r="DT940" s="20"/>
      <c r="DU940" s="20"/>
      <c r="DV940" s="20"/>
      <c r="DW940" s="20"/>
      <c r="DX940" s="20"/>
      <c r="DY940" s="20"/>
      <c r="DZ940" s="20"/>
      <c r="EA940" s="20"/>
      <c r="EB940" s="20"/>
      <c r="EC940" s="20"/>
      <c r="ED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  <c r="CH941" s="20"/>
      <c r="CI941" s="20"/>
      <c r="CJ941" s="20"/>
      <c r="CK941" s="20"/>
      <c r="CL941" s="20"/>
      <c r="CM941" s="20"/>
      <c r="CN941" s="20"/>
      <c r="CO941" s="20"/>
      <c r="CP941" s="20"/>
      <c r="CQ941" s="20"/>
      <c r="CR941" s="20"/>
      <c r="CS941" s="20"/>
      <c r="CT941" s="20"/>
      <c r="CU941" s="20"/>
      <c r="CV941" s="20"/>
      <c r="CW941" s="20"/>
      <c r="CX941" s="20"/>
      <c r="CY941" s="20"/>
      <c r="CZ941" s="20"/>
      <c r="DA941" s="20"/>
      <c r="DB941" s="20"/>
      <c r="DC941" s="20"/>
      <c r="DD941" s="20"/>
      <c r="DE941" s="20"/>
      <c r="DF941" s="20"/>
      <c r="DG941" s="20"/>
      <c r="DH941" s="20"/>
      <c r="DI941" s="20"/>
      <c r="DJ941" s="20"/>
      <c r="DK941" s="20"/>
      <c r="DL941" s="20"/>
      <c r="DM941" s="20"/>
      <c r="DN941" s="20"/>
      <c r="DO941" s="20"/>
      <c r="DP941" s="20"/>
      <c r="DQ941" s="20"/>
      <c r="DR941" s="20"/>
      <c r="DS941" s="20"/>
      <c r="DT941" s="20"/>
      <c r="DU941" s="20"/>
      <c r="DV941" s="20"/>
      <c r="DW941" s="20"/>
      <c r="DX941" s="20"/>
      <c r="DY941" s="20"/>
      <c r="DZ941" s="20"/>
      <c r="EA941" s="20"/>
      <c r="EB941" s="20"/>
      <c r="EC941" s="20"/>
      <c r="ED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  <c r="CH942" s="20"/>
      <c r="CI942" s="20"/>
      <c r="CJ942" s="20"/>
      <c r="CK942" s="20"/>
      <c r="CL942" s="20"/>
      <c r="CM942" s="20"/>
      <c r="CN942" s="20"/>
      <c r="CO942" s="20"/>
      <c r="CP942" s="20"/>
      <c r="CQ942" s="20"/>
      <c r="CR942" s="20"/>
      <c r="CS942" s="20"/>
      <c r="CT942" s="20"/>
      <c r="CU942" s="20"/>
      <c r="CV942" s="20"/>
      <c r="CW942" s="20"/>
      <c r="CX942" s="20"/>
      <c r="CY942" s="20"/>
      <c r="CZ942" s="20"/>
      <c r="DA942" s="20"/>
      <c r="DB942" s="20"/>
      <c r="DC942" s="20"/>
      <c r="DD942" s="20"/>
      <c r="DE942" s="20"/>
      <c r="DF942" s="20"/>
      <c r="DG942" s="20"/>
      <c r="DH942" s="20"/>
      <c r="DI942" s="20"/>
      <c r="DJ942" s="20"/>
      <c r="DK942" s="20"/>
      <c r="DL942" s="20"/>
      <c r="DM942" s="20"/>
      <c r="DN942" s="20"/>
      <c r="DO942" s="20"/>
      <c r="DP942" s="20"/>
      <c r="DQ942" s="20"/>
      <c r="DR942" s="20"/>
      <c r="DS942" s="20"/>
      <c r="DT942" s="20"/>
      <c r="DU942" s="20"/>
      <c r="DV942" s="20"/>
      <c r="DW942" s="20"/>
      <c r="DX942" s="20"/>
      <c r="DY942" s="20"/>
      <c r="DZ942" s="20"/>
      <c r="EA942" s="20"/>
      <c r="EB942" s="20"/>
      <c r="EC942" s="20"/>
      <c r="ED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  <c r="CH943" s="20"/>
      <c r="CI943" s="20"/>
      <c r="CJ943" s="20"/>
      <c r="CK943" s="20"/>
      <c r="CL943" s="20"/>
      <c r="CM943" s="20"/>
      <c r="CN943" s="20"/>
      <c r="CO943" s="20"/>
      <c r="CP943" s="20"/>
      <c r="CQ943" s="20"/>
      <c r="CR943" s="20"/>
      <c r="CS943" s="20"/>
      <c r="CT943" s="20"/>
      <c r="CU943" s="20"/>
      <c r="CV943" s="20"/>
      <c r="CW943" s="20"/>
      <c r="CX943" s="20"/>
      <c r="CY943" s="20"/>
      <c r="CZ943" s="20"/>
      <c r="DA943" s="20"/>
      <c r="DB943" s="20"/>
      <c r="DC943" s="20"/>
      <c r="DD943" s="20"/>
      <c r="DE943" s="20"/>
      <c r="DF943" s="20"/>
      <c r="DG943" s="20"/>
      <c r="DH943" s="20"/>
      <c r="DI943" s="20"/>
      <c r="DJ943" s="20"/>
      <c r="DK943" s="20"/>
      <c r="DL943" s="20"/>
      <c r="DM943" s="20"/>
      <c r="DN943" s="20"/>
      <c r="DO943" s="20"/>
      <c r="DP943" s="20"/>
      <c r="DQ943" s="20"/>
      <c r="DR943" s="20"/>
      <c r="DS943" s="20"/>
      <c r="DT943" s="20"/>
      <c r="DU943" s="20"/>
      <c r="DV943" s="20"/>
      <c r="DW943" s="20"/>
      <c r="DX943" s="20"/>
      <c r="DY943" s="20"/>
      <c r="DZ943" s="20"/>
      <c r="EA943" s="20"/>
      <c r="EB943" s="20"/>
      <c r="EC943" s="20"/>
      <c r="ED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  <c r="CH944" s="20"/>
      <c r="CI944" s="20"/>
      <c r="CJ944" s="20"/>
      <c r="CK944" s="20"/>
      <c r="CL944" s="20"/>
      <c r="CM944" s="20"/>
      <c r="CN944" s="20"/>
      <c r="CO944" s="20"/>
      <c r="CP944" s="20"/>
      <c r="CQ944" s="20"/>
      <c r="CR944" s="20"/>
      <c r="CS944" s="20"/>
      <c r="CT944" s="20"/>
      <c r="CU944" s="20"/>
      <c r="CV944" s="20"/>
      <c r="CW944" s="20"/>
      <c r="CX944" s="20"/>
      <c r="CY944" s="20"/>
      <c r="CZ944" s="20"/>
      <c r="DA944" s="20"/>
      <c r="DB944" s="20"/>
      <c r="DC944" s="20"/>
      <c r="DD944" s="20"/>
      <c r="DE944" s="20"/>
      <c r="DF944" s="20"/>
      <c r="DG944" s="20"/>
      <c r="DH944" s="20"/>
      <c r="DI944" s="20"/>
      <c r="DJ944" s="20"/>
      <c r="DK944" s="20"/>
      <c r="DL944" s="20"/>
      <c r="DM944" s="20"/>
      <c r="DN944" s="20"/>
      <c r="DO944" s="20"/>
      <c r="DP944" s="20"/>
      <c r="DQ944" s="20"/>
      <c r="DR944" s="20"/>
      <c r="DS944" s="20"/>
      <c r="DT944" s="20"/>
      <c r="DU944" s="20"/>
      <c r="DV944" s="20"/>
      <c r="DW944" s="20"/>
      <c r="DX944" s="20"/>
      <c r="DY944" s="20"/>
      <c r="DZ944" s="20"/>
      <c r="EA944" s="20"/>
      <c r="EB944" s="20"/>
      <c r="EC944" s="20"/>
      <c r="ED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  <c r="CH945" s="20"/>
      <c r="CI945" s="20"/>
      <c r="CJ945" s="20"/>
      <c r="CK945" s="20"/>
      <c r="CL945" s="20"/>
      <c r="CM945" s="20"/>
      <c r="CN945" s="20"/>
      <c r="CO945" s="20"/>
      <c r="CP945" s="20"/>
      <c r="CQ945" s="20"/>
      <c r="CR945" s="20"/>
      <c r="CS945" s="20"/>
      <c r="CT945" s="20"/>
      <c r="CU945" s="20"/>
      <c r="CV945" s="20"/>
      <c r="CW945" s="20"/>
      <c r="CX945" s="20"/>
      <c r="CY945" s="20"/>
      <c r="CZ945" s="20"/>
      <c r="DA945" s="20"/>
      <c r="DB945" s="20"/>
      <c r="DC945" s="20"/>
      <c r="DD945" s="20"/>
      <c r="DE945" s="20"/>
      <c r="DF945" s="20"/>
      <c r="DG945" s="20"/>
      <c r="DH945" s="20"/>
      <c r="DI945" s="20"/>
      <c r="DJ945" s="20"/>
      <c r="DK945" s="20"/>
      <c r="DL945" s="20"/>
      <c r="DM945" s="20"/>
      <c r="DN945" s="20"/>
      <c r="DO945" s="20"/>
      <c r="DP945" s="20"/>
      <c r="DQ945" s="20"/>
      <c r="DR945" s="20"/>
      <c r="DS945" s="20"/>
      <c r="DT945" s="20"/>
      <c r="DU945" s="20"/>
      <c r="DV945" s="20"/>
      <c r="DW945" s="20"/>
      <c r="DX945" s="20"/>
      <c r="DY945" s="20"/>
      <c r="DZ945" s="20"/>
      <c r="EA945" s="20"/>
      <c r="EB945" s="20"/>
      <c r="EC945" s="20"/>
      <c r="ED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  <c r="CH946" s="20"/>
      <c r="CI946" s="20"/>
      <c r="CJ946" s="20"/>
      <c r="CK946" s="20"/>
      <c r="CL946" s="20"/>
      <c r="CM946" s="20"/>
      <c r="CN946" s="20"/>
      <c r="CO946" s="20"/>
      <c r="CP946" s="20"/>
      <c r="CQ946" s="20"/>
      <c r="CR946" s="20"/>
      <c r="CS946" s="20"/>
      <c r="CT946" s="20"/>
      <c r="CU946" s="20"/>
      <c r="CV946" s="20"/>
      <c r="CW946" s="20"/>
      <c r="CX946" s="20"/>
      <c r="CY946" s="20"/>
      <c r="CZ946" s="20"/>
      <c r="DA946" s="20"/>
      <c r="DB946" s="20"/>
      <c r="DC946" s="20"/>
      <c r="DD946" s="20"/>
      <c r="DE946" s="20"/>
      <c r="DF946" s="20"/>
      <c r="DG946" s="20"/>
      <c r="DH946" s="20"/>
      <c r="DI946" s="20"/>
      <c r="DJ946" s="20"/>
      <c r="DK946" s="20"/>
      <c r="DL946" s="20"/>
      <c r="DM946" s="20"/>
      <c r="DN946" s="20"/>
      <c r="DO946" s="20"/>
      <c r="DP946" s="20"/>
      <c r="DQ946" s="20"/>
      <c r="DR946" s="20"/>
      <c r="DS946" s="20"/>
      <c r="DT946" s="20"/>
      <c r="DU946" s="20"/>
      <c r="DV946" s="20"/>
      <c r="DW946" s="20"/>
      <c r="DX946" s="20"/>
      <c r="DY946" s="20"/>
      <c r="DZ946" s="20"/>
      <c r="EA946" s="20"/>
      <c r="EB946" s="20"/>
      <c r="EC946" s="20"/>
      <c r="ED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  <c r="CH947" s="20"/>
      <c r="CI947" s="20"/>
      <c r="CJ947" s="20"/>
      <c r="CK947" s="20"/>
      <c r="CL947" s="20"/>
      <c r="CM947" s="20"/>
      <c r="CN947" s="20"/>
      <c r="CO947" s="20"/>
      <c r="CP947" s="20"/>
      <c r="CQ947" s="20"/>
      <c r="CR947" s="20"/>
      <c r="CS947" s="20"/>
      <c r="CT947" s="20"/>
      <c r="CU947" s="20"/>
      <c r="CV947" s="20"/>
      <c r="CW947" s="20"/>
      <c r="CX947" s="20"/>
      <c r="CY947" s="20"/>
      <c r="CZ947" s="20"/>
      <c r="DA947" s="20"/>
      <c r="DB947" s="20"/>
      <c r="DC947" s="20"/>
      <c r="DD947" s="20"/>
      <c r="DE947" s="20"/>
      <c r="DF947" s="20"/>
      <c r="DG947" s="20"/>
      <c r="DH947" s="20"/>
      <c r="DI947" s="20"/>
      <c r="DJ947" s="20"/>
      <c r="DK947" s="20"/>
      <c r="DL947" s="20"/>
      <c r="DM947" s="20"/>
      <c r="DN947" s="20"/>
      <c r="DO947" s="20"/>
      <c r="DP947" s="20"/>
      <c r="DQ947" s="20"/>
      <c r="DR947" s="20"/>
      <c r="DS947" s="20"/>
      <c r="DT947" s="20"/>
      <c r="DU947" s="20"/>
      <c r="DV947" s="20"/>
      <c r="DW947" s="20"/>
      <c r="DX947" s="20"/>
      <c r="DY947" s="20"/>
      <c r="DZ947" s="20"/>
      <c r="EA947" s="20"/>
      <c r="EB947" s="20"/>
      <c r="EC947" s="20"/>
      <c r="ED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  <c r="CH948" s="20"/>
      <c r="CI948" s="20"/>
      <c r="CJ948" s="20"/>
      <c r="CK948" s="20"/>
      <c r="CL948" s="20"/>
      <c r="CM948" s="20"/>
      <c r="CN948" s="20"/>
      <c r="CO948" s="20"/>
      <c r="CP948" s="20"/>
      <c r="CQ948" s="20"/>
      <c r="CR948" s="20"/>
      <c r="CS948" s="20"/>
      <c r="CT948" s="20"/>
      <c r="CU948" s="20"/>
      <c r="CV948" s="20"/>
      <c r="CW948" s="20"/>
      <c r="CX948" s="20"/>
      <c r="CY948" s="20"/>
      <c r="CZ948" s="20"/>
      <c r="DA948" s="20"/>
      <c r="DB948" s="20"/>
      <c r="DC948" s="20"/>
      <c r="DD948" s="20"/>
      <c r="DE948" s="20"/>
      <c r="DF948" s="20"/>
      <c r="DG948" s="20"/>
      <c r="DH948" s="20"/>
      <c r="DI948" s="20"/>
      <c r="DJ948" s="20"/>
      <c r="DK948" s="20"/>
      <c r="DL948" s="20"/>
      <c r="DM948" s="20"/>
      <c r="DN948" s="20"/>
      <c r="DO948" s="20"/>
      <c r="DP948" s="20"/>
      <c r="DQ948" s="20"/>
      <c r="DR948" s="20"/>
      <c r="DS948" s="20"/>
      <c r="DT948" s="20"/>
      <c r="DU948" s="20"/>
      <c r="DV948" s="20"/>
      <c r="DW948" s="20"/>
      <c r="DX948" s="20"/>
      <c r="DY948" s="20"/>
      <c r="DZ948" s="20"/>
      <c r="EA948" s="20"/>
      <c r="EB948" s="20"/>
      <c r="EC948" s="20"/>
      <c r="ED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  <c r="CH949" s="20"/>
      <c r="CI949" s="20"/>
      <c r="CJ949" s="20"/>
      <c r="CK949" s="20"/>
      <c r="CL949" s="20"/>
      <c r="CM949" s="20"/>
      <c r="CN949" s="20"/>
      <c r="CO949" s="20"/>
      <c r="CP949" s="20"/>
      <c r="CQ949" s="20"/>
      <c r="CR949" s="20"/>
      <c r="CS949" s="20"/>
      <c r="CT949" s="20"/>
      <c r="CU949" s="20"/>
      <c r="CV949" s="20"/>
      <c r="CW949" s="20"/>
      <c r="CX949" s="20"/>
      <c r="CY949" s="20"/>
      <c r="CZ949" s="20"/>
      <c r="DA949" s="20"/>
      <c r="DB949" s="20"/>
      <c r="DC949" s="20"/>
      <c r="DD949" s="20"/>
      <c r="DE949" s="20"/>
      <c r="DF949" s="20"/>
      <c r="DG949" s="20"/>
      <c r="DH949" s="20"/>
      <c r="DI949" s="20"/>
      <c r="DJ949" s="20"/>
      <c r="DK949" s="20"/>
      <c r="DL949" s="20"/>
      <c r="DM949" s="20"/>
      <c r="DN949" s="20"/>
      <c r="DO949" s="20"/>
      <c r="DP949" s="20"/>
      <c r="DQ949" s="20"/>
      <c r="DR949" s="20"/>
      <c r="DS949" s="20"/>
      <c r="DT949" s="20"/>
      <c r="DU949" s="20"/>
      <c r="DV949" s="20"/>
      <c r="DW949" s="20"/>
      <c r="DX949" s="20"/>
      <c r="DY949" s="20"/>
      <c r="DZ949" s="20"/>
      <c r="EA949" s="20"/>
      <c r="EB949" s="20"/>
      <c r="EC949" s="20"/>
      <c r="ED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  <c r="CH950" s="20"/>
      <c r="CI950" s="20"/>
      <c r="CJ950" s="20"/>
      <c r="CK950" s="20"/>
      <c r="CL950" s="20"/>
      <c r="CM950" s="20"/>
      <c r="CN950" s="20"/>
      <c r="CO950" s="20"/>
      <c r="CP950" s="20"/>
      <c r="CQ950" s="20"/>
      <c r="CR950" s="20"/>
      <c r="CS950" s="20"/>
      <c r="CT950" s="20"/>
      <c r="CU950" s="20"/>
      <c r="CV950" s="20"/>
      <c r="CW950" s="20"/>
      <c r="CX950" s="20"/>
      <c r="CY950" s="20"/>
      <c r="CZ950" s="20"/>
      <c r="DA950" s="20"/>
      <c r="DB950" s="20"/>
      <c r="DC950" s="20"/>
      <c r="DD950" s="20"/>
      <c r="DE950" s="20"/>
      <c r="DF950" s="20"/>
      <c r="DG950" s="20"/>
      <c r="DH950" s="20"/>
      <c r="DI950" s="20"/>
      <c r="DJ950" s="20"/>
      <c r="DK950" s="20"/>
      <c r="DL950" s="20"/>
      <c r="DM950" s="20"/>
      <c r="DN950" s="20"/>
      <c r="DO950" s="20"/>
      <c r="DP950" s="20"/>
      <c r="DQ950" s="20"/>
      <c r="DR950" s="20"/>
      <c r="DS950" s="20"/>
      <c r="DT950" s="20"/>
      <c r="DU950" s="20"/>
      <c r="DV950" s="20"/>
      <c r="DW950" s="20"/>
      <c r="DX950" s="20"/>
      <c r="DY950" s="20"/>
      <c r="DZ950" s="20"/>
      <c r="EA950" s="20"/>
      <c r="EB950" s="20"/>
      <c r="EC950" s="20"/>
      <c r="ED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  <c r="CH951" s="20"/>
      <c r="CI951" s="20"/>
      <c r="CJ951" s="20"/>
      <c r="CK951" s="20"/>
      <c r="CL951" s="20"/>
      <c r="CM951" s="20"/>
      <c r="CN951" s="20"/>
      <c r="CO951" s="20"/>
      <c r="CP951" s="20"/>
      <c r="CQ951" s="20"/>
      <c r="CR951" s="20"/>
      <c r="CS951" s="20"/>
      <c r="CT951" s="20"/>
      <c r="CU951" s="20"/>
      <c r="CV951" s="20"/>
      <c r="CW951" s="20"/>
      <c r="CX951" s="20"/>
      <c r="CY951" s="20"/>
      <c r="CZ951" s="20"/>
      <c r="DA951" s="20"/>
      <c r="DB951" s="20"/>
      <c r="DC951" s="20"/>
      <c r="DD951" s="20"/>
      <c r="DE951" s="20"/>
      <c r="DF951" s="20"/>
      <c r="DG951" s="20"/>
      <c r="DH951" s="20"/>
      <c r="DI951" s="20"/>
      <c r="DJ951" s="20"/>
      <c r="DK951" s="20"/>
      <c r="DL951" s="20"/>
      <c r="DM951" s="20"/>
      <c r="DN951" s="20"/>
      <c r="DO951" s="20"/>
      <c r="DP951" s="20"/>
      <c r="DQ951" s="20"/>
      <c r="DR951" s="20"/>
      <c r="DS951" s="20"/>
      <c r="DT951" s="20"/>
      <c r="DU951" s="20"/>
      <c r="DV951" s="20"/>
      <c r="DW951" s="20"/>
      <c r="DX951" s="20"/>
      <c r="DY951" s="20"/>
      <c r="DZ951" s="20"/>
      <c r="EA951" s="20"/>
      <c r="EB951" s="20"/>
      <c r="EC951" s="20"/>
      <c r="ED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  <c r="CH952" s="20"/>
      <c r="CI952" s="20"/>
      <c r="CJ952" s="20"/>
      <c r="CK952" s="20"/>
      <c r="CL952" s="20"/>
      <c r="CM952" s="20"/>
      <c r="CN952" s="20"/>
      <c r="CO952" s="20"/>
      <c r="CP952" s="20"/>
      <c r="CQ952" s="20"/>
      <c r="CR952" s="20"/>
      <c r="CS952" s="20"/>
      <c r="CT952" s="20"/>
      <c r="CU952" s="20"/>
      <c r="CV952" s="20"/>
      <c r="CW952" s="20"/>
      <c r="CX952" s="20"/>
      <c r="CY952" s="20"/>
      <c r="CZ952" s="20"/>
      <c r="DA952" s="20"/>
      <c r="DB952" s="20"/>
      <c r="DC952" s="20"/>
      <c r="DD952" s="20"/>
      <c r="DE952" s="20"/>
      <c r="DF952" s="20"/>
      <c r="DG952" s="20"/>
      <c r="DH952" s="20"/>
      <c r="DI952" s="20"/>
      <c r="DJ952" s="20"/>
      <c r="DK952" s="20"/>
      <c r="DL952" s="20"/>
      <c r="DM952" s="20"/>
      <c r="DN952" s="20"/>
      <c r="DO952" s="20"/>
      <c r="DP952" s="20"/>
      <c r="DQ952" s="20"/>
      <c r="DR952" s="20"/>
      <c r="DS952" s="20"/>
      <c r="DT952" s="20"/>
      <c r="DU952" s="20"/>
      <c r="DV952" s="20"/>
      <c r="DW952" s="20"/>
      <c r="DX952" s="20"/>
      <c r="DY952" s="20"/>
      <c r="DZ952" s="20"/>
      <c r="EA952" s="20"/>
      <c r="EB952" s="20"/>
      <c r="EC952" s="20"/>
      <c r="ED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  <c r="CH953" s="20"/>
      <c r="CI953" s="20"/>
      <c r="CJ953" s="20"/>
      <c r="CK953" s="20"/>
      <c r="CL953" s="20"/>
      <c r="CM953" s="20"/>
      <c r="CN953" s="20"/>
      <c r="CO953" s="20"/>
      <c r="CP953" s="20"/>
      <c r="CQ953" s="20"/>
      <c r="CR953" s="20"/>
      <c r="CS953" s="20"/>
      <c r="CT953" s="20"/>
      <c r="CU953" s="20"/>
      <c r="CV953" s="20"/>
      <c r="CW953" s="20"/>
      <c r="CX953" s="20"/>
      <c r="CY953" s="20"/>
      <c r="CZ953" s="20"/>
      <c r="DA953" s="20"/>
      <c r="DB953" s="20"/>
      <c r="DC953" s="20"/>
      <c r="DD953" s="20"/>
      <c r="DE953" s="20"/>
      <c r="DF953" s="20"/>
      <c r="DG953" s="20"/>
      <c r="DH953" s="20"/>
      <c r="DI953" s="20"/>
      <c r="DJ953" s="20"/>
      <c r="DK953" s="20"/>
      <c r="DL953" s="20"/>
      <c r="DM953" s="20"/>
      <c r="DN953" s="20"/>
      <c r="DO953" s="20"/>
      <c r="DP953" s="20"/>
      <c r="DQ953" s="20"/>
      <c r="DR953" s="20"/>
      <c r="DS953" s="20"/>
      <c r="DT953" s="20"/>
      <c r="DU953" s="20"/>
      <c r="DV953" s="20"/>
      <c r="DW953" s="20"/>
      <c r="DX953" s="20"/>
      <c r="DY953" s="20"/>
      <c r="DZ953" s="20"/>
      <c r="EA953" s="20"/>
      <c r="EB953" s="20"/>
      <c r="EC953" s="20"/>
      <c r="ED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  <c r="CH954" s="20"/>
      <c r="CI954" s="20"/>
      <c r="CJ954" s="20"/>
      <c r="CK954" s="20"/>
      <c r="CL954" s="20"/>
      <c r="CM954" s="20"/>
      <c r="CN954" s="20"/>
      <c r="CO954" s="20"/>
      <c r="CP954" s="20"/>
      <c r="CQ954" s="20"/>
      <c r="CR954" s="20"/>
      <c r="CS954" s="20"/>
      <c r="CT954" s="20"/>
      <c r="CU954" s="20"/>
      <c r="CV954" s="20"/>
      <c r="CW954" s="20"/>
      <c r="CX954" s="20"/>
      <c r="CY954" s="20"/>
      <c r="CZ954" s="20"/>
      <c r="DA954" s="20"/>
      <c r="DB954" s="20"/>
      <c r="DC954" s="20"/>
      <c r="DD954" s="20"/>
      <c r="DE954" s="20"/>
      <c r="DF954" s="20"/>
      <c r="DG954" s="20"/>
      <c r="DH954" s="20"/>
      <c r="DI954" s="20"/>
      <c r="DJ954" s="20"/>
      <c r="DK954" s="20"/>
      <c r="DL954" s="20"/>
      <c r="DM954" s="20"/>
      <c r="DN954" s="20"/>
      <c r="DO954" s="20"/>
      <c r="DP954" s="20"/>
      <c r="DQ954" s="20"/>
      <c r="DR954" s="20"/>
      <c r="DS954" s="20"/>
      <c r="DT954" s="20"/>
      <c r="DU954" s="20"/>
      <c r="DV954" s="20"/>
      <c r="DW954" s="20"/>
      <c r="DX954" s="20"/>
      <c r="DY954" s="20"/>
      <c r="DZ954" s="20"/>
      <c r="EA954" s="20"/>
      <c r="EB954" s="20"/>
      <c r="EC954" s="20"/>
      <c r="ED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  <c r="CH955" s="20"/>
      <c r="CI955" s="20"/>
      <c r="CJ955" s="20"/>
      <c r="CK955" s="20"/>
      <c r="CL955" s="20"/>
      <c r="CM955" s="20"/>
      <c r="CN955" s="20"/>
      <c r="CO955" s="20"/>
      <c r="CP955" s="20"/>
      <c r="CQ955" s="20"/>
      <c r="CR955" s="20"/>
      <c r="CS955" s="20"/>
      <c r="CT955" s="20"/>
      <c r="CU955" s="20"/>
      <c r="CV955" s="20"/>
      <c r="CW955" s="20"/>
      <c r="CX955" s="20"/>
      <c r="CY955" s="20"/>
      <c r="CZ955" s="20"/>
      <c r="DA955" s="20"/>
      <c r="DB955" s="20"/>
      <c r="DC955" s="20"/>
      <c r="DD955" s="20"/>
      <c r="DE955" s="20"/>
      <c r="DF955" s="20"/>
      <c r="DG955" s="20"/>
      <c r="DH955" s="20"/>
      <c r="DI955" s="20"/>
      <c r="DJ955" s="20"/>
      <c r="DK955" s="20"/>
      <c r="DL955" s="20"/>
      <c r="DM955" s="20"/>
      <c r="DN955" s="20"/>
      <c r="DO955" s="20"/>
      <c r="DP955" s="20"/>
      <c r="DQ955" s="20"/>
      <c r="DR955" s="20"/>
      <c r="DS955" s="20"/>
      <c r="DT955" s="20"/>
      <c r="DU955" s="20"/>
      <c r="DV955" s="20"/>
      <c r="DW955" s="20"/>
      <c r="DX955" s="20"/>
      <c r="DY955" s="20"/>
      <c r="DZ955" s="20"/>
      <c r="EA955" s="20"/>
      <c r="EB955" s="20"/>
      <c r="EC955" s="20"/>
      <c r="ED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  <c r="CH956" s="20"/>
      <c r="CI956" s="20"/>
      <c r="CJ956" s="20"/>
      <c r="CK956" s="20"/>
      <c r="CL956" s="20"/>
      <c r="CM956" s="20"/>
      <c r="CN956" s="20"/>
      <c r="CO956" s="20"/>
      <c r="CP956" s="20"/>
      <c r="CQ956" s="20"/>
      <c r="CR956" s="20"/>
      <c r="CS956" s="20"/>
      <c r="CT956" s="20"/>
      <c r="CU956" s="20"/>
      <c r="CV956" s="20"/>
      <c r="CW956" s="20"/>
      <c r="CX956" s="20"/>
      <c r="CY956" s="20"/>
      <c r="CZ956" s="20"/>
      <c r="DA956" s="20"/>
      <c r="DB956" s="20"/>
      <c r="DC956" s="20"/>
      <c r="DD956" s="20"/>
      <c r="DE956" s="20"/>
      <c r="DF956" s="20"/>
      <c r="DG956" s="20"/>
      <c r="DH956" s="20"/>
      <c r="DI956" s="20"/>
      <c r="DJ956" s="20"/>
      <c r="DK956" s="20"/>
      <c r="DL956" s="20"/>
      <c r="DM956" s="20"/>
      <c r="DN956" s="20"/>
      <c r="DO956" s="20"/>
      <c r="DP956" s="20"/>
      <c r="DQ956" s="20"/>
      <c r="DR956" s="20"/>
      <c r="DS956" s="20"/>
      <c r="DT956" s="20"/>
      <c r="DU956" s="20"/>
      <c r="DV956" s="20"/>
      <c r="DW956" s="20"/>
      <c r="DX956" s="20"/>
      <c r="DY956" s="20"/>
      <c r="DZ956" s="20"/>
      <c r="EA956" s="20"/>
      <c r="EB956" s="20"/>
      <c r="EC956" s="20"/>
      <c r="ED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  <c r="CH957" s="20"/>
      <c r="CI957" s="20"/>
      <c r="CJ957" s="20"/>
      <c r="CK957" s="20"/>
      <c r="CL957" s="20"/>
      <c r="CM957" s="20"/>
      <c r="CN957" s="20"/>
      <c r="CO957" s="20"/>
      <c r="CP957" s="20"/>
      <c r="CQ957" s="20"/>
      <c r="CR957" s="20"/>
      <c r="CS957" s="20"/>
      <c r="CT957" s="20"/>
      <c r="CU957" s="20"/>
      <c r="CV957" s="20"/>
      <c r="CW957" s="20"/>
      <c r="CX957" s="20"/>
      <c r="CY957" s="20"/>
      <c r="CZ957" s="20"/>
      <c r="DA957" s="20"/>
      <c r="DB957" s="20"/>
      <c r="DC957" s="20"/>
      <c r="DD957" s="20"/>
      <c r="DE957" s="20"/>
      <c r="DF957" s="20"/>
      <c r="DG957" s="20"/>
      <c r="DH957" s="20"/>
      <c r="DI957" s="20"/>
      <c r="DJ957" s="20"/>
      <c r="DK957" s="20"/>
      <c r="DL957" s="20"/>
      <c r="DM957" s="20"/>
      <c r="DN957" s="20"/>
      <c r="DO957" s="20"/>
      <c r="DP957" s="20"/>
      <c r="DQ957" s="20"/>
      <c r="DR957" s="20"/>
      <c r="DS957" s="20"/>
      <c r="DT957" s="20"/>
      <c r="DU957" s="20"/>
      <c r="DV957" s="20"/>
      <c r="DW957" s="20"/>
      <c r="DX957" s="20"/>
      <c r="DY957" s="20"/>
      <c r="DZ957" s="20"/>
      <c r="EA957" s="20"/>
      <c r="EB957" s="20"/>
      <c r="EC957" s="20"/>
      <c r="ED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  <c r="CH958" s="20"/>
      <c r="CI958" s="20"/>
      <c r="CJ958" s="20"/>
      <c r="CK958" s="20"/>
      <c r="CL958" s="20"/>
      <c r="CM958" s="20"/>
      <c r="CN958" s="20"/>
      <c r="CO958" s="20"/>
      <c r="CP958" s="20"/>
      <c r="CQ958" s="20"/>
      <c r="CR958" s="20"/>
      <c r="CS958" s="20"/>
      <c r="CT958" s="20"/>
      <c r="CU958" s="20"/>
      <c r="CV958" s="20"/>
      <c r="CW958" s="20"/>
      <c r="CX958" s="20"/>
      <c r="CY958" s="20"/>
      <c r="CZ958" s="20"/>
      <c r="DA958" s="20"/>
      <c r="DB958" s="20"/>
      <c r="DC958" s="20"/>
      <c r="DD958" s="20"/>
      <c r="DE958" s="20"/>
      <c r="DF958" s="20"/>
      <c r="DG958" s="20"/>
      <c r="DH958" s="20"/>
      <c r="DI958" s="20"/>
      <c r="DJ958" s="20"/>
      <c r="DK958" s="20"/>
      <c r="DL958" s="20"/>
      <c r="DM958" s="20"/>
      <c r="DN958" s="20"/>
      <c r="DO958" s="20"/>
      <c r="DP958" s="20"/>
      <c r="DQ958" s="20"/>
      <c r="DR958" s="20"/>
      <c r="DS958" s="20"/>
      <c r="DT958" s="20"/>
      <c r="DU958" s="20"/>
      <c r="DV958" s="20"/>
      <c r="DW958" s="20"/>
      <c r="DX958" s="20"/>
      <c r="DY958" s="20"/>
      <c r="DZ958" s="20"/>
      <c r="EA958" s="20"/>
      <c r="EB958" s="20"/>
      <c r="EC958" s="20"/>
      <c r="ED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  <c r="CH959" s="20"/>
      <c r="CI959" s="20"/>
      <c r="CJ959" s="20"/>
      <c r="CK959" s="20"/>
      <c r="CL959" s="20"/>
      <c r="CM959" s="20"/>
      <c r="CN959" s="20"/>
      <c r="CO959" s="20"/>
      <c r="CP959" s="20"/>
      <c r="CQ959" s="20"/>
      <c r="CR959" s="20"/>
      <c r="CS959" s="20"/>
      <c r="CT959" s="20"/>
      <c r="CU959" s="20"/>
      <c r="CV959" s="20"/>
      <c r="CW959" s="20"/>
      <c r="CX959" s="20"/>
      <c r="CY959" s="20"/>
      <c r="CZ959" s="20"/>
      <c r="DA959" s="20"/>
      <c r="DB959" s="20"/>
      <c r="DC959" s="20"/>
      <c r="DD959" s="20"/>
      <c r="DE959" s="20"/>
      <c r="DF959" s="20"/>
      <c r="DG959" s="20"/>
      <c r="DH959" s="20"/>
      <c r="DI959" s="20"/>
      <c r="DJ959" s="20"/>
      <c r="DK959" s="20"/>
      <c r="DL959" s="20"/>
      <c r="DM959" s="20"/>
      <c r="DN959" s="20"/>
      <c r="DO959" s="20"/>
      <c r="DP959" s="20"/>
      <c r="DQ959" s="20"/>
      <c r="DR959" s="20"/>
      <c r="DS959" s="20"/>
      <c r="DT959" s="20"/>
      <c r="DU959" s="20"/>
      <c r="DV959" s="20"/>
      <c r="DW959" s="20"/>
      <c r="DX959" s="20"/>
      <c r="DY959" s="20"/>
      <c r="DZ959" s="20"/>
      <c r="EA959" s="20"/>
      <c r="EB959" s="20"/>
      <c r="EC959" s="20"/>
      <c r="ED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  <c r="CH960" s="20"/>
      <c r="CI960" s="20"/>
      <c r="CJ960" s="20"/>
      <c r="CK960" s="20"/>
      <c r="CL960" s="20"/>
      <c r="CM960" s="20"/>
      <c r="CN960" s="20"/>
      <c r="CO960" s="20"/>
      <c r="CP960" s="20"/>
      <c r="CQ960" s="20"/>
      <c r="CR960" s="20"/>
      <c r="CS960" s="20"/>
      <c r="CT960" s="20"/>
      <c r="CU960" s="20"/>
      <c r="CV960" s="20"/>
      <c r="CW960" s="20"/>
      <c r="CX960" s="20"/>
      <c r="CY960" s="20"/>
      <c r="CZ960" s="20"/>
      <c r="DA960" s="20"/>
      <c r="DB960" s="20"/>
      <c r="DC960" s="20"/>
      <c r="DD960" s="20"/>
      <c r="DE960" s="20"/>
      <c r="DF960" s="20"/>
      <c r="DG960" s="20"/>
      <c r="DH960" s="20"/>
      <c r="DI960" s="20"/>
      <c r="DJ960" s="20"/>
      <c r="DK960" s="20"/>
      <c r="DL960" s="20"/>
      <c r="DM960" s="20"/>
      <c r="DN960" s="20"/>
      <c r="DO960" s="20"/>
      <c r="DP960" s="20"/>
      <c r="DQ960" s="20"/>
      <c r="DR960" s="20"/>
      <c r="DS960" s="20"/>
      <c r="DT960" s="20"/>
      <c r="DU960" s="20"/>
      <c r="DV960" s="20"/>
      <c r="DW960" s="20"/>
      <c r="DX960" s="20"/>
      <c r="DY960" s="20"/>
      <c r="DZ960" s="20"/>
      <c r="EA960" s="20"/>
      <c r="EB960" s="20"/>
      <c r="EC960" s="20"/>
      <c r="ED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  <c r="CH961" s="20"/>
      <c r="CI961" s="20"/>
      <c r="CJ961" s="20"/>
      <c r="CK961" s="20"/>
      <c r="CL961" s="20"/>
      <c r="CM961" s="20"/>
      <c r="CN961" s="20"/>
      <c r="CO961" s="20"/>
      <c r="CP961" s="20"/>
      <c r="CQ961" s="20"/>
      <c r="CR961" s="20"/>
      <c r="CS961" s="20"/>
      <c r="CT961" s="20"/>
      <c r="CU961" s="20"/>
      <c r="CV961" s="20"/>
      <c r="CW961" s="20"/>
      <c r="CX961" s="20"/>
      <c r="CY961" s="20"/>
      <c r="CZ961" s="20"/>
      <c r="DA961" s="20"/>
      <c r="DB961" s="20"/>
      <c r="DC961" s="20"/>
      <c r="DD961" s="20"/>
      <c r="DE961" s="20"/>
      <c r="DF961" s="20"/>
      <c r="DG961" s="20"/>
      <c r="DH961" s="20"/>
      <c r="DI961" s="20"/>
      <c r="DJ961" s="20"/>
      <c r="DK961" s="20"/>
      <c r="DL961" s="20"/>
      <c r="DM961" s="20"/>
      <c r="DN961" s="20"/>
      <c r="DO961" s="20"/>
      <c r="DP961" s="20"/>
      <c r="DQ961" s="20"/>
      <c r="DR961" s="20"/>
      <c r="DS961" s="20"/>
      <c r="DT961" s="20"/>
      <c r="DU961" s="20"/>
      <c r="DV961" s="20"/>
      <c r="DW961" s="20"/>
      <c r="DX961" s="20"/>
      <c r="DY961" s="20"/>
      <c r="DZ961" s="20"/>
      <c r="EA961" s="20"/>
      <c r="EB961" s="20"/>
      <c r="EC961" s="20"/>
      <c r="ED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  <c r="CH962" s="20"/>
      <c r="CI962" s="20"/>
      <c r="CJ962" s="20"/>
      <c r="CK962" s="20"/>
      <c r="CL962" s="20"/>
      <c r="CM962" s="20"/>
      <c r="CN962" s="20"/>
      <c r="CO962" s="20"/>
      <c r="CP962" s="20"/>
      <c r="CQ962" s="20"/>
      <c r="CR962" s="20"/>
      <c r="CS962" s="20"/>
      <c r="CT962" s="20"/>
      <c r="CU962" s="20"/>
      <c r="CV962" s="20"/>
      <c r="CW962" s="20"/>
      <c r="CX962" s="20"/>
      <c r="CY962" s="20"/>
      <c r="CZ962" s="20"/>
      <c r="DA962" s="20"/>
      <c r="DB962" s="20"/>
      <c r="DC962" s="20"/>
      <c r="DD962" s="20"/>
      <c r="DE962" s="20"/>
      <c r="DF962" s="20"/>
      <c r="DG962" s="20"/>
      <c r="DH962" s="20"/>
      <c r="DI962" s="20"/>
      <c r="DJ962" s="20"/>
      <c r="DK962" s="20"/>
      <c r="DL962" s="20"/>
      <c r="DM962" s="20"/>
      <c r="DN962" s="20"/>
      <c r="DO962" s="20"/>
      <c r="DP962" s="20"/>
      <c r="DQ962" s="20"/>
      <c r="DR962" s="20"/>
      <c r="DS962" s="20"/>
      <c r="DT962" s="20"/>
      <c r="DU962" s="20"/>
      <c r="DV962" s="20"/>
      <c r="DW962" s="20"/>
      <c r="DX962" s="20"/>
      <c r="DY962" s="20"/>
      <c r="DZ962" s="20"/>
      <c r="EA962" s="20"/>
      <c r="EB962" s="20"/>
      <c r="EC962" s="20"/>
      <c r="ED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  <c r="CH963" s="20"/>
      <c r="CI963" s="20"/>
      <c r="CJ963" s="20"/>
      <c r="CK963" s="20"/>
      <c r="CL963" s="20"/>
      <c r="CM963" s="20"/>
      <c r="CN963" s="20"/>
      <c r="CO963" s="20"/>
      <c r="CP963" s="20"/>
      <c r="CQ963" s="20"/>
      <c r="CR963" s="20"/>
      <c r="CS963" s="20"/>
      <c r="CT963" s="20"/>
      <c r="CU963" s="20"/>
      <c r="CV963" s="20"/>
      <c r="CW963" s="20"/>
      <c r="CX963" s="20"/>
      <c r="CY963" s="20"/>
      <c r="CZ963" s="20"/>
      <c r="DA963" s="20"/>
      <c r="DB963" s="20"/>
      <c r="DC963" s="20"/>
      <c r="DD963" s="20"/>
      <c r="DE963" s="20"/>
      <c r="DF963" s="20"/>
      <c r="DG963" s="20"/>
      <c r="DH963" s="20"/>
      <c r="DI963" s="20"/>
      <c r="DJ963" s="20"/>
      <c r="DK963" s="20"/>
      <c r="DL963" s="20"/>
      <c r="DM963" s="20"/>
      <c r="DN963" s="20"/>
      <c r="DO963" s="20"/>
      <c r="DP963" s="20"/>
      <c r="DQ963" s="20"/>
      <c r="DR963" s="20"/>
      <c r="DS963" s="20"/>
      <c r="DT963" s="20"/>
      <c r="DU963" s="20"/>
      <c r="DV963" s="20"/>
      <c r="DW963" s="20"/>
      <c r="DX963" s="20"/>
      <c r="DY963" s="20"/>
      <c r="DZ963" s="20"/>
      <c r="EA963" s="20"/>
      <c r="EB963" s="20"/>
      <c r="EC963" s="20"/>
      <c r="ED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  <c r="CH964" s="20"/>
      <c r="CI964" s="20"/>
      <c r="CJ964" s="20"/>
      <c r="CK964" s="20"/>
      <c r="CL964" s="20"/>
      <c r="CM964" s="20"/>
      <c r="CN964" s="20"/>
      <c r="CO964" s="20"/>
      <c r="CP964" s="20"/>
      <c r="CQ964" s="20"/>
      <c r="CR964" s="20"/>
      <c r="CS964" s="20"/>
      <c r="CT964" s="20"/>
      <c r="CU964" s="20"/>
      <c r="CV964" s="20"/>
      <c r="CW964" s="20"/>
      <c r="CX964" s="20"/>
      <c r="CY964" s="20"/>
      <c r="CZ964" s="20"/>
      <c r="DA964" s="20"/>
      <c r="DB964" s="20"/>
      <c r="DC964" s="20"/>
      <c r="DD964" s="20"/>
      <c r="DE964" s="20"/>
      <c r="DF964" s="20"/>
      <c r="DG964" s="20"/>
      <c r="DH964" s="20"/>
      <c r="DI964" s="20"/>
      <c r="DJ964" s="20"/>
      <c r="DK964" s="20"/>
      <c r="DL964" s="20"/>
      <c r="DM964" s="20"/>
      <c r="DN964" s="20"/>
      <c r="DO964" s="20"/>
      <c r="DP964" s="20"/>
      <c r="DQ964" s="20"/>
      <c r="DR964" s="20"/>
      <c r="DS964" s="20"/>
      <c r="DT964" s="20"/>
      <c r="DU964" s="20"/>
      <c r="DV964" s="20"/>
      <c r="DW964" s="20"/>
      <c r="DX964" s="20"/>
      <c r="DY964" s="20"/>
      <c r="DZ964" s="20"/>
      <c r="EA964" s="20"/>
      <c r="EB964" s="20"/>
      <c r="EC964" s="20"/>
      <c r="ED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  <c r="CH965" s="20"/>
      <c r="CI965" s="20"/>
      <c r="CJ965" s="20"/>
      <c r="CK965" s="20"/>
      <c r="CL965" s="20"/>
      <c r="CM965" s="20"/>
      <c r="CN965" s="20"/>
      <c r="CO965" s="20"/>
      <c r="CP965" s="20"/>
      <c r="CQ965" s="20"/>
      <c r="CR965" s="20"/>
      <c r="CS965" s="20"/>
      <c r="CT965" s="20"/>
      <c r="CU965" s="20"/>
      <c r="CV965" s="20"/>
      <c r="CW965" s="20"/>
      <c r="CX965" s="20"/>
      <c r="CY965" s="20"/>
      <c r="CZ965" s="20"/>
      <c r="DA965" s="20"/>
      <c r="DB965" s="20"/>
      <c r="DC965" s="20"/>
      <c r="DD965" s="20"/>
      <c r="DE965" s="20"/>
      <c r="DF965" s="20"/>
      <c r="DG965" s="20"/>
      <c r="DH965" s="20"/>
      <c r="DI965" s="20"/>
      <c r="DJ965" s="20"/>
      <c r="DK965" s="20"/>
      <c r="DL965" s="20"/>
      <c r="DM965" s="20"/>
      <c r="DN965" s="20"/>
      <c r="DO965" s="20"/>
      <c r="DP965" s="20"/>
      <c r="DQ965" s="20"/>
      <c r="DR965" s="20"/>
      <c r="DS965" s="20"/>
      <c r="DT965" s="20"/>
      <c r="DU965" s="20"/>
      <c r="DV965" s="20"/>
      <c r="DW965" s="20"/>
      <c r="DX965" s="20"/>
      <c r="DY965" s="20"/>
      <c r="DZ965" s="20"/>
      <c r="EA965" s="20"/>
      <c r="EB965" s="20"/>
      <c r="EC965" s="20"/>
      <c r="ED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  <c r="CH966" s="20"/>
      <c r="CI966" s="20"/>
      <c r="CJ966" s="20"/>
      <c r="CK966" s="20"/>
      <c r="CL966" s="20"/>
      <c r="CM966" s="20"/>
      <c r="CN966" s="20"/>
      <c r="CO966" s="20"/>
      <c r="CP966" s="20"/>
      <c r="CQ966" s="20"/>
      <c r="CR966" s="20"/>
      <c r="CS966" s="20"/>
      <c r="CT966" s="20"/>
      <c r="CU966" s="20"/>
      <c r="CV966" s="20"/>
      <c r="CW966" s="20"/>
      <c r="CX966" s="20"/>
      <c r="CY966" s="20"/>
      <c r="CZ966" s="20"/>
      <c r="DA966" s="20"/>
      <c r="DB966" s="20"/>
      <c r="DC966" s="20"/>
      <c r="DD966" s="20"/>
      <c r="DE966" s="20"/>
      <c r="DF966" s="20"/>
      <c r="DG966" s="20"/>
      <c r="DH966" s="20"/>
      <c r="DI966" s="20"/>
      <c r="DJ966" s="20"/>
      <c r="DK966" s="20"/>
      <c r="DL966" s="20"/>
      <c r="DM966" s="20"/>
      <c r="DN966" s="20"/>
      <c r="DO966" s="20"/>
      <c r="DP966" s="20"/>
      <c r="DQ966" s="20"/>
      <c r="DR966" s="20"/>
      <c r="DS966" s="20"/>
      <c r="DT966" s="20"/>
      <c r="DU966" s="20"/>
      <c r="DV966" s="20"/>
      <c r="DW966" s="20"/>
      <c r="DX966" s="20"/>
      <c r="DY966" s="20"/>
      <c r="DZ966" s="20"/>
      <c r="EA966" s="20"/>
      <c r="EB966" s="20"/>
      <c r="EC966" s="20"/>
      <c r="ED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  <c r="CH967" s="20"/>
      <c r="CI967" s="20"/>
      <c r="CJ967" s="20"/>
      <c r="CK967" s="20"/>
      <c r="CL967" s="20"/>
      <c r="CM967" s="20"/>
      <c r="CN967" s="20"/>
      <c r="CO967" s="20"/>
      <c r="CP967" s="20"/>
      <c r="CQ967" s="20"/>
      <c r="CR967" s="20"/>
      <c r="CS967" s="20"/>
      <c r="CT967" s="20"/>
      <c r="CU967" s="20"/>
      <c r="CV967" s="20"/>
      <c r="CW967" s="20"/>
      <c r="CX967" s="20"/>
      <c r="CY967" s="20"/>
      <c r="CZ967" s="20"/>
      <c r="DA967" s="20"/>
      <c r="DB967" s="20"/>
      <c r="DC967" s="20"/>
      <c r="DD967" s="20"/>
      <c r="DE967" s="20"/>
      <c r="DF967" s="20"/>
      <c r="DG967" s="20"/>
      <c r="DH967" s="20"/>
      <c r="DI967" s="20"/>
      <c r="DJ967" s="20"/>
      <c r="DK967" s="20"/>
      <c r="DL967" s="20"/>
      <c r="DM967" s="20"/>
      <c r="DN967" s="20"/>
      <c r="DO967" s="20"/>
      <c r="DP967" s="20"/>
      <c r="DQ967" s="20"/>
      <c r="DR967" s="20"/>
      <c r="DS967" s="20"/>
      <c r="DT967" s="20"/>
      <c r="DU967" s="20"/>
      <c r="DV967" s="20"/>
      <c r="DW967" s="20"/>
      <c r="DX967" s="20"/>
      <c r="DY967" s="20"/>
      <c r="DZ967" s="20"/>
      <c r="EA967" s="20"/>
      <c r="EB967" s="20"/>
      <c r="EC967" s="20"/>
      <c r="ED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  <c r="CH968" s="20"/>
      <c r="CI968" s="20"/>
      <c r="CJ968" s="20"/>
      <c r="CK968" s="20"/>
      <c r="CL968" s="20"/>
      <c r="CM968" s="20"/>
      <c r="CN968" s="20"/>
      <c r="CO968" s="20"/>
      <c r="CP968" s="20"/>
      <c r="CQ968" s="20"/>
      <c r="CR968" s="20"/>
      <c r="CS968" s="20"/>
      <c r="CT968" s="20"/>
      <c r="CU968" s="20"/>
      <c r="CV968" s="20"/>
      <c r="CW968" s="20"/>
      <c r="CX968" s="20"/>
      <c r="CY968" s="20"/>
      <c r="CZ968" s="20"/>
      <c r="DA968" s="20"/>
      <c r="DB968" s="20"/>
      <c r="DC968" s="20"/>
      <c r="DD968" s="20"/>
      <c r="DE968" s="20"/>
      <c r="DF968" s="20"/>
      <c r="DG968" s="20"/>
      <c r="DH968" s="20"/>
      <c r="DI968" s="20"/>
      <c r="DJ968" s="20"/>
      <c r="DK968" s="20"/>
      <c r="DL968" s="20"/>
      <c r="DM968" s="20"/>
      <c r="DN968" s="20"/>
      <c r="DO968" s="20"/>
      <c r="DP968" s="20"/>
      <c r="DQ968" s="20"/>
      <c r="DR968" s="20"/>
      <c r="DS968" s="20"/>
      <c r="DT968" s="20"/>
      <c r="DU968" s="20"/>
      <c r="DV968" s="20"/>
      <c r="DW968" s="20"/>
      <c r="DX968" s="20"/>
      <c r="DY968" s="20"/>
      <c r="DZ968" s="20"/>
      <c r="EA968" s="20"/>
      <c r="EB968" s="20"/>
      <c r="EC968" s="20"/>
      <c r="ED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  <c r="CH969" s="20"/>
      <c r="CI969" s="20"/>
      <c r="CJ969" s="20"/>
      <c r="CK969" s="20"/>
      <c r="CL969" s="20"/>
      <c r="CM969" s="20"/>
      <c r="CN969" s="20"/>
      <c r="CO969" s="20"/>
      <c r="CP969" s="20"/>
      <c r="CQ969" s="20"/>
      <c r="CR969" s="20"/>
      <c r="CS969" s="20"/>
      <c r="CT969" s="20"/>
      <c r="CU969" s="20"/>
      <c r="CV969" s="20"/>
      <c r="CW969" s="20"/>
      <c r="CX969" s="20"/>
      <c r="CY969" s="20"/>
      <c r="CZ969" s="20"/>
      <c r="DA969" s="20"/>
      <c r="DB969" s="20"/>
      <c r="DC969" s="20"/>
      <c r="DD969" s="20"/>
      <c r="DE969" s="20"/>
      <c r="DF969" s="20"/>
      <c r="DG969" s="20"/>
      <c r="DH969" s="20"/>
      <c r="DI969" s="20"/>
      <c r="DJ969" s="20"/>
      <c r="DK969" s="20"/>
      <c r="DL969" s="20"/>
      <c r="DM969" s="20"/>
      <c r="DN969" s="20"/>
      <c r="DO969" s="20"/>
      <c r="DP969" s="20"/>
      <c r="DQ969" s="20"/>
      <c r="DR969" s="20"/>
      <c r="DS969" s="20"/>
      <c r="DT969" s="20"/>
      <c r="DU969" s="20"/>
      <c r="DV969" s="20"/>
      <c r="DW969" s="20"/>
      <c r="DX969" s="20"/>
      <c r="DY969" s="20"/>
      <c r="DZ969" s="20"/>
      <c r="EA969" s="20"/>
      <c r="EB969" s="20"/>
      <c r="EC969" s="20"/>
      <c r="ED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  <c r="CH970" s="20"/>
      <c r="CI970" s="20"/>
      <c r="CJ970" s="20"/>
      <c r="CK970" s="20"/>
      <c r="CL970" s="20"/>
      <c r="CM970" s="20"/>
      <c r="CN970" s="20"/>
      <c r="CO970" s="20"/>
      <c r="CP970" s="20"/>
      <c r="CQ970" s="20"/>
      <c r="CR970" s="20"/>
      <c r="CS970" s="20"/>
      <c r="CT970" s="20"/>
      <c r="CU970" s="20"/>
      <c r="CV970" s="20"/>
      <c r="CW970" s="20"/>
      <c r="CX970" s="20"/>
      <c r="CY970" s="20"/>
      <c r="CZ970" s="20"/>
      <c r="DA970" s="20"/>
      <c r="DB970" s="20"/>
      <c r="DC970" s="20"/>
      <c r="DD970" s="20"/>
      <c r="DE970" s="20"/>
      <c r="DF970" s="20"/>
      <c r="DG970" s="20"/>
      <c r="DH970" s="20"/>
      <c r="DI970" s="20"/>
      <c r="DJ970" s="20"/>
      <c r="DK970" s="20"/>
      <c r="DL970" s="20"/>
      <c r="DM970" s="20"/>
      <c r="DN970" s="20"/>
      <c r="DO970" s="20"/>
      <c r="DP970" s="20"/>
      <c r="DQ970" s="20"/>
      <c r="DR970" s="20"/>
      <c r="DS970" s="20"/>
      <c r="DT970" s="20"/>
      <c r="DU970" s="20"/>
      <c r="DV970" s="20"/>
      <c r="DW970" s="20"/>
      <c r="DX970" s="20"/>
      <c r="DY970" s="20"/>
      <c r="DZ970" s="20"/>
      <c r="EA970" s="20"/>
      <c r="EB970" s="20"/>
      <c r="EC970" s="20"/>
      <c r="ED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  <c r="CH971" s="20"/>
      <c r="CI971" s="20"/>
      <c r="CJ971" s="20"/>
      <c r="CK971" s="20"/>
      <c r="CL971" s="20"/>
      <c r="CM971" s="20"/>
      <c r="CN971" s="20"/>
      <c r="CO971" s="20"/>
      <c r="CP971" s="20"/>
      <c r="CQ971" s="20"/>
      <c r="CR971" s="20"/>
      <c r="CS971" s="20"/>
      <c r="CT971" s="20"/>
      <c r="CU971" s="20"/>
      <c r="CV971" s="20"/>
      <c r="CW971" s="20"/>
      <c r="CX971" s="20"/>
      <c r="CY971" s="20"/>
      <c r="CZ971" s="20"/>
      <c r="DA971" s="20"/>
      <c r="DB971" s="20"/>
      <c r="DC971" s="20"/>
      <c r="DD971" s="20"/>
      <c r="DE971" s="20"/>
      <c r="DF971" s="20"/>
      <c r="DG971" s="20"/>
      <c r="DH971" s="20"/>
      <c r="DI971" s="20"/>
      <c r="DJ971" s="20"/>
      <c r="DK971" s="20"/>
      <c r="DL971" s="20"/>
      <c r="DM971" s="20"/>
      <c r="DN971" s="20"/>
      <c r="DO971" s="20"/>
      <c r="DP971" s="20"/>
      <c r="DQ971" s="20"/>
      <c r="DR971" s="20"/>
      <c r="DS971" s="20"/>
      <c r="DT971" s="20"/>
      <c r="DU971" s="20"/>
      <c r="DV971" s="20"/>
      <c r="DW971" s="20"/>
      <c r="DX971" s="20"/>
      <c r="DY971" s="20"/>
      <c r="DZ971" s="20"/>
      <c r="EA971" s="20"/>
      <c r="EB971" s="20"/>
      <c r="EC971" s="20"/>
      <c r="ED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  <c r="CH972" s="20"/>
      <c r="CI972" s="20"/>
      <c r="CJ972" s="20"/>
      <c r="CK972" s="20"/>
      <c r="CL972" s="20"/>
      <c r="CM972" s="20"/>
      <c r="CN972" s="20"/>
      <c r="CO972" s="20"/>
      <c r="CP972" s="20"/>
      <c r="CQ972" s="20"/>
      <c r="CR972" s="20"/>
      <c r="CS972" s="20"/>
      <c r="CT972" s="20"/>
      <c r="CU972" s="20"/>
      <c r="CV972" s="20"/>
      <c r="CW972" s="20"/>
      <c r="CX972" s="20"/>
      <c r="CY972" s="20"/>
      <c r="CZ972" s="20"/>
      <c r="DA972" s="20"/>
      <c r="DB972" s="20"/>
      <c r="DC972" s="20"/>
      <c r="DD972" s="20"/>
      <c r="DE972" s="20"/>
      <c r="DF972" s="20"/>
      <c r="DG972" s="20"/>
      <c r="DH972" s="20"/>
      <c r="DI972" s="20"/>
      <c r="DJ972" s="20"/>
      <c r="DK972" s="20"/>
      <c r="DL972" s="20"/>
      <c r="DM972" s="20"/>
      <c r="DN972" s="20"/>
      <c r="DO972" s="20"/>
      <c r="DP972" s="20"/>
      <c r="DQ972" s="20"/>
      <c r="DR972" s="20"/>
      <c r="DS972" s="20"/>
      <c r="DT972" s="20"/>
      <c r="DU972" s="20"/>
      <c r="DV972" s="20"/>
      <c r="DW972" s="20"/>
      <c r="DX972" s="20"/>
      <c r="DY972" s="20"/>
      <c r="DZ972" s="20"/>
      <c r="EA972" s="20"/>
      <c r="EB972" s="20"/>
      <c r="EC972" s="20"/>
      <c r="ED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  <c r="CH973" s="20"/>
      <c r="CI973" s="20"/>
      <c r="CJ973" s="20"/>
      <c r="CK973" s="20"/>
      <c r="CL973" s="20"/>
      <c r="CM973" s="20"/>
      <c r="CN973" s="20"/>
      <c r="CO973" s="20"/>
      <c r="CP973" s="20"/>
      <c r="CQ973" s="20"/>
      <c r="CR973" s="20"/>
      <c r="CS973" s="20"/>
      <c r="CT973" s="20"/>
      <c r="CU973" s="20"/>
      <c r="CV973" s="20"/>
      <c r="CW973" s="20"/>
      <c r="CX973" s="20"/>
      <c r="CY973" s="20"/>
      <c r="CZ973" s="20"/>
      <c r="DA973" s="20"/>
      <c r="DB973" s="20"/>
      <c r="DC973" s="20"/>
      <c r="DD973" s="20"/>
      <c r="DE973" s="20"/>
      <c r="DF973" s="20"/>
      <c r="DG973" s="20"/>
      <c r="DH973" s="20"/>
      <c r="DI973" s="20"/>
      <c r="DJ973" s="20"/>
      <c r="DK973" s="20"/>
      <c r="DL973" s="20"/>
      <c r="DM973" s="20"/>
      <c r="DN973" s="20"/>
      <c r="DO973" s="20"/>
      <c r="DP973" s="20"/>
      <c r="DQ973" s="20"/>
      <c r="DR973" s="20"/>
      <c r="DS973" s="20"/>
      <c r="DT973" s="20"/>
      <c r="DU973" s="20"/>
      <c r="DV973" s="20"/>
      <c r="DW973" s="20"/>
      <c r="DX973" s="20"/>
      <c r="DY973" s="20"/>
      <c r="DZ973" s="20"/>
      <c r="EA973" s="20"/>
      <c r="EB973" s="20"/>
      <c r="EC973" s="20"/>
      <c r="ED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  <c r="CH974" s="20"/>
      <c r="CI974" s="20"/>
      <c r="CJ974" s="20"/>
      <c r="CK974" s="20"/>
      <c r="CL974" s="20"/>
      <c r="CM974" s="20"/>
      <c r="CN974" s="20"/>
      <c r="CO974" s="20"/>
      <c r="CP974" s="20"/>
      <c r="CQ974" s="20"/>
      <c r="CR974" s="20"/>
      <c r="CS974" s="20"/>
      <c r="CT974" s="20"/>
      <c r="CU974" s="20"/>
      <c r="CV974" s="20"/>
      <c r="CW974" s="20"/>
      <c r="CX974" s="20"/>
      <c r="CY974" s="20"/>
      <c r="CZ974" s="20"/>
      <c r="DA974" s="20"/>
      <c r="DB974" s="20"/>
      <c r="DC974" s="20"/>
      <c r="DD974" s="20"/>
      <c r="DE974" s="20"/>
      <c r="DF974" s="20"/>
      <c r="DG974" s="20"/>
      <c r="DH974" s="20"/>
      <c r="DI974" s="20"/>
      <c r="DJ974" s="20"/>
      <c r="DK974" s="20"/>
      <c r="DL974" s="20"/>
      <c r="DM974" s="20"/>
      <c r="DN974" s="20"/>
      <c r="DO974" s="20"/>
      <c r="DP974" s="20"/>
      <c r="DQ974" s="20"/>
      <c r="DR974" s="20"/>
      <c r="DS974" s="20"/>
      <c r="DT974" s="20"/>
      <c r="DU974" s="20"/>
      <c r="DV974" s="20"/>
      <c r="DW974" s="20"/>
      <c r="DX974" s="20"/>
      <c r="DY974" s="20"/>
      <c r="DZ974" s="20"/>
      <c r="EA974" s="20"/>
      <c r="EB974" s="20"/>
      <c r="EC974" s="20"/>
      <c r="ED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  <c r="CH975" s="20"/>
      <c r="CI975" s="20"/>
      <c r="CJ975" s="20"/>
      <c r="CK975" s="20"/>
      <c r="CL975" s="20"/>
      <c r="CM975" s="20"/>
      <c r="CN975" s="20"/>
      <c r="CO975" s="20"/>
      <c r="CP975" s="20"/>
      <c r="CQ975" s="20"/>
      <c r="CR975" s="20"/>
      <c r="CS975" s="20"/>
      <c r="CT975" s="20"/>
      <c r="CU975" s="20"/>
      <c r="CV975" s="20"/>
      <c r="CW975" s="20"/>
      <c r="CX975" s="20"/>
      <c r="CY975" s="20"/>
      <c r="CZ975" s="20"/>
      <c r="DA975" s="20"/>
      <c r="DB975" s="20"/>
      <c r="DC975" s="20"/>
      <c r="DD975" s="20"/>
      <c r="DE975" s="20"/>
      <c r="DF975" s="20"/>
      <c r="DG975" s="20"/>
      <c r="DH975" s="20"/>
      <c r="DI975" s="20"/>
      <c r="DJ975" s="20"/>
      <c r="DK975" s="20"/>
      <c r="DL975" s="20"/>
      <c r="DM975" s="20"/>
      <c r="DN975" s="20"/>
      <c r="DO975" s="20"/>
      <c r="DP975" s="20"/>
      <c r="DQ975" s="20"/>
      <c r="DR975" s="20"/>
      <c r="DS975" s="20"/>
      <c r="DT975" s="20"/>
      <c r="DU975" s="20"/>
      <c r="DV975" s="20"/>
      <c r="DW975" s="20"/>
      <c r="DX975" s="20"/>
      <c r="DY975" s="20"/>
      <c r="DZ975" s="20"/>
      <c r="EA975" s="20"/>
      <c r="EB975" s="20"/>
      <c r="EC975" s="20"/>
      <c r="ED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  <c r="CH976" s="20"/>
      <c r="CI976" s="20"/>
      <c r="CJ976" s="20"/>
      <c r="CK976" s="20"/>
      <c r="CL976" s="20"/>
      <c r="CM976" s="20"/>
      <c r="CN976" s="20"/>
      <c r="CO976" s="20"/>
      <c r="CP976" s="20"/>
      <c r="CQ976" s="20"/>
      <c r="CR976" s="20"/>
      <c r="CS976" s="20"/>
      <c r="CT976" s="20"/>
      <c r="CU976" s="20"/>
      <c r="CV976" s="20"/>
      <c r="CW976" s="20"/>
      <c r="CX976" s="20"/>
      <c r="CY976" s="20"/>
      <c r="CZ976" s="20"/>
      <c r="DA976" s="20"/>
      <c r="DB976" s="20"/>
      <c r="DC976" s="20"/>
      <c r="DD976" s="20"/>
      <c r="DE976" s="20"/>
      <c r="DF976" s="20"/>
      <c r="DG976" s="20"/>
      <c r="DH976" s="20"/>
      <c r="DI976" s="20"/>
      <c r="DJ976" s="20"/>
      <c r="DK976" s="20"/>
      <c r="DL976" s="20"/>
      <c r="DM976" s="20"/>
      <c r="DN976" s="20"/>
      <c r="DO976" s="20"/>
      <c r="DP976" s="20"/>
      <c r="DQ976" s="20"/>
      <c r="DR976" s="20"/>
      <c r="DS976" s="20"/>
      <c r="DT976" s="20"/>
      <c r="DU976" s="20"/>
      <c r="DV976" s="20"/>
      <c r="DW976" s="20"/>
      <c r="DX976" s="20"/>
      <c r="DY976" s="20"/>
      <c r="DZ976" s="20"/>
      <c r="EA976" s="20"/>
      <c r="EB976" s="20"/>
      <c r="EC976" s="20"/>
      <c r="ED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  <c r="CH977" s="20"/>
      <c r="CI977" s="20"/>
      <c r="CJ977" s="20"/>
      <c r="CK977" s="20"/>
      <c r="CL977" s="20"/>
      <c r="CM977" s="20"/>
      <c r="CN977" s="20"/>
      <c r="CO977" s="20"/>
      <c r="CP977" s="20"/>
      <c r="CQ977" s="20"/>
      <c r="CR977" s="20"/>
      <c r="CS977" s="20"/>
      <c r="CT977" s="20"/>
      <c r="CU977" s="20"/>
      <c r="CV977" s="20"/>
      <c r="CW977" s="20"/>
      <c r="CX977" s="20"/>
      <c r="CY977" s="20"/>
      <c r="CZ977" s="20"/>
      <c r="DA977" s="20"/>
      <c r="DB977" s="20"/>
      <c r="DC977" s="20"/>
      <c r="DD977" s="20"/>
      <c r="DE977" s="20"/>
      <c r="DF977" s="20"/>
      <c r="DG977" s="20"/>
      <c r="DH977" s="20"/>
      <c r="DI977" s="20"/>
      <c r="DJ977" s="20"/>
      <c r="DK977" s="20"/>
      <c r="DL977" s="20"/>
      <c r="DM977" s="20"/>
      <c r="DN977" s="20"/>
      <c r="DO977" s="20"/>
      <c r="DP977" s="20"/>
      <c r="DQ977" s="20"/>
      <c r="DR977" s="20"/>
      <c r="DS977" s="20"/>
      <c r="DT977" s="20"/>
      <c r="DU977" s="20"/>
      <c r="DV977" s="20"/>
      <c r="DW977" s="20"/>
      <c r="DX977" s="20"/>
      <c r="DY977" s="20"/>
      <c r="DZ977" s="20"/>
      <c r="EA977" s="20"/>
      <c r="EB977" s="20"/>
      <c r="EC977" s="20"/>
      <c r="ED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  <c r="CH978" s="20"/>
      <c r="CI978" s="20"/>
      <c r="CJ978" s="20"/>
      <c r="CK978" s="20"/>
      <c r="CL978" s="20"/>
      <c r="CM978" s="20"/>
      <c r="CN978" s="20"/>
      <c r="CO978" s="20"/>
      <c r="CP978" s="20"/>
      <c r="CQ978" s="20"/>
      <c r="CR978" s="20"/>
      <c r="CS978" s="20"/>
      <c r="CT978" s="20"/>
      <c r="CU978" s="20"/>
      <c r="CV978" s="20"/>
      <c r="CW978" s="20"/>
      <c r="CX978" s="20"/>
      <c r="CY978" s="20"/>
      <c r="CZ978" s="20"/>
      <c r="DA978" s="20"/>
      <c r="DB978" s="20"/>
      <c r="DC978" s="20"/>
      <c r="DD978" s="20"/>
      <c r="DE978" s="20"/>
      <c r="DF978" s="20"/>
      <c r="DG978" s="20"/>
      <c r="DH978" s="20"/>
      <c r="DI978" s="20"/>
      <c r="DJ978" s="20"/>
      <c r="DK978" s="20"/>
      <c r="DL978" s="20"/>
      <c r="DM978" s="20"/>
      <c r="DN978" s="20"/>
      <c r="DO978" s="20"/>
      <c r="DP978" s="20"/>
      <c r="DQ978" s="20"/>
      <c r="DR978" s="20"/>
      <c r="DS978" s="20"/>
      <c r="DT978" s="20"/>
      <c r="DU978" s="20"/>
      <c r="DV978" s="20"/>
      <c r="DW978" s="20"/>
      <c r="DX978" s="20"/>
      <c r="DY978" s="20"/>
      <c r="DZ978" s="20"/>
      <c r="EA978" s="20"/>
      <c r="EB978" s="20"/>
      <c r="EC978" s="20"/>
      <c r="ED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  <c r="CH979" s="20"/>
      <c r="CI979" s="20"/>
      <c r="CJ979" s="20"/>
      <c r="CK979" s="20"/>
      <c r="CL979" s="20"/>
      <c r="CM979" s="20"/>
      <c r="CN979" s="20"/>
      <c r="CO979" s="20"/>
      <c r="CP979" s="20"/>
      <c r="CQ979" s="20"/>
      <c r="CR979" s="20"/>
      <c r="CS979" s="20"/>
      <c r="CT979" s="20"/>
      <c r="CU979" s="20"/>
      <c r="CV979" s="20"/>
      <c r="CW979" s="20"/>
      <c r="CX979" s="20"/>
      <c r="CY979" s="20"/>
      <c r="CZ979" s="20"/>
      <c r="DA979" s="20"/>
      <c r="DB979" s="20"/>
      <c r="DC979" s="20"/>
      <c r="DD979" s="20"/>
      <c r="DE979" s="20"/>
      <c r="DF979" s="20"/>
      <c r="DG979" s="20"/>
      <c r="DH979" s="20"/>
      <c r="DI979" s="20"/>
      <c r="DJ979" s="20"/>
      <c r="DK979" s="20"/>
      <c r="DL979" s="20"/>
      <c r="DM979" s="20"/>
      <c r="DN979" s="20"/>
      <c r="DO979" s="20"/>
      <c r="DP979" s="20"/>
      <c r="DQ979" s="20"/>
      <c r="DR979" s="20"/>
      <c r="DS979" s="20"/>
      <c r="DT979" s="20"/>
      <c r="DU979" s="20"/>
      <c r="DV979" s="20"/>
      <c r="DW979" s="20"/>
      <c r="DX979" s="20"/>
      <c r="DY979" s="20"/>
      <c r="DZ979" s="20"/>
      <c r="EA979" s="20"/>
      <c r="EB979" s="20"/>
      <c r="EC979" s="20"/>
      <c r="ED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  <c r="CH980" s="20"/>
      <c r="CI980" s="20"/>
      <c r="CJ980" s="20"/>
      <c r="CK980" s="20"/>
      <c r="CL980" s="20"/>
      <c r="CM980" s="20"/>
      <c r="CN980" s="20"/>
      <c r="CO980" s="20"/>
      <c r="CP980" s="20"/>
      <c r="CQ980" s="20"/>
      <c r="CR980" s="20"/>
      <c r="CS980" s="20"/>
      <c r="CT980" s="20"/>
      <c r="CU980" s="20"/>
      <c r="CV980" s="20"/>
      <c r="CW980" s="20"/>
      <c r="CX980" s="20"/>
      <c r="CY980" s="20"/>
      <c r="CZ980" s="20"/>
      <c r="DA980" s="20"/>
      <c r="DB980" s="20"/>
      <c r="DC980" s="20"/>
      <c r="DD980" s="20"/>
      <c r="DE980" s="20"/>
      <c r="DF980" s="20"/>
      <c r="DG980" s="20"/>
      <c r="DH980" s="20"/>
      <c r="DI980" s="20"/>
      <c r="DJ980" s="20"/>
      <c r="DK980" s="20"/>
      <c r="DL980" s="20"/>
      <c r="DM980" s="20"/>
      <c r="DN980" s="20"/>
      <c r="DO980" s="20"/>
      <c r="DP980" s="20"/>
      <c r="DQ980" s="20"/>
      <c r="DR980" s="20"/>
      <c r="DS980" s="20"/>
      <c r="DT980" s="20"/>
      <c r="DU980" s="20"/>
      <c r="DV980" s="20"/>
      <c r="DW980" s="20"/>
      <c r="DX980" s="20"/>
      <c r="DY980" s="20"/>
      <c r="DZ980" s="20"/>
      <c r="EA980" s="20"/>
      <c r="EB980" s="20"/>
      <c r="EC980" s="20"/>
      <c r="ED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  <c r="CH981" s="20"/>
      <c r="CI981" s="20"/>
      <c r="CJ981" s="20"/>
      <c r="CK981" s="20"/>
      <c r="CL981" s="20"/>
      <c r="CM981" s="20"/>
      <c r="CN981" s="20"/>
      <c r="CO981" s="20"/>
      <c r="CP981" s="20"/>
      <c r="CQ981" s="20"/>
      <c r="CR981" s="20"/>
      <c r="CS981" s="20"/>
      <c r="CT981" s="20"/>
      <c r="CU981" s="20"/>
      <c r="CV981" s="20"/>
      <c r="CW981" s="20"/>
      <c r="CX981" s="20"/>
      <c r="CY981" s="20"/>
      <c r="CZ981" s="20"/>
      <c r="DA981" s="20"/>
      <c r="DB981" s="20"/>
      <c r="DC981" s="20"/>
      <c r="DD981" s="20"/>
      <c r="DE981" s="20"/>
      <c r="DF981" s="20"/>
      <c r="DG981" s="20"/>
      <c r="DH981" s="20"/>
      <c r="DI981" s="20"/>
      <c r="DJ981" s="20"/>
      <c r="DK981" s="20"/>
      <c r="DL981" s="20"/>
      <c r="DM981" s="20"/>
      <c r="DN981" s="20"/>
      <c r="DO981" s="20"/>
      <c r="DP981" s="20"/>
      <c r="DQ981" s="20"/>
      <c r="DR981" s="20"/>
      <c r="DS981" s="20"/>
      <c r="DT981" s="20"/>
      <c r="DU981" s="20"/>
      <c r="DV981" s="20"/>
      <c r="DW981" s="20"/>
      <c r="DX981" s="20"/>
      <c r="DY981" s="20"/>
      <c r="DZ981" s="20"/>
      <c r="EA981" s="20"/>
      <c r="EB981" s="20"/>
      <c r="EC981" s="20"/>
      <c r="ED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  <c r="CH982" s="20"/>
      <c r="CI982" s="20"/>
      <c r="CJ982" s="20"/>
      <c r="CK982" s="20"/>
      <c r="CL982" s="20"/>
      <c r="CM982" s="20"/>
      <c r="CN982" s="20"/>
      <c r="CO982" s="20"/>
      <c r="CP982" s="20"/>
      <c r="CQ982" s="20"/>
      <c r="CR982" s="20"/>
      <c r="CS982" s="20"/>
      <c r="CT982" s="20"/>
      <c r="CU982" s="20"/>
      <c r="CV982" s="20"/>
      <c r="CW982" s="20"/>
      <c r="CX982" s="20"/>
      <c r="CY982" s="20"/>
      <c r="CZ982" s="20"/>
      <c r="DA982" s="20"/>
      <c r="DB982" s="20"/>
      <c r="DC982" s="20"/>
      <c r="DD982" s="20"/>
      <c r="DE982" s="20"/>
      <c r="DF982" s="20"/>
      <c r="DG982" s="20"/>
      <c r="DH982" s="20"/>
      <c r="DI982" s="20"/>
      <c r="DJ982" s="20"/>
      <c r="DK982" s="20"/>
      <c r="DL982" s="20"/>
      <c r="DM982" s="20"/>
      <c r="DN982" s="20"/>
      <c r="DO982" s="20"/>
      <c r="DP982" s="20"/>
      <c r="DQ982" s="20"/>
      <c r="DR982" s="20"/>
      <c r="DS982" s="20"/>
      <c r="DT982" s="20"/>
      <c r="DU982" s="20"/>
      <c r="DV982" s="20"/>
      <c r="DW982" s="20"/>
      <c r="DX982" s="20"/>
      <c r="DY982" s="20"/>
      <c r="DZ982" s="20"/>
      <c r="EA982" s="20"/>
      <c r="EB982" s="20"/>
      <c r="EC982" s="20"/>
      <c r="ED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  <c r="CH983" s="20"/>
      <c r="CI983" s="20"/>
      <c r="CJ983" s="20"/>
      <c r="CK983" s="20"/>
      <c r="CL983" s="20"/>
      <c r="CM983" s="20"/>
      <c r="CN983" s="20"/>
      <c r="CO983" s="20"/>
      <c r="CP983" s="20"/>
      <c r="CQ983" s="20"/>
      <c r="CR983" s="20"/>
      <c r="CS983" s="20"/>
      <c r="CT983" s="20"/>
      <c r="CU983" s="20"/>
      <c r="CV983" s="20"/>
      <c r="CW983" s="20"/>
      <c r="CX983" s="20"/>
      <c r="CY983" s="20"/>
      <c r="CZ983" s="20"/>
      <c r="DA983" s="20"/>
      <c r="DB983" s="20"/>
      <c r="DC983" s="20"/>
      <c r="DD983" s="20"/>
      <c r="DE983" s="20"/>
      <c r="DF983" s="20"/>
      <c r="DG983" s="20"/>
      <c r="DH983" s="20"/>
      <c r="DI983" s="20"/>
      <c r="DJ983" s="20"/>
      <c r="DK983" s="20"/>
      <c r="DL983" s="20"/>
      <c r="DM983" s="20"/>
      <c r="DN983" s="20"/>
      <c r="DO983" s="20"/>
      <c r="DP983" s="20"/>
      <c r="DQ983" s="20"/>
      <c r="DR983" s="20"/>
      <c r="DS983" s="20"/>
      <c r="DT983" s="20"/>
      <c r="DU983" s="20"/>
      <c r="DV983" s="20"/>
      <c r="DW983" s="20"/>
      <c r="DX983" s="20"/>
      <c r="DY983" s="20"/>
      <c r="DZ983" s="20"/>
      <c r="EA983" s="20"/>
      <c r="EB983" s="20"/>
      <c r="EC983" s="20"/>
      <c r="ED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  <c r="CH984" s="20"/>
      <c r="CI984" s="20"/>
      <c r="CJ984" s="20"/>
      <c r="CK984" s="20"/>
      <c r="CL984" s="20"/>
      <c r="CM984" s="20"/>
      <c r="CN984" s="20"/>
      <c r="CO984" s="20"/>
      <c r="CP984" s="20"/>
      <c r="CQ984" s="20"/>
      <c r="CR984" s="20"/>
      <c r="CS984" s="20"/>
      <c r="CT984" s="20"/>
      <c r="CU984" s="20"/>
      <c r="CV984" s="20"/>
      <c r="CW984" s="20"/>
      <c r="CX984" s="20"/>
      <c r="CY984" s="20"/>
      <c r="CZ984" s="20"/>
      <c r="DA984" s="20"/>
      <c r="DB984" s="20"/>
      <c r="DC984" s="20"/>
      <c r="DD984" s="20"/>
      <c r="DE984" s="20"/>
      <c r="DF984" s="20"/>
      <c r="DG984" s="20"/>
      <c r="DH984" s="20"/>
      <c r="DI984" s="20"/>
      <c r="DJ984" s="20"/>
      <c r="DK984" s="20"/>
      <c r="DL984" s="20"/>
      <c r="DM984" s="20"/>
      <c r="DN984" s="20"/>
      <c r="DO984" s="20"/>
      <c r="DP984" s="20"/>
      <c r="DQ984" s="20"/>
      <c r="DR984" s="20"/>
      <c r="DS984" s="20"/>
      <c r="DT984" s="20"/>
      <c r="DU984" s="20"/>
      <c r="DV984" s="20"/>
      <c r="DW984" s="20"/>
      <c r="DX984" s="20"/>
      <c r="DY984" s="20"/>
      <c r="DZ984" s="20"/>
      <c r="EA984" s="20"/>
      <c r="EB984" s="20"/>
      <c r="EC984" s="20"/>
      <c r="ED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  <c r="CH985" s="20"/>
      <c r="CI985" s="20"/>
      <c r="CJ985" s="20"/>
      <c r="CK985" s="20"/>
      <c r="CL985" s="20"/>
      <c r="CM985" s="20"/>
      <c r="CN985" s="20"/>
      <c r="CO985" s="20"/>
      <c r="CP985" s="20"/>
      <c r="CQ985" s="20"/>
      <c r="CR985" s="20"/>
      <c r="CS985" s="20"/>
      <c r="CT985" s="20"/>
      <c r="CU985" s="20"/>
      <c r="CV985" s="20"/>
      <c r="CW985" s="20"/>
      <c r="CX985" s="20"/>
      <c r="CY985" s="20"/>
      <c r="CZ985" s="20"/>
      <c r="DA985" s="20"/>
      <c r="DB985" s="20"/>
      <c r="DC985" s="20"/>
      <c r="DD985" s="20"/>
      <c r="DE985" s="20"/>
      <c r="DF985" s="20"/>
      <c r="DG985" s="20"/>
      <c r="DH985" s="20"/>
      <c r="DI985" s="20"/>
      <c r="DJ985" s="20"/>
      <c r="DK985" s="20"/>
      <c r="DL985" s="20"/>
      <c r="DM985" s="20"/>
      <c r="DN985" s="20"/>
      <c r="DO985" s="20"/>
      <c r="DP985" s="20"/>
      <c r="DQ985" s="20"/>
      <c r="DR985" s="20"/>
      <c r="DS985" s="20"/>
      <c r="DT985" s="20"/>
      <c r="DU985" s="20"/>
      <c r="DV985" s="20"/>
      <c r="DW985" s="20"/>
      <c r="DX985" s="20"/>
      <c r="DY985" s="20"/>
      <c r="DZ985" s="20"/>
      <c r="EA985" s="20"/>
      <c r="EB985" s="20"/>
      <c r="EC985" s="20"/>
      <c r="ED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  <c r="CH986" s="20"/>
      <c r="CI986" s="20"/>
      <c r="CJ986" s="20"/>
      <c r="CK986" s="20"/>
      <c r="CL986" s="20"/>
      <c r="CM986" s="20"/>
      <c r="CN986" s="20"/>
      <c r="CO986" s="20"/>
      <c r="CP986" s="20"/>
      <c r="CQ986" s="20"/>
      <c r="CR986" s="20"/>
      <c r="CS986" s="20"/>
      <c r="CT986" s="20"/>
      <c r="CU986" s="20"/>
      <c r="CV986" s="20"/>
      <c r="CW986" s="20"/>
      <c r="CX986" s="20"/>
      <c r="CY986" s="20"/>
      <c r="CZ986" s="20"/>
      <c r="DA986" s="20"/>
      <c r="DB986" s="20"/>
      <c r="DC986" s="20"/>
      <c r="DD986" s="20"/>
      <c r="DE986" s="20"/>
      <c r="DF986" s="20"/>
      <c r="DG986" s="20"/>
      <c r="DH986" s="20"/>
      <c r="DI986" s="20"/>
      <c r="DJ986" s="20"/>
      <c r="DK986" s="20"/>
      <c r="DL986" s="20"/>
      <c r="DM986" s="20"/>
      <c r="DN986" s="20"/>
      <c r="DO986" s="20"/>
      <c r="DP986" s="20"/>
      <c r="DQ986" s="20"/>
      <c r="DR986" s="20"/>
      <c r="DS986" s="20"/>
      <c r="DT986" s="20"/>
      <c r="DU986" s="20"/>
      <c r="DV986" s="20"/>
      <c r="DW986" s="20"/>
      <c r="DX986" s="20"/>
      <c r="DY986" s="20"/>
      <c r="DZ986" s="20"/>
      <c r="EA986" s="20"/>
      <c r="EB986" s="20"/>
      <c r="EC986" s="20"/>
      <c r="ED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  <c r="CH987" s="20"/>
      <c r="CI987" s="20"/>
      <c r="CJ987" s="20"/>
      <c r="CK987" s="20"/>
      <c r="CL987" s="20"/>
      <c r="CM987" s="20"/>
      <c r="CN987" s="20"/>
      <c r="CO987" s="20"/>
      <c r="CP987" s="20"/>
      <c r="CQ987" s="20"/>
      <c r="CR987" s="20"/>
      <c r="CS987" s="20"/>
      <c r="CT987" s="20"/>
      <c r="CU987" s="20"/>
      <c r="CV987" s="20"/>
      <c r="CW987" s="20"/>
      <c r="CX987" s="20"/>
      <c r="CY987" s="20"/>
      <c r="CZ987" s="20"/>
      <c r="DA987" s="20"/>
      <c r="DB987" s="20"/>
      <c r="DC987" s="20"/>
      <c r="DD987" s="20"/>
      <c r="DE987" s="20"/>
      <c r="DF987" s="20"/>
      <c r="DG987" s="20"/>
      <c r="DH987" s="20"/>
      <c r="DI987" s="20"/>
      <c r="DJ987" s="20"/>
      <c r="DK987" s="20"/>
      <c r="DL987" s="20"/>
      <c r="DM987" s="20"/>
      <c r="DN987" s="20"/>
      <c r="DO987" s="20"/>
      <c r="DP987" s="20"/>
      <c r="DQ987" s="20"/>
      <c r="DR987" s="20"/>
      <c r="DS987" s="20"/>
      <c r="DT987" s="20"/>
      <c r="DU987" s="20"/>
      <c r="DV987" s="20"/>
      <c r="DW987" s="20"/>
      <c r="DX987" s="20"/>
      <c r="DY987" s="20"/>
      <c r="DZ987" s="20"/>
      <c r="EA987" s="20"/>
      <c r="EB987" s="20"/>
      <c r="EC987" s="20"/>
      <c r="ED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  <c r="CH988" s="20"/>
      <c r="CI988" s="20"/>
      <c r="CJ988" s="20"/>
      <c r="CK988" s="20"/>
      <c r="CL988" s="20"/>
      <c r="CM988" s="20"/>
      <c r="CN988" s="20"/>
      <c r="CO988" s="20"/>
      <c r="CP988" s="20"/>
      <c r="CQ988" s="20"/>
      <c r="CR988" s="20"/>
      <c r="CS988" s="20"/>
      <c r="CT988" s="20"/>
      <c r="CU988" s="20"/>
      <c r="CV988" s="20"/>
      <c r="CW988" s="20"/>
      <c r="CX988" s="20"/>
      <c r="CY988" s="20"/>
      <c r="CZ988" s="20"/>
      <c r="DA988" s="20"/>
      <c r="DB988" s="20"/>
      <c r="DC988" s="20"/>
      <c r="DD988" s="20"/>
      <c r="DE988" s="20"/>
      <c r="DF988" s="20"/>
      <c r="DG988" s="20"/>
      <c r="DH988" s="20"/>
      <c r="DI988" s="20"/>
      <c r="DJ988" s="20"/>
      <c r="DK988" s="20"/>
      <c r="DL988" s="20"/>
      <c r="DM988" s="20"/>
      <c r="DN988" s="20"/>
      <c r="DO988" s="20"/>
      <c r="DP988" s="20"/>
      <c r="DQ988" s="20"/>
      <c r="DR988" s="20"/>
      <c r="DS988" s="20"/>
      <c r="DT988" s="20"/>
      <c r="DU988" s="20"/>
      <c r="DV988" s="20"/>
      <c r="DW988" s="20"/>
      <c r="DX988" s="20"/>
      <c r="DY988" s="20"/>
      <c r="DZ988" s="20"/>
      <c r="EA988" s="20"/>
      <c r="EB988" s="20"/>
      <c r="EC988" s="20"/>
      <c r="ED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  <c r="CH989" s="20"/>
      <c r="CI989" s="20"/>
      <c r="CJ989" s="20"/>
      <c r="CK989" s="20"/>
      <c r="CL989" s="20"/>
      <c r="CM989" s="20"/>
      <c r="CN989" s="20"/>
      <c r="CO989" s="20"/>
      <c r="CP989" s="20"/>
      <c r="CQ989" s="20"/>
      <c r="CR989" s="20"/>
      <c r="CS989" s="20"/>
      <c r="CT989" s="20"/>
      <c r="CU989" s="20"/>
      <c r="CV989" s="20"/>
      <c r="CW989" s="20"/>
      <c r="CX989" s="20"/>
      <c r="CY989" s="20"/>
      <c r="CZ989" s="20"/>
      <c r="DA989" s="20"/>
      <c r="DB989" s="20"/>
      <c r="DC989" s="20"/>
      <c r="DD989" s="20"/>
      <c r="DE989" s="20"/>
      <c r="DF989" s="20"/>
      <c r="DG989" s="20"/>
      <c r="DH989" s="20"/>
      <c r="DI989" s="20"/>
      <c r="DJ989" s="20"/>
      <c r="DK989" s="20"/>
      <c r="DL989" s="20"/>
      <c r="DM989" s="20"/>
      <c r="DN989" s="20"/>
      <c r="DO989" s="20"/>
      <c r="DP989" s="20"/>
      <c r="DQ989" s="20"/>
      <c r="DR989" s="20"/>
      <c r="DS989" s="20"/>
      <c r="DT989" s="20"/>
      <c r="DU989" s="20"/>
      <c r="DV989" s="20"/>
      <c r="DW989" s="20"/>
      <c r="DX989" s="20"/>
      <c r="DY989" s="20"/>
      <c r="DZ989" s="20"/>
      <c r="EA989" s="20"/>
      <c r="EB989" s="20"/>
      <c r="EC989" s="20"/>
      <c r="ED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  <c r="CH990" s="20"/>
      <c r="CI990" s="20"/>
      <c r="CJ990" s="20"/>
      <c r="CK990" s="20"/>
      <c r="CL990" s="20"/>
      <c r="CM990" s="20"/>
      <c r="CN990" s="20"/>
      <c r="CO990" s="20"/>
      <c r="CP990" s="20"/>
      <c r="CQ990" s="20"/>
      <c r="CR990" s="20"/>
      <c r="CS990" s="20"/>
      <c r="CT990" s="20"/>
      <c r="CU990" s="20"/>
      <c r="CV990" s="20"/>
      <c r="CW990" s="20"/>
      <c r="CX990" s="20"/>
      <c r="CY990" s="20"/>
      <c r="CZ990" s="20"/>
      <c r="DA990" s="20"/>
      <c r="DB990" s="20"/>
      <c r="DC990" s="20"/>
      <c r="DD990" s="20"/>
      <c r="DE990" s="20"/>
      <c r="DF990" s="20"/>
      <c r="DG990" s="20"/>
      <c r="DH990" s="20"/>
      <c r="DI990" s="20"/>
      <c r="DJ990" s="20"/>
      <c r="DK990" s="20"/>
      <c r="DL990" s="20"/>
      <c r="DM990" s="20"/>
      <c r="DN990" s="20"/>
      <c r="DO990" s="20"/>
      <c r="DP990" s="20"/>
      <c r="DQ990" s="20"/>
      <c r="DR990" s="20"/>
      <c r="DS990" s="20"/>
      <c r="DT990" s="20"/>
      <c r="DU990" s="20"/>
      <c r="DV990" s="20"/>
      <c r="DW990" s="20"/>
      <c r="DX990" s="20"/>
      <c r="DY990" s="20"/>
      <c r="DZ990" s="20"/>
      <c r="EA990" s="20"/>
      <c r="EB990" s="20"/>
      <c r="EC990" s="20"/>
      <c r="ED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  <c r="CH991" s="20"/>
      <c r="CI991" s="20"/>
      <c r="CJ991" s="20"/>
      <c r="CK991" s="20"/>
      <c r="CL991" s="20"/>
      <c r="CM991" s="20"/>
      <c r="CN991" s="20"/>
      <c r="CO991" s="20"/>
      <c r="CP991" s="20"/>
      <c r="CQ991" s="20"/>
      <c r="CR991" s="20"/>
      <c r="CS991" s="20"/>
      <c r="CT991" s="20"/>
      <c r="CU991" s="20"/>
      <c r="CV991" s="20"/>
      <c r="CW991" s="20"/>
      <c r="CX991" s="20"/>
      <c r="CY991" s="20"/>
      <c r="CZ991" s="20"/>
      <c r="DA991" s="20"/>
      <c r="DB991" s="20"/>
      <c r="DC991" s="20"/>
      <c r="DD991" s="20"/>
      <c r="DE991" s="20"/>
      <c r="DF991" s="20"/>
      <c r="DG991" s="20"/>
      <c r="DH991" s="20"/>
      <c r="DI991" s="20"/>
      <c r="DJ991" s="20"/>
      <c r="DK991" s="20"/>
      <c r="DL991" s="20"/>
      <c r="DM991" s="20"/>
      <c r="DN991" s="20"/>
      <c r="DO991" s="20"/>
      <c r="DP991" s="20"/>
      <c r="DQ991" s="20"/>
      <c r="DR991" s="20"/>
      <c r="DS991" s="20"/>
      <c r="DT991" s="20"/>
      <c r="DU991" s="20"/>
      <c r="DV991" s="20"/>
      <c r="DW991" s="20"/>
      <c r="DX991" s="20"/>
      <c r="DY991" s="20"/>
      <c r="DZ991" s="20"/>
      <c r="EA991" s="20"/>
      <c r="EB991" s="20"/>
      <c r="EC991" s="20"/>
      <c r="ED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  <c r="CH992" s="20"/>
      <c r="CI992" s="20"/>
      <c r="CJ992" s="20"/>
      <c r="CK992" s="20"/>
      <c r="CL992" s="20"/>
      <c r="CM992" s="20"/>
      <c r="CN992" s="20"/>
      <c r="CO992" s="20"/>
      <c r="CP992" s="20"/>
      <c r="CQ992" s="20"/>
      <c r="CR992" s="20"/>
      <c r="CS992" s="20"/>
      <c r="CT992" s="20"/>
      <c r="CU992" s="20"/>
      <c r="CV992" s="20"/>
      <c r="CW992" s="20"/>
      <c r="CX992" s="20"/>
      <c r="CY992" s="20"/>
      <c r="CZ992" s="20"/>
      <c r="DA992" s="20"/>
      <c r="DB992" s="20"/>
      <c r="DC992" s="20"/>
      <c r="DD992" s="20"/>
      <c r="DE992" s="20"/>
      <c r="DF992" s="20"/>
      <c r="DG992" s="20"/>
      <c r="DH992" s="20"/>
      <c r="DI992" s="20"/>
      <c r="DJ992" s="20"/>
      <c r="DK992" s="20"/>
      <c r="DL992" s="20"/>
      <c r="DM992" s="20"/>
      <c r="DN992" s="20"/>
      <c r="DO992" s="20"/>
      <c r="DP992" s="20"/>
      <c r="DQ992" s="20"/>
      <c r="DR992" s="20"/>
      <c r="DS992" s="20"/>
      <c r="DT992" s="20"/>
      <c r="DU992" s="20"/>
      <c r="DV992" s="20"/>
      <c r="DW992" s="20"/>
      <c r="DX992" s="20"/>
      <c r="DY992" s="20"/>
      <c r="DZ992" s="20"/>
      <c r="EA992" s="20"/>
      <c r="EB992" s="20"/>
      <c r="EC992" s="20"/>
      <c r="ED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  <c r="CH993" s="20"/>
      <c r="CI993" s="20"/>
      <c r="CJ993" s="20"/>
      <c r="CK993" s="20"/>
      <c r="CL993" s="20"/>
      <c r="CM993" s="20"/>
      <c r="CN993" s="20"/>
      <c r="CO993" s="20"/>
      <c r="CP993" s="20"/>
      <c r="CQ993" s="20"/>
      <c r="CR993" s="20"/>
      <c r="CS993" s="20"/>
      <c r="CT993" s="20"/>
      <c r="CU993" s="20"/>
      <c r="CV993" s="20"/>
      <c r="CW993" s="20"/>
      <c r="CX993" s="20"/>
      <c r="CY993" s="20"/>
      <c r="CZ993" s="20"/>
      <c r="DA993" s="20"/>
      <c r="DB993" s="20"/>
      <c r="DC993" s="20"/>
      <c r="DD993" s="20"/>
      <c r="DE993" s="20"/>
      <c r="DF993" s="20"/>
      <c r="DG993" s="20"/>
      <c r="DH993" s="20"/>
      <c r="DI993" s="20"/>
      <c r="DJ993" s="20"/>
      <c r="DK993" s="20"/>
      <c r="DL993" s="20"/>
      <c r="DM993" s="20"/>
      <c r="DN993" s="20"/>
      <c r="DO993" s="20"/>
      <c r="DP993" s="20"/>
      <c r="DQ993" s="20"/>
      <c r="DR993" s="20"/>
      <c r="DS993" s="20"/>
      <c r="DT993" s="20"/>
      <c r="DU993" s="20"/>
      <c r="DV993" s="20"/>
      <c r="DW993" s="20"/>
      <c r="DX993" s="20"/>
      <c r="DY993" s="20"/>
      <c r="DZ993" s="20"/>
      <c r="EA993" s="20"/>
      <c r="EB993" s="20"/>
      <c r="EC993" s="20"/>
      <c r="ED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  <c r="CH994" s="20"/>
      <c r="CI994" s="20"/>
      <c r="CJ994" s="20"/>
      <c r="CK994" s="20"/>
      <c r="CL994" s="20"/>
      <c r="CM994" s="20"/>
      <c r="CN994" s="20"/>
      <c r="CO994" s="20"/>
      <c r="CP994" s="20"/>
      <c r="CQ994" s="20"/>
      <c r="CR994" s="20"/>
      <c r="CS994" s="20"/>
      <c r="CT994" s="20"/>
      <c r="CU994" s="20"/>
      <c r="CV994" s="20"/>
      <c r="CW994" s="20"/>
      <c r="CX994" s="20"/>
      <c r="CY994" s="20"/>
      <c r="CZ994" s="20"/>
      <c r="DA994" s="20"/>
      <c r="DB994" s="20"/>
      <c r="DC994" s="20"/>
      <c r="DD994" s="20"/>
      <c r="DE994" s="20"/>
      <c r="DF994" s="20"/>
      <c r="DG994" s="20"/>
      <c r="DH994" s="20"/>
      <c r="DI994" s="20"/>
      <c r="DJ994" s="20"/>
      <c r="DK994" s="20"/>
      <c r="DL994" s="20"/>
      <c r="DM994" s="20"/>
      <c r="DN994" s="20"/>
      <c r="DO994" s="20"/>
      <c r="DP994" s="20"/>
      <c r="DQ994" s="20"/>
      <c r="DR994" s="20"/>
      <c r="DS994" s="20"/>
      <c r="DT994" s="20"/>
      <c r="DU994" s="20"/>
      <c r="DV994" s="20"/>
      <c r="DW994" s="20"/>
      <c r="DX994" s="20"/>
      <c r="DY994" s="20"/>
      <c r="DZ994" s="20"/>
      <c r="EA994" s="20"/>
      <c r="EB994" s="20"/>
      <c r="EC994" s="20"/>
      <c r="ED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  <c r="CH995" s="20"/>
      <c r="CI995" s="20"/>
      <c r="CJ995" s="20"/>
      <c r="CK995" s="20"/>
      <c r="CL995" s="20"/>
      <c r="CM995" s="20"/>
      <c r="CN995" s="20"/>
      <c r="CO995" s="20"/>
      <c r="CP995" s="20"/>
      <c r="CQ995" s="20"/>
      <c r="CR995" s="20"/>
      <c r="CS995" s="20"/>
      <c r="CT995" s="20"/>
      <c r="CU995" s="20"/>
      <c r="CV995" s="20"/>
      <c r="CW995" s="20"/>
      <c r="CX995" s="20"/>
      <c r="CY995" s="20"/>
      <c r="CZ995" s="20"/>
      <c r="DA995" s="20"/>
      <c r="DB995" s="20"/>
      <c r="DC995" s="20"/>
      <c r="DD995" s="20"/>
      <c r="DE995" s="20"/>
      <c r="DF995" s="20"/>
      <c r="DG995" s="20"/>
      <c r="DH995" s="20"/>
      <c r="DI995" s="20"/>
      <c r="DJ995" s="20"/>
      <c r="DK995" s="20"/>
      <c r="DL995" s="20"/>
      <c r="DM995" s="20"/>
      <c r="DN995" s="20"/>
      <c r="DO995" s="20"/>
      <c r="DP995" s="20"/>
      <c r="DQ995" s="20"/>
      <c r="DR995" s="20"/>
      <c r="DS995" s="20"/>
      <c r="DT995" s="20"/>
      <c r="DU995" s="20"/>
      <c r="DV995" s="20"/>
      <c r="DW995" s="20"/>
      <c r="DX995" s="20"/>
      <c r="DY995" s="20"/>
      <c r="DZ995" s="20"/>
      <c r="EA995" s="20"/>
      <c r="EB995" s="20"/>
      <c r="EC995" s="20"/>
      <c r="ED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  <c r="CH996" s="20"/>
      <c r="CI996" s="20"/>
      <c r="CJ996" s="20"/>
      <c r="CK996" s="20"/>
      <c r="CL996" s="20"/>
      <c r="CM996" s="20"/>
      <c r="CN996" s="20"/>
      <c r="CO996" s="20"/>
      <c r="CP996" s="20"/>
      <c r="CQ996" s="20"/>
      <c r="CR996" s="20"/>
      <c r="CS996" s="20"/>
      <c r="CT996" s="20"/>
      <c r="CU996" s="20"/>
      <c r="CV996" s="20"/>
      <c r="CW996" s="20"/>
      <c r="CX996" s="20"/>
      <c r="CY996" s="20"/>
      <c r="CZ996" s="20"/>
      <c r="DA996" s="20"/>
      <c r="DB996" s="20"/>
      <c r="DC996" s="20"/>
      <c r="DD996" s="20"/>
      <c r="DE996" s="20"/>
      <c r="DF996" s="20"/>
      <c r="DG996" s="20"/>
      <c r="DH996" s="20"/>
      <c r="DI996" s="20"/>
      <c r="DJ996" s="20"/>
      <c r="DK996" s="20"/>
      <c r="DL996" s="20"/>
      <c r="DM996" s="20"/>
      <c r="DN996" s="20"/>
      <c r="DO996" s="20"/>
      <c r="DP996" s="20"/>
      <c r="DQ996" s="20"/>
      <c r="DR996" s="20"/>
      <c r="DS996" s="20"/>
      <c r="DT996" s="20"/>
      <c r="DU996" s="20"/>
      <c r="DV996" s="20"/>
      <c r="DW996" s="20"/>
      <c r="DX996" s="20"/>
      <c r="DY996" s="20"/>
      <c r="DZ996" s="20"/>
      <c r="EA996" s="20"/>
      <c r="EB996" s="20"/>
      <c r="EC996" s="20"/>
      <c r="ED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  <c r="CH997" s="20"/>
      <c r="CI997" s="20"/>
      <c r="CJ997" s="20"/>
      <c r="CK997" s="20"/>
      <c r="CL997" s="20"/>
      <c r="CM997" s="20"/>
      <c r="CN997" s="20"/>
      <c r="CO997" s="20"/>
      <c r="CP997" s="20"/>
      <c r="CQ997" s="20"/>
      <c r="CR997" s="20"/>
      <c r="CS997" s="20"/>
      <c r="CT997" s="20"/>
      <c r="CU997" s="20"/>
      <c r="CV997" s="20"/>
      <c r="CW997" s="20"/>
      <c r="CX997" s="20"/>
      <c r="CY997" s="20"/>
      <c r="CZ997" s="20"/>
      <c r="DA997" s="20"/>
      <c r="DB997" s="20"/>
      <c r="DC997" s="20"/>
      <c r="DD997" s="20"/>
      <c r="DE997" s="20"/>
      <c r="DF997" s="20"/>
      <c r="DG997" s="20"/>
      <c r="DH997" s="20"/>
      <c r="DI997" s="20"/>
      <c r="DJ997" s="20"/>
      <c r="DK997" s="20"/>
      <c r="DL997" s="20"/>
      <c r="DM997" s="20"/>
      <c r="DN997" s="20"/>
      <c r="DO997" s="20"/>
      <c r="DP997" s="20"/>
      <c r="DQ997" s="20"/>
      <c r="DR997" s="20"/>
      <c r="DS997" s="20"/>
      <c r="DT997" s="20"/>
      <c r="DU997" s="20"/>
      <c r="DV997" s="20"/>
      <c r="DW997" s="20"/>
      <c r="DX997" s="20"/>
      <c r="DY997" s="20"/>
      <c r="DZ997" s="20"/>
      <c r="EA997" s="20"/>
      <c r="EB997" s="20"/>
      <c r="EC997" s="20"/>
      <c r="ED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  <c r="CH998" s="20"/>
      <c r="CI998" s="20"/>
      <c r="CJ998" s="20"/>
      <c r="CK998" s="20"/>
      <c r="CL998" s="20"/>
      <c r="CM998" s="20"/>
      <c r="CN998" s="20"/>
      <c r="CO998" s="20"/>
      <c r="CP998" s="20"/>
      <c r="CQ998" s="20"/>
      <c r="CR998" s="20"/>
      <c r="CS998" s="20"/>
      <c r="CT998" s="20"/>
      <c r="CU998" s="20"/>
      <c r="CV998" s="20"/>
      <c r="CW998" s="20"/>
      <c r="CX998" s="20"/>
      <c r="CY998" s="20"/>
      <c r="CZ998" s="20"/>
      <c r="DA998" s="20"/>
      <c r="DB998" s="20"/>
      <c r="DC998" s="20"/>
      <c r="DD998" s="20"/>
      <c r="DE998" s="20"/>
      <c r="DF998" s="20"/>
      <c r="DG998" s="20"/>
      <c r="DH998" s="20"/>
      <c r="DI998" s="20"/>
      <c r="DJ998" s="20"/>
      <c r="DK998" s="20"/>
      <c r="DL998" s="20"/>
      <c r="DM998" s="20"/>
      <c r="DN998" s="20"/>
      <c r="DO998" s="20"/>
      <c r="DP998" s="20"/>
      <c r="DQ998" s="20"/>
      <c r="DR998" s="20"/>
      <c r="DS998" s="20"/>
      <c r="DT998" s="20"/>
      <c r="DU998" s="20"/>
      <c r="DV998" s="20"/>
      <c r="DW998" s="20"/>
      <c r="DX998" s="20"/>
      <c r="DY998" s="20"/>
      <c r="DZ998" s="20"/>
      <c r="EA998" s="20"/>
      <c r="EB998" s="20"/>
      <c r="EC998" s="20"/>
      <c r="ED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  <c r="CH999" s="20"/>
      <c r="CI999" s="20"/>
      <c r="CJ999" s="20"/>
      <c r="CK999" s="20"/>
      <c r="CL999" s="20"/>
      <c r="CM999" s="20"/>
      <c r="CN999" s="20"/>
      <c r="CO999" s="20"/>
      <c r="CP999" s="20"/>
      <c r="CQ999" s="20"/>
      <c r="CR999" s="20"/>
      <c r="CS999" s="20"/>
      <c r="CT999" s="20"/>
      <c r="CU999" s="20"/>
      <c r="CV999" s="20"/>
      <c r="CW999" s="20"/>
      <c r="CX999" s="20"/>
      <c r="CY999" s="20"/>
      <c r="CZ999" s="20"/>
      <c r="DA999" s="20"/>
      <c r="DB999" s="20"/>
      <c r="DC999" s="20"/>
      <c r="DD999" s="20"/>
      <c r="DE999" s="20"/>
      <c r="DF999" s="20"/>
      <c r="DG999" s="20"/>
      <c r="DH999" s="20"/>
      <c r="DI999" s="20"/>
      <c r="DJ999" s="20"/>
      <c r="DK999" s="20"/>
      <c r="DL999" s="20"/>
      <c r="DM999" s="20"/>
      <c r="DN999" s="20"/>
      <c r="DO999" s="20"/>
      <c r="DP999" s="20"/>
      <c r="DQ999" s="20"/>
      <c r="DR999" s="20"/>
      <c r="DS999" s="20"/>
      <c r="DT999" s="20"/>
      <c r="DU999" s="20"/>
      <c r="DV999" s="20"/>
      <c r="DW999" s="20"/>
      <c r="DX999" s="20"/>
      <c r="DY999" s="20"/>
      <c r="DZ999" s="20"/>
      <c r="EA999" s="20"/>
      <c r="EB999" s="20"/>
      <c r="EC999" s="20"/>
      <c r="ED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  <c r="CH1000" s="20"/>
      <c r="CI1000" s="20"/>
      <c r="CJ1000" s="20"/>
      <c r="CK1000" s="20"/>
      <c r="CL1000" s="20"/>
      <c r="CM1000" s="20"/>
      <c r="CN1000" s="20"/>
      <c r="CO1000" s="20"/>
      <c r="CP1000" s="20"/>
      <c r="CQ1000" s="20"/>
      <c r="CR1000" s="20"/>
      <c r="CS1000" s="20"/>
      <c r="CT1000" s="20"/>
      <c r="CU1000" s="20"/>
      <c r="CV1000" s="20"/>
      <c r="CW1000" s="20"/>
      <c r="CX1000" s="20"/>
      <c r="CY1000" s="20"/>
      <c r="CZ1000" s="20"/>
      <c r="DA1000" s="20"/>
      <c r="DB1000" s="20"/>
      <c r="DC1000" s="20"/>
      <c r="DD1000" s="20"/>
      <c r="DE1000" s="20"/>
      <c r="DF1000" s="20"/>
      <c r="DG1000" s="20"/>
      <c r="DH1000" s="20"/>
      <c r="DI1000" s="20"/>
      <c r="DJ1000" s="20"/>
      <c r="DK1000" s="20"/>
      <c r="DL1000" s="20"/>
      <c r="DM1000" s="20"/>
      <c r="DN1000" s="20"/>
      <c r="DO1000" s="20"/>
      <c r="DP1000" s="20"/>
      <c r="DQ1000" s="20"/>
      <c r="DR1000" s="20"/>
      <c r="DS1000" s="20"/>
      <c r="DT1000" s="20"/>
      <c r="DU1000" s="20"/>
      <c r="DV1000" s="20"/>
      <c r="DW1000" s="20"/>
      <c r="DX1000" s="20"/>
      <c r="DY1000" s="20"/>
      <c r="DZ1000" s="20"/>
      <c r="EA1000" s="20"/>
      <c r="EB1000" s="20"/>
      <c r="EC1000" s="20"/>
      <c r="ED1000" s="20"/>
    </row>
  </sheetData>
  <drawing r:id="rId1"/>
</worksheet>
</file>