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3125" windowHeight="6105"/>
  </bookViews>
  <sheets>
    <sheet name="Bienestar Adolescente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E61" i="1"/>
  <c r="D61"/>
  <c r="E60"/>
  <c r="D60"/>
  <c r="E59"/>
  <c r="D59"/>
  <c r="E58"/>
  <c r="D58"/>
  <c r="C61"/>
  <c r="C60"/>
  <c r="H60" s="1"/>
  <c r="C59"/>
  <c r="C58"/>
  <c r="H58" s="1"/>
  <c r="E56"/>
  <c r="D56"/>
  <c r="E55"/>
  <c r="D55"/>
  <c r="C56"/>
  <c r="C55"/>
  <c r="H55"/>
  <c r="C53"/>
  <c r="E53" s="1"/>
  <c r="C52"/>
  <c r="D52" s="1"/>
  <c r="C51"/>
  <c r="D51" s="1"/>
  <c r="C50"/>
  <c r="D50" s="1"/>
  <c r="C49"/>
  <c r="E49" s="1"/>
  <c r="C48"/>
  <c r="H48" s="1"/>
  <c r="C45"/>
  <c r="H45" s="1"/>
  <c r="C44"/>
  <c r="D44" s="1"/>
  <c r="C43"/>
  <c r="E43" s="1"/>
  <c r="C42"/>
  <c r="D42" s="1"/>
  <c r="C41"/>
  <c r="D41" s="1"/>
  <c r="C40"/>
  <c r="H40" s="1"/>
  <c r="C37"/>
  <c r="E37" s="1"/>
  <c r="C36"/>
  <c r="D36" s="1"/>
  <c r="C35"/>
  <c r="E35" s="1"/>
  <c r="C34"/>
  <c r="D34" s="1"/>
  <c r="C33"/>
  <c r="D33" s="1"/>
  <c r="C32"/>
  <c r="H32" s="1"/>
  <c r="H22"/>
  <c r="H24"/>
  <c r="H20"/>
  <c r="H42"/>
  <c r="H61"/>
  <c r="H59"/>
  <c r="H56"/>
  <c r="H29"/>
  <c r="H28"/>
  <c r="H27"/>
  <c r="H26"/>
  <c r="H19"/>
  <c r="H18"/>
  <c r="H17"/>
  <c r="H16"/>
  <c r="H15"/>
  <c r="H14"/>
  <c r="H13"/>
  <c r="H12"/>
  <c r="H11"/>
  <c r="H10"/>
  <c r="H9"/>
  <c r="H8"/>
  <c r="H7"/>
  <c r="H6"/>
  <c r="H5"/>
  <c r="H4"/>
  <c r="H3"/>
  <c r="H2"/>
  <c r="D35" l="1"/>
  <c r="E51"/>
  <c r="D45"/>
  <c r="E41"/>
  <c r="E50"/>
  <c r="E34"/>
  <c r="E45"/>
  <c r="E40"/>
  <c r="E44"/>
  <c r="E33"/>
  <c r="D37"/>
  <c r="D43"/>
  <c r="D49"/>
  <c r="D53"/>
  <c r="E32"/>
  <c r="E36"/>
  <c r="E42"/>
  <c r="E48"/>
  <c r="E52"/>
  <c r="D40"/>
  <c r="D48"/>
  <c r="H51"/>
  <c r="H36"/>
  <c r="H35"/>
  <c r="H41"/>
  <c r="H37"/>
  <c r="D32"/>
  <c r="O2"/>
  <c r="H43"/>
  <c r="H44"/>
  <c r="H53"/>
  <c r="H33"/>
  <c r="K5"/>
  <c r="R2"/>
  <c r="K2"/>
  <c r="P2"/>
  <c r="H49"/>
  <c r="H34"/>
  <c r="K4"/>
  <c r="N2"/>
  <c r="H50"/>
  <c r="K3"/>
  <c r="Q2"/>
  <c r="K6"/>
  <c r="H52"/>
  <c r="K7" l="1"/>
  <c r="S2"/>
</calcChain>
</file>

<file path=xl/sharedStrings.xml><?xml version="1.0" encoding="utf-8"?>
<sst xmlns="http://schemas.openxmlformats.org/spreadsheetml/2006/main" count="215" uniqueCount="68">
  <si>
    <t>Tasa de natalidad adolescente</t>
  </si>
  <si>
    <t>Prevalencia de desnutrición o sobrepeso</t>
  </si>
  <si>
    <t>Prevalencia de anemia</t>
  </si>
  <si>
    <t>Prevalencia de consumo reciente de alcohol</t>
  </si>
  <si>
    <t>Prevalencia de consumo reciente de tabaco</t>
  </si>
  <si>
    <t>Proporción de adolescentes que usó condón en último encuentro sexual</t>
  </si>
  <si>
    <t>Proporción de adolescentes sexualmente activos con método moderno</t>
  </si>
  <si>
    <t>Tasa de finalización de educación primaria</t>
  </si>
  <si>
    <t>Tasa de finalización de educación secundaria</t>
  </si>
  <si>
    <t>Tasa de adolescentes fuera del sistema educativo</t>
  </si>
  <si>
    <t>Tasa de matrícula bruta en educación superior</t>
  </si>
  <si>
    <t>Nivel de competencia lectura/matematicas</t>
  </si>
  <si>
    <t>Menores de edad unidas</t>
  </si>
  <si>
    <t>% adolescentes que han experimentado violencia por parte de su pareja</t>
  </si>
  <si>
    <t>% adolescentes que han experimentado violencia</t>
  </si>
  <si>
    <t>% adolescentes que reportaron ser víctimas de bullying</t>
  </si>
  <si>
    <t>Violencia sexual ejercida por otra persona que no es su pareja</t>
  </si>
  <si>
    <t>Tiempo dedicado a tareas del hogar, no remunerado</t>
  </si>
  <si>
    <t>% adolescentes involucrados en trabajo infantil (s/tiempo hogar)</t>
  </si>
  <si>
    <t>% adolescentes involucrados en trabajo infantil (c/tiempo hogar)</t>
  </si>
  <si>
    <t>Tasa de desempleo adolescente</t>
  </si>
  <si>
    <t>% adolescentes sin educación, empleo o formación (nini)</t>
  </si>
  <si>
    <t>% adolescentes enrolados en programas de capacitacion tecnico vocacional</t>
  </si>
  <si>
    <t>Participación de adolescentes en sindicatos</t>
  </si>
  <si>
    <t>Indicador de voluntariado</t>
  </si>
  <si>
    <t>% adolescentes que usaron Internet en el último mes</t>
  </si>
  <si>
    <t>dimensiones</t>
  </si>
  <si>
    <t>indice</t>
  </si>
  <si>
    <t>Salud</t>
  </si>
  <si>
    <t>Educación</t>
  </si>
  <si>
    <t>Seguridad</t>
  </si>
  <si>
    <t>Trabajo</t>
  </si>
  <si>
    <t>Participación</t>
  </si>
  <si>
    <t>ÍNDICE GLOBAL</t>
  </si>
  <si>
    <t>dimension</t>
  </si>
  <si>
    <t>Proporción de adolescentes entre 15-19 en pobreza monetaria</t>
  </si>
  <si>
    <t>Revisar si amerita inclusión</t>
  </si>
  <si>
    <t>Horas semanales dedicadas a actividades recreacionales/sociales</t>
  </si>
  <si>
    <t>No es porcentaje</t>
  </si>
  <si>
    <t>Indicador</t>
  </si>
  <si>
    <t>Valor</t>
  </si>
  <si>
    <t>IC 95%</t>
  </si>
  <si>
    <t>Norm.</t>
  </si>
  <si>
    <t>L inf.</t>
  </si>
  <si>
    <t>L sup.</t>
  </si>
  <si>
    <t>Dimensiones</t>
  </si>
  <si>
    <t>Índice</t>
  </si>
  <si>
    <t>ÍNDICE</t>
  </si>
  <si>
    <t>Dimensión</t>
  </si>
  <si>
    <t>+/-</t>
  </si>
  <si>
    <t>L inf</t>
  </si>
  <si>
    <t>L sup</t>
  </si>
  <si>
    <t>Fuente</t>
  </si>
  <si>
    <t>SALUD</t>
  </si>
  <si>
    <t>ENDES 2017</t>
  </si>
  <si>
    <t>Prevalencia de consumo reciente de alcohol o tabaco</t>
  </si>
  <si>
    <t>EDUCACION</t>
  </si>
  <si>
    <t>ENAHO 2017</t>
  </si>
  <si>
    <t>Nivel de competencia en lectura</t>
  </si>
  <si>
    <t>ECE 2016</t>
  </si>
  <si>
    <t>Nivel de competencia en matemática</t>
  </si>
  <si>
    <t>SEGURIDAD</t>
  </si>
  <si>
    <t>% adolescentes que han experimentado violencia (no bullying)</t>
  </si>
  <si>
    <t>ENARES 2015</t>
  </si>
  <si>
    <t>TRABAJO</t>
  </si>
  <si>
    <t>PARTICIPACION</t>
  </si>
  <si>
    <t>ENUT 2010</t>
  </si>
  <si>
    <t>% adolescentes en actividades recreacionales por un periodo específico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</si>
</sst>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EFEFE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A00"/>
        <bgColor rgb="FFADD8E6"/>
      </patternFill>
    </fill>
    <fill>
      <patternFill patternType="solid">
        <fgColor rgb="FFB0FF00"/>
        <bgColor rgb="FFADD8E6"/>
      </patternFill>
    </fill>
    <fill>
      <patternFill patternType="solid">
        <fgColor rgb="FF6DFF00"/>
        <bgColor rgb="FFADD8E6"/>
      </patternFill>
    </fill>
    <fill>
      <patternFill patternType="solid">
        <fgColor rgb="FF72FF00"/>
        <bgColor rgb="FFADD8E6"/>
      </patternFill>
    </fill>
    <fill>
      <patternFill patternType="solid">
        <fgColor rgb="FFFF8C00"/>
        <bgColor rgb="FFADD8E6"/>
      </patternFill>
    </fill>
    <fill>
      <patternFill patternType="solid">
        <fgColor rgb="FFFFBE00"/>
        <bgColor rgb="FFADD8E6"/>
      </patternFill>
    </fill>
    <fill>
      <patternFill patternType="solid">
        <fgColor rgb="FF62FF00"/>
        <bgColor rgb="FFADD8E6"/>
      </patternFill>
    </fill>
    <fill>
      <patternFill patternType="solid">
        <fgColor rgb="FFABFF00"/>
        <bgColor rgb="FFADD8E6"/>
      </patternFill>
    </fill>
    <fill>
      <patternFill patternType="solid">
        <fgColor rgb="FFFFCD00"/>
        <bgColor rgb="FFADD8E6"/>
      </patternFill>
    </fill>
    <fill>
      <patternFill patternType="solid">
        <fgColor rgb="FFFF4600"/>
        <bgColor rgb="FFADD8E6"/>
      </patternFill>
    </fill>
    <fill>
      <patternFill patternType="solid">
        <fgColor rgb="FFFF3C00"/>
        <bgColor rgb="FFADD8E6"/>
      </patternFill>
    </fill>
    <fill>
      <patternFill patternType="solid">
        <fgColor rgb="FFC5FF00"/>
        <bgColor rgb="FFADD8E6"/>
      </patternFill>
    </fill>
    <fill>
      <patternFill patternType="solid">
        <fgColor rgb="FF7CFF00"/>
        <bgColor rgb="FFADD8E6"/>
      </patternFill>
    </fill>
    <fill>
      <patternFill patternType="solid">
        <fgColor rgb="FFFF5F00"/>
        <bgColor rgb="FFADD8E6"/>
      </patternFill>
    </fill>
    <fill>
      <patternFill patternType="solid">
        <fgColor rgb="FFFF8200"/>
        <bgColor rgb="FFADD8E6"/>
      </patternFill>
    </fill>
    <fill>
      <patternFill patternType="solid">
        <fgColor rgb="FFB6FF00"/>
        <bgColor rgb="FFADD8E6"/>
      </patternFill>
    </fill>
    <fill>
      <patternFill patternType="solid">
        <fgColor rgb="FF77FF00"/>
        <bgColor rgb="FFADD8E6"/>
      </patternFill>
    </fill>
    <fill>
      <patternFill patternType="solid">
        <fgColor rgb="FF0AFF00"/>
        <bgColor rgb="FFADD8E6"/>
      </patternFill>
    </fill>
    <fill>
      <patternFill patternType="solid">
        <fgColor rgb="FF29FF00"/>
        <bgColor rgb="FFADD8E6"/>
      </patternFill>
    </fill>
    <fill>
      <patternFill patternType="solid">
        <fgColor rgb="FFA6FF00"/>
        <bgColor rgb="FFADD8E6"/>
      </patternFill>
    </fill>
    <fill>
      <patternFill patternType="solid">
        <fgColor rgb="FF53FF00"/>
        <bgColor rgb="FFADD8E6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2" fontId="0" fillId="3" borderId="1" xfId="0" applyNumberFormat="1" applyFill="1" applyBorder="1" applyProtection="1">
      <protection locked="0"/>
    </xf>
    <xf numFmtId="2" fontId="0" fillId="0" borderId="1" xfId="0" applyNumberFormat="1" applyBorder="1" applyProtection="1">
      <protection locked="0"/>
    </xf>
    <xf numFmtId="2" fontId="0" fillId="0" borderId="2" xfId="0" applyNumberFormat="1" applyBorder="1" applyProtection="1">
      <protection locked="0"/>
    </xf>
    <xf numFmtId="2" fontId="0" fillId="0" borderId="3" xfId="0" applyNumberFormat="1" applyBorder="1" applyProtection="1">
      <protection locked="0"/>
    </xf>
    <xf numFmtId="2" fontId="0" fillId="3" borderId="3" xfId="0" applyNumberFormat="1" applyFill="1" applyBorder="1" applyProtection="1">
      <protection locked="0"/>
    </xf>
    <xf numFmtId="2" fontId="0" fillId="4" borderId="1" xfId="0" applyNumberFormat="1" applyFill="1" applyBorder="1" applyProtection="1">
      <protection locked="0"/>
    </xf>
    <xf numFmtId="2" fontId="0" fillId="4" borderId="2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3" borderId="3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1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4" borderId="0" xfId="0" applyFill="1" applyProtection="1">
      <protection locked="0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left"/>
    </xf>
    <xf numFmtId="0" fontId="0" fillId="0" borderId="1" xfId="0" applyBorder="1" applyProtection="1"/>
    <xf numFmtId="2" fontId="0" fillId="0" borderId="1" xfId="0" applyNumberFormat="1" applyBorder="1" applyAlignment="1" applyProtection="1">
      <alignment horizontal="left"/>
    </xf>
    <xf numFmtId="0" fontId="2" fillId="0" borderId="1" xfId="0" applyFont="1" applyBorder="1" applyProtection="1"/>
    <xf numFmtId="2" fontId="2" fillId="0" borderId="1" xfId="0" applyNumberFormat="1" applyFont="1" applyBorder="1" applyAlignment="1" applyProtection="1">
      <alignment horizontal="left"/>
    </xf>
    <xf numFmtId="0" fontId="0" fillId="3" borderId="1" xfId="0" applyFill="1" applyBorder="1" applyProtection="1"/>
    <xf numFmtId="0" fontId="0" fillId="3" borderId="1" xfId="0" applyFill="1" applyBorder="1" applyAlignment="1" applyProtection="1">
      <alignment wrapText="1"/>
    </xf>
    <xf numFmtId="0" fontId="0" fillId="0" borderId="1" xfId="0" applyBorder="1" applyAlignment="1" applyProtection="1">
      <alignment wrapText="1"/>
    </xf>
    <xf numFmtId="0" fontId="0" fillId="0" borderId="2" xfId="0" applyBorder="1" applyProtection="1"/>
    <xf numFmtId="0" fontId="0" fillId="0" borderId="2" xfId="0" applyBorder="1" applyAlignment="1" applyProtection="1">
      <alignment wrapText="1"/>
    </xf>
    <xf numFmtId="0" fontId="0" fillId="0" borderId="3" xfId="0" applyBorder="1" applyProtection="1"/>
    <xf numFmtId="0" fontId="0" fillId="0" borderId="3" xfId="0" applyBorder="1" applyAlignment="1" applyProtection="1">
      <alignment wrapText="1"/>
    </xf>
    <xf numFmtId="0" fontId="0" fillId="3" borderId="3" xfId="0" applyFill="1" applyBorder="1" applyProtection="1"/>
    <xf numFmtId="0" fontId="0" fillId="3" borderId="3" xfId="0" applyFill="1" applyBorder="1" applyAlignment="1" applyProtection="1">
      <alignment wrapText="1"/>
    </xf>
    <xf numFmtId="0" fontId="0" fillId="4" borderId="1" xfId="0" applyFill="1" applyBorder="1" applyProtection="1"/>
    <xf numFmtId="0" fontId="0" fillId="4" borderId="1" xfId="0" applyFill="1" applyBorder="1" applyAlignment="1" applyProtection="1">
      <alignment wrapText="1"/>
    </xf>
    <xf numFmtId="0" fontId="0" fillId="4" borderId="2" xfId="0" applyFill="1" applyBorder="1" applyProtection="1"/>
    <xf numFmtId="0" fontId="0" fillId="4" borderId="2" xfId="0" applyFill="1" applyBorder="1" applyAlignment="1" applyProtection="1">
      <alignment wrapText="1"/>
    </xf>
    <xf numFmtId="2" fontId="0" fillId="3" borderId="1" xfId="0" applyNumberFormat="1" applyFill="1" applyBorder="1" applyProtection="1"/>
    <xf numFmtId="2" fontId="0" fillId="0" borderId="1" xfId="0" applyNumberFormat="1" applyBorder="1" applyProtection="1"/>
    <xf numFmtId="2" fontId="0" fillId="0" borderId="2" xfId="0" applyNumberFormat="1" applyBorder="1" applyProtection="1"/>
    <xf numFmtId="2" fontId="0" fillId="0" borderId="3" xfId="0" applyNumberFormat="1" applyBorder="1" applyProtection="1"/>
    <xf numFmtId="2" fontId="0" fillId="3" borderId="3" xfId="0" applyNumberFormat="1" applyFill="1" applyBorder="1" applyProtection="1"/>
    <xf numFmtId="2" fontId="0" fillId="4" borderId="1" xfId="0" applyNumberFormat="1" applyFill="1" applyBorder="1" applyProtection="1"/>
    <xf numFmtId="2" fontId="0" fillId="4" borderId="2" xfId="0" applyNumberFormat="1" applyFill="1" applyBorder="1" applyProtection="1"/>
    <xf numFmtId="0" fontId="1" fillId="2" borderId="0" xfId="0" applyFont="1" applyFill="1" applyAlignment="1" applyProtection="1">
      <alignment horizontal="centerContinuous"/>
    </xf>
    <xf numFmtId="0" fontId="0" fillId="0" borderId="1" xfId="0" applyFill="1" applyBorder="1" applyAlignment="1" applyProtection="1">
      <alignment wrapText="1"/>
    </xf>
    <xf numFmtId="2" fontId="0" fillId="0" borderId="1" xfId="0" applyNumberFormat="1" applyFill="1" applyBorder="1" applyProtection="1">
      <protection locked="0"/>
    </xf>
    <xf numFmtId="2" fontId="0" fillId="0" borderId="1" xfId="0" applyNumberFormat="1" applyFill="1" applyBorder="1" applyProtection="1"/>
    <xf numFmtId="0" fontId="0" fillId="0" borderId="1" xfId="0" applyFill="1" applyBorder="1" applyProtection="1">
      <protection locked="0"/>
    </xf>
    <xf numFmtId="0" fontId="1" fillId="2" borderId="1" xfId="0" applyFont="1" applyFill="1" applyBorder="1" applyProtection="1"/>
    <xf numFmtId="0" fontId="1" fillId="2" borderId="1" xfId="0" applyFont="1" applyFill="1" applyBorder="1" applyAlignment="1" applyProtection="1">
      <alignment vertical="center"/>
    </xf>
    <xf numFmtId="0" fontId="0" fillId="0" borderId="1" xfId="0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2" fontId="0" fillId="0" borderId="1" xfId="0" applyNumberFormat="1" applyBorder="1" applyAlignment="1" applyProtection="1">
      <alignment horizontal="center" vertical="center"/>
    </xf>
    <xf numFmtId="2" fontId="2" fillId="0" borderId="1" xfId="0" applyNumberFormat="1" applyFont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0" fontId="0" fillId="0" borderId="7" xfId="0" applyBorder="1"/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3" borderId="7" xfId="0" applyFill="1" applyBorder="1"/>
    <xf numFmtId="0" fontId="0" fillId="14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/>
    <xf numFmtId="0" fontId="0" fillId="19" borderId="7" xfId="0" applyFill="1" applyBorder="1"/>
    <xf numFmtId="0" fontId="0" fillId="20" borderId="7" xfId="0" applyFill="1" applyBorder="1"/>
    <xf numFmtId="0" fontId="0" fillId="21" borderId="7" xfId="0" applyFill="1" applyBorder="1"/>
    <xf numFmtId="0" fontId="0" fillId="22" borderId="7" xfId="0" applyFill="1" applyBorder="1"/>
    <xf numFmtId="0" fontId="0" fillId="23" borderId="7" xfId="0" applyFill="1" applyBorder="1"/>
    <xf numFmtId="0" fontId="0" fillId="24" borderId="7" xfId="0" applyFill="1" applyBorder="1"/>
    <xf numFmtId="0" fontId="0" fillId="25" borderId="7" xfId="0" applyFill="1" applyBorder="1"/>
    <xf numFmtId="0" fontId="3" fillId="5" borderId="6" xfId="0" applyFont="1" applyFill="1" applyBorder="1" applyAlignment="1">
      <alignment horizontal="left" wrapText="1"/>
    </xf>
    <xf numFmtId="0" fontId="0" fillId="26" borderId="7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filled"/>
        <c:ser>
          <c:idx val="0"/>
          <c:order val="0"/>
          <c:cat>
            <c:strRef>
              <c:f>'Bienestar Adolescente'!$J$2:$J$6</c:f>
              <c:strCache>
                <c:ptCount val="5"/>
                <c:pt idx="0">
                  <c:v>Salud</c:v>
                </c:pt>
                <c:pt idx="1">
                  <c:v>Educación</c:v>
                </c:pt>
                <c:pt idx="2">
                  <c:v>Seguridad</c:v>
                </c:pt>
                <c:pt idx="3">
                  <c:v>Trabajo</c:v>
                </c:pt>
                <c:pt idx="4">
                  <c:v>Participación</c:v>
                </c:pt>
              </c:strCache>
            </c:strRef>
          </c:cat>
          <c:val>
            <c:numRef>
              <c:f>'Bienestar Adolescente'!$K$2:$K$6</c:f>
              <c:numCache>
                <c:formatCode>0.00</c:formatCode>
                <c:ptCount val="5"/>
                <c:pt idx="0">
                  <c:v>0.62226847508475391</c:v>
                </c:pt>
                <c:pt idx="1">
                  <c:v>0.56218935980575302</c:v>
                </c:pt>
                <c:pt idx="2">
                  <c:v>0.52794039298337514</c:v>
                </c:pt>
                <c:pt idx="3">
                  <c:v>0.80409879026899234</c:v>
                </c:pt>
                <c:pt idx="4">
                  <c:v>0.24638604972624217</c:v>
                </c:pt>
              </c:numCache>
            </c:numRef>
          </c:val>
        </c:ser>
        <c:axId val="96307072"/>
        <c:axId val="96308608"/>
      </c:radarChart>
      <c:catAx>
        <c:axId val="96307072"/>
        <c:scaling>
          <c:orientation val="minMax"/>
        </c:scaling>
        <c:axPos val="b"/>
        <c:majorGridlines/>
        <c:tickLblPos val="nextTo"/>
        <c:crossAx val="96308608"/>
        <c:crosses val="autoZero"/>
        <c:auto val="1"/>
        <c:lblAlgn val="ctr"/>
        <c:lblOffset val="100"/>
      </c:catAx>
      <c:valAx>
        <c:axId val="96308608"/>
        <c:scaling>
          <c:orientation val="minMax"/>
          <c:max val="1"/>
          <c:min val="0"/>
        </c:scaling>
        <c:axPos val="l"/>
        <c:majorGridlines/>
        <c:numFmt formatCode="0.00" sourceLinked="1"/>
        <c:majorTickMark val="cross"/>
        <c:tickLblPos val="none"/>
        <c:crossAx val="96307072"/>
        <c:crosses val="autoZero"/>
        <c:crossBetween val="between"/>
        <c:majorUnit val="0.2"/>
        <c:minorUnit val="2.0000000000000007E-2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391584</xdr:colOff>
      <xdr:row>6</xdr:row>
      <xdr:rowOff>74082</xdr:rowOff>
    </xdr:from>
    <xdr:to>
      <xdr:col>18</xdr:col>
      <xdr:colOff>677334</xdr:colOff>
      <xdr:row>26</xdr:row>
      <xdr:rowOff>84667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1"/>
  <sheetViews>
    <sheetView tabSelected="1" topLeftCell="C1" zoomScale="90" zoomScaleNormal="90" workbookViewId="0">
      <selection activeCell="M1" sqref="M1"/>
    </sheetView>
  </sheetViews>
  <sheetFormatPr defaultRowHeight="15"/>
  <cols>
    <col min="1" max="1" width="13.7109375" style="16" customWidth="1"/>
    <col min="2" max="2" width="67.7109375" style="16" customWidth="1"/>
    <col min="3" max="8" width="7.7109375" style="16" customWidth="1"/>
    <col min="9" max="9" width="4.85546875" style="16" customWidth="1"/>
    <col min="10" max="10" width="14.7109375" style="16" customWidth="1"/>
    <col min="11" max="11" width="8.42578125" style="16" customWidth="1"/>
    <col min="12" max="12" width="9.140625" style="16"/>
    <col min="13" max="18" width="12.85546875" style="16" customWidth="1"/>
    <col min="19" max="19" width="13.42578125" style="16" customWidth="1"/>
    <col min="20" max="16384" width="9.140625" style="16"/>
  </cols>
  <sheetData>
    <row r="1" spans="1:19">
      <c r="A1" s="19" t="s">
        <v>34</v>
      </c>
      <c r="B1" s="19" t="s">
        <v>39</v>
      </c>
      <c r="C1" s="19" t="s">
        <v>40</v>
      </c>
      <c r="D1" s="45" t="s">
        <v>41</v>
      </c>
      <c r="E1" s="45"/>
      <c r="F1" s="19" t="s">
        <v>43</v>
      </c>
      <c r="G1" s="19" t="s">
        <v>44</v>
      </c>
      <c r="H1" s="19" t="s">
        <v>42</v>
      </c>
      <c r="I1" s="15"/>
      <c r="J1" s="19" t="s">
        <v>26</v>
      </c>
      <c r="K1" s="20" t="s">
        <v>27</v>
      </c>
      <c r="M1" s="51" t="s">
        <v>45</v>
      </c>
      <c r="N1" s="52" t="s">
        <v>28</v>
      </c>
      <c r="O1" s="52" t="s">
        <v>29</v>
      </c>
      <c r="P1" s="52" t="s">
        <v>30</v>
      </c>
      <c r="Q1" s="52" t="s">
        <v>31</v>
      </c>
      <c r="R1" s="52" t="s">
        <v>32</v>
      </c>
      <c r="S1" s="53" t="s">
        <v>47</v>
      </c>
    </row>
    <row r="2" spans="1:19">
      <c r="A2" s="25" t="s">
        <v>28</v>
      </c>
      <c r="B2" s="26" t="s">
        <v>0</v>
      </c>
      <c r="C2" s="1">
        <v>49.575492931016299</v>
      </c>
      <c r="D2" s="38">
        <v>43.550692095849797</v>
      </c>
      <c r="E2" s="38">
        <v>55.600293766182801</v>
      </c>
      <c r="F2" s="8">
        <v>0</v>
      </c>
      <c r="G2" s="8">
        <v>100</v>
      </c>
      <c r="H2" s="38">
        <f>(C2-G2)/(F2-G2)</f>
        <v>0.50424507068983704</v>
      </c>
      <c r="J2" s="21" t="s">
        <v>28</v>
      </c>
      <c r="K2" s="22">
        <f>AVERAGE($H$2:$H$8)</f>
        <v>0.62226847508475391</v>
      </c>
      <c r="M2" s="54" t="s">
        <v>46</v>
      </c>
      <c r="N2" s="55">
        <f>AVERAGE($H$2:$H$8)</f>
        <v>0.62226847508475391</v>
      </c>
      <c r="O2" s="55">
        <f>AVERAGE($H$9:$H$13)</f>
        <v>0.56218935980575302</v>
      </c>
      <c r="P2" s="55">
        <f>AVERAGE($H$14:$H$19)</f>
        <v>0.52794039298337514</v>
      </c>
      <c r="Q2" s="55">
        <f>AVERAGE($H$20:$H$25)</f>
        <v>0.80409879026899234</v>
      </c>
      <c r="R2" s="55">
        <f>AVERAGE($H$26:$H$29)</f>
        <v>0.24638604972624217</v>
      </c>
      <c r="S2" s="56">
        <f>GEOMEAN($N$2:$R$2)</f>
        <v>0.5160290692158952</v>
      </c>
    </row>
    <row r="3" spans="1:19">
      <c r="A3" s="21" t="s">
        <v>28</v>
      </c>
      <c r="B3" s="27" t="s">
        <v>1</v>
      </c>
      <c r="C3" s="2">
        <v>34.462370880556598</v>
      </c>
      <c r="D3" s="39">
        <v>31.910126607386299</v>
      </c>
      <c r="E3" s="39">
        <v>37.1075006906811</v>
      </c>
      <c r="F3" s="9">
        <v>0</v>
      </c>
      <c r="G3" s="9">
        <v>100</v>
      </c>
      <c r="H3" s="39">
        <f t="shared" ref="H3:H29" si="0">(C3-G3)/(F3-G3)</f>
        <v>0.65537629119443408</v>
      </c>
      <c r="J3" s="21" t="s">
        <v>29</v>
      </c>
      <c r="K3" s="22">
        <f>AVERAGE($H$9:$H$13)</f>
        <v>0.56218935980575302</v>
      </c>
    </row>
    <row r="4" spans="1:19">
      <c r="A4" s="21" t="s">
        <v>28</v>
      </c>
      <c r="B4" s="27" t="s">
        <v>2</v>
      </c>
      <c r="C4" s="2">
        <v>21.314333024247102</v>
      </c>
      <c r="D4" s="39">
        <v>19.224505556132801</v>
      </c>
      <c r="E4" s="39">
        <v>23.565062435748398</v>
      </c>
      <c r="F4" s="9">
        <v>0</v>
      </c>
      <c r="G4" s="9">
        <v>100</v>
      </c>
      <c r="H4" s="39">
        <f t="shared" si="0"/>
        <v>0.78685666975752899</v>
      </c>
      <c r="J4" s="21" t="s">
        <v>30</v>
      </c>
      <c r="K4" s="22">
        <f>AVERAGE($H$14:$H$19)</f>
        <v>0.52794039298337514</v>
      </c>
    </row>
    <row r="5" spans="1:19">
      <c r="A5" s="21" t="s">
        <v>28</v>
      </c>
      <c r="B5" s="27" t="s">
        <v>3</v>
      </c>
      <c r="C5" s="2">
        <v>20.0098808343249</v>
      </c>
      <c r="D5" s="39">
        <v>17.735713737454301</v>
      </c>
      <c r="E5" s="39">
        <v>22.495911452347801</v>
      </c>
      <c r="F5" s="9">
        <v>0</v>
      </c>
      <c r="G5" s="9">
        <v>100</v>
      </c>
      <c r="H5" s="39">
        <f t="shared" si="0"/>
        <v>0.799901191656751</v>
      </c>
      <c r="J5" s="21" t="s">
        <v>31</v>
      </c>
      <c r="K5" s="22">
        <f>AVERAGE($H$20:$H$25)</f>
        <v>0.80409879026899234</v>
      </c>
    </row>
    <row r="6" spans="1:19">
      <c r="A6" s="21" t="s">
        <v>28</v>
      </c>
      <c r="B6" s="27" t="s">
        <v>4</v>
      </c>
      <c r="C6" s="2">
        <v>6.3506172327082</v>
      </c>
      <c r="D6" s="39">
        <v>5.0551769325628397</v>
      </c>
      <c r="E6" s="39">
        <v>7.9502296632198899</v>
      </c>
      <c r="F6" s="9">
        <v>0</v>
      </c>
      <c r="G6" s="9">
        <v>100</v>
      </c>
      <c r="H6" s="39">
        <f t="shared" si="0"/>
        <v>0.936493827672918</v>
      </c>
      <c r="J6" s="21" t="s">
        <v>32</v>
      </c>
      <c r="K6" s="22">
        <f>AVERAGE($H$26:$H$29)</f>
        <v>0.24638604972624217</v>
      </c>
    </row>
    <row r="7" spans="1:19">
      <c r="A7" s="21" t="s">
        <v>28</v>
      </c>
      <c r="B7" s="27" t="s">
        <v>5</v>
      </c>
      <c r="C7" s="2">
        <v>29.334849277652001</v>
      </c>
      <c r="D7" s="39">
        <v>25.081519067162098</v>
      </c>
      <c r="E7" s="39">
        <v>33.982294326494198</v>
      </c>
      <c r="F7" s="9">
        <v>100</v>
      </c>
      <c r="G7" s="9">
        <v>0</v>
      </c>
      <c r="H7" s="39">
        <f t="shared" si="0"/>
        <v>0.29334849277652003</v>
      </c>
      <c r="J7" s="23" t="s">
        <v>33</v>
      </c>
      <c r="K7" s="24">
        <f>GEOMEAN($K$2:$K$6)</f>
        <v>0.5160290692158952</v>
      </c>
    </row>
    <row r="8" spans="1:19" ht="15.75" thickBot="1">
      <c r="A8" s="28" t="s">
        <v>28</v>
      </c>
      <c r="B8" s="29" t="s">
        <v>6</v>
      </c>
      <c r="C8" s="3">
        <v>37.965778184528901</v>
      </c>
      <c r="D8" s="40">
        <v>33.981385273911101</v>
      </c>
      <c r="E8" s="40">
        <v>42.119293984121697</v>
      </c>
      <c r="F8" s="10">
        <v>100</v>
      </c>
      <c r="G8" s="10">
        <v>0</v>
      </c>
      <c r="H8" s="40">
        <f t="shared" si="0"/>
        <v>0.37965778184528903</v>
      </c>
    </row>
    <row r="9" spans="1:19">
      <c r="A9" s="30" t="s">
        <v>29</v>
      </c>
      <c r="B9" s="31" t="s">
        <v>7</v>
      </c>
      <c r="C9" s="4">
        <v>80.943789454148003</v>
      </c>
      <c r="D9" s="41">
        <v>79.526076859850406</v>
      </c>
      <c r="E9" s="41">
        <v>82.285200476348393</v>
      </c>
      <c r="F9" s="11">
        <v>100</v>
      </c>
      <c r="G9" s="11">
        <v>0</v>
      </c>
      <c r="H9" s="41">
        <f t="shared" si="0"/>
        <v>0.80943789454148007</v>
      </c>
    </row>
    <row r="10" spans="1:19">
      <c r="A10" s="21" t="s">
        <v>29</v>
      </c>
      <c r="B10" s="27" t="s">
        <v>8</v>
      </c>
      <c r="C10" s="2">
        <v>67.240737287777606</v>
      </c>
      <c r="D10" s="39">
        <v>65.346672251366797</v>
      </c>
      <c r="E10" s="39">
        <v>69.080261750828896</v>
      </c>
      <c r="F10" s="9">
        <v>100</v>
      </c>
      <c r="G10" s="9">
        <v>0</v>
      </c>
      <c r="H10" s="39">
        <f t="shared" si="0"/>
        <v>0.67240737287777608</v>
      </c>
      <c r="J10" s="17"/>
      <c r="K10" s="16" t="s">
        <v>38</v>
      </c>
    </row>
    <row r="11" spans="1:19">
      <c r="A11" s="21" t="s">
        <v>29</v>
      </c>
      <c r="B11" s="27" t="s">
        <v>9</v>
      </c>
      <c r="C11" s="2">
        <v>20.9774755556816</v>
      </c>
      <c r="D11" s="39">
        <v>19.764996807717601</v>
      </c>
      <c r="E11" s="39">
        <v>22.243713209001299</v>
      </c>
      <c r="F11" s="9">
        <v>0</v>
      </c>
      <c r="G11" s="9">
        <v>100</v>
      </c>
      <c r="H11" s="39">
        <f t="shared" si="0"/>
        <v>0.79022524444318409</v>
      </c>
      <c r="J11" s="18"/>
      <c r="K11" s="16" t="s">
        <v>36</v>
      </c>
    </row>
    <row r="12" spans="1:19">
      <c r="A12" s="21" t="s">
        <v>29</v>
      </c>
      <c r="B12" s="27" t="s">
        <v>10</v>
      </c>
      <c r="C12" s="2">
        <v>40.9876287166325</v>
      </c>
      <c r="D12" s="39">
        <v>39.510437488410197</v>
      </c>
      <c r="E12" s="39">
        <v>42.481261916293001</v>
      </c>
      <c r="F12" s="9">
        <v>100</v>
      </c>
      <c r="G12" s="9">
        <v>0</v>
      </c>
      <c r="H12" s="39">
        <f t="shared" si="0"/>
        <v>0.40987628716632502</v>
      </c>
    </row>
    <row r="13" spans="1:19" ht="15.75" thickBot="1">
      <c r="A13" s="28" t="s">
        <v>29</v>
      </c>
      <c r="B13" s="29" t="s">
        <v>11</v>
      </c>
      <c r="C13" s="3">
        <v>12.9</v>
      </c>
      <c r="D13" s="40">
        <v>12.9</v>
      </c>
      <c r="E13" s="40">
        <v>12.9</v>
      </c>
      <c r="F13" s="10">
        <v>100</v>
      </c>
      <c r="G13" s="10">
        <v>0</v>
      </c>
      <c r="H13" s="40">
        <f t="shared" si="0"/>
        <v>0.129</v>
      </c>
    </row>
    <row r="14" spans="1:19">
      <c r="A14" s="30" t="s">
        <v>30</v>
      </c>
      <c r="B14" s="31" t="s">
        <v>12</v>
      </c>
      <c r="C14" s="4">
        <v>37.990754137926103</v>
      </c>
      <c r="D14" s="41">
        <v>35.315081930479998</v>
      </c>
      <c r="E14" s="41">
        <v>40.741465742237601</v>
      </c>
      <c r="F14" s="11">
        <v>0</v>
      </c>
      <c r="G14" s="11">
        <v>100</v>
      </c>
      <c r="H14" s="41">
        <f t="shared" si="0"/>
        <v>0.62009245862073892</v>
      </c>
    </row>
    <row r="15" spans="1:19">
      <c r="A15" s="21" t="s">
        <v>30</v>
      </c>
      <c r="B15" s="27" t="s">
        <v>13</v>
      </c>
      <c r="C15" s="2">
        <v>24.360773282285201</v>
      </c>
      <c r="D15" s="39">
        <v>19.322981819239502</v>
      </c>
      <c r="E15" s="39">
        <v>30.220008621345698</v>
      </c>
      <c r="F15" s="9">
        <v>0</v>
      </c>
      <c r="G15" s="9">
        <v>100</v>
      </c>
      <c r="H15" s="39">
        <f t="shared" si="0"/>
        <v>0.75639226717714791</v>
      </c>
    </row>
    <row r="16" spans="1:19">
      <c r="A16" s="21" t="s">
        <v>30</v>
      </c>
      <c r="B16" s="27" t="s">
        <v>14</v>
      </c>
      <c r="C16" s="2">
        <v>89.846583309654903</v>
      </c>
      <c r="D16" s="39">
        <v>87.403069471090205</v>
      </c>
      <c r="E16" s="39">
        <v>91.860253550454999</v>
      </c>
      <c r="F16" s="9">
        <v>0</v>
      </c>
      <c r="G16" s="9">
        <v>100</v>
      </c>
      <c r="H16" s="39">
        <f t="shared" si="0"/>
        <v>0.10153416690345096</v>
      </c>
    </row>
    <row r="17" spans="1:17">
      <c r="A17" s="21" t="s">
        <v>30</v>
      </c>
      <c r="B17" s="27" t="s">
        <v>15</v>
      </c>
      <c r="C17" s="2">
        <v>73.7786716606347</v>
      </c>
      <c r="D17" s="39">
        <v>70.257540025737399</v>
      </c>
      <c r="E17" s="39">
        <v>77.019296680646804</v>
      </c>
      <c r="F17" s="9">
        <v>0</v>
      </c>
      <c r="G17" s="9">
        <v>100</v>
      </c>
      <c r="H17" s="39">
        <f t="shared" si="0"/>
        <v>0.26221328339365302</v>
      </c>
    </row>
    <row r="18" spans="1:17">
      <c r="A18" s="21" t="s">
        <v>30</v>
      </c>
      <c r="B18" s="27" t="s">
        <v>16</v>
      </c>
      <c r="C18" s="2">
        <v>34.578704831140698</v>
      </c>
      <c r="D18" s="39">
        <v>31.2420931770591</v>
      </c>
      <c r="E18" s="39">
        <v>38.074337467974701</v>
      </c>
      <c r="F18" s="9">
        <v>0</v>
      </c>
      <c r="G18" s="9">
        <v>100</v>
      </c>
      <c r="H18" s="39">
        <f t="shared" si="0"/>
        <v>0.65421295168859306</v>
      </c>
    </row>
    <row r="19" spans="1:17" ht="15.75" thickBot="1">
      <c r="A19" s="28" t="s">
        <v>30</v>
      </c>
      <c r="B19" s="29" t="s">
        <v>35</v>
      </c>
      <c r="C19" s="3">
        <v>22.680276988333301</v>
      </c>
      <c r="D19" s="40">
        <v>21.435506041630799</v>
      </c>
      <c r="E19" s="40">
        <v>23.975273602857001</v>
      </c>
      <c r="F19" s="10">
        <v>0</v>
      </c>
      <c r="G19" s="10">
        <v>100</v>
      </c>
      <c r="H19" s="40">
        <f t="shared" si="0"/>
        <v>0.77319723011666697</v>
      </c>
    </row>
    <row r="20" spans="1:17">
      <c r="A20" s="32" t="s">
        <v>31</v>
      </c>
      <c r="B20" s="33" t="s">
        <v>17</v>
      </c>
      <c r="C20" s="5">
        <v>7.09616477819214</v>
      </c>
      <c r="D20" s="42">
        <v>6.5538939490358503</v>
      </c>
      <c r="E20" s="42">
        <v>7.6384356073484199</v>
      </c>
      <c r="F20" s="12">
        <v>0</v>
      </c>
      <c r="G20" s="12">
        <v>36</v>
      </c>
      <c r="H20" s="42">
        <f t="shared" si="0"/>
        <v>0.80288431171688501</v>
      </c>
    </row>
    <row r="21" spans="1:17">
      <c r="A21" s="34" t="s">
        <v>31</v>
      </c>
      <c r="B21" s="35" t="s">
        <v>18</v>
      </c>
      <c r="C21" s="6">
        <v>7.4389954555053199</v>
      </c>
      <c r="D21" s="43">
        <v>5.54779483578643</v>
      </c>
      <c r="E21" s="43">
        <v>9.9072684870897607</v>
      </c>
      <c r="F21" s="13">
        <v>0</v>
      </c>
      <c r="G21" s="13">
        <v>100</v>
      </c>
      <c r="H21" s="43"/>
    </row>
    <row r="22" spans="1:17">
      <c r="A22" s="34" t="s">
        <v>31</v>
      </c>
      <c r="B22" s="35" t="s">
        <v>19</v>
      </c>
      <c r="C22" s="6">
        <v>22.6458662759036</v>
      </c>
      <c r="D22" s="43">
        <v>19.157045420162</v>
      </c>
      <c r="E22" s="43">
        <v>26.561305613147798</v>
      </c>
      <c r="F22" s="13">
        <v>0</v>
      </c>
      <c r="G22" s="13">
        <v>100</v>
      </c>
      <c r="H22" s="43">
        <f t="shared" si="0"/>
        <v>0.77354133724096397</v>
      </c>
    </row>
    <row r="23" spans="1:17">
      <c r="A23" s="34" t="s">
        <v>31</v>
      </c>
      <c r="B23" s="35" t="s">
        <v>20</v>
      </c>
      <c r="C23" s="6">
        <v>8.6108715891680898</v>
      </c>
      <c r="D23" s="43">
        <v>7.5641026776196902</v>
      </c>
      <c r="E23" s="43">
        <v>9.7871613759479406</v>
      </c>
      <c r="F23" s="13">
        <v>0</v>
      </c>
      <c r="G23" s="13">
        <v>100</v>
      </c>
      <c r="H23" s="43"/>
    </row>
    <row r="24" spans="1:17">
      <c r="A24" s="21" t="s">
        <v>31</v>
      </c>
      <c r="B24" s="27" t="s">
        <v>21</v>
      </c>
      <c r="C24" s="2">
        <v>16.412927815087201</v>
      </c>
      <c r="D24" s="39">
        <v>15.3143981518804</v>
      </c>
      <c r="E24" s="39">
        <v>17.573904580057899</v>
      </c>
      <c r="F24" s="9">
        <v>0</v>
      </c>
      <c r="G24" s="9">
        <v>100</v>
      </c>
      <c r="H24" s="39">
        <f t="shared" si="0"/>
        <v>0.83587072184912803</v>
      </c>
    </row>
    <row r="25" spans="1:17" ht="30.75" thickBot="1">
      <c r="A25" s="36" t="s">
        <v>31</v>
      </c>
      <c r="B25" s="37" t="s">
        <v>22</v>
      </c>
      <c r="C25" s="7">
        <v>6.0645438395313498</v>
      </c>
      <c r="D25" s="44">
        <v>4.76295154830082</v>
      </c>
      <c r="E25" s="44">
        <v>7.6930956578495504</v>
      </c>
      <c r="F25" s="14">
        <v>0</v>
      </c>
      <c r="G25" s="14">
        <v>100</v>
      </c>
      <c r="H25" s="44"/>
    </row>
    <row r="26" spans="1:17">
      <c r="A26" s="30" t="s">
        <v>32</v>
      </c>
      <c r="B26" s="31" t="s">
        <v>23</v>
      </c>
      <c r="C26" s="4">
        <v>1.54645134260303</v>
      </c>
      <c r="D26" s="41">
        <v>1.0307009413916599</v>
      </c>
      <c r="E26" s="41">
        <v>2.31424237682802</v>
      </c>
      <c r="F26" s="11">
        <v>100</v>
      </c>
      <c r="G26" s="11">
        <v>0</v>
      </c>
      <c r="H26" s="41">
        <f t="shared" si="0"/>
        <v>1.54645134260303E-2</v>
      </c>
    </row>
    <row r="27" spans="1:17">
      <c r="A27" s="25" t="s">
        <v>32</v>
      </c>
      <c r="B27" s="26" t="s">
        <v>37</v>
      </c>
      <c r="C27" s="1">
        <v>21.278756010515199</v>
      </c>
      <c r="D27" s="38">
        <v>20.441278259510501</v>
      </c>
      <c r="E27" s="38">
        <v>22.116233761519901</v>
      </c>
      <c r="F27" s="8">
        <v>100</v>
      </c>
      <c r="G27" s="8">
        <v>0</v>
      </c>
      <c r="H27" s="38">
        <f t="shared" si="0"/>
        <v>0.21278756010515198</v>
      </c>
    </row>
    <row r="28" spans="1:17">
      <c r="A28" s="21" t="s">
        <v>32</v>
      </c>
      <c r="B28" s="27" t="s">
        <v>24</v>
      </c>
      <c r="C28" s="2">
        <v>7.8231479921744302</v>
      </c>
      <c r="D28" s="39">
        <v>6.2875428597507099</v>
      </c>
      <c r="E28" s="39">
        <v>9.6949939095341406</v>
      </c>
      <c r="F28" s="9">
        <v>100</v>
      </c>
      <c r="G28" s="9">
        <v>0</v>
      </c>
      <c r="H28" s="39">
        <f t="shared" si="0"/>
        <v>7.8231479921744299E-2</v>
      </c>
    </row>
    <row r="29" spans="1:17" ht="15.75" thickBot="1">
      <c r="A29" s="28" t="s">
        <v>32</v>
      </c>
      <c r="B29" s="29" t="s">
        <v>25</v>
      </c>
      <c r="C29" s="3">
        <v>67.906064545204202</v>
      </c>
      <c r="D29" s="40">
        <v>66.680774355401098</v>
      </c>
      <c r="E29" s="40">
        <v>69.107171235462602</v>
      </c>
      <c r="F29" s="10">
        <v>100</v>
      </c>
      <c r="G29" s="10">
        <v>0</v>
      </c>
      <c r="H29" s="40">
        <f t="shared" si="0"/>
        <v>0.67906064545204203</v>
      </c>
    </row>
    <row r="30" spans="1:17" ht="28.5" customHeight="1">
      <c r="J30" s="80" t="s">
        <v>48</v>
      </c>
      <c r="K30" s="80" t="s">
        <v>39</v>
      </c>
      <c r="L30" s="80" t="s">
        <v>40</v>
      </c>
      <c r="M30" s="80" t="s">
        <v>49</v>
      </c>
      <c r="N30" s="80" t="s">
        <v>50</v>
      </c>
      <c r="O30" s="80" t="s">
        <v>51</v>
      </c>
      <c r="P30" s="80" t="s">
        <v>42</v>
      </c>
      <c r="Q30" s="80" t="s">
        <v>52</v>
      </c>
    </row>
    <row r="31" spans="1:17">
      <c r="B31" s="50" t="s">
        <v>39</v>
      </c>
      <c r="C31" s="50" t="s">
        <v>40</v>
      </c>
      <c r="D31" s="57" t="s">
        <v>41</v>
      </c>
      <c r="E31" s="58"/>
      <c r="F31" s="50" t="s">
        <v>43</v>
      </c>
      <c r="G31" s="50" t="s">
        <v>44</v>
      </c>
      <c r="H31" s="50" t="s">
        <v>42</v>
      </c>
      <c r="J31" s="59" t="s">
        <v>53</v>
      </c>
      <c r="K31" s="59" t="s">
        <v>0</v>
      </c>
      <c r="L31" s="59">
        <v>49.6</v>
      </c>
      <c r="M31" s="59">
        <v>6</v>
      </c>
      <c r="N31" s="59">
        <v>100</v>
      </c>
      <c r="O31" s="59">
        <v>0</v>
      </c>
      <c r="P31" s="60">
        <v>0.5</v>
      </c>
      <c r="Q31" s="59" t="s">
        <v>54</v>
      </c>
    </row>
    <row r="32" spans="1:17">
      <c r="B32" s="59" t="s">
        <v>0</v>
      </c>
      <c r="C32" s="47">
        <f>L31</f>
        <v>49.6</v>
      </c>
      <c r="D32" s="48">
        <f>C32-M31</f>
        <v>43.6</v>
      </c>
      <c r="E32" s="48">
        <f>C32+M31</f>
        <v>55.6</v>
      </c>
      <c r="F32" s="49">
        <v>0</v>
      </c>
      <c r="G32" s="49">
        <v>100</v>
      </c>
      <c r="H32" s="38">
        <f>(C32-G32)/(F32-G32)</f>
        <v>0.504</v>
      </c>
      <c r="J32" s="59" t="s">
        <v>53</v>
      </c>
      <c r="K32" s="59" t="s">
        <v>1</v>
      </c>
      <c r="L32" s="59">
        <v>34.5</v>
      </c>
      <c r="M32" s="59">
        <v>2.6</v>
      </c>
      <c r="N32" s="59">
        <v>100</v>
      </c>
      <c r="O32" s="59">
        <v>0</v>
      </c>
      <c r="P32" s="61">
        <v>0.66</v>
      </c>
      <c r="Q32" s="59" t="s">
        <v>54</v>
      </c>
    </row>
    <row r="33" spans="2:17">
      <c r="B33" s="59" t="s">
        <v>1</v>
      </c>
      <c r="C33" s="47">
        <f t="shared" ref="C33:C37" si="1">L32</f>
        <v>34.5</v>
      </c>
      <c r="D33" s="48">
        <f t="shared" ref="D33:D37" si="2">C33-M32</f>
        <v>31.9</v>
      </c>
      <c r="E33" s="48">
        <f t="shared" ref="E33:E37" si="3">C33+M32</f>
        <v>37.1</v>
      </c>
      <c r="F33" s="9">
        <v>0</v>
      </c>
      <c r="G33" s="9">
        <v>100</v>
      </c>
      <c r="H33" s="39">
        <f t="shared" ref="H33:H37" si="4">(C33-G33)/(F33-G33)</f>
        <v>0.65500000000000003</v>
      </c>
      <c r="J33" s="59" t="s">
        <v>53</v>
      </c>
      <c r="K33" s="59" t="s">
        <v>2</v>
      </c>
      <c r="L33" s="59">
        <v>21.3</v>
      </c>
      <c r="M33" s="59">
        <v>2.2000000000000002</v>
      </c>
      <c r="N33" s="59">
        <v>100</v>
      </c>
      <c r="O33" s="59">
        <v>0</v>
      </c>
      <c r="P33" s="62">
        <v>0.79</v>
      </c>
      <c r="Q33" s="59" t="s">
        <v>54</v>
      </c>
    </row>
    <row r="34" spans="2:17">
      <c r="B34" s="59" t="s">
        <v>2</v>
      </c>
      <c r="C34" s="47">
        <f t="shared" si="1"/>
        <v>21.3</v>
      </c>
      <c r="D34" s="48">
        <f t="shared" si="2"/>
        <v>19.100000000000001</v>
      </c>
      <c r="E34" s="48">
        <f t="shared" si="3"/>
        <v>23.5</v>
      </c>
      <c r="F34" s="9">
        <v>0</v>
      </c>
      <c r="G34" s="9">
        <v>100</v>
      </c>
      <c r="H34" s="39">
        <f t="shared" si="4"/>
        <v>0.78700000000000003</v>
      </c>
      <c r="J34" s="59" t="s">
        <v>53</v>
      </c>
      <c r="K34" s="59" t="s">
        <v>55</v>
      </c>
      <c r="L34" s="59">
        <v>21.8</v>
      </c>
      <c r="M34" s="59">
        <v>2.5</v>
      </c>
      <c r="N34" s="59">
        <v>100</v>
      </c>
      <c r="O34" s="59">
        <v>0</v>
      </c>
      <c r="P34" s="63">
        <v>0.78</v>
      </c>
      <c r="Q34" s="59" t="s">
        <v>54</v>
      </c>
    </row>
    <row r="35" spans="2:17">
      <c r="B35" s="59" t="s">
        <v>55</v>
      </c>
      <c r="C35" s="47">
        <f t="shared" si="1"/>
        <v>21.8</v>
      </c>
      <c r="D35" s="48">
        <f t="shared" si="2"/>
        <v>19.3</v>
      </c>
      <c r="E35" s="48">
        <f t="shared" si="3"/>
        <v>24.3</v>
      </c>
      <c r="F35" s="9">
        <v>0</v>
      </c>
      <c r="G35" s="9">
        <v>100</v>
      </c>
      <c r="H35" s="39">
        <f t="shared" si="4"/>
        <v>0.78200000000000003</v>
      </c>
      <c r="J35" s="59" t="s">
        <v>53</v>
      </c>
      <c r="K35" s="59" t="s">
        <v>5</v>
      </c>
      <c r="L35" s="59">
        <v>29.3</v>
      </c>
      <c r="M35" s="59">
        <v>4.5</v>
      </c>
      <c r="N35" s="59">
        <v>0</v>
      </c>
      <c r="O35" s="59">
        <v>100</v>
      </c>
      <c r="P35" s="64">
        <v>0.28999999999999998</v>
      </c>
      <c r="Q35" s="59" t="s">
        <v>54</v>
      </c>
    </row>
    <row r="36" spans="2:17">
      <c r="B36" s="59" t="s">
        <v>5</v>
      </c>
      <c r="C36" s="47">
        <f t="shared" si="1"/>
        <v>29.3</v>
      </c>
      <c r="D36" s="48">
        <f t="shared" si="2"/>
        <v>24.8</v>
      </c>
      <c r="E36" s="48">
        <f t="shared" si="3"/>
        <v>33.799999999999997</v>
      </c>
      <c r="F36" s="9">
        <v>0</v>
      </c>
      <c r="G36" s="9">
        <v>100</v>
      </c>
      <c r="H36" s="39">
        <f t="shared" si="4"/>
        <v>0.70700000000000007</v>
      </c>
      <c r="J36" s="59" t="s">
        <v>53</v>
      </c>
      <c r="K36" s="59" t="s">
        <v>6</v>
      </c>
      <c r="L36" s="59">
        <v>38</v>
      </c>
      <c r="M36" s="59">
        <v>4.0999999999999996</v>
      </c>
      <c r="N36" s="59">
        <v>0</v>
      </c>
      <c r="O36" s="59">
        <v>100</v>
      </c>
      <c r="P36" s="65">
        <v>0.38</v>
      </c>
      <c r="Q36" s="59" t="s">
        <v>54</v>
      </c>
    </row>
    <row r="37" spans="2:17">
      <c r="B37" s="59" t="s">
        <v>6</v>
      </c>
      <c r="C37" s="47">
        <f t="shared" si="1"/>
        <v>38</v>
      </c>
      <c r="D37" s="48">
        <f t="shared" si="2"/>
        <v>33.9</v>
      </c>
      <c r="E37" s="48">
        <f t="shared" si="3"/>
        <v>42.1</v>
      </c>
      <c r="F37" s="9">
        <v>100</v>
      </c>
      <c r="G37" s="9">
        <v>0</v>
      </c>
      <c r="H37" s="39">
        <f t="shared" si="4"/>
        <v>0.38</v>
      </c>
      <c r="J37" s="59" t="s">
        <v>56</v>
      </c>
      <c r="K37" s="59" t="s">
        <v>7</v>
      </c>
      <c r="L37" s="59">
        <v>80.900000000000006</v>
      </c>
      <c r="M37" s="59">
        <v>1.4</v>
      </c>
      <c r="N37" s="59">
        <v>0</v>
      </c>
      <c r="O37" s="59">
        <v>100</v>
      </c>
      <c r="P37" s="66">
        <v>0.81</v>
      </c>
      <c r="Q37" s="59" t="s">
        <v>57</v>
      </c>
    </row>
    <row r="38" spans="2:17">
      <c r="J38" s="59" t="s">
        <v>56</v>
      </c>
      <c r="K38" s="59" t="s">
        <v>8</v>
      </c>
      <c r="L38" s="59">
        <v>67.2</v>
      </c>
      <c r="M38" s="59">
        <v>1.9</v>
      </c>
      <c r="N38" s="59">
        <v>0</v>
      </c>
      <c r="O38" s="59">
        <v>100</v>
      </c>
      <c r="P38" s="67">
        <v>0.67</v>
      </c>
      <c r="Q38" s="59" t="s">
        <v>57</v>
      </c>
    </row>
    <row r="39" spans="2:17">
      <c r="B39" s="50" t="s">
        <v>39</v>
      </c>
      <c r="C39" s="50" t="s">
        <v>40</v>
      </c>
      <c r="D39" s="57" t="s">
        <v>41</v>
      </c>
      <c r="E39" s="58"/>
      <c r="F39" s="50" t="s">
        <v>43</v>
      </c>
      <c r="G39" s="50" t="s">
        <v>44</v>
      </c>
      <c r="H39" s="50" t="s">
        <v>42</v>
      </c>
      <c r="J39" s="59" t="s">
        <v>56</v>
      </c>
      <c r="K39" s="59" t="s">
        <v>9</v>
      </c>
      <c r="L39" s="59">
        <v>21</v>
      </c>
      <c r="M39" s="59">
        <v>1.2</v>
      </c>
      <c r="N39" s="59">
        <v>100</v>
      </c>
      <c r="O39" s="59">
        <v>0</v>
      </c>
      <c r="P39" s="62">
        <v>0.79</v>
      </c>
      <c r="Q39" s="59" t="s">
        <v>57</v>
      </c>
    </row>
    <row r="40" spans="2:17">
      <c r="B40" s="59" t="s">
        <v>7</v>
      </c>
      <c r="C40" s="2">
        <f>L37</f>
        <v>80.900000000000006</v>
      </c>
      <c r="D40" s="39">
        <f>C40-M37</f>
        <v>79.5</v>
      </c>
      <c r="E40" s="39">
        <f>C40+M37</f>
        <v>82.300000000000011</v>
      </c>
      <c r="F40" s="9">
        <v>100</v>
      </c>
      <c r="G40" s="9">
        <v>0</v>
      </c>
      <c r="H40" s="38">
        <f>(C40-G40)/(F40-G40)</f>
        <v>0.80900000000000005</v>
      </c>
      <c r="J40" s="59" t="s">
        <v>56</v>
      </c>
      <c r="K40" s="59" t="s">
        <v>10</v>
      </c>
      <c r="L40" s="59">
        <v>41</v>
      </c>
      <c r="M40" s="59">
        <v>1.5</v>
      </c>
      <c r="N40" s="59">
        <v>0</v>
      </c>
      <c r="O40" s="59">
        <v>100</v>
      </c>
      <c r="P40" s="68">
        <v>0.41</v>
      </c>
      <c r="Q40" s="59" t="s">
        <v>57</v>
      </c>
    </row>
    <row r="41" spans="2:17">
      <c r="B41" s="59" t="s">
        <v>8</v>
      </c>
      <c r="C41" s="2">
        <f t="shared" ref="C41:D45" si="5">L38</f>
        <v>67.2</v>
      </c>
      <c r="D41" s="39">
        <f t="shared" ref="D41:D45" si="6">C41-M38</f>
        <v>65.3</v>
      </c>
      <c r="E41" s="39">
        <f t="shared" ref="E41:E45" si="7">C41+M38</f>
        <v>69.100000000000009</v>
      </c>
      <c r="F41" s="9">
        <v>100</v>
      </c>
      <c r="G41" s="9">
        <v>0</v>
      </c>
      <c r="H41" s="38">
        <f>(C41-G41)/(F41-G41)</f>
        <v>0.67200000000000004</v>
      </c>
      <c r="J41" s="59" t="s">
        <v>56</v>
      </c>
      <c r="K41" s="59" t="s">
        <v>58</v>
      </c>
      <c r="L41" s="59">
        <v>14.3</v>
      </c>
      <c r="M41" s="59">
        <v>0</v>
      </c>
      <c r="N41" s="59">
        <v>0</v>
      </c>
      <c r="O41" s="59">
        <v>100</v>
      </c>
      <c r="P41" s="69">
        <v>0.14000000000000001</v>
      </c>
      <c r="Q41" s="59" t="s">
        <v>59</v>
      </c>
    </row>
    <row r="42" spans="2:17">
      <c r="B42" s="59" t="s">
        <v>9</v>
      </c>
      <c r="C42" s="2">
        <f t="shared" si="5"/>
        <v>21</v>
      </c>
      <c r="D42" s="39">
        <f t="shared" si="6"/>
        <v>19.8</v>
      </c>
      <c r="E42" s="39">
        <f t="shared" si="7"/>
        <v>22.2</v>
      </c>
      <c r="F42" s="9">
        <v>0</v>
      </c>
      <c r="G42" s="9">
        <v>100</v>
      </c>
      <c r="H42" s="38">
        <f>(C42-G42)/(F42-G42)</f>
        <v>0.79</v>
      </c>
      <c r="J42" s="59" t="s">
        <v>56</v>
      </c>
      <c r="K42" s="59" t="s">
        <v>60</v>
      </c>
      <c r="L42" s="59">
        <v>11.5</v>
      </c>
      <c r="M42" s="59">
        <v>0</v>
      </c>
      <c r="N42" s="59">
        <v>0</v>
      </c>
      <c r="O42" s="59">
        <v>100</v>
      </c>
      <c r="P42" s="70">
        <v>0.12</v>
      </c>
      <c r="Q42" s="59" t="s">
        <v>59</v>
      </c>
    </row>
    <row r="43" spans="2:17">
      <c r="B43" s="59" t="s">
        <v>10</v>
      </c>
      <c r="C43" s="2">
        <f t="shared" si="5"/>
        <v>41</v>
      </c>
      <c r="D43" s="39">
        <f t="shared" si="6"/>
        <v>39.5</v>
      </c>
      <c r="E43" s="39">
        <f t="shared" si="7"/>
        <v>42.5</v>
      </c>
      <c r="F43" s="9">
        <v>100</v>
      </c>
      <c r="G43" s="9">
        <v>0</v>
      </c>
      <c r="H43" s="38">
        <f>(C43-G43)/(F43-G43)</f>
        <v>0.41</v>
      </c>
      <c r="J43" s="59" t="s">
        <v>61</v>
      </c>
      <c r="K43" s="59" t="s">
        <v>12</v>
      </c>
      <c r="L43" s="59">
        <v>38</v>
      </c>
      <c r="M43" s="59">
        <v>2.7</v>
      </c>
      <c r="N43" s="59">
        <v>100</v>
      </c>
      <c r="O43" s="59">
        <v>0</v>
      </c>
      <c r="P43" s="71">
        <v>0.62</v>
      </c>
      <c r="Q43" s="59" t="s">
        <v>54</v>
      </c>
    </row>
    <row r="44" spans="2:17">
      <c r="B44" s="59" t="s">
        <v>58</v>
      </c>
      <c r="C44" s="2">
        <f t="shared" si="5"/>
        <v>14.3</v>
      </c>
      <c r="D44" s="39">
        <f t="shared" si="6"/>
        <v>14.3</v>
      </c>
      <c r="E44" s="39">
        <f t="shared" si="7"/>
        <v>14.3</v>
      </c>
      <c r="F44" s="9">
        <v>100</v>
      </c>
      <c r="G44" s="9">
        <v>0</v>
      </c>
      <c r="H44" s="38">
        <f>(C44-G44)/(F44-G44)</f>
        <v>0.14300000000000002</v>
      </c>
      <c r="J44" s="59" t="s">
        <v>61</v>
      </c>
      <c r="K44" s="59" t="s">
        <v>13</v>
      </c>
      <c r="L44" s="59">
        <v>24.4</v>
      </c>
      <c r="M44" s="59">
        <v>5.5</v>
      </c>
      <c r="N44" s="59">
        <v>100</v>
      </c>
      <c r="O44" s="59">
        <v>0</v>
      </c>
      <c r="P44" s="72">
        <v>0.76</v>
      </c>
      <c r="Q44" s="59" t="s">
        <v>54</v>
      </c>
    </row>
    <row r="45" spans="2:17">
      <c r="B45" s="59" t="s">
        <v>60</v>
      </c>
      <c r="C45" s="2">
        <f t="shared" si="5"/>
        <v>11.5</v>
      </c>
      <c r="D45" s="39">
        <f t="shared" si="6"/>
        <v>11.5</v>
      </c>
      <c r="E45" s="39">
        <f t="shared" si="7"/>
        <v>11.5</v>
      </c>
      <c r="F45" s="9">
        <v>100</v>
      </c>
      <c r="G45" s="9">
        <v>0</v>
      </c>
      <c r="H45" s="38">
        <f>(C45-G45)/(F45-G45)</f>
        <v>0.115</v>
      </c>
      <c r="J45" s="59" t="s">
        <v>61</v>
      </c>
      <c r="K45" s="59" t="s">
        <v>62</v>
      </c>
      <c r="L45" s="59">
        <v>81.3</v>
      </c>
      <c r="M45" s="59">
        <v>2.8</v>
      </c>
      <c r="N45" s="59">
        <v>100</v>
      </c>
      <c r="O45" s="59">
        <v>0</v>
      </c>
      <c r="P45" s="73">
        <v>0.19</v>
      </c>
      <c r="Q45" s="59" t="s">
        <v>63</v>
      </c>
    </row>
    <row r="46" spans="2:17">
      <c r="J46" s="59" t="s">
        <v>61</v>
      </c>
      <c r="K46" s="59" t="s">
        <v>15</v>
      </c>
      <c r="L46" s="59">
        <v>73.8</v>
      </c>
      <c r="M46" s="59">
        <v>3.3</v>
      </c>
      <c r="N46" s="59">
        <v>100</v>
      </c>
      <c r="O46" s="59">
        <v>0</v>
      </c>
      <c r="P46" s="74">
        <v>0.26</v>
      </c>
      <c r="Q46" s="59" t="s">
        <v>63</v>
      </c>
    </row>
    <row r="47" spans="2:17">
      <c r="B47" s="50" t="s">
        <v>39</v>
      </c>
      <c r="C47" s="50" t="s">
        <v>40</v>
      </c>
      <c r="D47" s="57" t="s">
        <v>41</v>
      </c>
      <c r="E47" s="58"/>
      <c r="F47" s="50" t="s">
        <v>43</v>
      </c>
      <c r="G47" s="50" t="s">
        <v>44</v>
      </c>
      <c r="H47" s="50" t="s">
        <v>42</v>
      </c>
      <c r="J47" s="59" t="s">
        <v>61</v>
      </c>
      <c r="K47" s="59" t="s">
        <v>16</v>
      </c>
      <c r="L47" s="59">
        <v>34.6</v>
      </c>
      <c r="M47" s="59">
        <v>3.4</v>
      </c>
      <c r="N47" s="59">
        <v>100</v>
      </c>
      <c r="O47" s="59">
        <v>0</v>
      </c>
      <c r="P47" s="75">
        <v>0.65</v>
      </c>
      <c r="Q47" s="59" t="s">
        <v>63</v>
      </c>
    </row>
    <row r="48" spans="2:17">
      <c r="B48" s="59" t="s">
        <v>12</v>
      </c>
      <c r="C48" s="2">
        <f>L43</f>
        <v>38</v>
      </c>
      <c r="D48" s="39">
        <f>C48-M43</f>
        <v>35.299999999999997</v>
      </c>
      <c r="E48" s="39">
        <f>C48+M43</f>
        <v>40.700000000000003</v>
      </c>
      <c r="F48" s="9">
        <v>0</v>
      </c>
      <c r="G48" s="9">
        <v>100</v>
      </c>
      <c r="H48" s="38">
        <f t="shared" ref="H48:H53" si="8">(C48-G48)/(F48-G48)</f>
        <v>0.62</v>
      </c>
      <c r="J48" s="59" t="s">
        <v>61</v>
      </c>
      <c r="K48" s="59" t="s">
        <v>35</v>
      </c>
      <c r="L48" s="59">
        <v>22.7</v>
      </c>
      <c r="M48" s="59">
        <v>1.3</v>
      </c>
      <c r="N48" s="59">
        <v>100</v>
      </c>
      <c r="O48" s="59">
        <v>0</v>
      </c>
      <c r="P48" s="76">
        <v>0.77</v>
      </c>
      <c r="Q48" s="59" t="s">
        <v>57</v>
      </c>
    </row>
    <row r="49" spans="2:17">
      <c r="B49" s="59" t="s">
        <v>13</v>
      </c>
      <c r="C49" s="2">
        <f t="shared" ref="C49:C53" si="9">L44</f>
        <v>24.4</v>
      </c>
      <c r="D49" s="39">
        <f t="shared" ref="D49:D53" si="10">C49-M44</f>
        <v>18.899999999999999</v>
      </c>
      <c r="E49" s="39">
        <f t="shared" ref="E49:E53" si="11">C49+M44</f>
        <v>29.9</v>
      </c>
      <c r="F49" s="9">
        <v>0</v>
      </c>
      <c r="G49" s="9">
        <v>100</v>
      </c>
      <c r="H49" s="38">
        <f t="shared" si="8"/>
        <v>0.75599999999999989</v>
      </c>
      <c r="J49" s="59" t="s">
        <v>64</v>
      </c>
      <c r="K49" s="59" t="s">
        <v>19</v>
      </c>
      <c r="L49" s="59">
        <v>22.6</v>
      </c>
      <c r="M49" s="59">
        <v>3.7</v>
      </c>
      <c r="N49" s="59">
        <v>100</v>
      </c>
      <c r="O49" s="59">
        <v>0</v>
      </c>
      <c r="P49" s="76">
        <v>0.77</v>
      </c>
      <c r="Q49" s="59" t="s">
        <v>57</v>
      </c>
    </row>
    <row r="50" spans="2:17" ht="15" customHeight="1">
      <c r="B50" s="59" t="s">
        <v>62</v>
      </c>
      <c r="C50" s="2">
        <f t="shared" si="9"/>
        <v>81.3</v>
      </c>
      <c r="D50" s="39">
        <f t="shared" si="10"/>
        <v>78.5</v>
      </c>
      <c r="E50" s="39">
        <f t="shared" si="11"/>
        <v>84.1</v>
      </c>
      <c r="F50" s="9">
        <v>0</v>
      </c>
      <c r="G50" s="9">
        <v>100</v>
      </c>
      <c r="H50" s="38">
        <f t="shared" si="8"/>
        <v>0.18700000000000003</v>
      </c>
      <c r="J50" s="59" t="s">
        <v>64</v>
      </c>
      <c r="K50" s="59" t="s">
        <v>21</v>
      </c>
      <c r="L50" s="59">
        <v>16.399999999999999</v>
      </c>
      <c r="M50" s="59">
        <v>1.1000000000000001</v>
      </c>
      <c r="N50" s="59">
        <v>100</v>
      </c>
      <c r="O50" s="59">
        <v>0</v>
      </c>
      <c r="P50" s="81">
        <v>0.84</v>
      </c>
      <c r="Q50" s="59" t="s">
        <v>57</v>
      </c>
    </row>
    <row r="51" spans="2:17">
      <c r="B51" s="59" t="s">
        <v>15</v>
      </c>
      <c r="C51" s="2">
        <f t="shared" si="9"/>
        <v>73.8</v>
      </c>
      <c r="D51" s="39">
        <f t="shared" si="10"/>
        <v>70.5</v>
      </c>
      <c r="E51" s="39">
        <f t="shared" si="11"/>
        <v>77.099999999999994</v>
      </c>
      <c r="F51" s="9">
        <v>0</v>
      </c>
      <c r="G51" s="9">
        <v>100</v>
      </c>
      <c r="H51" s="38">
        <f t="shared" si="8"/>
        <v>0.26200000000000001</v>
      </c>
      <c r="J51" s="59" t="s">
        <v>65</v>
      </c>
      <c r="K51" s="59" t="s">
        <v>23</v>
      </c>
      <c r="L51" s="59">
        <v>1.5</v>
      </c>
      <c r="M51" s="59">
        <v>0.6</v>
      </c>
      <c r="N51" s="59">
        <v>100</v>
      </c>
      <c r="O51" s="59">
        <v>0</v>
      </c>
      <c r="P51" s="77">
        <v>0.98</v>
      </c>
      <c r="Q51" s="59" t="s">
        <v>66</v>
      </c>
    </row>
    <row r="52" spans="2:17">
      <c r="B52" s="59" t="s">
        <v>16</v>
      </c>
      <c r="C52" s="2">
        <f t="shared" si="9"/>
        <v>34.6</v>
      </c>
      <c r="D52" s="39">
        <f t="shared" si="10"/>
        <v>31.200000000000003</v>
      </c>
      <c r="E52" s="39">
        <f t="shared" si="11"/>
        <v>38</v>
      </c>
      <c r="F52" s="9">
        <v>0</v>
      </c>
      <c r="G52" s="9">
        <v>100</v>
      </c>
      <c r="H52" s="38">
        <f t="shared" si="8"/>
        <v>0.65400000000000003</v>
      </c>
      <c r="J52" s="59" t="s">
        <v>65</v>
      </c>
      <c r="K52" s="59" t="s">
        <v>67</v>
      </c>
      <c r="L52" s="59">
        <v>21.3</v>
      </c>
      <c r="M52" s="59">
        <v>0.8</v>
      </c>
      <c r="N52" s="59">
        <v>100</v>
      </c>
      <c r="O52" s="59">
        <v>0</v>
      </c>
      <c r="P52" s="62">
        <v>0.79</v>
      </c>
      <c r="Q52" s="59" t="s">
        <v>66</v>
      </c>
    </row>
    <row r="53" spans="2:17">
      <c r="B53" s="59" t="s">
        <v>35</v>
      </c>
      <c r="C53" s="2">
        <f t="shared" si="9"/>
        <v>22.7</v>
      </c>
      <c r="D53" s="39">
        <f t="shared" si="10"/>
        <v>21.4</v>
      </c>
      <c r="E53" s="39">
        <f t="shared" si="11"/>
        <v>24</v>
      </c>
      <c r="F53" s="9">
        <v>0</v>
      </c>
      <c r="G53" s="9">
        <v>100</v>
      </c>
      <c r="H53" s="38">
        <f t="shared" si="8"/>
        <v>0.77300000000000002</v>
      </c>
      <c r="J53" s="59" t="s">
        <v>65</v>
      </c>
      <c r="K53" s="59" t="s">
        <v>24</v>
      </c>
      <c r="L53" s="59">
        <v>7.8</v>
      </c>
      <c r="M53" s="59">
        <v>1.7</v>
      </c>
      <c r="N53" s="59">
        <v>100</v>
      </c>
      <c r="O53" s="59">
        <v>0</v>
      </c>
      <c r="P53" s="78">
        <v>0.92</v>
      </c>
      <c r="Q53" s="59" t="s">
        <v>66</v>
      </c>
    </row>
    <row r="54" spans="2:17">
      <c r="B54" s="50" t="s">
        <v>39</v>
      </c>
      <c r="C54" s="50" t="s">
        <v>40</v>
      </c>
      <c r="D54" s="57" t="s">
        <v>41</v>
      </c>
      <c r="E54" s="58"/>
      <c r="F54" s="50" t="s">
        <v>43</v>
      </c>
      <c r="G54" s="50" t="s">
        <v>44</v>
      </c>
      <c r="H54" s="50" t="s">
        <v>42</v>
      </c>
      <c r="J54" s="59" t="s">
        <v>65</v>
      </c>
      <c r="K54" s="59" t="s">
        <v>25</v>
      </c>
      <c r="L54" s="59">
        <v>67.900000000000006</v>
      </c>
      <c r="M54" s="59">
        <v>1.2</v>
      </c>
      <c r="N54" s="59">
        <v>0</v>
      </c>
      <c r="O54" s="59">
        <v>100</v>
      </c>
      <c r="P54" s="79">
        <v>0.68</v>
      </c>
      <c r="Q54" s="59" t="s">
        <v>57</v>
      </c>
    </row>
    <row r="55" spans="2:17" ht="15" customHeight="1">
      <c r="B55" s="46" t="s">
        <v>19</v>
      </c>
      <c r="C55" s="47">
        <f>L49</f>
        <v>22.6</v>
      </c>
      <c r="D55" s="48">
        <f>C55-M49</f>
        <v>18.900000000000002</v>
      </c>
      <c r="E55" s="48">
        <f>C55+M49</f>
        <v>26.3</v>
      </c>
      <c r="F55" s="49">
        <v>0</v>
      </c>
      <c r="G55" s="49">
        <v>100</v>
      </c>
      <c r="H55" s="38">
        <f t="shared" ref="H55:H56" si="12">(C55-G55)/(F55-G55)</f>
        <v>0.77400000000000002</v>
      </c>
    </row>
    <row r="56" spans="2:17" ht="15" customHeight="1">
      <c r="B56" s="46" t="s">
        <v>21</v>
      </c>
      <c r="C56" s="47">
        <f>L50</f>
        <v>16.399999999999999</v>
      </c>
      <c r="D56" s="48">
        <f>C56-M50</f>
        <v>15.299999999999999</v>
      </c>
      <c r="E56" s="48">
        <f>C56+M50</f>
        <v>17.5</v>
      </c>
      <c r="F56" s="49">
        <v>0</v>
      </c>
      <c r="G56" s="49">
        <v>100</v>
      </c>
      <c r="H56" s="38">
        <f t="shared" si="12"/>
        <v>0.83599999999999997</v>
      </c>
    </row>
    <row r="57" spans="2:17">
      <c r="B57" s="50" t="s">
        <v>39</v>
      </c>
      <c r="C57" s="50" t="s">
        <v>40</v>
      </c>
      <c r="D57" s="57" t="s">
        <v>41</v>
      </c>
      <c r="E57" s="58"/>
      <c r="F57" s="50" t="s">
        <v>43</v>
      </c>
      <c r="G57" s="50" t="s">
        <v>44</v>
      </c>
      <c r="H57" s="50" t="s">
        <v>42</v>
      </c>
    </row>
    <row r="58" spans="2:17">
      <c r="B58" s="27" t="s">
        <v>23</v>
      </c>
      <c r="C58" s="2">
        <f>L51</f>
        <v>1.5</v>
      </c>
      <c r="D58" s="39">
        <f>C58-M51</f>
        <v>0.9</v>
      </c>
      <c r="E58" s="39">
        <f>C58+M51</f>
        <v>2.1</v>
      </c>
      <c r="F58" s="9">
        <v>100</v>
      </c>
      <c r="G58" s="9">
        <v>0</v>
      </c>
      <c r="H58" s="38">
        <f>(C58-G58)/(F58-G58)</f>
        <v>1.4999999999999999E-2</v>
      </c>
    </row>
    <row r="59" spans="2:17">
      <c r="B59" s="46" t="s">
        <v>37</v>
      </c>
      <c r="C59" s="2">
        <f t="shared" ref="C59:C61" si="13">L52</f>
        <v>21.3</v>
      </c>
      <c r="D59" s="39">
        <f t="shared" ref="D59:D61" si="14">C59-M52</f>
        <v>20.5</v>
      </c>
      <c r="E59" s="39">
        <f t="shared" ref="E59:E61" si="15">C59+M52</f>
        <v>22.1</v>
      </c>
      <c r="F59" s="49">
        <v>100</v>
      </c>
      <c r="G59" s="49">
        <v>0</v>
      </c>
      <c r="H59" s="38">
        <f>(C59-G59)/(F59-G59)</f>
        <v>0.21299999999999999</v>
      </c>
    </row>
    <row r="60" spans="2:17">
      <c r="B60" s="27" t="s">
        <v>24</v>
      </c>
      <c r="C60" s="2">
        <f t="shared" si="13"/>
        <v>7.8</v>
      </c>
      <c r="D60" s="39">
        <f t="shared" si="14"/>
        <v>6.1</v>
      </c>
      <c r="E60" s="39">
        <f t="shared" si="15"/>
        <v>9.5</v>
      </c>
      <c r="F60" s="9">
        <v>100</v>
      </c>
      <c r="G60" s="9">
        <v>0</v>
      </c>
      <c r="H60" s="38">
        <f>(C60-G60)/(F60-G60)</f>
        <v>7.8E-2</v>
      </c>
    </row>
    <row r="61" spans="2:17">
      <c r="B61" s="27" t="s">
        <v>25</v>
      </c>
      <c r="C61" s="2">
        <f t="shared" si="13"/>
        <v>67.900000000000006</v>
      </c>
      <c r="D61" s="39">
        <f t="shared" si="14"/>
        <v>66.7</v>
      </c>
      <c r="E61" s="39">
        <f t="shared" si="15"/>
        <v>69.100000000000009</v>
      </c>
      <c r="F61" s="9">
        <v>100</v>
      </c>
      <c r="G61" s="9">
        <v>0</v>
      </c>
      <c r="H61" s="38">
        <f>(C61-G61)/(F61-G61)</f>
        <v>0.67900000000000005</v>
      </c>
    </row>
  </sheetData>
  <sheetProtection formatCells="0" formatColumns="0" formatRows="0" insertColumns="0" insertRows="0" sort="0"/>
  <mergeCells count="5">
    <mergeCell ref="D31:E31"/>
    <mergeCell ref="D39:E39"/>
    <mergeCell ref="D47:E47"/>
    <mergeCell ref="D54:E54"/>
    <mergeCell ref="D57:E57"/>
  </mergeCells>
  <conditionalFormatting sqref="H58:H61 H48:H53 H55:H56 H32:H38 H2:H29 H40:H45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8" sqref="C2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Bienestar Adolescente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2018-11-16T01:31:16Z</dcterms:created>
  <dcterms:modified xsi:type="dcterms:W3CDTF">2018-11-30T18:44:47Z</dcterms:modified>
</cp:coreProperties>
</file>