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46E8D0DE-0933-48DE-B833-187D11C45DA1}" xr6:coauthVersionLast="43" xr6:coauthVersionMax="43" xr10:uidLastSave="{00000000-0000-0000-0000-000000000000}"/>
  <bookViews>
    <workbookView xWindow="-120" yWindow="-120" windowWidth="29040" windowHeight="15840" activeTab="1" xr2:uid="{CB9FD8D5-B656-499E-98CA-EE761136C74F}"/>
  </bookViews>
  <sheets>
    <sheet name="Summary" sheetId="1" r:id="rId1"/>
    <sheet name="Tracker" sheetId="2" r:id="rId2"/>
    <sheet name="180HrPlan" sheetId="3" r:id="rId3"/>
  </sheets>
  <calcPr calcId="181029"/>
  <customWorkbookViews>
    <customWorkbookView name="1" guid="{166A9904-6244-4FE1-933C-B9AD569A210A}" maximized="1" xWindow="1912" yWindow="-7"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D2" i="1" l="1"/>
  <c r="F62" i="2"/>
  <c r="F1" i="1" s="1"/>
  <c r="F2" i="1" s="1"/>
</calcChain>
</file>

<file path=xl/sharedStrings.xml><?xml version="1.0" encoding="utf-8"?>
<sst xmlns="http://schemas.openxmlformats.org/spreadsheetml/2006/main" count="87" uniqueCount="49">
  <si>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</si>
  <si>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</si>
  <si>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</si>
  <si>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</si>
  <si>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</si>
  <si>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</si>
  <si>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</si>
  <si>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</si>
  <si>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</si>
  <si>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</si>
  <si>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</si>
  <si>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</si>
  <si>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</si>
  <si>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</si>
  <si>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</si>
  <si>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</si>
  <si>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</si>
  <si>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</si>
  <si>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</si>
  <si>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</si>
  <si>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</si>
  <si>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</si>
  <si>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</si>
  <si>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</si>
  <si>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</si>
  <si>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</si>
  <si>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</si>
  <si>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</si>
  <si>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</si>
  <si>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</si>
  <si>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</si>
  <si>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</si>
  <si>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</si>
  <si>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</si>
  <si>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Notes (to self…)</t>
  </si>
  <si>
    <t>Make this doc a bit nicer…</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</si>
  <si>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</si>
  <si>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</si>
  <si>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</si>
  <si>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</si>
  <si>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</si>
  <si>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</si>
  <si>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</si>
  <si>
    <t>Gathered some fonts, started on the UI assets</t>
  </si>
  <si>
    <t>Finished the UI: Design aspects finished, values update in real time, door led indicators update appropriately, torpedo tubes empty/reload appropriately, torpedo silo empties/resets appropriately.
Pause screen added. Appears to be working fine.
A basic template installer created and working. Doesn't have uninstall functionality.</t>
  </si>
  <si>
    <t xml:space="preserve">Completed the graphics for firing a torpedo + the torpedo exploding on impact. 
Finished the animation for the submarine exploding and added it into Unity. </t>
  </si>
  <si>
    <t>To work on: Game over screen (new branch on git). Get explosion animation working from code.</t>
  </si>
  <si>
    <t>Sub explosion working. Code works with shooting outwith the safeDist. Need to work on the explosion triggering when it goes outwith the side boundaries (if the animation needs to be changed, it will be easy to substitute into working code). 
Biggest difficulty - testing for incorrect code when the current SPARK code is all correct. 
Created game over screen, start screen, controls screen
Started looking at blending animations.</t>
  </si>
  <si>
    <t>Submarine implosion animation and the corresponding Unity work to trigger it when depth is too low or front space &gt; 100 or &lt; 0
Looked into animation blending and animation fading. Decided to change explosion animation (kept old one in Unity for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</si>
</sst>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4" x14ac:knownFonts="1">
    <font>
      <sz val="11"/>
      <color theme="1"/>
      <name val="Calibri"/>
      <family val="2"/>
      <scheme val="minor"/>
    </font>
    <font>
      <sz val="14"/>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xf numFmtId="14" fontId="3" fillId="0" borderId="0" xfId="0" applyNumberFormat="1" applyFont="1"/>
  </cellXfs>
  <cellStyles count="1">
    <cellStyle name="Normal" xfId="0" builtinId="0"/>
  </cellStyles>
  <dxfs count="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Worked</a:t>
            </a:r>
            <a:r>
              <a:rPr lang="en-GB" baseline="0"/>
              <a:t> completed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868510338646685E-2"/>
          <c:y val="0.34223747659592707"/>
          <c:w val="0.92261528284574179"/>
          <c:h val="0.44370707436918894"/>
        </c:manualLayout>
      </c:layout>
      <c:barChart>
        <c:barDir val="bar"/>
        <c:grouping val="percentStacked"/>
        <c:varyColors val="0"/>
        <c:ser>
          <c:idx val="0"/>
          <c:order val="0"/>
          <c:tx>
            <c:strRef>
              <c:f>Summary!$E$1</c:f>
              <c:strCache>
                <c:ptCount val="1"/>
                <c:pt idx="0">
                  <c:v>Hours worked</c:v>
                </c:pt>
              </c:strCache>
            </c:strRef>
          </c:tx>
          <c:spPr>
            <a:solidFill>
              <a:schemeClr val="accent1"/>
            </a:solidFill>
            <a:ln>
              <a:noFill/>
            </a:ln>
            <a:effectLst/>
          </c:spPr>
          <c:invertIfNegative val="0"/>
          <c:val>
            <c:numRef>
              <c:f>Summary!$F$1</c:f>
              <c:numCache>
                <c:formatCode>0.00</c:formatCode>
                <c:ptCount val="1"/>
                <c:pt idx="0">
                  <c:v>87.833333333333286</c:v>
                </c:pt>
              </c:numCache>
            </c:numRef>
          </c:val>
          <c:extLst>
            <c:ext xmlns:c16="http://schemas.microsoft.com/office/drawing/2014/chart" uri="{C3380CC4-5D6E-409C-BE32-E72D297353CC}">
              <c16:uniqueId val="{00000000-2C58-4828-8DE3-77EDC8EB1B1D}"/>
            </c:ext>
          </c:extLst>
        </c:ser>
        <c:ser>
          <c:idx val="1"/>
          <c:order val="1"/>
          <c:tx>
            <c:strRef>
              <c:f>Summary!$E$2</c:f>
              <c:strCache>
                <c:ptCount val="1"/>
                <c:pt idx="0">
                  <c:v>Hours left</c:v>
                </c:pt>
              </c:strCache>
            </c:strRef>
          </c:tx>
          <c:spPr>
            <a:solidFill>
              <a:schemeClr val="accent2"/>
            </a:solidFill>
            <a:ln>
              <a:noFill/>
            </a:ln>
            <a:effectLst/>
          </c:spPr>
          <c:invertIfNegative val="0"/>
          <c:val>
            <c:numRef>
              <c:f>Summary!$F$2</c:f>
              <c:numCache>
                <c:formatCode>0.00</c:formatCode>
                <c:ptCount val="1"/>
                <c:pt idx="0">
                  <c:v>92.1666666666667</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1"/>
        <c:axPos val="l"/>
        <c:numFmt formatCode="General" sourceLinked="1"/>
        <c:majorTickMark val="none"/>
        <c:minorTickMark val="none"/>
        <c:tickLblPos val="nextTo"/>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Days Completed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Summary!$B$2</c:f>
              <c:strCache>
                <c:ptCount val="1"/>
                <c:pt idx="0">
                  <c:v>Days to go</c:v>
                </c:pt>
              </c:strCache>
            </c:strRef>
          </c:tx>
          <c:spPr>
            <a:solidFill>
              <a:schemeClr val="accent1"/>
            </a:solidFill>
            <a:ln>
              <a:noFill/>
            </a:ln>
            <a:effectLst/>
          </c:spPr>
          <c:invertIfNegative val="0"/>
          <c:val>
            <c:numRef>
              <c:f>Summary!$C$2</c:f>
              <c:numCache>
                <c:formatCode>0</c:formatCode>
                <c:ptCount val="1"/>
                <c:pt idx="0">
                  <c:v>21</c:v>
                </c:pt>
              </c:numCache>
            </c:numRef>
          </c:val>
          <c:extLst>
            <c:ext xmlns:c16="http://schemas.microsoft.com/office/drawing/2014/chart" uri="{C3380CC4-5D6E-409C-BE32-E72D297353CC}">
              <c16:uniqueId val="{00000000-3270-4CBD-8503-4C040040C18C}"/>
            </c:ext>
          </c:extLst>
        </c:ser>
        <c:ser>
          <c:idx val="1"/>
          <c:order val="1"/>
          <c:tx>
            <c:strRef>
              <c:f>Summary!$D$1</c:f>
              <c:strCache>
                <c:ptCount val="1"/>
              </c:strCache>
            </c:strRef>
          </c:tx>
          <c:spPr>
            <a:solidFill>
              <a:schemeClr val="accent2"/>
            </a:solidFill>
            <a:ln>
              <a:noFill/>
            </a:ln>
            <a:effectLst/>
          </c:spPr>
          <c:invertIfNegative val="0"/>
          <c:val>
            <c:numRef>
              <c:f>Summary!$D$2</c:f>
              <c:numCache>
                <c:formatCode>m/d/yyyy</c:formatCode>
                <c:ptCount val="1"/>
                <c:pt idx="0">
                  <c:v>39</c:v>
                </c:pt>
              </c:numCache>
            </c:numRef>
          </c:val>
          <c:extLst>
            <c:ext xmlns:c16="http://schemas.microsoft.com/office/drawing/2014/chart" uri="{C3380CC4-5D6E-409C-BE32-E72D297353CC}">
              <c16:uniqueId val="{00000001-3270-4CBD-8503-4C040040C18C}"/>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1"/>
        <c:axPos val="l"/>
        <c:numFmt formatCode="General" sourceLinked="1"/>
        <c:majorTickMark val="none"/>
        <c:minorTickMark val="none"/>
        <c:tickLblPos val="nextTo"/>
        <c:crossAx val="699937720"/>
        <c:crosses val="autoZero"/>
        <c:auto val="1"/>
        <c:lblAlgn val="ctr"/>
        <c:lblOffset val="100"/>
        <c:noMultiLvlLbl val="0"/>
      </c:catAx>
      <c:valAx>
        <c:axId val="699937720"/>
        <c:scaling>
          <c:orientation val="minMax"/>
          <c:max val="6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166687</xdr:rowOff>
    </xdr:from>
    <xdr:to>
      <xdr:col>6</xdr:col>
      <xdr:colOff>9525</xdr:colOff>
      <xdr:row>10</xdr:row>
      <xdr:rowOff>19050</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161924</xdr:rowOff>
    </xdr:from>
    <xdr:to>
      <xdr:col>6</xdr:col>
      <xdr:colOff>9525</xdr:colOff>
      <xdr:row>17</xdr:row>
      <xdr:rowOff>142875</xdr:rowOff>
    </xdr:to>
    <xdr:graphicFrame macro="">
      <xdr:nvGraphicFramePr>
        <xdr:cNvPr id="4" name="Chart 3">
          <a:extLst>
            <a:ext uri="{FF2B5EF4-FFF2-40B4-BE49-F238E27FC236}">
              <a16:creationId xmlns:a16="http://schemas.microsoft.com/office/drawing/2014/main" id="{7F2D2455-B9C2-4E68-B532-7573FE1B3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I19"/>
  <sheetViews>
    <sheetView showGridLines="0" zoomScaleNormal="100" workbookViewId="0">
      <selection activeCell="D1" sqref="D1"/>
    </sheetView>
  </sheetViews>
  <sheetFormatPr defaultColWidth="0" defaultRowHeight="15" zeroHeight="1" x14ac:dyDescent="0.25"/>
  <cols>
    <col min="1" max="1" width="1.5703125" customWidth="1"/>
    <col min="2" max="2" width="16.85546875" bestFit="1" customWidth="1"/>
    <col min="3" max="3" width="14.85546875" bestFit="1" customWidth="1"/>
    <col min="4" max="4" width="12.140625" customWidth="1"/>
    <col min="5" max="5" width="17.140625" bestFit="1" customWidth="1"/>
    <col min="6" max="6" width="9.140625" bestFit="1" customWidth="1"/>
    <col min="7" max="7" width="2.5703125" customWidth="1"/>
    <col min="8" max="8" width="9.140625" hidden="1" customWidth="1"/>
    <col min="9" max="9" width="10.7109375" hidden="1" customWidth="1"/>
    <col min="10" max="16384" width="9.140625" hidden="1"/>
  </cols>
  <sheetData>
    <row r="1" spans="2:6" ht="18.75" x14ac:dyDescent="0.3">
      <c r="B1" s="7" t="s">
        <v>14</v>
      </c>
      <c r="C1" s="8">
        <v>43678</v>
      </c>
      <c r="E1" s="7" t="s">
        <v>12</v>
      </c>
      <c r="F1" s="10">
        <f>_xlfn.NUMBERVALUE(Tracker!F62)*24</f>
        <v>87.833333333333286</v>
      </c>
    </row>
    <row r="2" spans="2:6" ht="18.75" x14ac:dyDescent="0.3">
      <c r="B2" s="7" t="s">
        <v>15</v>
      </c>
      <c r="C2" s="9">
        <f ca="1">C1-TODAY()</f>
        <v>21</v>
      </c>
      <c r="D2" s="14">
        <f ca="1">COUNT(Tracker!B2:B61)-C2</f>
        <v>39</v>
      </c>
      <c r="E2" s="7" t="s">
        <v>13</v>
      </c>
      <c r="F2" s="10">
        <f>180-_xlfn.NUMBERVALUE(F1)</f>
        <v>92.1666666666667</v>
      </c>
    </row>
    <row r="3" spans="2:6" x14ac:dyDescent="0.25"/>
    <row r="4" spans="2:6" x14ac:dyDescent="0.25">
      <c r="D4" s="2"/>
    </row>
    <row r="5" spans="2:6" x14ac:dyDescent="0.25"/>
    <row r="6" spans="2:6" x14ac:dyDescent="0.25"/>
    <row r="7" spans="2:6" x14ac:dyDescent="0.25"/>
    <row r="8" spans="2:6" x14ac:dyDescent="0.25"/>
    <row r="9" spans="2:6" x14ac:dyDescent="0.25"/>
    <row r="10" spans="2:6" x14ac:dyDescent="0.25"/>
    <row r="11" spans="2:6" x14ac:dyDescent="0.25"/>
    <row r="12" spans="2:6" x14ac:dyDescent="0.25"/>
    <row r="13" spans="2:6" x14ac:dyDescent="0.25"/>
    <row r="14" spans="2:6" x14ac:dyDescent="0.25"/>
    <row r="15" spans="2:6" x14ac:dyDescent="0.25"/>
    <row r="16" spans="2:6" x14ac:dyDescent="0.25"/>
    <row r="17" x14ac:dyDescent="0.25"/>
    <row r="18" x14ac:dyDescent="0.25"/>
    <row r="19" x14ac:dyDescent="0.25"/>
  </sheetData>
  <customSheetViews>
    <customSheetView guid="{166A9904-6244-4FE1-933C-B9AD569A210A}">
      <selection activeCell="M14" sqref="M14"/>
      <pageMargins left="0.7" right="0.7" top="0.75" bottom="0.75" header="0.3" footer="0.3"/>
    </customSheetView>
  </customSheetView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H87"/>
  <sheetViews>
    <sheetView tabSelected="1" topLeftCell="A22" workbookViewId="0">
      <selection activeCell="G35" sqref="G35"/>
    </sheetView>
  </sheetViews>
  <sheetFormatPr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03.140625" bestFit="1" customWidth="1"/>
    <col min="8" max="8" width="101.42578125" bestFit="1" customWidth="1"/>
  </cols>
  <sheetData>
    <row r="1" spans="1:8" x14ac:dyDescent="0.25">
      <c r="A1" s="13" t="s">
        <v>5</v>
      </c>
      <c r="B1" s="13" t="s">
        <v>0</v>
      </c>
      <c r="C1" s="13" t="s">
        <v>1</v>
      </c>
      <c r="D1" s="13" t="s">
        <v>2</v>
      </c>
      <c r="E1" s="13" t="s">
        <v>3</v>
      </c>
      <c r="F1" s="13" t="s">
        <v>4</v>
      </c>
      <c r="G1" s="13" t="s">
        <v>11</v>
      </c>
      <c r="H1" s="13" t="s">
        <v>34</v>
      </c>
    </row>
    <row r="2" spans="1:8" x14ac:dyDescent="0.25">
      <c r="A2">
        <v>3</v>
      </c>
      <c r="B2" s="1">
        <v>43619</v>
      </c>
      <c r="C2" s="4"/>
      <c r="D2" s="4"/>
      <c r="E2" s="5"/>
      <c r="F2" s="2">
        <f>(D2-C2)-TIME(0,E2,0)</f>
        <v>0</v>
      </c>
      <c r="G2" s="11"/>
      <c r="H2" t="s">
        <v>35</v>
      </c>
    </row>
    <row r="3" spans="1:8" x14ac:dyDescent="0.25">
      <c r="A3">
        <v>3</v>
      </c>
      <c r="B3" s="1">
        <v>43620</v>
      </c>
      <c r="C3" s="4"/>
      <c r="D3" s="4"/>
      <c r="E3" s="5"/>
      <c r="F3" s="2">
        <f t="shared" ref="F3:F61" si="0">(D3-C3)-TIME(0,E3,0)</f>
        <v>0</v>
      </c>
      <c r="G3" s="11"/>
    </row>
    <row r="4" spans="1:8" ht="45" x14ac:dyDescent="0.25">
      <c r="A4">
        <v>3</v>
      </c>
      <c r="B4" s="1">
        <v>43621</v>
      </c>
      <c r="C4" s="4">
        <v>0.45833333333333331</v>
      </c>
      <c r="D4" s="4">
        <v>0.57291666666666663</v>
      </c>
      <c r="E4" s="5">
        <v>0</v>
      </c>
      <c r="F4" s="2">
        <f t="shared" si="0"/>
        <v>0.11458333333333331</v>
      </c>
      <c r="G4" s="11" t="s">
        <v>37</v>
      </c>
    </row>
    <row r="5" spans="1:8" x14ac:dyDescent="0.25">
      <c r="A5">
        <v>3</v>
      </c>
      <c r="B5" s="1">
        <v>43622</v>
      </c>
      <c r="C5" s="4"/>
      <c r="D5" s="4"/>
      <c r="E5" s="5"/>
      <c r="F5" s="2">
        <f t="shared" si="0"/>
        <v>0</v>
      </c>
      <c r="G5" s="11"/>
    </row>
    <row r="6" spans="1:8" ht="105" x14ac:dyDescent="0.25">
      <c r="A6">
        <v>3</v>
      </c>
      <c r="B6" s="1">
        <v>43623</v>
      </c>
      <c r="C6" s="4">
        <v>0.41666666666666669</v>
      </c>
      <c r="D6" s="4">
        <v>0.72916666666666663</v>
      </c>
      <c r="E6" s="5">
        <v>60</v>
      </c>
      <c r="F6" s="2">
        <f t="shared" si="0"/>
        <v>0.27083333333333326</v>
      </c>
      <c r="G6" s="11" t="s">
        <v>36</v>
      </c>
    </row>
    <row r="7" spans="1:8" x14ac:dyDescent="0.25">
      <c r="A7">
        <v>3</v>
      </c>
      <c r="B7" s="1">
        <v>43624</v>
      </c>
      <c r="C7" s="4"/>
      <c r="D7" s="4"/>
      <c r="E7" s="5"/>
      <c r="F7" s="2">
        <f t="shared" si="0"/>
        <v>0</v>
      </c>
      <c r="G7" s="11"/>
    </row>
    <row r="8" spans="1:8" x14ac:dyDescent="0.25">
      <c r="A8">
        <v>3</v>
      </c>
      <c r="B8" s="1">
        <v>43625</v>
      </c>
      <c r="C8" s="4"/>
      <c r="D8" s="4"/>
      <c r="E8" s="5"/>
      <c r="F8" s="2">
        <f t="shared" si="0"/>
        <v>0</v>
      </c>
      <c r="G8" s="11"/>
    </row>
    <row r="9" spans="1:8" ht="45" x14ac:dyDescent="0.25">
      <c r="A9">
        <v>4</v>
      </c>
      <c r="B9" s="1">
        <v>43626</v>
      </c>
      <c r="C9" s="4">
        <v>0.41666666666666669</v>
      </c>
      <c r="D9" s="4">
        <v>0.72916666666666663</v>
      </c>
      <c r="E9" s="5">
        <v>30</v>
      </c>
      <c r="F9" s="2">
        <f t="shared" si="0"/>
        <v>0.29166666666666663</v>
      </c>
      <c r="G9" s="11" t="s">
        <v>38</v>
      </c>
    </row>
    <row r="10" spans="1:8" x14ac:dyDescent="0.25">
      <c r="A10">
        <v>4</v>
      </c>
      <c r="B10" s="1">
        <v>43627</v>
      </c>
      <c r="C10" s="4"/>
      <c r="D10" s="4"/>
      <c r="E10" s="5"/>
      <c r="F10" s="2">
        <f t="shared" si="0"/>
        <v>0</v>
      </c>
      <c r="G10" s="11"/>
    </row>
    <row r="11" spans="1:8" x14ac:dyDescent="0.25">
      <c r="A11">
        <v>4</v>
      </c>
      <c r="B11" s="1">
        <v>43628</v>
      </c>
      <c r="C11" s="4"/>
      <c r="D11" s="4"/>
      <c r="E11" s="5"/>
      <c r="F11" s="2">
        <f t="shared" si="0"/>
        <v>0</v>
      </c>
      <c r="G11" s="11"/>
    </row>
    <row r="12" spans="1:8" ht="30" x14ac:dyDescent="0.25">
      <c r="A12">
        <v>4</v>
      </c>
      <c r="B12" s="1">
        <v>43629</v>
      </c>
      <c r="C12" s="4">
        <v>0.375</v>
      </c>
      <c r="D12" s="4">
        <v>0.79166666666666663</v>
      </c>
      <c r="E12" s="5">
        <v>90</v>
      </c>
      <c r="F12" s="2">
        <f t="shared" si="0"/>
        <v>0.35416666666666663</v>
      </c>
      <c r="G12" s="11" t="s">
        <v>39</v>
      </c>
    </row>
    <row r="13" spans="1:8" ht="105" x14ac:dyDescent="0.25">
      <c r="A13">
        <v>4</v>
      </c>
      <c r="B13" s="1">
        <v>43630</v>
      </c>
      <c r="C13" s="4">
        <v>0.39583333333333331</v>
      </c>
      <c r="D13" s="4">
        <v>0.75</v>
      </c>
      <c r="E13" s="5">
        <v>90</v>
      </c>
      <c r="F13" s="2">
        <f t="shared" si="0"/>
        <v>0.29166666666666669</v>
      </c>
      <c r="G13" s="11" t="s">
        <v>40</v>
      </c>
    </row>
    <row r="14" spans="1:8" x14ac:dyDescent="0.25">
      <c r="A14">
        <v>4</v>
      </c>
      <c r="B14" s="1">
        <v>43631</v>
      </c>
      <c r="C14" s="4"/>
      <c r="D14" s="4"/>
      <c r="E14" s="5"/>
      <c r="F14" s="2">
        <f t="shared" si="0"/>
        <v>0</v>
      </c>
      <c r="G14" s="11"/>
    </row>
    <row r="15" spans="1:8" x14ac:dyDescent="0.25">
      <c r="A15">
        <v>4</v>
      </c>
      <c r="B15" s="1">
        <v>43632</v>
      </c>
      <c r="C15" s="4"/>
      <c r="D15" s="4"/>
      <c r="E15" s="5"/>
      <c r="F15" s="2">
        <f t="shared" si="0"/>
        <v>0</v>
      </c>
      <c r="G15" s="11"/>
    </row>
    <row r="16" spans="1:8"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41</v>
      </c>
    </row>
    <row r="18" spans="1:7" ht="120" x14ac:dyDescent="0.25">
      <c r="A18">
        <v>5</v>
      </c>
      <c r="B18" s="1">
        <v>43635</v>
      </c>
      <c r="C18" s="4">
        <v>0.5</v>
      </c>
      <c r="D18" s="4">
        <v>0.9375</v>
      </c>
      <c r="E18" s="5">
        <v>40</v>
      </c>
      <c r="F18" s="2">
        <f t="shared" si="0"/>
        <v>0.40972222222222221</v>
      </c>
      <c r="G18" s="11" t="s">
        <v>42</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v>0.5</v>
      </c>
      <c r="D24" s="4">
        <v>0.625</v>
      </c>
      <c r="E24" s="5"/>
      <c r="F24" s="2">
        <f t="shared" si="0"/>
        <v>0.125</v>
      </c>
      <c r="G24" s="11" t="s">
        <v>43</v>
      </c>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ht="60" x14ac:dyDescent="0.25">
      <c r="A27">
        <v>6</v>
      </c>
      <c r="B27" s="1">
        <v>43644</v>
      </c>
      <c r="C27" s="4">
        <v>0.375</v>
      </c>
      <c r="D27" s="4">
        <v>0.9375</v>
      </c>
      <c r="E27" s="5">
        <v>60</v>
      </c>
      <c r="F27" s="2">
        <f t="shared" si="0"/>
        <v>0.52083333333333337</v>
      </c>
      <c r="G27" s="11" t="s">
        <v>44</v>
      </c>
    </row>
    <row r="28" spans="1:7" ht="30" x14ac:dyDescent="0.25">
      <c r="A28">
        <v>6</v>
      </c>
      <c r="B28" s="1">
        <v>43645</v>
      </c>
      <c r="C28" s="4">
        <v>0.39583333333333331</v>
      </c>
      <c r="D28" s="4">
        <v>0.75</v>
      </c>
      <c r="E28" s="5">
        <v>30</v>
      </c>
      <c r="F28" s="2">
        <f t="shared" si="0"/>
        <v>0.33333333333333337</v>
      </c>
      <c r="G28" s="11" t="s">
        <v>45</v>
      </c>
    </row>
    <row r="29" spans="1:7" x14ac:dyDescent="0.25">
      <c r="A29">
        <v>6</v>
      </c>
      <c r="B29" s="1">
        <v>43646</v>
      </c>
      <c r="C29" s="4"/>
      <c r="D29" s="4"/>
      <c r="E29" s="5"/>
      <c r="F29" s="2">
        <f t="shared" si="0"/>
        <v>0</v>
      </c>
      <c r="G29" s="11" t="s">
        <v>46</v>
      </c>
    </row>
    <row r="30" spans="1:7" ht="90" x14ac:dyDescent="0.25">
      <c r="A30">
        <v>7</v>
      </c>
      <c r="B30" s="1">
        <v>43647</v>
      </c>
      <c r="C30" s="4">
        <v>0.4375</v>
      </c>
      <c r="D30" s="4">
        <v>0.6875</v>
      </c>
      <c r="E30" s="5">
        <v>15</v>
      </c>
      <c r="F30" s="2">
        <f t="shared" si="0"/>
        <v>0.23958333333333334</v>
      </c>
      <c r="G30" s="11" t="s">
        <v>47</v>
      </c>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ht="60" x14ac:dyDescent="0.25">
      <c r="A35">
        <v>7</v>
      </c>
      <c r="B35" s="1">
        <v>43652</v>
      </c>
      <c r="C35" s="4">
        <v>0.41666666666666669</v>
      </c>
      <c r="D35" s="4">
        <v>0.75</v>
      </c>
      <c r="E35" s="5">
        <v>0</v>
      </c>
      <c r="F35" s="2">
        <f t="shared" si="0"/>
        <v>0.33333333333333331</v>
      </c>
      <c r="G35" s="11" t="s">
        <v>48</v>
      </c>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c r="D40" s="4"/>
      <c r="E40" s="5"/>
      <c r="F40" s="2">
        <f t="shared" si="0"/>
        <v>0</v>
      </c>
      <c r="G40" s="11"/>
    </row>
    <row r="41" spans="1:7" x14ac:dyDescent="0.25">
      <c r="A41">
        <v>8</v>
      </c>
      <c r="B41" s="1">
        <v>43658</v>
      </c>
      <c r="C41" s="4"/>
      <c r="D41" s="4"/>
      <c r="E41" s="5"/>
      <c r="F41" s="2">
        <f t="shared" si="0"/>
        <v>0</v>
      </c>
      <c r="G41" s="11"/>
    </row>
    <row r="42" spans="1:7" x14ac:dyDescent="0.25">
      <c r="A42">
        <v>8</v>
      </c>
      <c r="B42" s="1">
        <v>43659</v>
      </c>
      <c r="C42" s="4"/>
      <c r="D42" s="4"/>
      <c r="E42" s="5"/>
      <c r="F42" s="2">
        <f t="shared" si="0"/>
        <v>0</v>
      </c>
      <c r="G42" s="11"/>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3.6597222222222228</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ustomSheetViews>
    <customSheetView guid="{166A9904-6244-4FE1-933C-B9AD569A210A}" topLeftCell="A31">
      <selection activeCell="E31" sqref="E31"/>
      <pageMargins left="0.7" right="0.7" top="0.75" bottom="0.75" header="0.3" footer="0.3"/>
      <pageSetup orientation="landscape" r:id="rId1"/>
    </customSheetView>
  </customSheetViews>
  <conditionalFormatting sqref="A2:H2">
    <cfRule type="expression" dxfId="6" priority="7">
      <formula>AND($B2&lt;TODAY(),ISBLANK($C2))</formula>
    </cfRule>
  </conditionalFormatting>
  <conditionalFormatting sqref="A3:H27 A29:H29 A28:B28 E28:F28 H28 A31:H34 A30:F30 H30 A36:H61 A35:B35 E35:F35 H35">
    <cfRule type="expression" dxfId="5" priority="6">
      <formula>AND($B3&lt;TODAY(),ISBLANK($C3))</formula>
    </cfRule>
  </conditionalFormatting>
  <conditionalFormatting sqref="C28:D28">
    <cfRule type="expression" dxfId="4" priority="5">
      <formula>AND($B28&lt;TODAY(),ISBLANK($C28))</formula>
    </cfRule>
  </conditionalFormatting>
  <conditionalFormatting sqref="G28">
    <cfRule type="expression" dxfId="3" priority="4">
      <formula>AND($B28&lt;TODAY(),ISBLANK($C28))</formula>
    </cfRule>
  </conditionalFormatting>
  <conditionalFormatting sqref="G30">
    <cfRule type="expression" dxfId="2" priority="3">
      <formula>AND($B30&lt;TODAY(),ISBLANK($C30))</formula>
    </cfRule>
  </conditionalFormatting>
  <conditionalFormatting sqref="C35:D35">
    <cfRule type="expression" dxfId="1" priority="2">
      <formula>AND($B35&lt;TODAY(),ISBLANK($C35))</formula>
    </cfRule>
  </conditionalFormatting>
  <conditionalFormatting sqref="G35">
    <cfRule type="expression" dxfId="0" priority="1">
      <formula>AND($B35&lt;TODAY(),ISBLANK($C35))</formula>
    </cfRule>
  </conditionalFormatting>
  <pageMargins left="0.7" right="0.7" top="0.75" bottom="0.75" header="0.3" footer="0.3"/>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A11" sqref="A11"/>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customSheetViews>
    <customSheetView guid="{166A9904-6244-4FE1-933C-B9AD569A210A}">
      <selection activeCell="D6" sqref="A6:D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2019-07-11T10:30:17Z</dcterms:modified>
</cp:coreProperties>
</file>