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gi+2qZC6RwGJV7G2ogqHZvexVGf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h5Cmn6CWKKt3Zvn0FHSiEwfLRP2Q=="/>
    </ext>
  </extLst>
</comments>
</file>

<file path=xl/sharedStrings.xml><?xml version="1.0" encoding="utf-8"?>
<sst xmlns="http://schemas.openxmlformats.org/spreadsheetml/2006/main" count="193" uniqueCount="156">
  <si>
    <t>EquipmentData</t>
  </si>
  <si>
    <t>EquipmentData.json</t>
  </si>
  <si>
    <t>装备数据表</t>
  </si>
  <si>
    <t>编号</t>
  </si>
  <si>
    <t>HPT_None =0;</t>
  </si>
  <si>
    <t>Defance = 1;//防御</t>
  </si>
  <si>
    <t>ID</t>
  </si>
  <si>
    <t>DamageMin = 2;//伤害</t>
  </si>
  <si>
    <t>DamageMax = 3;//伤害大</t>
  </si>
  <si>
    <t>Name</t>
  </si>
  <si>
    <t>MaxHP =4;//HP</t>
  </si>
  <si>
    <t>Quality</t>
  </si>
  <si>
    <t>MaxMP= 5;//魔法上限</t>
  </si>
  <si>
    <t>Hp-Base</t>
  </si>
  <si>
    <t>PartType</t>
  </si>
  <si>
    <t>Properties</t>
  </si>
  <si>
    <t>PropertyValues</t>
  </si>
  <si>
    <t>Force = 6;//力量</t>
  </si>
  <si>
    <t>Defance-Base</t>
  </si>
  <si>
    <t>Knowledge = 7;//智慧</t>
  </si>
  <si>
    <t>Damage-Base</t>
  </si>
  <si>
    <t>类型</t>
  </si>
  <si>
    <t>Agility =8; //敏捷</t>
  </si>
  <si>
    <t>HPAdd</t>
  </si>
  <si>
    <t>Defance-rate</t>
  </si>
  <si>
    <t>Int</t>
  </si>
  <si>
    <t>Force-growth</t>
  </si>
  <si>
    <t>String</t>
  </si>
  <si>
    <t>Jouk =9 ;//闪避</t>
  </si>
  <si>
    <t>Agility-Growth</t>
  </si>
  <si>
    <t>Main-growth</t>
  </si>
  <si>
    <t>Crt =10;//暴击</t>
  </si>
  <si>
    <t xml:space="preserve"> Level</t>
  </si>
  <si>
    <t>备注</t>
  </si>
  <si>
    <t>Hit = 11;//命中</t>
  </si>
  <si>
    <t>名称</t>
  </si>
  <si>
    <t>Damage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</si>
  <si>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</si>
  <si>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</si>
  <si>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</si>
  <si>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</si>
  <si>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</si>
  <si>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</si>
  <si>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</si>
  <si>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</si>
  <si>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</si>
  <si>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</si>
  <si>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</si>
  <si>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</si>
  <si>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</si>
  <si>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</si>
  <si>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</si>
  <si>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</si>
  <si>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</si>
  <si>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5|5</t>
  </si>
  <si>
    <t>Resistibility =12;//魔法躲避 万分比</t>
  </si>
  <si>
    <t>迅猛便鞋</t>
  </si>
  <si>
    <t>8</t>
  </si>
  <si>
    <t>棉手套</t>
  </si>
  <si>
    <t>7|2|3|1</t>
  </si>
  <si>
    <t>Defance</t>
  </si>
  <si>
    <t>3|5|10|5</t>
  </si>
  <si>
    <t>铁护碗</t>
  </si>
  <si>
    <t>6|2|3|1</t>
  </si>
  <si>
    <t>3|5|15|8</t>
  </si>
  <si>
    <t>迅猛手套</t>
  </si>
  <si>
    <t>8|2|3|1</t>
  </si>
  <si>
    <t>3|5|12|3</t>
  </si>
  <si>
    <t>法术披风</t>
  </si>
  <si>
    <t>7|1</t>
  </si>
  <si>
    <t>5|8</t>
  </si>
  <si>
    <t>MagicWaitTime =13;//普通攻击间隔时间</t>
  </si>
  <si>
    <t>勇士护甲</t>
  </si>
  <si>
    <t>6|1|4</t>
  </si>
  <si>
    <t>5|16|100</t>
  </si>
  <si>
    <t>影子披风</t>
  </si>
  <si>
    <t>8|1</t>
  </si>
  <si>
    <t>Result</t>
  </si>
  <si>
    <t>学者之冠</t>
  </si>
  <si>
    <t>7|12|1</t>
  </si>
  <si>
    <t>3|1000|5</t>
  </si>
  <si>
    <t>寒铁头盔</t>
  </si>
  <si>
    <t>3|15</t>
  </si>
  <si>
    <t>SuckingRate = 14;//吸血等级 万分比</t>
  </si>
  <si>
    <t>DIFF</t>
  </si>
  <si>
    <t>敏捷面罩</t>
  </si>
  <si>
    <t>8|1|9</t>
  </si>
  <si>
    <t>3|10|1000</t>
  </si>
  <si>
    <t>飞行护腿</t>
  </si>
  <si>
    <t>5|1000</t>
  </si>
  <si>
    <t>寒铁战靴</t>
  </si>
  <si>
    <t>5|20</t>
  </si>
  <si>
    <t xml:space="preserve">ViewDistance =15;//视野范围 </t>
  </si>
  <si>
    <t>Diff-Pro</t>
  </si>
  <si>
    <t>敏捷便鞋</t>
  </si>
  <si>
    <t>学者长袍</t>
  </si>
  <si>
    <t>10|1000|15</t>
  </si>
  <si>
    <t>寒铁护甲</t>
  </si>
  <si>
    <t>10|25|200</t>
  </si>
  <si>
    <t>HPMax</t>
  </si>
  <si>
    <t>敏捷披风</t>
  </si>
  <si>
    <t>10|18|1000</t>
  </si>
  <si>
    <t>魔法手套</t>
  </si>
  <si>
    <t>2|3|7|12</t>
  </si>
  <si>
    <t>15|20|8|1000</t>
  </si>
  <si>
    <t>寒铁护碗</t>
  </si>
  <si>
    <t>2|3|6|1</t>
  </si>
  <si>
    <t>10|28|8|20</t>
  </si>
  <si>
    <t>敏捷手套</t>
  </si>
  <si>
    <t>2|3|8|9</t>
  </si>
  <si>
    <t>Attack-Dead-Times</t>
  </si>
  <si>
    <t>圣者之冠</t>
  </si>
  <si>
    <t>秘银头盔</t>
  </si>
  <si>
    <t>Magic-Times</t>
  </si>
  <si>
    <t>神秘面罩</t>
  </si>
  <si>
    <t>圣者护腿</t>
  </si>
  <si>
    <t>秘银战靴</t>
  </si>
  <si>
    <t>龙皮便鞋</t>
  </si>
  <si>
    <t>圣者手套</t>
  </si>
  <si>
    <t>2|3|7</t>
  </si>
  <si>
    <t>25|35|10</t>
  </si>
  <si>
    <t>秘银护碗</t>
  </si>
  <si>
    <t>2|3|6</t>
  </si>
  <si>
    <t>10|40|10</t>
  </si>
  <si>
    <t>火龙手套</t>
  </si>
  <si>
    <t>2|3|8</t>
  </si>
  <si>
    <t>15|38|10</t>
  </si>
  <si>
    <t>圣者披风</t>
  </si>
  <si>
    <t>15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</si>
  <si>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</si>
  <si>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</si>
  <si>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</si>
  <si>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</si>
  <si>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</si>
  <si>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</si>
  <si>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</si>
  <si>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</si>
  <si>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15|15|15</t>
  </si>
  <si>
    <t>上古护碗</t>
  </si>
  <si>
    <t>2|3|6|7|8</t>
  </si>
  <si>
    <t>60|80|15|15|15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</si>
  <si>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</si>
  <si>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</si>
  <si>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</si>
  <si>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</si>
  <si>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</si>
  <si>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</si>
  <si>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</si>
  <si>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</si>
  <si>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25|25|25|40</t>
  </si>
  <si>
    <t>天神护碗</t>
  </si>
  <si>
    <t>2|3|6|7|8|10</t>
  </si>
  <si>
    <t>30|160|20|20|20|3000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</si>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</sst>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9.0"/>
      <color rgb="FFD4D4D4"/>
      <name val="Menlo"/>
    </font>
    <font>
      <sz val="12.0"/>
      <color theme="1"/>
      <name val="SimSun"/>
    </font>
    <font>
      <sz val="9.0"/>
      <color rgb="FF6A9955"/>
      <name val="Menlo"/>
    </font>
    <font>
      <sz val="12.0"/>
      <color theme="1"/>
      <name val="Consolas"/>
    </font>
    <font>
      <sz val="12.0"/>
      <color rgb="FF000000"/>
      <name val="Consolas"/>
    </font>
    <font>
      <color theme="1"/>
      <name val="Calibri"/>
    </font>
    <font>
      <sz val="9.0"/>
      <color rgb="FF6A9955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0" fontId="4" numFmtId="0" xfId="0" applyFont="1"/>
    <xf borderId="0" fillId="2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quotePrefix="1" borderId="0" fillId="0" fontId="6" numFmtId="0" xfId="0" applyFont="1"/>
    <xf borderId="0" fillId="0" fontId="7" numFmtId="0" xfId="0" applyAlignment="1" applyFont="1">
      <alignment readingOrder="0"/>
    </xf>
    <xf borderId="0" fillId="2" fontId="9" numFmtId="0" xfId="0" applyFont="1"/>
    <xf borderId="0" fillId="0" fontId="8" numFmtId="0" xfId="0" applyFont="1"/>
    <xf borderId="0" fillId="0" fontId="7" numFmtId="0" xfId="0" applyAlignment="1" applyFont="1">
      <alignment horizontal="right" vertical="bottom"/>
    </xf>
    <xf borderId="0" fillId="0" fontId="10" numFmtId="0" xfId="0" applyFont="1"/>
    <xf quotePrefix="1"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3.88"/>
    <col customWidth="1" min="7" max="7" width="23.5"/>
    <col customWidth="1" min="8" max="26" width="7.75"/>
  </cols>
  <sheetData>
    <row r="1" ht="15.75" customHeight="1">
      <c r="A1" s="4" t="s">
        <v>3</v>
      </c>
      <c r="B1" s="6" t="s">
        <v>6</v>
      </c>
      <c r="C1" s="6" t="s">
        <v>9</v>
      </c>
      <c r="D1" s="7" t="s">
        <v>11</v>
      </c>
      <c r="E1" s="6" t="s">
        <v>14</v>
      </c>
      <c r="F1" s="6" t="s">
        <v>15</v>
      </c>
      <c r="G1" s="6" t="s">
        <v>16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4" t="s">
        <v>21</v>
      </c>
      <c r="B2" s="6" t="s">
        <v>25</v>
      </c>
      <c r="C2" s="6" t="s">
        <v>27</v>
      </c>
      <c r="D2" s="6" t="s">
        <v>25</v>
      </c>
      <c r="E2" s="6" t="s">
        <v>25</v>
      </c>
      <c r="F2" s="6" t="s">
        <v>27</v>
      </c>
      <c r="G2" s="6" t="s">
        <v>27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4" t="s">
        <v>33</v>
      </c>
      <c r="B3" s="4" t="s">
        <v>3</v>
      </c>
      <c r="C3" s="4" t="s">
        <v>35</v>
      </c>
      <c r="D3" s="4" t="s">
        <v>37</v>
      </c>
      <c r="E3" s="4" t="s">
        <v>38</v>
      </c>
      <c r="F3" s="6" t="s">
        <v>39</v>
      </c>
      <c r="G3" s="6" t="s">
        <v>40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9">
        <v>1001.0</v>
      </c>
      <c r="C4" s="6" t="s">
        <v>41</v>
      </c>
      <c r="D4" s="6">
        <v>1.0</v>
      </c>
      <c r="E4" s="7">
        <v>0.0</v>
      </c>
      <c r="F4" s="6" t="s">
        <v>42</v>
      </c>
      <c r="G4" s="6" t="s">
        <v>43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9">
        <v>1002.0</v>
      </c>
      <c r="C5" s="6" t="s">
        <v>44</v>
      </c>
      <c r="D5" s="6">
        <v>1.0</v>
      </c>
      <c r="E5" s="7">
        <v>0.0</v>
      </c>
      <c r="F5" s="10" t="s">
        <v>45</v>
      </c>
      <c r="G5" s="10" t="s">
        <v>46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9">
        <v>1003.0</v>
      </c>
      <c r="C6" s="6" t="s">
        <v>47</v>
      </c>
      <c r="D6" s="6">
        <v>1.0</v>
      </c>
      <c r="E6" s="6">
        <v>0.0</v>
      </c>
      <c r="F6" s="6" t="s">
        <v>48</v>
      </c>
      <c r="G6" s="6" t="s">
        <v>43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9">
        <v>1004.0</v>
      </c>
      <c r="C7" s="6" t="s">
        <v>49</v>
      </c>
      <c r="D7" s="6">
        <v>1.0</v>
      </c>
      <c r="E7" s="6">
        <v>3.0</v>
      </c>
      <c r="F7" s="10" t="s">
        <v>50</v>
      </c>
      <c r="G7" s="10" t="s">
        <v>51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9">
        <v>1005.0</v>
      </c>
      <c r="C8" s="6" t="s">
        <v>52</v>
      </c>
      <c r="D8" s="6">
        <v>1.0</v>
      </c>
      <c r="E8" s="6">
        <v>3.0</v>
      </c>
      <c r="F8" s="6" t="s">
        <v>53</v>
      </c>
      <c r="G8" s="11" t="s">
        <v>54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9">
        <v>1006.0</v>
      </c>
      <c r="C9" s="6" t="s">
        <v>56</v>
      </c>
      <c r="D9" s="6">
        <v>1.0</v>
      </c>
      <c r="E9" s="6">
        <v>3.0</v>
      </c>
      <c r="F9" s="10" t="s">
        <v>57</v>
      </c>
      <c r="G9" s="10" t="s">
        <v>51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9">
        <v>1007.0</v>
      </c>
      <c r="C10" s="7" t="s">
        <v>58</v>
      </c>
      <c r="D10" s="6">
        <v>1.0</v>
      </c>
      <c r="E10" s="6">
        <v>1.0</v>
      </c>
      <c r="F10" s="7" t="s">
        <v>59</v>
      </c>
      <c r="G10" s="11" t="s">
        <v>61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9">
        <v>1008.0</v>
      </c>
      <c r="C11" s="6" t="s">
        <v>62</v>
      </c>
      <c r="D11" s="6">
        <v>1.0</v>
      </c>
      <c r="E11" s="6">
        <v>1.0</v>
      </c>
      <c r="F11" s="7" t="s">
        <v>63</v>
      </c>
      <c r="G11" s="11" t="s">
        <v>64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9">
        <v>1009.0</v>
      </c>
      <c r="C12" s="6" t="s">
        <v>65</v>
      </c>
      <c r="D12" s="6">
        <v>1.0</v>
      </c>
      <c r="E12" s="6">
        <v>1.0</v>
      </c>
      <c r="F12" s="7" t="s">
        <v>66</v>
      </c>
      <c r="G12" s="11" t="s">
        <v>67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9">
        <v>1010.0</v>
      </c>
      <c r="C13" s="6" t="s">
        <v>68</v>
      </c>
      <c r="D13" s="6">
        <v>1.0</v>
      </c>
      <c r="E13" s="6">
        <v>2.0</v>
      </c>
      <c r="F13" s="6" t="s">
        <v>69</v>
      </c>
      <c r="G13" s="11" t="s">
        <v>70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9">
        <v>1011.0</v>
      </c>
      <c r="C14" s="6" t="s">
        <v>72</v>
      </c>
      <c r="D14" s="6">
        <v>1.0</v>
      </c>
      <c r="E14" s="6">
        <v>2.0</v>
      </c>
      <c r="F14" s="11" t="s">
        <v>73</v>
      </c>
      <c r="G14" s="11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9">
        <v>1012.0</v>
      </c>
      <c r="C15" s="6" t="s">
        <v>75</v>
      </c>
      <c r="D15" s="6">
        <v>1.0</v>
      </c>
      <c r="E15" s="6">
        <v>2.0</v>
      </c>
      <c r="F15" s="11" t="s">
        <v>76</v>
      </c>
      <c r="G15" s="11" t="s">
        <v>70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14">
        <v>2001.0</v>
      </c>
      <c r="C16" s="15" t="s">
        <v>78</v>
      </c>
      <c r="D16" s="6">
        <v>2.0</v>
      </c>
      <c r="E16" s="6">
        <v>0.0</v>
      </c>
      <c r="F16" s="6" t="s">
        <v>79</v>
      </c>
      <c r="G16" s="11" t="s">
        <v>80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14">
        <v>2002.0</v>
      </c>
      <c r="C17" s="15" t="s">
        <v>81</v>
      </c>
      <c r="D17" s="6">
        <v>2.0</v>
      </c>
      <c r="E17" s="6">
        <v>0.0</v>
      </c>
      <c r="F17" s="6" t="s">
        <v>53</v>
      </c>
      <c r="G17" s="11" t="s">
        <v>82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4">
        <v>2003.0</v>
      </c>
      <c r="C18" s="15" t="s">
        <v>85</v>
      </c>
      <c r="D18" s="6">
        <v>2.0</v>
      </c>
      <c r="E18" s="6">
        <v>0.0</v>
      </c>
      <c r="F18" s="6" t="s">
        <v>86</v>
      </c>
      <c r="G18" s="11" t="s">
        <v>87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14">
        <v>2004.0</v>
      </c>
      <c r="C19" s="15" t="s">
        <v>88</v>
      </c>
      <c r="D19" s="6">
        <v>2.0</v>
      </c>
      <c r="E19" s="6">
        <v>3.0</v>
      </c>
      <c r="F19" s="6" t="s">
        <v>42</v>
      </c>
      <c r="G19" s="11" t="s">
        <v>89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14">
        <v>2005.0</v>
      </c>
      <c r="C20" s="6" t="s">
        <v>90</v>
      </c>
      <c r="D20" s="6">
        <v>2.0</v>
      </c>
      <c r="E20" s="6">
        <v>3.0</v>
      </c>
      <c r="F20" s="6" t="s">
        <v>53</v>
      </c>
      <c r="G20" s="11" t="s">
        <v>91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14">
        <v>2006.0</v>
      </c>
      <c r="C21" s="6" t="s">
        <v>94</v>
      </c>
      <c r="D21" s="6">
        <v>2.0</v>
      </c>
      <c r="E21" s="6">
        <v>3.0</v>
      </c>
      <c r="F21" s="6" t="s">
        <v>48</v>
      </c>
      <c r="G21" s="11" t="s">
        <v>89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14">
        <v>2007.0</v>
      </c>
      <c r="C22" s="6" t="s">
        <v>95</v>
      </c>
      <c r="D22" s="6">
        <v>2.0</v>
      </c>
      <c r="E22" s="6">
        <v>2.0</v>
      </c>
      <c r="F22" s="6" t="s">
        <v>79</v>
      </c>
      <c r="G22" s="11" t="s">
        <v>96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14">
        <v>2008.0</v>
      </c>
      <c r="C23" s="6" t="s">
        <v>97</v>
      </c>
      <c r="D23" s="6">
        <v>2.0</v>
      </c>
      <c r="E23" s="6">
        <v>2.0</v>
      </c>
      <c r="F23" s="11" t="s">
        <v>73</v>
      </c>
      <c r="G23" s="11" t="s">
        <v>98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4">
        <v>2009.0</v>
      </c>
      <c r="C24" s="6" t="s">
        <v>100</v>
      </c>
      <c r="D24" s="6">
        <v>2.0</v>
      </c>
      <c r="E24" s="6">
        <v>2.0</v>
      </c>
      <c r="F24" s="6" t="s">
        <v>86</v>
      </c>
      <c r="G24" s="11" t="s">
        <v>101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14">
        <v>2010.0</v>
      </c>
      <c r="C25" s="6" t="s">
        <v>102</v>
      </c>
      <c r="D25" s="6">
        <v>2.0</v>
      </c>
      <c r="E25" s="6">
        <v>1.0</v>
      </c>
      <c r="F25" s="11" t="s">
        <v>103</v>
      </c>
      <c r="G25" s="11" t="s">
        <v>104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14">
        <v>2011.0</v>
      </c>
      <c r="C26" s="6" t="s">
        <v>105</v>
      </c>
      <c r="D26" s="6">
        <v>2.0</v>
      </c>
      <c r="E26" s="6">
        <v>1.0</v>
      </c>
      <c r="F26" s="11" t="s">
        <v>106</v>
      </c>
      <c r="G26" s="11" t="s">
        <v>107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14">
        <v>2012.0</v>
      </c>
      <c r="C27" s="6" t="s">
        <v>108</v>
      </c>
      <c r="D27" s="6">
        <v>2.0</v>
      </c>
      <c r="E27" s="6">
        <v>1.0</v>
      </c>
      <c r="F27" s="11" t="s">
        <v>109</v>
      </c>
      <c r="G27" s="11" t="s">
        <v>104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14">
        <v>3001.0</v>
      </c>
      <c r="C28" s="6" t="s">
        <v>111</v>
      </c>
      <c r="D28" s="6">
        <v>3.0</v>
      </c>
      <c r="E28" s="6">
        <v>0.0</v>
      </c>
      <c r="F28" s="10" t="s">
        <v>50</v>
      </c>
      <c r="G28" s="16" t="s">
        <v>57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14">
        <v>3002.0</v>
      </c>
      <c r="C29" s="6" t="s">
        <v>112</v>
      </c>
      <c r="D29" s="6">
        <v>3.0</v>
      </c>
      <c r="E29" s="6">
        <v>0.0</v>
      </c>
      <c r="F29" s="10" t="s">
        <v>45</v>
      </c>
      <c r="G29" s="16" t="s">
        <v>57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14">
        <v>3003.0</v>
      </c>
      <c r="C30" s="6" t="s">
        <v>114</v>
      </c>
      <c r="D30" s="6">
        <v>3.0</v>
      </c>
      <c r="E30" s="6">
        <v>0.0</v>
      </c>
      <c r="F30" s="10" t="s">
        <v>57</v>
      </c>
      <c r="G30" s="16" t="s">
        <v>57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14">
        <v>3004.0</v>
      </c>
      <c r="C31" s="6" t="s">
        <v>115</v>
      </c>
      <c r="D31" s="6">
        <v>3.0</v>
      </c>
      <c r="E31" s="6">
        <v>3.0</v>
      </c>
      <c r="F31" s="10" t="s">
        <v>50</v>
      </c>
      <c r="G31" s="16" t="s">
        <v>50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14">
        <v>3005.0</v>
      </c>
      <c r="C32" s="6" t="s">
        <v>116</v>
      </c>
      <c r="D32" s="6">
        <v>3.0</v>
      </c>
      <c r="E32" s="6">
        <v>3.0</v>
      </c>
      <c r="F32" s="10" t="s">
        <v>45</v>
      </c>
      <c r="G32" s="16" t="s">
        <v>50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14">
        <v>3006.0</v>
      </c>
      <c r="C33" s="6" t="s">
        <v>117</v>
      </c>
      <c r="D33" s="6">
        <v>3.0</v>
      </c>
      <c r="E33" s="6">
        <v>3.0</v>
      </c>
      <c r="F33" s="10" t="s">
        <v>57</v>
      </c>
      <c r="G33" s="16" t="s">
        <v>50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14">
        <v>3007.0</v>
      </c>
      <c r="C34" s="6" t="s">
        <v>118</v>
      </c>
      <c r="D34" s="6">
        <v>3.0</v>
      </c>
      <c r="E34" s="6">
        <v>1.0</v>
      </c>
      <c r="F34" s="7" t="s">
        <v>119</v>
      </c>
      <c r="G34" s="11" t="s">
        <v>120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14">
        <v>3008.0</v>
      </c>
      <c r="C35" s="6" t="s">
        <v>121</v>
      </c>
      <c r="D35" s="6">
        <v>3.0</v>
      </c>
      <c r="E35" s="6">
        <v>1.0</v>
      </c>
      <c r="F35" s="7" t="s">
        <v>122</v>
      </c>
      <c r="G35" s="11" t="s">
        <v>123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14">
        <v>3009.0</v>
      </c>
      <c r="C36" s="6" t="s">
        <v>124</v>
      </c>
      <c r="D36" s="6">
        <v>3.0</v>
      </c>
      <c r="E36" s="6">
        <v>1.0</v>
      </c>
      <c r="F36" s="7" t="s">
        <v>125</v>
      </c>
      <c r="G36" s="11" t="s">
        <v>126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14">
        <v>3010.0</v>
      </c>
      <c r="C37" s="6" t="s">
        <v>127</v>
      </c>
      <c r="D37" s="6">
        <v>3.0</v>
      </c>
      <c r="E37" s="6">
        <v>2.0</v>
      </c>
      <c r="F37" s="10" t="s">
        <v>50</v>
      </c>
      <c r="G37" s="16" t="s">
        <v>128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14">
        <v>3011.0</v>
      </c>
      <c r="C38" s="6" t="s">
        <v>129</v>
      </c>
      <c r="D38" s="6">
        <v>3.0</v>
      </c>
      <c r="E38" s="6">
        <v>2.0</v>
      </c>
      <c r="F38" s="10" t="s">
        <v>45</v>
      </c>
      <c r="G38" s="16" t="s">
        <v>128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14">
        <v>3012.0</v>
      </c>
      <c r="C39" s="6" t="s">
        <v>130</v>
      </c>
      <c r="D39" s="6">
        <v>3.0</v>
      </c>
      <c r="E39" s="6">
        <v>2.0</v>
      </c>
      <c r="F39" s="10" t="s">
        <v>57</v>
      </c>
      <c r="G39" s="16" t="s">
        <v>128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14">
        <v>4001.0</v>
      </c>
      <c r="C40" s="6" t="s">
        <v>131</v>
      </c>
      <c r="D40" s="6">
        <v>4.0</v>
      </c>
      <c r="E40" s="6">
        <v>0.0</v>
      </c>
      <c r="F40" s="6" t="s">
        <v>132</v>
      </c>
      <c r="G40" s="6" t="s">
        <v>133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14">
        <v>4002.0</v>
      </c>
      <c r="C41" s="6" t="s">
        <v>134</v>
      </c>
      <c r="D41" s="6">
        <v>4.0</v>
      </c>
      <c r="E41" s="6">
        <v>3.0</v>
      </c>
      <c r="F41" s="6" t="s">
        <v>132</v>
      </c>
      <c r="G41" s="6" t="s">
        <v>135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14">
        <v>4003.0</v>
      </c>
      <c r="C42" s="6" t="s">
        <v>136</v>
      </c>
      <c r="D42" s="6">
        <v>4.0</v>
      </c>
      <c r="E42" s="6">
        <v>2.0</v>
      </c>
      <c r="F42" s="6" t="s">
        <v>132</v>
      </c>
      <c r="G42" s="11" t="s">
        <v>137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14">
        <v>4004.0</v>
      </c>
      <c r="C43" s="6" t="s">
        <v>138</v>
      </c>
      <c r="D43" s="6">
        <v>4.0</v>
      </c>
      <c r="E43" s="6">
        <v>1.0</v>
      </c>
      <c r="F43" s="7" t="s">
        <v>139</v>
      </c>
      <c r="G43" s="11" t="s">
        <v>140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14">
        <v>5001.0</v>
      </c>
      <c r="C44" s="6" t="s">
        <v>141</v>
      </c>
      <c r="D44" s="6">
        <v>5.0</v>
      </c>
      <c r="E44" s="6">
        <v>0.0</v>
      </c>
      <c r="F44" s="6" t="s">
        <v>142</v>
      </c>
      <c r="G44" s="6" t="s">
        <v>143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14">
        <v>5002.0</v>
      </c>
      <c r="C45" s="6" t="s">
        <v>144</v>
      </c>
      <c r="D45" s="6">
        <v>5.0</v>
      </c>
      <c r="E45" s="6">
        <v>3.0</v>
      </c>
      <c r="F45" s="6" t="s">
        <v>145</v>
      </c>
      <c r="G45" s="6" t="s">
        <v>146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14">
        <v>5003.0</v>
      </c>
      <c r="C46" s="6" t="s">
        <v>147</v>
      </c>
      <c r="D46" s="6">
        <v>5.0</v>
      </c>
      <c r="E46" s="6">
        <v>2.0</v>
      </c>
      <c r="F46" s="6" t="s">
        <v>148</v>
      </c>
      <c r="G46" s="11" t="s">
        <v>149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14">
        <v>5004.0</v>
      </c>
      <c r="C47" s="6" t="s">
        <v>150</v>
      </c>
      <c r="D47" s="6">
        <v>5.0</v>
      </c>
      <c r="E47" s="6">
        <v>1.0</v>
      </c>
      <c r="F47" s="7" t="s">
        <v>151</v>
      </c>
      <c r="G47" s="11" t="s">
        <v>152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14">
        <v>5005.0</v>
      </c>
      <c r="C48" s="6" t="s">
        <v>153</v>
      </c>
      <c r="D48" s="6">
        <v>5.0</v>
      </c>
      <c r="E48" s="6">
        <v>0.0</v>
      </c>
      <c r="F48" s="10" t="s">
        <v>154</v>
      </c>
      <c r="G48" s="10" t="s">
        <v>155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14.75"/>
    <col customWidth="1" min="3" max="3" width="14.63"/>
    <col customWidth="1" min="4" max="15" width="5.13"/>
    <col customWidth="1" min="16" max="26" width="6.0"/>
    <col customWidth="1" min="27" max="27" width="5.5"/>
  </cols>
  <sheetData>
    <row r="1">
      <c r="A1" s="3" t="s">
        <v>4</v>
      </c>
    </row>
    <row r="2">
      <c r="A2" s="5" t="s">
        <v>5</v>
      </c>
    </row>
    <row r="3">
      <c r="A3" s="5" t="s">
        <v>7</v>
      </c>
    </row>
    <row r="4">
      <c r="A4" s="5" t="s">
        <v>8</v>
      </c>
    </row>
    <row r="5">
      <c r="A5" s="5" t="s">
        <v>10</v>
      </c>
    </row>
    <row r="6">
      <c r="A6" s="5" t="s">
        <v>12</v>
      </c>
      <c r="C6" s="8" t="s">
        <v>13</v>
      </c>
      <c r="D6" s="8">
        <v>200.0</v>
      </c>
    </row>
    <row r="7">
      <c r="A7" s="5" t="s">
        <v>17</v>
      </c>
      <c r="C7" s="8" t="s">
        <v>18</v>
      </c>
      <c r="D7" s="8">
        <v>10.0</v>
      </c>
    </row>
    <row r="8">
      <c r="A8" s="5" t="s">
        <v>19</v>
      </c>
      <c r="C8" s="8" t="s">
        <v>20</v>
      </c>
      <c r="D8" s="8">
        <v>30.0</v>
      </c>
    </row>
    <row r="9">
      <c r="A9" s="5" t="s">
        <v>22</v>
      </c>
      <c r="C9" s="8" t="s">
        <v>23</v>
      </c>
      <c r="D9" s="8">
        <v>5.0</v>
      </c>
    </row>
    <row r="10">
      <c r="A10" s="5"/>
      <c r="C10" s="8" t="s">
        <v>24</v>
      </c>
      <c r="D10" s="8">
        <v>0.006</v>
      </c>
    </row>
    <row r="11">
      <c r="A11" s="5"/>
      <c r="C11" s="8" t="s">
        <v>26</v>
      </c>
      <c r="D11" s="8">
        <v>1.0</v>
      </c>
    </row>
    <row r="12">
      <c r="A12" s="5" t="s">
        <v>28</v>
      </c>
      <c r="C12" s="8" t="s">
        <v>29</v>
      </c>
      <c r="D12" s="8">
        <v>3.5</v>
      </c>
    </row>
    <row r="13">
      <c r="A13" s="5"/>
      <c r="C13" s="8" t="s">
        <v>30</v>
      </c>
      <c r="D13" s="8">
        <v>3.5</v>
      </c>
    </row>
    <row r="14">
      <c r="A14" s="5" t="s">
        <v>31</v>
      </c>
      <c r="C14" s="8" t="s">
        <v>32</v>
      </c>
      <c r="D14" s="8">
        <v>1.0</v>
      </c>
      <c r="E14" s="8">
        <v>5.0</v>
      </c>
      <c r="F14" s="8">
        <v>9.0</v>
      </c>
      <c r="G14" s="8">
        <v>13.0</v>
      </c>
      <c r="H14" s="8">
        <v>17.0</v>
      </c>
      <c r="I14" s="8">
        <v>21.0</v>
      </c>
      <c r="J14" s="8">
        <v>25.0</v>
      </c>
      <c r="K14" s="8">
        <v>29.0</v>
      </c>
      <c r="L14" s="8">
        <v>33.0</v>
      </c>
      <c r="M14" s="8">
        <v>37.0</v>
      </c>
      <c r="N14" s="8">
        <v>41.0</v>
      </c>
      <c r="O14" s="8">
        <v>45.0</v>
      </c>
      <c r="P14" s="8">
        <v>49.0</v>
      </c>
      <c r="Q14" s="8">
        <v>53.0</v>
      </c>
      <c r="R14" s="8">
        <v>57.0</v>
      </c>
      <c r="S14" s="8">
        <v>61.0</v>
      </c>
      <c r="T14" s="8">
        <v>65.0</v>
      </c>
      <c r="U14" s="8">
        <v>69.0</v>
      </c>
      <c r="V14" s="8">
        <v>73.0</v>
      </c>
      <c r="W14" s="8">
        <v>77.0</v>
      </c>
      <c r="X14" s="8">
        <v>81.0</v>
      </c>
      <c r="Y14" s="8">
        <v>85.0</v>
      </c>
      <c r="Z14" s="8">
        <v>89.0</v>
      </c>
      <c r="AA14" s="8"/>
    </row>
    <row r="15">
      <c r="A15" s="5" t="s">
        <v>34</v>
      </c>
      <c r="C15" s="8" t="s">
        <v>36</v>
      </c>
      <c r="D15" s="8">
        <f t="shared" ref="D15:Z15" si="1">$D$8+D14*$D$13</f>
        <v>33.5</v>
      </c>
      <c r="E15" s="8">
        <f t="shared" si="1"/>
        <v>47.5</v>
      </c>
      <c r="F15" s="8">
        <f t="shared" si="1"/>
        <v>61.5</v>
      </c>
      <c r="G15" s="8">
        <f t="shared" si="1"/>
        <v>75.5</v>
      </c>
      <c r="H15" s="8">
        <f t="shared" si="1"/>
        <v>89.5</v>
      </c>
      <c r="I15" s="8">
        <f t="shared" si="1"/>
        <v>103.5</v>
      </c>
      <c r="J15" s="8">
        <f t="shared" si="1"/>
        <v>117.5</v>
      </c>
      <c r="K15" s="8">
        <f t="shared" si="1"/>
        <v>131.5</v>
      </c>
      <c r="L15" s="8">
        <f t="shared" si="1"/>
        <v>145.5</v>
      </c>
      <c r="M15" s="8">
        <f t="shared" si="1"/>
        <v>159.5</v>
      </c>
      <c r="N15" s="8">
        <f t="shared" si="1"/>
        <v>173.5</v>
      </c>
      <c r="O15" s="8">
        <f t="shared" si="1"/>
        <v>187.5</v>
      </c>
      <c r="P15" s="8">
        <f t="shared" si="1"/>
        <v>201.5</v>
      </c>
      <c r="Q15" s="8">
        <f t="shared" si="1"/>
        <v>215.5</v>
      </c>
      <c r="R15" s="8">
        <f t="shared" si="1"/>
        <v>229.5</v>
      </c>
      <c r="S15" s="8">
        <f t="shared" si="1"/>
        <v>243.5</v>
      </c>
      <c r="T15" s="8">
        <f t="shared" si="1"/>
        <v>257.5</v>
      </c>
      <c r="U15" s="8">
        <f t="shared" si="1"/>
        <v>271.5</v>
      </c>
      <c r="V15" s="8">
        <f t="shared" si="1"/>
        <v>285.5</v>
      </c>
      <c r="W15" s="8">
        <f t="shared" si="1"/>
        <v>299.5</v>
      </c>
      <c r="X15" s="8">
        <f t="shared" si="1"/>
        <v>313.5</v>
      </c>
      <c r="Y15" s="8">
        <f t="shared" si="1"/>
        <v>327.5</v>
      </c>
      <c r="Z15" s="8">
        <f t="shared" si="1"/>
        <v>341.5</v>
      </c>
      <c r="AA15" s="8"/>
    </row>
    <row r="16">
      <c r="A16" s="12" t="s">
        <v>55</v>
      </c>
      <c r="C16" s="8" t="s">
        <v>60</v>
      </c>
      <c r="D16" s="8">
        <f t="shared" ref="D16:Z16" si="2">$D$7+D14*$D$12</f>
        <v>13.5</v>
      </c>
      <c r="E16" s="8">
        <f t="shared" si="2"/>
        <v>27.5</v>
      </c>
      <c r="F16" s="8">
        <f t="shared" si="2"/>
        <v>41.5</v>
      </c>
      <c r="G16" s="8">
        <f t="shared" si="2"/>
        <v>55.5</v>
      </c>
      <c r="H16" s="8">
        <f t="shared" si="2"/>
        <v>69.5</v>
      </c>
      <c r="I16" s="8">
        <f t="shared" si="2"/>
        <v>83.5</v>
      </c>
      <c r="J16" s="8">
        <f t="shared" si="2"/>
        <v>97.5</v>
      </c>
      <c r="K16" s="8">
        <f t="shared" si="2"/>
        <v>111.5</v>
      </c>
      <c r="L16" s="8">
        <f t="shared" si="2"/>
        <v>125.5</v>
      </c>
      <c r="M16" s="8">
        <f t="shared" si="2"/>
        <v>139.5</v>
      </c>
      <c r="N16" s="8">
        <f t="shared" si="2"/>
        <v>153.5</v>
      </c>
      <c r="O16" s="8">
        <f t="shared" si="2"/>
        <v>167.5</v>
      </c>
      <c r="P16" s="8">
        <f t="shared" si="2"/>
        <v>181.5</v>
      </c>
      <c r="Q16" s="8">
        <f t="shared" si="2"/>
        <v>195.5</v>
      </c>
      <c r="R16" s="8">
        <f t="shared" si="2"/>
        <v>209.5</v>
      </c>
      <c r="S16" s="8">
        <f t="shared" si="2"/>
        <v>223.5</v>
      </c>
      <c r="T16" s="8">
        <f t="shared" si="2"/>
        <v>237.5</v>
      </c>
      <c r="U16" s="8">
        <f t="shared" si="2"/>
        <v>251.5</v>
      </c>
      <c r="V16" s="8">
        <f t="shared" si="2"/>
        <v>265.5</v>
      </c>
      <c r="W16" s="8">
        <f t="shared" si="2"/>
        <v>279.5</v>
      </c>
      <c r="X16" s="8">
        <f t="shared" si="2"/>
        <v>293.5</v>
      </c>
      <c r="Y16" s="8">
        <f t="shared" si="2"/>
        <v>307.5</v>
      </c>
      <c r="Z16" s="8">
        <f t="shared" si="2"/>
        <v>321.5</v>
      </c>
      <c r="AA16" s="8"/>
    </row>
    <row r="17">
      <c r="A17" s="12" t="s">
        <v>71</v>
      </c>
      <c r="B17" s="13">
        <f>ROUND( D15- D15*((D16*$D$9)/(1+(D16*$D$9))),0)</f>
        <v>0</v>
      </c>
      <c r="C17" s="8" t="s">
        <v>77</v>
      </c>
      <c r="D17" s="13">
        <f t="shared" ref="D17:Z17" si="3"> ROUND(D15-D15*(D16*$D$10/(1+D16*$D$10)),0)</f>
        <v>31</v>
      </c>
      <c r="E17" s="13">
        <f t="shared" si="3"/>
        <v>41</v>
      </c>
      <c r="F17" s="13">
        <f t="shared" si="3"/>
        <v>49</v>
      </c>
      <c r="G17" s="13">
        <f t="shared" si="3"/>
        <v>57</v>
      </c>
      <c r="H17" s="13">
        <f t="shared" si="3"/>
        <v>63</v>
      </c>
      <c r="I17" s="13">
        <f t="shared" si="3"/>
        <v>69</v>
      </c>
      <c r="J17" s="13">
        <f t="shared" si="3"/>
        <v>74</v>
      </c>
      <c r="K17" s="13">
        <f t="shared" si="3"/>
        <v>79</v>
      </c>
      <c r="L17" s="13">
        <f t="shared" si="3"/>
        <v>83</v>
      </c>
      <c r="M17" s="13">
        <f t="shared" si="3"/>
        <v>87</v>
      </c>
      <c r="N17" s="13">
        <f t="shared" si="3"/>
        <v>90</v>
      </c>
      <c r="O17" s="13">
        <f t="shared" si="3"/>
        <v>94</v>
      </c>
      <c r="P17" s="13">
        <f t="shared" si="3"/>
        <v>96</v>
      </c>
      <c r="Q17" s="13">
        <f t="shared" si="3"/>
        <v>99</v>
      </c>
      <c r="R17" s="13">
        <f t="shared" si="3"/>
        <v>102</v>
      </c>
      <c r="S17" s="13">
        <f t="shared" si="3"/>
        <v>104</v>
      </c>
      <c r="T17" s="13">
        <f t="shared" si="3"/>
        <v>106</v>
      </c>
      <c r="U17" s="13">
        <f t="shared" si="3"/>
        <v>108</v>
      </c>
      <c r="V17" s="13">
        <f t="shared" si="3"/>
        <v>110</v>
      </c>
      <c r="W17" s="13">
        <f t="shared" si="3"/>
        <v>112</v>
      </c>
      <c r="X17" s="13">
        <f t="shared" si="3"/>
        <v>114</v>
      </c>
      <c r="Y17" s="13">
        <f t="shared" si="3"/>
        <v>115</v>
      </c>
      <c r="Z17" s="13">
        <f t="shared" si="3"/>
        <v>117</v>
      </c>
    </row>
    <row r="18">
      <c r="A18" s="12" t="s">
        <v>83</v>
      </c>
      <c r="C18" s="8" t="s">
        <v>84</v>
      </c>
      <c r="D18" s="13">
        <f t="shared" ref="D18:Z18" si="4">D15-D17</f>
        <v>2.5</v>
      </c>
      <c r="E18" s="13">
        <f t="shared" si="4"/>
        <v>6.5</v>
      </c>
      <c r="F18" s="13">
        <f t="shared" si="4"/>
        <v>12.5</v>
      </c>
      <c r="G18" s="13">
        <f t="shared" si="4"/>
        <v>18.5</v>
      </c>
      <c r="H18" s="13">
        <f t="shared" si="4"/>
        <v>26.5</v>
      </c>
      <c r="I18" s="13">
        <f t="shared" si="4"/>
        <v>34.5</v>
      </c>
      <c r="J18" s="13">
        <f t="shared" si="4"/>
        <v>43.5</v>
      </c>
      <c r="K18" s="13">
        <f t="shared" si="4"/>
        <v>52.5</v>
      </c>
      <c r="L18" s="13">
        <f t="shared" si="4"/>
        <v>62.5</v>
      </c>
      <c r="M18" s="13">
        <f t="shared" si="4"/>
        <v>72.5</v>
      </c>
      <c r="N18" s="13">
        <f t="shared" si="4"/>
        <v>83.5</v>
      </c>
      <c r="O18" s="13">
        <f t="shared" si="4"/>
        <v>93.5</v>
      </c>
      <c r="P18" s="13">
        <f t="shared" si="4"/>
        <v>105.5</v>
      </c>
      <c r="Q18" s="13">
        <f t="shared" si="4"/>
        <v>116.5</v>
      </c>
      <c r="R18" s="13">
        <f t="shared" si="4"/>
        <v>127.5</v>
      </c>
      <c r="S18" s="13">
        <f t="shared" si="4"/>
        <v>139.5</v>
      </c>
      <c r="T18" s="13">
        <f t="shared" si="4"/>
        <v>151.5</v>
      </c>
      <c r="U18" s="13">
        <f t="shared" si="4"/>
        <v>163.5</v>
      </c>
      <c r="V18" s="13">
        <f t="shared" si="4"/>
        <v>175.5</v>
      </c>
      <c r="W18" s="13">
        <f t="shared" si="4"/>
        <v>187.5</v>
      </c>
      <c r="X18" s="13">
        <f t="shared" si="4"/>
        <v>199.5</v>
      </c>
      <c r="Y18" s="13">
        <f t="shared" si="4"/>
        <v>212.5</v>
      </c>
      <c r="Z18" s="13">
        <f t="shared" si="4"/>
        <v>224.5</v>
      </c>
    </row>
    <row r="19">
      <c r="A19" s="12" t="s">
        <v>92</v>
      </c>
      <c r="C19" s="8" t="s">
        <v>93</v>
      </c>
      <c r="D19" s="13" t="str">
        <f t="shared" ref="D19:Z19" si="5">ROUND(D18/D15 *100,0)&amp;"%"</f>
        <v>7%</v>
      </c>
      <c r="E19" s="13" t="str">
        <f t="shared" si="5"/>
        <v>14%</v>
      </c>
      <c r="F19" s="13" t="str">
        <f t="shared" si="5"/>
        <v>20%</v>
      </c>
      <c r="G19" s="13" t="str">
        <f t="shared" si="5"/>
        <v>25%</v>
      </c>
      <c r="H19" s="13" t="str">
        <f t="shared" si="5"/>
        <v>30%</v>
      </c>
      <c r="I19" s="13" t="str">
        <f t="shared" si="5"/>
        <v>33%</v>
      </c>
      <c r="J19" s="13" t="str">
        <f t="shared" si="5"/>
        <v>37%</v>
      </c>
      <c r="K19" s="13" t="str">
        <f t="shared" si="5"/>
        <v>40%</v>
      </c>
      <c r="L19" s="13" t="str">
        <f t="shared" si="5"/>
        <v>43%</v>
      </c>
      <c r="M19" s="13" t="str">
        <f t="shared" si="5"/>
        <v>45%</v>
      </c>
      <c r="N19" s="13" t="str">
        <f t="shared" si="5"/>
        <v>48%</v>
      </c>
      <c r="O19" s="13" t="str">
        <f t="shared" si="5"/>
        <v>50%</v>
      </c>
      <c r="P19" s="13" t="str">
        <f t="shared" si="5"/>
        <v>52%</v>
      </c>
      <c r="Q19" s="13" t="str">
        <f t="shared" si="5"/>
        <v>54%</v>
      </c>
      <c r="R19" s="13" t="str">
        <f t="shared" si="5"/>
        <v>56%</v>
      </c>
      <c r="S19" s="13" t="str">
        <f t="shared" si="5"/>
        <v>57%</v>
      </c>
      <c r="T19" s="13" t="str">
        <f t="shared" si="5"/>
        <v>59%</v>
      </c>
      <c r="U19" s="13" t="str">
        <f t="shared" si="5"/>
        <v>60%</v>
      </c>
      <c r="V19" s="13" t="str">
        <f t="shared" si="5"/>
        <v>61%</v>
      </c>
      <c r="W19" s="13" t="str">
        <f t="shared" si="5"/>
        <v>63%</v>
      </c>
      <c r="X19" s="13" t="str">
        <f t="shared" si="5"/>
        <v>64%</v>
      </c>
      <c r="Y19" s="13" t="str">
        <f t="shared" si="5"/>
        <v>65%</v>
      </c>
      <c r="Z19" s="13" t="str">
        <f t="shared" si="5"/>
        <v>66%</v>
      </c>
    </row>
    <row r="20">
      <c r="C20" s="8" t="s">
        <v>99</v>
      </c>
      <c r="D20" s="13">
        <f t="shared" ref="D20:Z20" si="6">$D$6+$D$9*$D$11*D14</f>
        <v>205</v>
      </c>
      <c r="E20" s="13">
        <f t="shared" si="6"/>
        <v>225</v>
      </c>
      <c r="F20" s="13">
        <f t="shared" si="6"/>
        <v>245</v>
      </c>
      <c r="G20" s="13">
        <f t="shared" si="6"/>
        <v>265</v>
      </c>
      <c r="H20" s="13">
        <f t="shared" si="6"/>
        <v>285</v>
      </c>
      <c r="I20" s="13">
        <f t="shared" si="6"/>
        <v>305</v>
      </c>
      <c r="J20" s="13">
        <f t="shared" si="6"/>
        <v>325</v>
      </c>
      <c r="K20" s="13">
        <f t="shared" si="6"/>
        <v>345</v>
      </c>
      <c r="L20" s="13">
        <f t="shared" si="6"/>
        <v>365</v>
      </c>
      <c r="M20" s="13">
        <f t="shared" si="6"/>
        <v>385</v>
      </c>
      <c r="N20" s="13">
        <f t="shared" si="6"/>
        <v>405</v>
      </c>
      <c r="O20" s="13">
        <f t="shared" si="6"/>
        <v>425</v>
      </c>
      <c r="P20" s="13">
        <f t="shared" si="6"/>
        <v>445</v>
      </c>
      <c r="Q20" s="13">
        <f t="shared" si="6"/>
        <v>465</v>
      </c>
      <c r="R20" s="13">
        <f t="shared" si="6"/>
        <v>485</v>
      </c>
      <c r="S20" s="13">
        <f t="shared" si="6"/>
        <v>505</v>
      </c>
      <c r="T20" s="13">
        <f t="shared" si="6"/>
        <v>525</v>
      </c>
      <c r="U20" s="13">
        <f t="shared" si="6"/>
        <v>545</v>
      </c>
      <c r="V20" s="13">
        <f t="shared" si="6"/>
        <v>565</v>
      </c>
      <c r="W20" s="13">
        <f t="shared" si="6"/>
        <v>585</v>
      </c>
      <c r="X20" s="13">
        <f t="shared" si="6"/>
        <v>605</v>
      </c>
      <c r="Y20" s="13">
        <f t="shared" si="6"/>
        <v>625</v>
      </c>
      <c r="Z20" s="13">
        <f t="shared" si="6"/>
        <v>645</v>
      </c>
    </row>
    <row r="21">
      <c r="C21" s="8" t="s">
        <v>110</v>
      </c>
      <c r="D21" s="13">
        <f t="shared" ref="D21:Z21" si="7">ROUND(D20/D17,1)</f>
        <v>6.6</v>
      </c>
      <c r="E21" s="13">
        <f t="shared" si="7"/>
        <v>5.5</v>
      </c>
      <c r="F21" s="13">
        <f t="shared" si="7"/>
        <v>5</v>
      </c>
      <c r="G21" s="13">
        <f t="shared" si="7"/>
        <v>4.6</v>
      </c>
      <c r="H21" s="13">
        <f t="shared" si="7"/>
        <v>4.5</v>
      </c>
      <c r="I21" s="13">
        <f t="shared" si="7"/>
        <v>4.4</v>
      </c>
      <c r="J21" s="13">
        <f t="shared" si="7"/>
        <v>4.4</v>
      </c>
      <c r="K21" s="13">
        <f t="shared" si="7"/>
        <v>4.4</v>
      </c>
      <c r="L21" s="13">
        <f t="shared" si="7"/>
        <v>4.4</v>
      </c>
      <c r="M21" s="13">
        <f t="shared" si="7"/>
        <v>4.4</v>
      </c>
      <c r="N21" s="13">
        <f t="shared" si="7"/>
        <v>4.5</v>
      </c>
      <c r="O21" s="13">
        <f t="shared" si="7"/>
        <v>4.5</v>
      </c>
      <c r="P21" s="13">
        <f t="shared" si="7"/>
        <v>4.6</v>
      </c>
      <c r="Q21" s="13">
        <f t="shared" si="7"/>
        <v>4.7</v>
      </c>
      <c r="R21" s="13">
        <f t="shared" si="7"/>
        <v>4.8</v>
      </c>
      <c r="S21" s="13">
        <f t="shared" si="7"/>
        <v>4.9</v>
      </c>
      <c r="T21" s="13">
        <f t="shared" si="7"/>
        <v>5</v>
      </c>
      <c r="U21" s="13">
        <f t="shared" si="7"/>
        <v>5</v>
      </c>
      <c r="V21" s="13">
        <f t="shared" si="7"/>
        <v>5.1</v>
      </c>
      <c r="W21" s="13">
        <f t="shared" si="7"/>
        <v>5.2</v>
      </c>
      <c r="X21" s="13">
        <f t="shared" si="7"/>
        <v>5.3</v>
      </c>
      <c r="Y21" s="13">
        <f t="shared" si="7"/>
        <v>5.4</v>
      </c>
      <c r="Z21" s="13">
        <f t="shared" si="7"/>
        <v>5.5</v>
      </c>
    </row>
    <row r="22">
      <c r="C22" s="8" t="s">
        <v>113</v>
      </c>
      <c r="D22" s="13">
        <f t="shared" ref="D22:Z22" si="8">Round(D20/D15,0)</f>
        <v>6</v>
      </c>
      <c r="E22" s="13">
        <f t="shared" si="8"/>
        <v>5</v>
      </c>
      <c r="F22" s="13">
        <f t="shared" si="8"/>
        <v>4</v>
      </c>
      <c r="G22" s="13">
        <f t="shared" si="8"/>
        <v>4</v>
      </c>
      <c r="H22" s="13">
        <f t="shared" si="8"/>
        <v>3</v>
      </c>
      <c r="I22" s="13">
        <f t="shared" si="8"/>
        <v>3</v>
      </c>
      <c r="J22" s="13">
        <f t="shared" si="8"/>
        <v>3</v>
      </c>
      <c r="K22" s="13">
        <f t="shared" si="8"/>
        <v>3</v>
      </c>
      <c r="L22" s="13">
        <f t="shared" si="8"/>
        <v>3</v>
      </c>
      <c r="M22" s="13">
        <f t="shared" si="8"/>
        <v>2</v>
      </c>
      <c r="N22" s="13">
        <f t="shared" si="8"/>
        <v>2</v>
      </c>
      <c r="O22" s="13">
        <f t="shared" si="8"/>
        <v>2</v>
      </c>
      <c r="P22" s="13">
        <f t="shared" si="8"/>
        <v>2</v>
      </c>
      <c r="Q22" s="13">
        <f t="shared" si="8"/>
        <v>2</v>
      </c>
      <c r="R22" s="13">
        <f t="shared" si="8"/>
        <v>2</v>
      </c>
      <c r="S22" s="13">
        <f t="shared" si="8"/>
        <v>2</v>
      </c>
      <c r="T22" s="13">
        <f t="shared" si="8"/>
        <v>2</v>
      </c>
      <c r="U22" s="13">
        <f t="shared" si="8"/>
        <v>2</v>
      </c>
      <c r="V22" s="13">
        <f t="shared" si="8"/>
        <v>2</v>
      </c>
      <c r="W22" s="13">
        <f t="shared" si="8"/>
        <v>2</v>
      </c>
      <c r="X22" s="13">
        <f t="shared" si="8"/>
        <v>2</v>
      </c>
      <c r="Y22" s="13">
        <f t="shared" si="8"/>
        <v>2</v>
      </c>
      <c r="Z22" s="13">
        <f t="shared" si="8"/>
        <v>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