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/"/>
    </mc:Choice>
  </mc:AlternateContent>
  <xr:revisionPtr revIDLastSave="116" documentId="8_{740024A6-1B65-4017-A754-DBB94AC48CA3}" xr6:coauthVersionLast="47" xr6:coauthVersionMax="47" xr10:uidLastSave="{05C05F73-2E6E-4820-90D1-7E57E5B8E23B}"/>
  <bookViews>
    <workbookView xWindow="-110" yWindow="-110" windowWidth="19420" windowHeight="10420" activeTab="2" xr2:uid="{50F61F0E-0366-4A0C-BD0F-19332FD87CC5}"/>
  </bookViews>
  <sheets>
    <sheet name="menu" sheetId="2" r:id="rId1"/>
    <sheet name="Analysis" sheetId="1" r:id="rId2"/>
    <sheet name="Analysis2" sheetId="3" r:id="rId3"/>
  </sheets>
  <definedNames>
    <definedName name="ExternalData_1" localSheetId="0" hidden="1">menu!$A$1:$X$261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2" i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<sst xmlns="http://schemas.openxmlformats.org/spreadsheetml/2006/main" count="859" uniqueCount="406">
  <si>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</si>
  <si>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</si>
  <si>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</si>
  <si>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</si>
  <si>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</si>
  <si>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</si>
  <si>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</si>
  <si>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</si>
  <si>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</si>
  <si>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</si>
  <si>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</si>
  <si>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</si>
  <si>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</si>
  <si>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</si>
  <si>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</si>
  <si>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</si>
  <si>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</si>
  <si>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</si>
  <si>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</si>
  <si>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</si>
  <si>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</si>
  <si>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</si>
  <si>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</si>
  <si>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</si>
  <si>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</si>
  <si>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</si>
  <si>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</si>
  <si>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</si>
  <si>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</si>
  <si>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</si>
  <si>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</si>
  <si>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</si>
  <si>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</si>
  <si>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</si>
  <si>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</si>
  <si>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</si>
  <si>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</si>
  <si>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</si>
  <si>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</si>
  <si>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</si>
  <si>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</si>
  <si>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</si>
  <si>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</si>
  <si>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</si>
  <si>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</si>
  <si>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</si>
  <si>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</si>
  <si>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</si>
  <si>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</si>
  <si>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</si>
  <si>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</si>
  <si>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</si>
  <si>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</si>
  <si>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</si>
  <si>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</si>
  <si>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</si>
  <si>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</si>
  <si>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</si>
  <si>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</si>
  <si>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</si>
  <si>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</si>
  <si>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</si>
  <si>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</si>
  <si>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</si>
  <si>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</si>
  <si>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</si>
  <si>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</si>
  <si>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</si>
  <si>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</si>
  <si>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</si>
  <si>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</si>
  <si>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</si>
  <si>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</si>
  <si>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</si>
  <si>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</si>
  <si>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</si>
  <si>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</si>
  <si>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</si>
  <si>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</si>
  <si>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</si>
  <si>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</si>
  <si>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</si>
  <si>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</si>
  <si>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</si>
  <si>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</si>
  <si>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</si>
  <si>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</si>
  <si>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</si>
  <si>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</si>
  <si>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</si>
  <si>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</si>
  <si>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</si>
  <si>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</si>
  <si>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</si>
  <si>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</si>
  <si>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</si>
  <si>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</si>
  <si>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</si>
  <si>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</si>
  <si>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</si>
  <si>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</si>
  <si>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</si>
  <si>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</si>
  <si>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</si>
  <si>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</si>
  <si>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</si>
  <si>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</si>
  <si>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</si>
  <si>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</si>
  <si>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</si>
  <si>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</si>
  <si>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</si>
  <si>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</si>
  <si>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</si>
  <si>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</si>
  <si>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</si>
  <si>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</si>
  <si>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</si>
  <si>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</si>
  <si>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</si>
  <si>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</si>
  <si>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</si>
  <si>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</si>
  <si>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</si>
  <si>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</si>
  <si>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</si>
  <si>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</si>
  <si>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</si>
  <si>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</si>
  <si>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</si>
  <si>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</si>
  <si>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</si>
  <si>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</si>
  <si>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</si>
  <si>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</si>
  <si>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</si>
  <si>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</si>
  <si>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</si>
  <si>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</si>
  <si>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</si>
  <si>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</si>
  <si>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</si>
  <si>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</si>
  <si>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</si>
  <si>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</si>
  <si>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</si>
  <si>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</si>
  <si>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</si>
  <si>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</si>
  <si>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</si>
  <si>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</si>
  <si>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</si>
  <si>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</si>
  <si>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</si>
  <si>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</si>
  <si>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</si>
  <si>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</si>
  <si>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</si>
  <si>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</si>
  <si>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</si>
  <si>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</si>
  <si>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</si>
  <si>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</si>
  <si>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</si>
  <si>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</si>
  <si>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</si>
  <si>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</si>
  <si>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</si>
  <si>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</si>
  <si>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</si>
  <si>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</si>
  <si>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</si>
  <si>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</si>
  <si>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</si>
  <si>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</si>
  <si>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</si>
  <si>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</si>
  <si>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</si>
  <si>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</si>
  <si>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</si>
  <si>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</si>
  <si>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</si>
  <si>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</si>
  <si>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</si>
  <si>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</si>
  <si>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</si>
  <si>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</si>
  <si>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</si>
  <si>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</si>
  <si>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</si>
  <si>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</si>
  <si>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</si>
  <si>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</si>
  <si>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</si>
  <si>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</si>
  <si>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</si>
  <si>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</si>
  <si>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</si>
  <si>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</si>
  <si>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</si>
  <si>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</si>
  <si>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</si>
  <si>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</si>
  <si>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</si>
  <si>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</si>
  <si>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</si>
  <si>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</si>
  <si>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</si>
  <si>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</si>
  <si>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</si>
  <si>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</si>
  <si>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</si>
  <si>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</si>
  <si>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</si>
  <si>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</si>
  <si>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</si>
  <si>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</si>
  <si>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</si>
  <si>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</si>
  <si>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</si>
  <si>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</si>
  <si>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</si>
  <si>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</si>
  <si>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</si>
  <si>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</si>
  <si>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</si>
  <si>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</si>
  <si>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</si>
  <si>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</si>
  <si>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</si>
  <si>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</si>
  <si>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</si>
  <si>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</si>
  <si>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</si>
  <si>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</si>
  <si>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</si>
  <si>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</si>
  <si>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</si>
  <si>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</si>
  <si>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</si>
  <si>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</si>
  <si>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</si>
  <si>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</si>
  <si>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</si>
  <si>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</si>
  <si>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</si>
  <si>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</si>
  <si>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</si>
  <si>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</si>
  <si>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</si>
  <si>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</si>
  <si>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</si>
  <si>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</si>
  <si>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</si>
  <si>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</si>
  <si>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</si>
  <si>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</si>
  <si>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</si>
  <si>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</si>
  <si>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</si>
  <si>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</si>
  <si>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</si>
  <si>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</si>
  <si>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</si>
  <si>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</si>
  <si>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</si>
  <si>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</si>
  <si>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</si>
  <si>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</si>
  <si>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</si>
  <si>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</si>
  <si>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</si>
  <si>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</si>
  <si>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</si>
  <si>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</si>
  <si>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</si>
  <si>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</si>
  <si>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</si>
  <si>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</si>
  <si>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</si>
  <si>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</si>
  <si>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</si>
  <si>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</si>
  <si>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</si>
  <si>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</si>
  <si>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</si>
  <si>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</si>
  <si>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</si>
  <si>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</si>
  <si>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</si>
  <si>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</si>
  <si>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</si>
  <si>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</si>
  <si>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</si>
  <si>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</si>
  <si>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</si>
  <si>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</si>
  <si>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</si>
  <si>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</si>
  <si>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</si>
  <si>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</si>
  <si>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</si>
  <si>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</si>
  <si>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</si>
  <si>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</si>
  <si>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</si>
  <si>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</si>
  <si>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</si>
  <si>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</si>
  <si>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</si>
  <si>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</si>
  <si>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</si>
  <si>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</si>
  <si>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</si>
  <si>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</si>
  <si>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</si>
  <si>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</si>
  <si>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</si>
  <si>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</si>
  <si>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</si>
  <si>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</si>
  <si>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</si>
  <si>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</si>
  <si>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</si>
  <si>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</si>
  <si>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</si>
  <si>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</si>
  <si>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</si>
  <si>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</si>
  <si>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</si>
  <si>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</si>
  <si>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</si>
  <si>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</si>
  <si>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</si>
  <si>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</si>
  <si>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</si>
  <si>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</si>
  <si>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</si>
  <si>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</si>
  <si>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</si>
  <si>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</si>
  <si>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</si>
  <si>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</si>
  <si>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</si>
  <si>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</si>
  <si>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</si>
  <si>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</si>
  <si>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</si>
  <si>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</si>
  <si>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</si>
  <si>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</si>
  <si>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</si>
  <si>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</si>
  <si>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</si>
  <si>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</si>
  <si>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</si>
  <si>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</si>
  <si>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</si>
  <si>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</si>
  <si>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</si>
  <si>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</si>
  <si>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</si>
  <si>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</si>
  <si>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</si>
  <si>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</si>
  <si>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</si>
  <si>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</si>
  <si>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</si>
  <si>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</si>
  <si>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</si>
  <si>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</si>
  <si>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</si>
  <si>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</si>
  <si>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</si>
  <si>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</si>
  <si>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</si>
  <si>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</si>
  <si>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</si>
  <si>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</si>
  <si>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</si>
  <si>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</si>
  <si>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</si>
  <si>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</si>
  <si>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</si>
  <si>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</si>
  <si>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</si>
  <si>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</si>
  <si>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</si>
  <si>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</si>
  <si>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</si>
  <si>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</si>
  <si>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</si>
  <si>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</si>
  <si>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</si>
  <si>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</si>
  <si>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</si>
  <si>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</si>
  <si>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</si>
  <si>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</si>
  <si>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</si>
  <si>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</si>
  <si>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SD</t>
  </si>
  <si>
    <t>Median</t>
  </si>
  <si>
    <t>IQR</t>
  </si>
  <si>
    <t>Calculation/Column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</si>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</sst>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ont="1" applyFill="1"/>
    <xf numFmtId="0" fontId="0" fillId="0" borderId="1" xfId="0" applyFont="1" applyFill="1" applyBorder="1"/>
    <xf numFmtId="0" fontId="0" fillId="0" borderId="2" xfId="0" applyFont="1" applyFill="1" applyBorder="1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topLeftCell="A247" workbookViewId="0">
      <selection activeCell="D1" sqref="D1:Y1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BED9-E9B2-4C7E-8033-B40EBF77FAED}">
  <dimension ref="A1:W23"/>
  <sheetViews>
    <sheetView zoomScale="70" zoomScaleNormal="70" workbookViewId="0">
      <selection sqref="A1:W5"/>
    </sheetView>
  </sheetViews>
  <sheetFormatPr defaultRowHeight="14.5" x14ac:dyDescent="0.35"/>
  <cols>
    <col min="1" max="1" width="17.7265625" bestFit="1" customWidth="1"/>
    <col min="2" max="2" width="10.36328125" bestFit="1" customWidth="1"/>
    <col min="3" max="3" width="15.26953125" bestFit="1" customWidth="1"/>
    <col min="4" max="4" width="10.36328125" bestFit="1" customWidth="1"/>
    <col min="5" max="5" width="21.26953125" bestFit="1" customWidth="1"/>
    <col min="6" max="6" width="12.08984375" bestFit="1" customWidth="1"/>
    <col min="7" max="7" width="25.08984375" bestFit="1" customWidth="1"/>
    <col min="8" max="8" width="8.54296875" bestFit="1" customWidth="1"/>
    <col min="9" max="9" width="10.36328125" bestFit="1" customWidth="1"/>
    <col min="10" max="10" width="23.453125" bestFit="1" customWidth="1"/>
    <col min="11" max="11" width="8.6328125" bestFit="1" customWidth="1"/>
    <col min="12" max="12" width="20.1796875" bestFit="1" customWidth="1"/>
    <col min="13" max="13" width="13.26953125" bestFit="1" customWidth="1"/>
    <col min="14" max="14" width="26.36328125" bestFit="1" customWidth="1"/>
    <col min="15" max="15" width="11.54296875" bestFit="1" customWidth="1"/>
    <col min="16" max="16" width="24.6328125" bestFit="1" customWidth="1"/>
    <col min="17" max="19" width="8.81640625" bestFit="1" customWidth="1"/>
    <col min="20" max="20" width="8.7265625" customWidth="1"/>
    <col min="21" max="21" width="20.453125" bestFit="1" customWidth="1"/>
    <col min="22" max="22" width="17.36328125" bestFit="1" customWidth="1"/>
    <col min="23" max="23" width="14.81640625" bestFit="1" customWidth="1"/>
  </cols>
  <sheetData>
    <row r="1" spans="1:23" x14ac:dyDescent="0.35">
      <c r="A1" s="2" t="s">
        <v>404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4" t="s">
        <v>400</v>
      </c>
    </row>
    <row r="2" spans="1:23" x14ac:dyDescent="0.35">
      <c r="A2" s="3" t="s">
        <v>405</v>
      </c>
      <c r="B2" s="5">
        <f>AVERAGE(menu!D:D)</f>
        <v>368.26923076923077</v>
      </c>
      <c r="C2" s="5">
        <f>AVERAGE(menu!E:E)</f>
        <v>127.09615384615384</v>
      </c>
      <c r="D2" s="5">
        <f>AVERAGE(menu!F:F)</f>
        <v>16.346153846153847</v>
      </c>
      <c r="E2" s="5">
        <f>AVERAGE(menu!G:G)</f>
        <v>21.815384615384616</v>
      </c>
      <c r="F2" s="5">
        <f>AVERAGE(menu!H:H)</f>
        <v>9.6423076923076927</v>
      </c>
      <c r="G2" s="5">
        <f>AVERAGE(menu!I:I)</f>
        <v>29.965384615384615</v>
      </c>
      <c r="H2" s="5">
        <f>AVERAGE(menu!J:J)</f>
        <v>1</v>
      </c>
      <c r="I2" s="5">
        <f>AVERAGE(menu!K:K)</f>
        <v>54.942307692307693</v>
      </c>
      <c r="J2" s="5">
        <f>AVERAGE(menu!L:L)</f>
        <v>18.392307692307693</v>
      </c>
      <c r="K2" s="5">
        <f>AVERAGE(menu!M:M)</f>
        <v>495.75</v>
      </c>
      <c r="L2" s="5">
        <f>AVERAGE(menu!N:N)</f>
        <v>20.676923076923078</v>
      </c>
      <c r="M2" s="5">
        <f>AVERAGE(menu!O:O)</f>
        <v>47.346153846153847</v>
      </c>
      <c r="N2" s="5">
        <f>AVERAGE(menu!P:P)</f>
        <v>15.780769230769231</v>
      </c>
      <c r="O2" s="5">
        <f>AVERAGE(menu!Q:Q)</f>
        <v>1.6307692307692307</v>
      </c>
      <c r="P2" s="5">
        <f>AVERAGE(menu!R:R)</f>
        <v>6.5307692307692307</v>
      </c>
      <c r="Q2" s="5">
        <f>AVERAGE(menu!S:S)</f>
        <v>29.423076923076923</v>
      </c>
      <c r="R2" s="5">
        <f>AVERAGE(menu!T:T)</f>
        <v>13.338461538461539</v>
      </c>
      <c r="S2" s="5">
        <f>AVERAGE(menu!U:U)</f>
        <v>13.426923076923076</v>
      </c>
      <c r="T2" s="5">
        <f>AVERAGE(menu!V:V)</f>
        <v>8.5346153846153854</v>
      </c>
      <c r="U2" s="5">
        <f>AVERAGE(menu!W:W)</f>
        <v>20.973076923076924</v>
      </c>
      <c r="V2" s="5">
        <f>AVERAGE(menu!X:X)</f>
        <v>7.7346153846153847</v>
      </c>
      <c r="W2" s="5">
        <f>AVERAGE(menu!Y:Y)</f>
        <v>163.83076923076922</v>
      </c>
    </row>
    <row r="3" spans="1:23" x14ac:dyDescent="0.35">
      <c r="A3" s="3" t="s">
        <v>401</v>
      </c>
      <c r="B3" s="5">
        <f>_xlfn.STDEV.S(menu!D:D)</f>
        <v>240.26988649145849</v>
      </c>
      <c r="C3" s="5">
        <f>_xlfn.STDEV.S(menu!E:E)</f>
        <v>127.87591409643727</v>
      </c>
      <c r="D3" s="5">
        <f>_xlfn.STDEV.S(menu!F:F)</f>
        <v>14.9308374825362</v>
      </c>
      <c r="E3" s="5">
        <f>_xlfn.STDEV.S(menu!G:G)</f>
        <v>21.885198755367167</v>
      </c>
      <c r="F3" s="5">
        <f>_xlfn.STDEV.S(menu!H:H)</f>
        <v>10.836399161047307</v>
      </c>
      <c r="G3" s="5">
        <f>_xlfn.STDEV.S(menu!I:I)</f>
        <v>26.6392088057706</v>
      </c>
      <c r="H3" s="5">
        <f>_xlfn.STDEV.S(menu!J:J)</f>
        <v>3.1805392806613968</v>
      </c>
      <c r="I3" s="5">
        <f>_xlfn.STDEV.S(menu!K:K)</f>
        <v>87.269257471765499</v>
      </c>
      <c r="J3" s="5">
        <f>_xlfn.STDEV.S(menu!L:L)</f>
        <v>29.09165283933288</v>
      </c>
      <c r="K3" s="5">
        <f>_xlfn.STDEV.S(menu!M:M)</f>
        <v>577.02632298113349</v>
      </c>
      <c r="L3" s="5">
        <f>_xlfn.STDEV.S(menu!N:N)</f>
        <v>24.034953756539704</v>
      </c>
      <c r="M3" s="5">
        <f>_xlfn.STDEV.S(menu!O:O)</f>
        <v>28.252231685100472</v>
      </c>
      <c r="N3" s="5">
        <f>_xlfn.STDEV.S(menu!P:P)</f>
        <v>9.4195442606218531</v>
      </c>
      <c r="O3" s="5">
        <f>_xlfn.STDEV.S(menu!Q:Q)</f>
        <v>1.5677170847244275</v>
      </c>
      <c r="P3" s="5">
        <f>_xlfn.STDEV.S(menu!R:R)</f>
        <v>6.3070573470496027</v>
      </c>
      <c r="Q3" s="5">
        <f>_xlfn.STDEV.S(menu!S:S)</f>
        <v>28.679796713553245</v>
      </c>
      <c r="R3" s="5">
        <f>_xlfn.STDEV.S(menu!T:T)</f>
        <v>11.426146163812895</v>
      </c>
      <c r="S3" s="5">
        <f>_xlfn.STDEV.S(menu!U:U)</f>
        <v>24.366380688779117</v>
      </c>
      <c r="T3" s="5">
        <f>_xlfn.STDEV.S(menu!V:V)</f>
        <v>26.345542321948891</v>
      </c>
      <c r="U3" s="5">
        <f>_xlfn.STDEV.S(menu!W:W)</f>
        <v>17.019953261651722</v>
      </c>
      <c r="V3" s="5">
        <f>_xlfn.STDEV.S(menu!X:X)</f>
        <v>8.7232632796059892</v>
      </c>
      <c r="W3" s="5">
        <f>_xlfn.STDEV.S(menu!Y:Y)</f>
        <v>115.94494356214908</v>
      </c>
    </row>
    <row r="4" spans="1:23" x14ac:dyDescent="0.35">
      <c r="A4" s="3" t="s">
        <v>402</v>
      </c>
      <c r="B4" s="5">
        <f>MEDIAN(menu!D:D)</f>
        <v>340</v>
      </c>
      <c r="C4" s="5">
        <f>MEDIAN(menu!E:E)</f>
        <v>100</v>
      </c>
      <c r="D4" s="5">
        <f>MEDIAN(menu!F:F)</f>
        <v>14</v>
      </c>
      <c r="E4" s="5">
        <f>MEDIAN(menu!G:G)</f>
        <v>17</v>
      </c>
      <c r="F4" s="5">
        <f>MEDIAN(menu!H:H)</f>
        <v>7</v>
      </c>
      <c r="G4" s="5">
        <f>MEDIAN(menu!I:I)</f>
        <v>24</v>
      </c>
      <c r="H4" s="5">
        <f>MEDIAN(menu!J:J)</f>
        <v>0</v>
      </c>
      <c r="I4" s="5">
        <f>MEDIAN(menu!K:K)</f>
        <v>35</v>
      </c>
      <c r="J4" s="5">
        <f>MEDIAN(menu!L:L)</f>
        <v>11</v>
      </c>
      <c r="K4" s="5">
        <f>MEDIAN(menu!M:M)</f>
        <v>190</v>
      </c>
      <c r="L4" s="5">
        <f>MEDIAN(menu!N:N)</f>
        <v>8</v>
      </c>
      <c r="M4" s="5">
        <f>MEDIAN(menu!O:O)</f>
        <v>44</v>
      </c>
      <c r="N4" s="5">
        <f>MEDIAN(menu!P:P)</f>
        <v>15</v>
      </c>
      <c r="O4" s="5">
        <f>MEDIAN(menu!Q:Q)</f>
        <v>1</v>
      </c>
      <c r="P4" s="5">
        <f>MEDIAN(menu!R:R)</f>
        <v>5</v>
      </c>
      <c r="Q4" s="5">
        <f>MEDIAN(menu!S:S)</f>
        <v>17.5</v>
      </c>
      <c r="R4" s="5">
        <f>MEDIAN(menu!T:T)</f>
        <v>12</v>
      </c>
      <c r="S4" s="5">
        <f>MEDIAN(menu!U:U)</f>
        <v>8</v>
      </c>
      <c r="T4" s="5">
        <f>MEDIAN(menu!V:V)</f>
        <v>0</v>
      </c>
      <c r="U4" s="5">
        <f>MEDIAN(menu!W:W)</f>
        <v>20</v>
      </c>
      <c r="V4" s="5">
        <f>MEDIAN(menu!X:X)</f>
        <v>4</v>
      </c>
      <c r="W4" s="5">
        <f>MEDIAN(menu!Y:Y)</f>
        <v>145</v>
      </c>
    </row>
    <row r="5" spans="1:23" x14ac:dyDescent="0.35">
      <c r="A5" s="3" t="s">
        <v>403</v>
      </c>
      <c r="B5" s="5">
        <f>_xlfn.QUARTILE.INC(menu!D:D,3)-_xlfn.QUARTILE.INC(menu!D:D,1)</f>
        <v>290</v>
      </c>
      <c r="C5" s="5">
        <f>_xlfn.QUARTILE.INC(menu!E:E,3)-_xlfn.QUARTILE.INC(menu!E:E,1)</f>
        <v>180</v>
      </c>
      <c r="D5" s="5">
        <f>_xlfn.QUARTILE.INC(menu!F:F,3)-_xlfn.QUARTILE.INC(menu!F:F,1)</f>
        <v>19</v>
      </c>
      <c r="E5" s="5">
        <f>_xlfn.QUARTILE.INC(menu!G:G,3)-_xlfn.QUARTILE.INC(menu!G:G,1)</f>
        <v>31.25</v>
      </c>
      <c r="F5" s="5">
        <f>_xlfn.QUARTILE.INC(menu!H:H,3)-_xlfn.QUARTILE.INC(menu!H:H,1)</f>
        <v>11</v>
      </c>
      <c r="G5" s="5">
        <f>_xlfn.QUARTILE.INC(menu!I:I,3)-_xlfn.QUARTILE.INC(menu!I:I,1)</f>
        <v>43.25</v>
      </c>
      <c r="H5" s="5">
        <f>_xlfn.QUARTILE.INC(menu!J:J,3)-_xlfn.QUARTILE.INC(menu!J:J,1)</f>
        <v>0</v>
      </c>
      <c r="I5" s="5">
        <f>_xlfn.QUARTILE.INC(menu!K:K,3)-_xlfn.QUARTILE.INC(menu!K:K,1)</f>
        <v>60</v>
      </c>
      <c r="J5" s="5">
        <f>_xlfn.QUARTILE.INC(menu!L:L,3)-_xlfn.QUARTILE.INC(menu!L:L,1)</f>
        <v>19.25</v>
      </c>
      <c r="K5" s="5">
        <f>_xlfn.QUARTILE.INC(menu!M:M,3)-_xlfn.QUARTILE.INC(menu!M:M,1)</f>
        <v>757.5</v>
      </c>
      <c r="L5" s="5">
        <f>_xlfn.QUARTILE.INC(menu!N:N,3)-_xlfn.QUARTILE.INC(menu!N:N,1)</f>
        <v>31.5</v>
      </c>
      <c r="M5" s="5">
        <f>_xlfn.QUARTILE.INC(menu!O:O,3)-_xlfn.QUARTILE.INC(menu!O:O,1)</f>
        <v>30</v>
      </c>
      <c r="N5" s="5">
        <f>_xlfn.QUARTILE.INC(menu!P:P,3)-_xlfn.QUARTILE.INC(menu!P:P,1)</f>
        <v>10</v>
      </c>
      <c r="O5" s="5">
        <f>_xlfn.QUARTILE.INC(menu!Q:Q,3)-_xlfn.QUARTILE.INC(menu!Q:Q,1)</f>
        <v>3</v>
      </c>
      <c r="P5" s="5">
        <f>_xlfn.QUARTILE.INC(menu!R:R,3)-_xlfn.QUARTILE.INC(menu!R:R,1)</f>
        <v>10</v>
      </c>
      <c r="Q5" s="5">
        <f>_xlfn.QUARTILE.INC(menu!S:S,3)-_xlfn.QUARTILE.INC(menu!S:S,1)</f>
        <v>42.25</v>
      </c>
      <c r="R5" s="5">
        <f>_xlfn.QUARTILE.INC(menu!T:T,3)-_xlfn.QUARTILE.INC(menu!T:T,1)</f>
        <v>15</v>
      </c>
      <c r="S5" s="5">
        <f>_xlfn.QUARTILE.INC(menu!U:U,3)-_xlfn.QUARTILE.INC(menu!U:U,1)</f>
        <v>13</v>
      </c>
      <c r="T5" s="5">
        <f>_xlfn.QUARTILE.INC(menu!V:V,3)-_xlfn.QUARTILE.INC(menu!V:V,1)</f>
        <v>4</v>
      </c>
      <c r="U5" s="5">
        <f>_xlfn.QUARTILE.INC(menu!W:W,3)-_xlfn.QUARTILE.INC(menu!W:W,1)</f>
        <v>24</v>
      </c>
      <c r="V5" s="5">
        <f>_xlfn.QUARTILE.INC(menu!X:X,3)-_xlfn.QUARTILE.INC(menu!X:X,1)</f>
        <v>15</v>
      </c>
      <c r="W5" s="5">
        <f>_xlfn.QUARTILE.INC(menu!Y:Y,3)-_xlfn.QUARTILE.INC(menu!Y:Y,1)</f>
        <v>153.25</v>
      </c>
    </row>
    <row r="6" spans="1:23" x14ac:dyDescent="0.35">
      <c r="A6" s="3"/>
    </row>
    <row r="7" spans="1:23" x14ac:dyDescent="0.35">
      <c r="A7" s="3"/>
    </row>
    <row r="8" spans="1:23" x14ac:dyDescent="0.35">
      <c r="A8" s="3"/>
    </row>
    <row r="9" spans="1:23" x14ac:dyDescent="0.35">
      <c r="A9" s="3"/>
    </row>
    <row r="10" spans="1:23" x14ac:dyDescent="0.35">
      <c r="A10" s="3"/>
    </row>
    <row r="11" spans="1:23" x14ac:dyDescent="0.35">
      <c r="A11" s="3"/>
    </row>
    <row r="12" spans="1:23" x14ac:dyDescent="0.35">
      <c r="A12" s="3"/>
    </row>
    <row r="13" spans="1:23" x14ac:dyDescent="0.35">
      <c r="A13" s="3"/>
    </row>
    <row r="14" spans="1:23" x14ac:dyDescent="0.35">
      <c r="A14" s="3"/>
    </row>
    <row r="15" spans="1:23" x14ac:dyDescent="0.35">
      <c r="A15" s="3"/>
    </row>
    <row r="16" spans="1:23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5E0C-DB56-4C82-BE11-3060556B2430}">
  <dimension ref="A1:E23"/>
  <sheetViews>
    <sheetView tabSelected="1" workbookViewId="0">
      <selection activeCell="B2" sqref="B2"/>
    </sheetView>
  </sheetViews>
  <sheetFormatPr defaultRowHeight="14.5" x14ac:dyDescent="0.35"/>
  <cols>
    <col min="1" max="1" width="26.26953125" bestFit="1" customWidth="1"/>
  </cols>
  <sheetData>
    <row r="1" spans="1:5" x14ac:dyDescent="0.35">
      <c r="A1" s="2" t="s">
        <v>404</v>
      </c>
      <c r="B1" s="3" t="s">
        <v>405</v>
      </c>
      <c r="C1" s="3" t="s">
        <v>401</v>
      </c>
      <c r="D1" s="3" t="s">
        <v>402</v>
      </c>
      <c r="E1" s="3" t="s">
        <v>403</v>
      </c>
    </row>
    <row r="2" spans="1:5" x14ac:dyDescent="0.35">
      <c r="A2" s="3" t="s">
        <v>3</v>
      </c>
      <c r="B2" s="5">
        <f>AVERAGE(menu!4:4)</f>
        <v>84.772727272727266</v>
      </c>
      <c r="C2" s="5">
        <f>_xlfn.STDEV.S(menu!4:4)</f>
        <v>179.20191639551973</v>
      </c>
      <c r="D2" s="5">
        <f>MEDIAN(menu!4:4)</f>
        <v>20</v>
      </c>
      <c r="E2" s="5">
        <f>_xlfn.QUARTILE.INC(menu!4:4,3)-_xlfn.QUARTILE.INC(menu!4:4,1)</f>
        <v>31.75</v>
      </c>
    </row>
    <row r="3" spans="1:5" x14ac:dyDescent="0.35">
      <c r="A3" s="3" t="s">
        <v>4</v>
      </c>
      <c r="B3" s="5">
        <f>AVERAGE(menu!5:5)</f>
        <v>116.63636363636364</v>
      </c>
      <c r="C3" s="5">
        <f>_xlfn.STDEV.S(menu!5:5)</f>
        <v>207.40609933965308</v>
      </c>
      <c r="D3" s="5">
        <f>MEDIAN(menu!5:5)</f>
        <v>29</v>
      </c>
      <c r="E3" s="5">
        <f>_xlfn.QUARTILE.INC(menu!5:5,3)-_xlfn.QUARTILE.INC(menu!5:5,1)</f>
        <v>73</v>
      </c>
    </row>
    <row r="4" spans="1:5" x14ac:dyDescent="0.35">
      <c r="A4" s="3" t="s">
        <v>5</v>
      </c>
      <c r="B4" s="5">
        <f>AVERAGE(menu!6:6)</f>
        <v>92</v>
      </c>
      <c r="C4" s="5">
        <f>_xlfn.STDEV.S(menu!6:6)</f>
        <v>200.20394363653043</v>
      </c>
      <c r="D4" s="5">
        <f>MEDIAN(menu!6:6)</f>
        <v>22</v>
      </c>
      <c r="E4" s="5">
        <f>_xlfn.QUARTILE.INC(menu!6:6,3)-_xlfn.QUARTILE.INC(menu!6:6,1)</f>
        <v>32.25</v>
      </c>
    </row>
    <row r="5" spans="1:5" x14ac:dyDescent="0.35">
      <c r="A5" s="3" t="s">
        <v>6</v>
      </c>
      <c r="B5" s="5">
        <f>AVERAGE(menu!7:7)</f>
        <v>119.59090909090909</v>
      </c>
      <c r="C5" s="5">
        <f>_xlfn.STDEV.S(menu!7:7)</f>
        <v>223.14668656053067</v>
      </c>
      <c r="D5" s="5">
        <f>MEDIAN(menu!7:7)</f>
        <v>28</v>
      </c>
      <c r="E5" s="5">
        <f>_xlfn.QUARTILE.INC(menu!7:7,3)-_xlfn.QUARTILE.INC(menu!7:7,1)</f>
        <v>75.25</v>
      </c>
    </row>
    <row r="6" spans="1:5" x14ac:dyDescent="0.35">
      <c r="A6" s="3" t="s">
        <v>7</v>
      </c>
      <c r="B6" s="5">
        <f>AVERAGE(menu!8:8)</f>
        <v>134.59090909090909</v>
      </c>
      <c r="C6" s="5">
        <f>_xlfn.STDEV.S(menu!8:8)</f>
        <v>287.32769728605285</v>
      </c>
      <c r="D6" s="5">
        <f>MEDIAN(menu!8:8)</f>
        <v>22.5</v>
      </c>
      <c r="E6" s="5">
        <f>_xlfn.QUARTILE.INC(menu!8:8,3)-_xlfn.QUARTILE.INC(menu!8:8,1)</f>
        <v>67.75</v>
      </c>
    </row>
    <row r="7" spans="1:5" x14ac:dyDescent="0.35">
      <c r="A7" s="3" t="s">
        <v>8</v>
      </c>
      <c r="B7" s="5">
        <f>AVERAGE(menu!9:9)</f>
        <v>147.95454545454547</v>
      </c>
      <c r="C7" s="5">
        <f>_xlfn.STDEV.S(menu!9:9)</f>
        <v>312.7441487820397</v>
      </c>
      <c r="D7" s="5">
        <f>MEDIAN(menu!9:9)</f>
        <v>25</v>
      </c>
      <c r="E7" s="5">
        <f>_xlfn.QUARTILE.INC(menu!9:9,3)-_xlfn.QUARTILE.INC(menu!9:9,1)</f>
        <v>65.25</v>
      </c>
    </row>
    <row r="8" spans="1:5" x14ac:dyDescent="0.35">
      <c r="A8" s="3" t="s">
        <v>9</v>
      </c>
      <c r="B8" s="5">
        <f>AVERAGE(menu!10:10)</f>
        <v>110.5</v>
      </c>
      <c r="C8" s="5">
        <f>_xlfn.STDEV.S(menu!10:10)</f>
        <v>282.50254950387699</v>
      </c>
      <c r="D8" s="5">
        <f>MEDIAN(menu!10:10)</f>
        <v>17.5</v>
      </c>
      <c r="E8" s="5">
        <f>_xlfn.QUARTILE.INC(menu!10:10,3)-_xlfn.QUARTILE.INC(menu!10:10,1)</f>
        <v>41</v>
      </c>
    </row>
    <row r="9" spans="1:5" x14ac:dyDescent="0.35">
      <c r="A9" s="3" t="s">
        <v>10</v>
      </c>
      <c r="B9" s="5">
        <f>AVERAGE(menu!11:11)</f>
        <v>123.86363636363636</v>
      </c>
      <c r="C9" s="5">
        <f>_xlfn.STDEV.S(menu!11:11)</f>
        <v>309.98775635645529</v>
      </c>
      <c r="D9" s="5">
        <f>MEDIAN(menu!11:11)</f>
        <v>17.5</v>
      </c>
      <c r="E9" s="5">
        <f>_xlfn.QUARTILE.INC(menu!11:11,3)-_xlfn.QUARTILE.INC(menu!11:11,1)</f>
        <v>43.5</v>
      </c>
    </row>
    <row r="10" spans="1:5" x14ac:dyDescent="0.35">
      <c r="A10" s="3" t="s">
        <v>11</v>
      </c>
      <c r="B10" s="5">
        <f>AVERAGE(menu!12:12)</f>
        <v>102.81818181818181</v>
      </c>
      <c r="C10" s="5">
        <f>_xlfn.STDEV.S(menu!12:12)</f>
        <v>241.65533038047951</v>
      </c>
      <c r="D10" s="5">
        <f>MEDIAN(menu!12:12)</f>
        <v>13.5</v>
      </c>
      <c r="E10" s="5">
        <f>_xlfn.QUARTILE.INC(menu!12:12,3)-_xlfn.QUARTILE.INC(menu!12:12,1)</f>
        <v>38.25</v>
      </c>
    </row>
    <row r="11" spans="1:5" x14ac:dyDescent="0.35">
      <c r="A11" s="3" t="s">
        <v>12</v>
      </c>
      <c r="B11" s="5">
        <f>AVERAGE(menu!13:13)</f>
        <v>114.90909090909091</v>
      </c>
      <c r="C11" s="5">
        <f>_xlfn.STDEV.S(menu!13:13)</f>
        <v>267.08299211167429</v>
      </c>
      <c r="D11" s="5">
        <f>MEDIAN(menu!13:13)</f>
        <v>14</v>
      </c>
      <c r="E11" s="5">
        <f>_xlfn.QUARTILE.INC(menu!13:13,3)-_xlfn.QUARTILE.INC(menu!13:13,1)</f>
        <v>41</v>
      </c>
    </row>
    <row r="12" spans="1:5" x14ac:dyDescent="0.35">
      <c r="A12" s="3" t="s">
        <v>13</v>
      </c>
      <c r="B12" s="5">
        <f>AVERAGE(menu!14:14)</f>
        <v>133.59090909090909</v>
      </c>
      <c r="C12" s="5">
        <f>_xlfn.STDEV.S(menu!14:14)</f>
        <v>267.05495405412063</v>
      </c>
      <c r="D12" s="5">
        <f>MEDIAN(menu!14:14)</f>
        <v>26.5</v>
      </c>
      <c r="E12" s="5">
        <f>_xlfn.QUARTILE.INC(menu!14:14,3)-_xlfn.QUARTILE.INC(menu!14:14,1)</f>
        <v>73</v>
      </c>
    </row>
    <row r="13" spans="1:5" x14ac:dyDescent="0.35">
      <c r="A13" s="3" t="s">
        <v>14</v>
      </c>
      <c r="B13" s="5">
        <f>AVERAGE(menu!15:15)</f>
        <v>146</v>
      </c>
      <c r="C13" s="5">
        <f>_xlfn.STDEV.S(menu!15:15)</f>
        <v>292.68966174984399</v>
      </c>
      <c r="D13" s="5">
        <f>MEDIAN(menu!15:15)</f>
        <v>28.5</v>
      </c>
      <c r="E13" s="5">
        <f>_xlfn.QUARTILE.INC(menu!15:15,3)-_xlfn.QUARTILE.INC(menu!15:15,1)</f>
        <v>70.5</v>
      </c>
    </row>
    <row r="14" spans="1:5" x14ac:dyDescent="0.35">
      <c r="A14" s="3" t="s">
        <v>15</v>
      </c>
      <c r="B14" s="5">
        <f>AVERAGE(menu!16:16)</f>
        <v>110.40909090909091</v>
      </c>
      <c r="C14" s="5">
        <f>_xlfn.STDEV.S(menu!16:16)</f>
        <v>262.95928692496597</v>
      </c>
      <c r="D14" s="5">
        <f>MEDIAN(menu!16:16)</f>
        <v>16.5</v>
      </c>
      <c r="E14" s="5">
        <f>_xlfn.QUARTILE.INC(menu!16:16,3)-_xlfn.QUARTILE.INC(menu!16:16,1)</f>
        <v>40.75</v>
      </c>
    </row>
    <row r="15" spans="1:5" x14ac:dyDescent="0.35">
      <c r="A15" s="3" t="s">
        <v>16</v>
      </c>
      <c r="B15" s="5">
        <f>AVERAGE(menu!17:17)</f>
        <v>122.45454545454545</v>
      </c>
      <c r="C15" s="5">
        <f>_xlfn.STDEV.S(menu!17:17)</f>
        <v>288.71847010254641</v>
      </c>
      <c r="D15" s="5">
        <f>MEDIAN(menu!17:17)</f>
        <v>16.5</v>
      </c>
      <c r="E15" s="5">
        <f>_xlfn.QUARTILE.INC(menu!17:17,3)-_xlfn.QUARTILE.INC(menu!17:17,1)</f>
        <v>44</v>
      </c>
    </row>
    <row r="16" spans="1:5" x14ac:dyDescent="0.35">
      <c r="A16" s="3" t="s">
        <v>17</v>
      </c>
      <c r="B16" s="5">
        <f>AVERAGE(menu!18:18)</f>
        <v>101.77272727272727</v>
      </c>
      <c r="C16" s="5">
        <f>_xlfn.STDEV.S(menu!18:18)</f>
        <v>258.59454047530926</v>
      </c>
      <c r="D16" s="5">
        <f>MEDIAN(menu!18:18)</f>
        <v>16</v>
      </c>
      <c r="E16" s="5">
        <f>_xlfn.QUARTILE.INC(menu!18:18,3)-_xlfn.QUARTILE.INC(menu!18:18,1)</f>
        <v>35</v>
      </c>
    </row>
    <row r="17" spans="1:5" x14ac:dyDescent="0.35">
      <c r="A17" s="3" t="s">
        <v>18</v>
      </c>
      <c r="B17" s="5">
        <f>AVERAGE(menu!19:19)</f>
        <v>114.31818181818181</v>
      </c>
      <c r="C17" s="5">
        <f>_xlfn.STDEV.S(menu!19:19)</f>
        <v>284.29886795473936</v>
      </c>
      <c r="D17" s="5">
        <f>MEDIAN(menu!19:19)</f>
        <v>16</v>
      </c>
      <c r="E17" s="5">
        <f>_xlfn.QUARTILE.INC(menu!19:19,3)-_xlfn.QUARTILE.INC(menu!19:19,1)</f>
        <v>37.5</v>
      </c>
    </row>
    <row r="18" spans="1:5" x14ac:dyDescent="0.35">
      <c r="A18" s="3" t="s">
        <v>19</v>
      </c>
      <c r="B18" s="5">
        <f>AVERAGE(menu!20:20)</f>
        <v>155.22727272727272</v>
      </c>
      <c r="C18" s="5">
        <f>_xlfn.STDEV.S(menu!20:20)</f>
        <v>326.55196214796194</v>
      </c>
      <c r="D18" s="5">
        <f>MEDIAN(menu!20:20)</f>
        <v>28.5</v>
      </c>
      <c r="E18" s="5">
        <f>_xlfn.QUARTILE.INC(menu!20:20,3)-_xlfn.QUARTILE.INC(menu!20:20,1)</f>
        <v>78.5</v>
      </c>
    </row>
    <row r="19" spans="1:5" x14ac:dyDescent="0.35">
      <c r="A19" s="3" t="s">
        <v>20</v>
      </c>
      <c r="B19" s="5">
        <f>AVERAGE(menu!21:21)</f>
        <v>129.45454545454547</v>
      </c>
      <c r="C19" s="5">
        <f>_xlfn.STDEV.S(menu!21:21)</f>
        <v>276.59282903501509</v>
      </c>
      <c r="D19" s="5">
        <f>MEDIAN(menu!21:21)</f>
        <v>20.5</v>
      </c>
      <c r="E19" s="5">
        <f>_xlfn.QUARTILE.INC(menu!21:21,3)-_xlfn.QUARTILE.INC(menu!21:21,1)</f>
        <v>64.75</v>
      </c>
    </row>
    <row r="20" spans="1:5" x14ac:dyDescent="0.35">
      <c r="A20" s="3" t="s">
        <v>21</v>
      </c>
      <c r="B20" s="5">
        <f>AVERAGE(menu!22:22)</f>
        <v>104.45454545454545</v>
      </c>
      <c r="C20" s="5">
        <f>_xlfn.STDEV.S(menu!22:22)</f>
        <v>271.26190599680905</v>
      </c>
      <c r="D20" s="5">
        <f>MEDIAN(menu!22:22)</f>
        <v>16</v>
      </c>
      <c r="E20" s="5">
        <f>_xlfn.QUARTILE.INC(menu!22:22,3)-_xlfn.QUARTILE.INC(menu!22:22,1)</f>
        <v>34</v>
      </c>
    </row>
    <row r="21" spans="1:5" x14ac:dyDescent="0.35">
      <c r="A21" s="3" t="s">
        <v>22</v>
      </c>
      <c r="B21" s="5">
        <f>AVERAGE(menu!23:23)</f>
        <v>96.590909090909093</v>
      </c>
      <c r="C21" s="5">
        <f>_xlfn.STDEV.S(menu!23:23)</f>
        <v>229.89058662368456</v>
      </c>
      <c r="D21" s="5">
        <f>MEDIAN(menu!23:23)</f>
        <v>15</v>
      </c>
      <c r="E21" s="5">
        <f>_xlfn.QUARTILE.INC(menu!23:23,3)-_xlfn.QUARTILE.INC(menu!23:23,1)</f>
        <v>34.25</v>
      </c>
    </row>
    <row r="22" spans="1:5" x14ac:dyDescent="0.35">
      <c r="A22" s="3" t="s">
        <v>23</v>
      </c>
      <c r="B22" s="5">
        <f>AVERAGE(menu!24:24)</f>
        <v>144.95454545454547</v>
      </c>
      <c r="C22" s="5">
        <f>_xlfn.STDEV.S(menu!24:24)</f>
        <v>297.42265537570592</v>
      </c>
      <c r="D22" s="5">
        <f>MEDIAN(menu!24:24)</f>
        <v>25.5</v>
      </c>
      <c r="E22" s="5">
        <f>_xlfn.QUARTILE.INC(menu!24:24,3)-_xlfn.QUARTILE.INC(menu!24:24,1)</f>
        <v>69.25</v>
      </c>
    </row>
    <row r="23" spans="1:5" x14ac:dyDescent="0.35">
      <c r="A23" s="4" t="s">
        <v>400</v>
      </c>
      <c r="B23" s="5">
        <f>AVERAGE(menu!25:25)</f>
        <v>120.90909090909091</v>
      </c>
      <c r="C23" s="5">
        <f>_xlfn.STDEV.S(menu!25:25)</f>
        <v>291.67593058881027</v>
      </c>
      <c r="D23" s="5">
        <f>MEDIAN(menu!25:25)</f>
        <v>20.5</v>
      </c>
      <c r="E23" s="5">
        <f>_xlfn.QUARTILE.INC(menu!25:25,3)-_xlfn.QUARTILE.INC(menu!25:25,1)</f>
        <v>41.5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Analysis</vt:lpstr>
      <vt:lpstr>Analysis2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2023-02-20T11:01:38Z</dcterms:modified>
</cp:coreProperties>
</file>