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50" documentId="11_F25DC773A252ABDACC104804C9D87D685ADE58F3" xr6:coauthVersionLast="47" xr6:coauthVersionMax="47" xr10:uidLastSave="{22889A59-E507-402E-920D-C75510043774}"/>
  <bookViews>
    <workbookView xWindow="-110" yWindow="-110" windowWidth="19420" windowHeight="10420" activeTab="1" xr2:uid="{00000000-000D-0000-FFFF-FFFF00000000}"/>
  </bookViews>
  <sheets>
    <sheet name="data" sheetId="2" r:id="rId1"/>
    <sheet name="analysis" sheetId="1" r:id="rId2"/>
  </sheets>
  <definedNames>
    <definedName name="ExternalData_1" localSheetId="0" hidden="1">data!$A$1:$X$261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<sst xmlns="http://schemas.openxmlformats.org/spreadsheetml/2006/main" count="823" uniqueCount="412">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</sst>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25764-539D-4311-975C-72D85C4FAB91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06D91-50FD-4860-AA87-0B4FAFF140F4}" name="menu" displayName="menu" ref="A1:X261" tableType="queryTable" totalsRowShown="0">
  <autoFilter ref="A1:X261" xr:uid="{FFB06D91-50FD-4860-AA87-0B4FAFF140F4}"/>
  <tableColumns count="24">
    <tableColumn id="1" xr3:uid="{DAB652B6-7D20-4A1C-92FC-8FBC8D7619E3}" uniqueName="1" name="Category" queryTableFieldId="1" dataDxfId="3"/>
    <tableColumn id="2" xr3:uid="{B590904B-698F-4F16-AF98-C87F628E5EFC}" uniqueName="2" name="Item" queryTableFieldId="2" dataDxfId="2"/>
    <tableColumn id="3" xr3:uid="{DD7CDBA2-0B94-42F6-AFB7-974D0B3AC002}" uniqueName="3" name="Serving Size" queryTableFieldId="3" dataDxfId="1"/>
    <tableColumn id="4" xr3:uid="{7FD3409C-5BF4-4F3F-B557-4C70927C2A4C}" uniqueName="4" name="Calories" queryTableFieldId="4"/>
    <tableColumn id="5" xr3:uid="{4EB63347-4E78-4F70-B16E-A7900039931B}" uniqueName="5" name="Calories from Fat" queryTableFieldId="5"/>
    <tableColumn id="6" xr3:uid="{0D0936C9-B2E6-4E0A-8093-4E9860D61789}" uniqueName="6" name="Total Fat" queryTableFieldId="6"/>
    <tableColumn id="7" xr3:uid="{028F2F9E-18D8-455B-92E5-20CA91E6A000}" uniqueName="7" name="Total Fat (% Daily Value)" queryTableFieldId="7"/>
    <tableColumn id="8" xr3:uid="{C7840D39-9ECE-4BD5-8BB7-E0825792D710}" uniqueName="8" name="Saturated Fat" queryTableFieldId="8"/>
    <tableColumn id="9" xr3:uid="{2CB7963A-F8F4-417D-A04A-1A6A346EA336}" uniqueName="9" name="Saturated Fat (% Daily Value)" queryTableFieldId="9"/>
    <tableColumn id="10" xr3:uid="{F475D6F7-2320-4391-9E18-EE342C4430B6}" uniqueName="10" name="Trans Fat" queryTableFieldId="10"/>
    <tableColumn id="11" xr3:uid="{3527DF38-0477-48E7-B0BD-E71D61073EE0}" uniqueName="11" name="Cholesterol" queryTableFieldId="11"/>
    <tableColumn id="12" xr3:uid="{8F208AFD-49F6-4F38-BC02-12C86F00EC36}" uniqueName="12" name="Cholesterol (% Daily Value)" queryTableFieldId="12"/>
    <tableColumn id="13" xr3:uid="{EC12A78D-8F0D-40FF-9CA3-9716DA4E7337}" uniqueName="13" name="Sodium" queryTableFieldId="13"/>
    <tableColumn id="14" xr3:uid="{D544752B-31A0-40F4-A478-FA7EF91EB33C}" uniqueName="14" name="Sodium (% Daily Value)" queryTableFieldId="14"/>
    <tableColumn id="15" xr3:uid="{B06610E7-4349-4EFC-A278-4916A895EECA}" uniqueName="15" name="Carbohydrates" queryTableFieldId="15"/>
    <tableColumn id="16" xr3:uid="{D7877820-39CD-489F-9A79-E28C8438139C}" uniqueName="16" name="Carbohydrates (% Daily Value)" queryTableFieldId="16"/>
    <tableColumn id="17" xr3:uid="{061FB369-5DC7-4DCB-8EF5-E9068C31B369}" uniqueName="17" name="Dietary Fiber" queryTableFieldId="17"/>
    <tableColumn id="18" xr3:uid="{9A34583D-B509-4FA7-8F8C-7C7351F2E344}" uniqueName="18" name="Dietary Fiber (% Daily Value)" queryTableFieldId="18"/>
    <tableColumn id="19" xr3:uid="{AF684CBA-5BAA-4A0D-8A4A-1B281056C90B}" uniqueName="19" name="Sugars" queryTableFieldId="19"/>
    <tableColumn id="20" xr3:uid="{03EA01E6-D511-4A2D-BB7D-A421F30CC8E0}" uniqueName="20" name="Protein" queryTableFieldId="20"/>
    <tableColumn id="21" xr3:uid="{6E5C5162-1439-473A-A0BB-BC31DEC80DA4}" uniqueName="21" name="Vitamin A (% Daily Value)" queryTableFieldId="21"/>
    <tableColumn id="22" xr3:uid="{D9856829-3360-47F1-B152-172454F6FAC9}" uniqueName="22" name="Vitamin C (% Daily Value)" queryTableFieldId="22"/>
    <tableColumn id="23" xr3:uid="{82326A02-0C77-4ED0-BBF2-447FF72AD008}" uniqueName="23" name="Calcium (% Daily Value)" queryTableFieldId="23"/>
    <tableColumn id="24" xr3:uid="{6FD2A5DB-1625-43D9-8B74-A650022486FC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0"/>
    <tableColumn id="3" xr3:uid="{E07A05AB-9397-4557-AF3A-EB7163D0917D}" name="Uni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663B-15D6-4E70-A204-8DD9269A72BB}">
  <dimension ref="A1:X261"/>
  <sheetViews>
    <sheetView topLeftCell="A242" workbookViewId="0">
      <selection activeCell="D261" sqref="D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H17" sqref="H17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400</v>
      </c>
      <c r="B1" t="s">
        <v>401</v>
      </c>
      <c r="C1" t="s">
        <v>402</v>
      </c>
    </row>
    <row r="2" spans="1:3" x14ac:dyDescent="0.35">
      <c r="A2" t="s">
        <v>403</v>
      </c>
      <c r="B2" s="2">
        <f>MIN(menu[Calories])</f>
        <v>0</v>
      </c>
      <c r="C2" t="s">
        <v>406</v>
      </c>
    </row>
    <row r="3" spans="1:3" x14ac:dyDescent="0.35">
      <c r="A3" t="s">
        <v>404</v>
      </c>
      <c r="B3" s="2">
        <f>MAX(menu[Calories])</f>
        <v>1880</v>
      </c>
      <c r="C3" t="s">
        <v>406</v>
      </c>
    </row>
    <row r="4" spans="1:3" x14ac:dyDescent="0.35">
      <c r="A4" t="s">
        <v>405</v>
      </c>
      <c r="B4" s="2">
        <f>AVERAGE(menu[Calories])</f>
        <v>368.26923076923077</v>
      </c>
      <c r="C4" t="s">
        <v>406</v>
      </c>
    </row>
    <row r="5" spans="1:3" x14ac:dyDescent="0.35">
      <c r="A5" t="s">
        <v>407</v>
      </c>
      <c r="B5" s="2">
        <f>MEDIAN(menu[Calories])</f>
        <v>340</v>
      </c>
      <c r="C5" t="s">
        <v>406</v>
      </c>
    </row>
    <row r="6" spans="1:3" x14ac:dyDescent="0.35">
      <c r="A6" t="s">
        <v>408</v>
      </c>
      <c r="B6" s="2">
        <f>MIN(menu[Calories from Fat])</f>
        <v>0</v>
      </c>
      <c r="C6" t="s">
        <v>406</v>
      </c>
    </row>
    <row r="7" spans="1:3" x14ac:dyDescent="0.35">
      <c r="A7" t="s">
        <v>409</v>
      </c>
      <c r="B7" s="2">
        <f>MAX(menu[Calories from Fat])</f>
        <v>1060</v>
      </c>
      <c r="C7" t="s">
        <v>406</v>
      </c>
    </row>
    <row r="8" spans="1:3" x14ac:dyDescent="0.35">
      <c r="A8" t="s">
        <v>410</v>
      </c>
      <c r="B8" s="2">
        <f>AVERAGE(menu[Calories from Fat])</f>
        <v>127.09615384615384</v>
      </c>
      <c r="C8" t="s">
        <v>406</v>
      </c>
    </row>
    <row r="9" spans="1:3" x14ac:dyDescent="0.35">
      <c r="A9" t="s">
        <v>411</v>
      </c>
      <c r="B9" s="2">
        <f>MEDIAN(menu[Calories from Fat])</f>
        <v>100</v>
      </c>
      <c r="C9" t="s">
        <v>406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V 6 U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V 6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e l F d p z K / I 6 g E A A B k F A A A T A B w A R m 9 y b X V s Y X M v U 2 V j d G l v b j E u b S C i G A A o o B Q A A A A A A A A A A A A A A A A A A A A A A A A A A A C N V E 1 v m 0 A Q v V v y f x h R V b I l a t l R m k M i D h G u G 1 / a R r i 5 h M o a w 9 h s t e x G + + G G W P n v H W p H i Q U N 5 g I 7 7 / F m 3 t O A p c w J r S D Z 3 y d X / V 6 / Z w s 0 l E N J y k M E k l y / B 3 w l 2 p u M u B L b 7 W i q M 8 8 E N 5 g J S a N Y K 8 c H O w j i y / S n J W P T 4 r c 3 6 X d F U y O 2 B J / g B t U T F X p D N i u 0 l v D V a C X U h l T 6 h 1 b L B 2 Q g z d H h E h X K y g p 7 d n x M 6 T E j m a 6 5 n V 1 O x s s j c G m 1 9 L W B m k Y m E 5 b G k 7 Q 2 M M r s N h i G 9 1 O S o h S O T B S E Q Q g x 8 0 t l o 7 P z E L 6 o T O c 8 S n T x e T y e h H D r t a P E V Z K i 1 8 f R N 6 3 o 1 z D c R / E h + G F 0 y V g O N 4 Q 5 + w 0 4 l w W u m H h A D v X B P r U Q 7 g / 1 a y m T D C U a G z n j 3 0 r G B X I e O S y q B 3 q V W x h U d q 1 N u R + 5 B u 2 g p X + 4 2 w U x O t p o U 7 F B x z x w 9 O i e Q 9 g F c 0 d l o 5 i Q 2 b J t S M Q T N c A Y p T a C W B f m y l 2 c j + r G R w i s e Q S Y o W t S F t q h 7 I B g 8 B G m K G Q F d y g 9 D Z v U B J 0 3 W H t s V T q C u 9 X + 5 d i u F B e a l 4 p 3 Q 8 t 3 w R N G 5 k X y 5 f / q 3 e / H a F a 6 q P L a V 2 v 0 b + B u t a k g h 6 a C m V i R 6 Y B P 8 O Y 3 a F q G 4 k 1 0 J F Q T u B M O S 6 H g u l v 7 h R q f E p H M T s p y z j + Y 9 1 n P w 3 5 P q N b P 7 + o v U E s B A i 0 A F A A C A A g A j V 6 U V z 7 V 9 6 y k A A A A 9 w A A A B I A A A A A A A A A A A A A A A A A A A A A A E N v b m Z p Z y 9 Q Y W N r Y W d l L n h t b F B L A Q I t A B Q A A g A I A I 1 e l F c P y u m r p A A A A O k A A A A T A A A A A A A A A A A A A A A A A P A A A A B b Q 2 9 u d G V u d F 9 U e X B l c 1 0 u e G 1 s U E s B A i 0 A F A A C A A g A j V 6 U V 2 n M r 8 j q A Q A A G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F Q x M D o 1 M j o y N i 4 x O T M 5 N z c x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r 0 + h z h f p O j P D u l M P C t k E A A A A A A g A A A A A A E G Y A A A A B A A A g A A A A I d V a U n e r 3 V d W H S o W I w K y 2 k J x v 8 i J B L y b d s Q I k J v Y j Y U A A A A A D o A A A A A C A A A g A A A A i o k D J V d H R 8 N Y j d i L 3 o g s Q v 8 Z w k w + b v z U u a a + 7 O J N C V 9 Q A A A A q d 0 I 3 Q W V M 8 u X 6 + 7 i W + Z K q 0 a X E e n s r N E R T p C h r B E W 7 j 4 C r Z a k k i P / L s D K 7 4 7 2 y C 1 z M q t J B r e r D Y w H g K m G 5 2 l I j R J t P p N w y Q 3 A j P g k o e R 9 q 8 p A A A A A G j Y c 3 9 W R 5 1 X T 1 U 7 m t 0 b + 8 2 X p v q B x s T 0 5 l 8 T 2 y d o e 9 7 f J D f G h U V z F m b a 7 o k l T 2 + K j o w B r Q e O N 9 4 K q K N x M 1 c 6 p u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2023-12-20T11:05:33Z</dcterms:modified>
</cp:coreProperties>
</file>