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2024-2025/algemeen/instituutsmiddag/workshop_non_parametrische_statistiek/casus1_2groups/"/>
    </mc:Choice>
  </mc:AlternateContent>
  <xr:revisionPtr revIDLastSave="202" documentId="11_F25DC773A252ABDACC104804C9D87D685ADE58F3" xr6:coauthVersionLast="47" xr6:coauthVersionMax="47" xr10:uidLastSave="{E5D76248-E9C1-4F42-B1DC-AFFA8C18E575}"/>
  <bookViews>
    <workbookView xWindow="-110" yWindow="-110" windowWidth="19420" windowHeight="11500" activeTab="2" xr2:uid="{00000000-000D-0000-FFFF-FFFF00000000}"/>
  </bookViews>
  <sheets>
    <sheet name="bodyweight_data" sheetId="4" r:id="rId1"/>
    <sheet name="analysis" sheetId="6" r:id="rId2"/>
    <sheet name="histogram" sheetId="8" r:id="rId3"/>
    <sheet name="boxplot" sheetId="1" r:id="rId4"/>
    <sheet name="draaitabel" sheetId="7" r:id="rId5"/>
  </sheets>
  <definedNames>
    <definedName name="_xlchart.v1.0" hidden="1">histogram!$I$18</definedName>
    <definedName name="_xlchart.v1.1" hidden="1">bodyweight_data!$B$2:$B$49</definedName>
    <definedName name="_xlchart.v1.2" hidden="1">histogram!$I$18</definedName>
    <definedName name="_xlchart.v1.3" hidden="1">bodyweight_data!$A$2:$A$97</definedName>
    <definedName name="_xlchart.v1.4" hidden="1">bodyweight_data!$B$2:$B$97</definedName>
    <definedName name="Bodyweight">bodyweight_data!$B$2:$B$97</definedName>
    <definedName name="Diet">bodyweight_data!$A$2:$A$97</definedName>
    <definedName name="ExternalData_1" localSheetId="0" hidden="1">bodyweight_data!$A$1:$B$97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8" l="1"/>
  <c r="B9" i="8"/>
  <c r="B10" i="8"/>
  <c r="B11" i="8"/>
  <c r="B12" i="8"/>
  <c r="B13" i="8"/>
  <c r="B14" i="8"/>
  <c r="B15" i="8"/>
  <c r="B16" i="8"/>
  <c r="B17" i="8"/>
  <c r="B18" i="8"/>
  <c r="B19" i="8"/>
  <c r="B20" i="8"/>
  <c r="B21" i="8" s="1"/>
  <c r="B22" i="8" s="1"/>
  <c r="B8" i="8"/>
  <c r="C4" i="8" l="1"/>
  <c r="C3" i="8"/>
  <c r="B9" i="6" a="1"/>
  <c r="B9" i="6" s="1"/>
  <c r="E4" i="6" a="1"/>
  <c r="E4" i="6" s="1"/>
  <c r="F4" i="6" s="1"/>
  <c r="C4" i="6" a="1"/>
  <c r="C4" i="6" s="1"/>
  <c r="D4" i="6" a="1"/>
  <c r="D4" i="6" s="1"/>
  <c r="B3" i="6" a="1"/>
  <c r="B3" i="6" s="1"/>
  <c r="C3" i="6" l="1" a="1"/>
  <c r="C3" i="6" s="1"/>
  <c r="D3" i="6" a="1"/>
  <c r="D3" i="6" s="1"/>
  <c r="E3" i="6" a="1"/>
  <c r="E3" i="6" s="1"/>
  <c r="F3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239A2-90D0-4CE2-B726-77CB895314DA}" keepAlive="1" name="Query - bodyweight_data" description="Connection to the 'bodyweight_data' query in the workbook." type="5" refreshedVersion="0" background="1" saveData="1">
    <dbPr connection="Provider=Microsoft.Mashup.OleDb.1;Data Source=$Workbook$;Location=bodyweight_data;Extended Properties=&quot;&quot;" command="SELECT * FROM [bodyweight_data]"/>
  </connection>
  <connection id="2" xr16:uid="{BA1FAD80-A615-440A-B9C5-72ECFD307D5B}" keepAlive="1" name="Query - bodyweight_data (2)" description="Connection to the 'bodyweight_data (2)' query in the workbook." type="5" refreshedVersion="8" background="1" saveData="1">
    <dbPr connection="Provider=Microsoft.Mashup.OleDb.1;Data Source=$Workbook$;Location=&quot;bodyweight_data (2)&quot;;Extended Properties=&quot;&quot;" command="SELECT * FROM [bodyweight_data (2)]"/>
  </connection>
  <connection id="3" xr16:uid="{F6871514-83F5-4065-9EE4-0452DA99F9A7}" keepAlive="1" name="Query - bodyweight_data (3)" description="Connection to the 'bodyweight_data (3)' query in the workbook." type="5" refreshedVersion="8" background="1" saveData="1">
    <dbPr connection="Provider=Microsoft.Mashup.OleDb.1;Data Source=$Workbook$;Location=&quot;bodyweight_data (3)&quot;;Extended Properties=&quot;&quot;" command="SELECT * FROM [bodyweight_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<sst xmlns="http://schemas.openxmlformats.org/spreadsheetml/2006/main" count="114" uniqueCount="17">
  <si>
    <t>Diet</t>
  </si>
  <si>
    <t>Bodyweight</t>
  </si>
  <si>
    <t>Diet 1</t>
  </si>
  <si>
    <t>Diet 2</t>
  </si>
  <si>
    <t>Median</t>
  </si>
  <si>
    <t>75 percentile</t>
  </si>
  <si>
    <t>IQR</t>
  </si>
  <si>
    <t>Row Labels</t>
  </si>
  <si>
    <t>Grand Total</t>
  </si>
  <si>
    <t>Average of Bodyweight</t>
  </si>
  <si>
    <t>25 percentile</t>
  </si>
  <si>
    <t>bin range</t>
  </si>
  <si>
    <t>min</t>
  </si>
  <si>
    <t>max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</si>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</sst>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L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histogram!$E$7:$E$24</c:f>
              <c:strCache>
                <c:ptCount val="18"/>
                <c:pt idx="0">
                  <c:v>36</c:v>
                </c:pt>
                <c:pt idx="1">
                  <c:v>40</c:v>
                </c:pt>
                <c:pt idx="2">
                  <c:v>44</c:v>
                </c:pt>
                <c:pt idx="3">
                  <c:v>48</c:v>
                </c:pt>
                <c:pt idx="4">
                  <c:v>52</c:v>
                </c:pt>
                <c:pt idx="5">
                  <c:v>56</c:v>
                </c:pt>
                <c:pt idx="6">
                  <c:v>60</c:v>
                </c:pt>
                <c:pt idx="7">
                  <c:v>64</c:v>
                </c:pt>
                <c:pt idx="8">
                  <c:v>68</c:v>
                </c:pt>
                <c:pt idx="9">
                  <c:v>72</c:v>
                </c:pt>
                <c:pt idx="10">
                  <c:v>76</c:v>
                </c:pt>
                <c:pt idx="11">
                  <c:v>80</c:v>
                </c:pt>
                <c:pt idx="12">
                  <c:v>84</c:v>
                </c:pt>
                <c:pt idx="13">
                  <c:v>88</c:v>
                </c:pt>
                <c:pt idx="14">
                  <c:v>92</c:v>
                </c:pt>
                <c:pt idx="15">
                  <c:v>96</c:v>
                </c:pt>
                <c:pt idx="16">
                  <c:v>100</c:v>
                </c:pt>
                <c:pt idx="17">
                  <c:v>More</c:v>
                </c:pt>
              </c:strCache>
            </c:strRef>
          </c:cat>
          <c:val>
            <c:numRef>
              <c:f>histogram!$F$7:$F$24</c:f>
              <c:numCache>
                <c:formatCode>General</c:formatCode>
                <c:ptCount val="18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3</c:v>
                </c:pt>
                <c:pt idx="5">
                  <c:v>11</c:v>
                </c:pt>
                <c:pt idx="6">
                  <c:v>5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CA-41CD-984D-D73F2CBCE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1282319"/>
        <c:axId val="1731288079"/>
      </c:barChart>
      <c:catAx>
        <c:axId val="1731282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L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1288079"/>
        <c:crosses val="autoZero"/>
        <c:auto val="1"/>
        <c:lblAlgn val="ctr"/>
        <c:lblOffset val="100"/>
        <c:noMultiLvlLbl val="0"/>
      </c:catAx>
      <c:valAx>
        <c:axId val="17312880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NL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128231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[analysis.xlsx]draaitabel!PivotTable1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draaitabel!$B$1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draaitabel!$A$2:$A$4</c:f>
              <c:strCache>
                <c:ptCount val="2"/>
                <c:pt idx="0">
                  <c:v>Diet 1</c:v>
                </c:pt>
                <c:pt idx="1">
                  <c:v>Diet 2</c:v>
                </c:pt>
              </c:strCache>
            </c:strRef>
          </c:cat>
          <c:val>
            <c:numRef>
              <c:f>draaitabel!$B$2:$B$4</c:f>
              <c:numCache>
                <c:formatCode>General</c:formatCode>
                <c:ptCount val="2"/>
                <c:pt idx="0">
                  <c:v>50.970758419790911</c:v>
                </c:pt>
                <c:pt idx="1">
                  <c:v>64.034023823882833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8-4B07-ABFF-A3C1F29C7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471647"/>
        <c:axId val="1121455807"/>
      </c:barChart>
      <c:catAx>
        <c:axId val="112147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Diet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21455807"/>
        <c:crosses val="autoZero"/>
        <c:auto val="1"/>
        <c:lblAlgn val="ctr"/>
        <c:lblOffset val="100"/>
        <c:noMultiLvlLbl val="0"/>
      </c:catAx>
      <c:valAx>
        <c:axId val="112145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(kg)</a:t>
                </a:r>
                <a:endParaRPr lang="en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2147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7F7197D-484E-466C-8B53-58F2CA7644A7}"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Diets compared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Diets compared</a:t>
          </a:r>
        </a:p>
      </cx:txPr>
    </cx:title>
    <cx:plotArea>
      <cx:plotAreaRegion>
        <cx:series layoutId="boxWhisker" uniqueId="{00000002-9B02-4415-A9F5-E540C98DF023}">
          <cx:dataId val="0"/>
          <cx:layoutPr>
            <cx:visibility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Diet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Diet</a:t>
              </a:r>
            </a:p>
          </cx:txPr>
        </cx:title>
        <cx:tickLabels/>
      </cx:axis>
      <cx:axis id="1">
        <cx:valScaling/>
        <cx:title>
          <cx:tx>
            <cx:txData>
              <cx:v>Weight (kg)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Weight (kg)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3</xdr:row>
      <xdr:rowOff>152400</xdr:rowOff>
    </xdr:from>
    <xdr:to>
      <xdr:col>13</xdr:col>
      <xdr:colOff>406400</xdr:colOff>
      <xdr:row>13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178665-CC42-CE82-9E48-7473630C5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60325</xdr:colOff>
      <xdr:row>14</xdr:row>
      <xdr:rowOff>152400</xdr:rowOff>
    </xdr:from>
    <xdr:to>
      <xdr:col>14</xdr:col>
      <xdr:colOff>365125</xdr:colOff>
      <xdr:row>29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E4D44FA-B45C-5CDB-4BA1-3F233F070F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27525" y="2736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1</xdr:row>
      <xdr:rowOff>69850</xdr:rowOff>
    </xdr:from>
    <xdr:to>
      <xdr:col>9</xdr:col>
      <xdr:colOff>511175</xdr:colOff>
      <xdr:row>16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78DB307-08D2-6F50-93F7-2889D9C844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254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422275</xdr:colOff>
      <xdr:row>1</xdr:row>
      <xdr:rowOff>177800</xdr:rowOff>
    </xdr:from>
    <xdr:to>
      <xdr:col>11</xdr:col>
      <xdr:colOff>117475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E763E-1F7D-5B91-ABEF-03E6B63A4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geman J, Jurre" refreshedDate="45750.703497916664" createdVersion="8" refreshedVersion="8" minRefreshableVersion="3" recordCount="96" xr:uid="{CC8AC3A2-022B-4E9C-970C-621ABAE284AA}">
  <cacheSource type="worksheet">
    <worksheetSource name="bodyweight_data__3"/>
  </cacheSource>
  <cacheFields count="2">
    <cacheField name="Diet" numFmtId="0">
      <sharedItems count="2">
        <s v="Diet 1"/>
        <s v="Diet 2"/>
      </sharedItems>
    </cacheField>
    <cacheField name="Bodyweight" numFmtId="0">
      <sharedItems containsSemiMixedTypes="0" containsString="0" containsNumber="1" minValue="36.42589994688781" maxValue="99.4339534713518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52.879481338203931"/>
  </r>
  <r>
    <x v="0"/>
    <n v="62.155592745120245"/>
  </r>
  <r>
    <x v="0"/>
    <n v="42.226510078409802"/>
  </r>
  <r>
    <x v="0"/>
    <n v="42.100791723913431"/>
  </r>
  <r>
    <x v="0"/>
    <n v="37.604813930061091"/>
  </r>
  <r>
    <x v="0"/>
    <n v="81.591540486542826"/>
  </r>
  <r>
    <x v="0"/>
    <n v="45.141758404756942"/>
  </r>
  <r>
    <x v="0"/>
    <n v="58.666419232076031"/>
  </r>
  <r>
    <x v="0"/>
    <n v="45.894291179235076"/>
  </r>
  <r>
    <x v="0"/>
    <n v="54.01400565520931"/>
  </r>
  <r>
    <x v="0"/>
    <n v="56.415097667710626"/>
  </r>
  <r>
    <x v="0"/>
    <n v="54.37661799249485"/>
  </r>
  <r>
    <x v="0"/>
    <n v="56.49486090004325"/>
  </r>
  <r>
    <x v="0"/>
    <n v="76.552330711602238"/>
  </r>
  <r>
    <x v="0"/>
    <n v="36.42589994688781"/>
  </r>
  <r>
    <x v="0"/>
    <n v="38.340786500307274"/>
  </r>
  <r>
    <x v="0"/>
    <n v="43.528708431062142"/>
  </r>
  <r>
    <x v="0"/>
    <n v="42.676446720257189"/>
  </r>
  <r>
    <x v="0"/>
    <n v="52.281018423557086"/>
  </r>
  <r>
    <x v="0"/>
    <n v="47.132705944225904"/>
  </r>
  <r>
    <x v="0"/>
    <n v="64.70639788646605"/>
  </r>
  <r>
    <x v="0"/>
    <n v="54.176248259086151"/>
  </r>
  <r>
    <x v="0"/>
    <n v="53.230828835074604"/>
  </r>
  <r>
    <x v="0"/>
    <n v="54.938007861301628"/>
  </r>
  <r>
    <x v="0"/>
    <n v="47.361262414719832"/>
  </r>
  <r>
    <x v="0"/>
    <n v="44.983073571254991"/>
  </r>
  <r>
    <x v="0"/>
    <n v="44.181521204028662"/>
  </r>
  <r>
    <x v="0"/>
    <n v="54.231407140459112"/>
  </r>
  <r>
    <x v="0"/>
    <n v="44.600359753752848"/>
  </r>
  <r>
    <x v="0"/>
    <n v="46.091870944933206"/>
  </r>
  <r>
    <x v="0"/>
    <n v="55.730588664245936"/>
  </r>
  <r>
    <x v="0"/>
    <n v="44.782893725868973"/>
  </r>
  <r>
    <x v="0"/>
    <n v="62.326191378905428"/>
  </r>
  <r>
    <x v="0"/>
    <n v="55.516709702051877"/>
  </r>
  <r>
    <x v="0"/>
    <n v="58.71083163473817"/>
  </r>
  <r>
    <x v="0"/>
    <n v="46.801462863927533"/>
  </r>
  <r>
    <x v="0"/>
    <n v="56.882404785356414"/>
  </r>
  <r>
    <x v="0"/>
    <n v="48.446217368728362"/>
  </r>
  <r>
    <x v="0"/>
    <n v="41.687667708434503"/>
  </r>
  <r>
    <x v="0"/>
    <n v="38.880606644411792"/>
  </r>
  <r>
    <x v="0"/>
    <n v="60.337069758711529"/>
  </r>
  <r>
    <x v="0"/>
    <n v="41.61253655958852"/>
  </r>
  <r>
    <x v="0"/>
    <n v="62.508523694482633"/>
  </r>
  <r>
    <x v="0"/>
    <n v="49.749414652786733"/>
  </r>
  <r>
    <x v="0"/>
    <n v="42.831065932010517"/>
  </r>
  <r>
    <x v="0"/>
    <n v="42.354582371395523"/>
  </r>
  <r>
    <x v="0"/>
    <n v="52.287486544236984"/>
  </r>
  <r>
    <x v="0"/>
    <n v="50.149494277327911"/>
  </r>
  <r>
    <x v="1"/>
    <n v="86.148275768002463"/>
  </r>
  <r>
    <x v="1"/>
    <n v="64.175727794666074"/>
  </r>
  <r>
    <x v="1"/>
    <n v="65.40058049967439"/>
  </r>
  <r>
    <x v="1"/>
    <n v="61.759562392538996"/>
  </r>
  <r>
    <x v="1"/>
    <n v="67.046089688625756"/>
  </r>
  <r>
    <x v="1"/>
    <n v="67.717096562821823"/>
  </r>
  <r>
    <x v="1"/>
    <n v="52.108590106502639"/>
  </r>
  <r>
    <x v="1"/>
    <n v="59.583976583105027"/>
  </r>
  <r>
    <x v="1"/>
    <n v="51.303914114095349"/>
  </r>
  <r>
    <x v="1"/>
    <n v="51.589799587118037"/>
  </r>
  <r>
    <x v="1"/>
    <n v="62.444499135681589"/>
  </r>
  <r>
    <x v="1"/>
    <n v="55.600173935731966"/>
  </r>
  <r>
    <x v="1"/>
    <n v="99.433953471351813"/>
  </r>
  <r>
    <x v="1"/>
    <n v="50.368207510585421"/>
  </r>
  <r>
    <x v="1"/>
    <n v="80.864470157624154"/>
  </r>
  <r>
    <x v="1"/>
    <n v="57.826373993388657"/>
  </r>
  <r>
    <x v="1"/>
    <n v="64.384841409966327"/>
  </r>
  <r>
    <x v="1"/>
    <n v="52.616786267199338"/>
  </r>
  <r>
    <x v="1"/>
    <n v="51.839354160910474"/>
  </r>
  <r>
    <x v="1"/>
    <n v="51.199797824062806"/>
  </r>
  <r>
    <x v="1"/>
    <n v="66.128720903672189"/>
  </r>
  <r>
    <x v="1"/>
    <n v="72.096673850928696"/>
  </r>
  <r>
    <x v="1"/>
    <n v="95.451313465987155"/>
  </r>
  <r>
    <x v="1"/>
    <n v="61.629810225815902"/>
  </r>
  <r>
    <x v="1"/>
    <n v="62.713983372062486"/>
  </r>
  <r>
    <x v="1"/>
    <n v="48.187247426567886"/>
  </r>
  <r>
    <x v="1"/>
    <n v="81.072379419495974"/>
  </r>
  <r>
    <x v="1"/>
    <n v="47.764544397358513"/>
  </r>
  <r>
    <x v="1"/>
    <n v="65.373953937328167"/>
  </r>
  <r>
    <x v="1"/>
    <n v="63.084572033459374"/>
  </r>
  <r>
    <x v="1"/>
    <n v="58.691836188539014"/>
  </r>
  <r>
    <x v="1"/>
    <n v="67.021357875234884"/>
  </r>
  <r>
    <x v="1"/>
    <n v="57.259855122473347"/>
  </r>
  <r>
    <x v="1"/>
    <n v="64.584223056505508"/>
  </r>
  <r>
    <x v="1"/>
    <n v="51.563301695312198"/>
  </r>
  <r>
    <x v="1"/>
    <n v="74.374845251076806"/>
  </r>
  <r>
    <x v="1"/>
    <n v="59.954658267140267"/>
  </r>
  <r>
    <x v="1"/>
    <n v="57.120183009569608"/>
  </r>
  <r>
    <x v="1"/>
    <n v="54.649855039860476"/>
  </r>
  <r>
    <x v="1"/>
    <n v="90.541425178929273"/>
  </r>
  <r>
    <x v="1"/>
    <n v="69.508868580758232"/>
  </r>
  <r>
    <x v="1"/>
    <n v="68.473390344395355"/>
  </r>
  <r>
    <x v="1"/>
    <n v="55.206404815137866"/>
  </r>
  <r>
    <x v="1"/>
    <n v="77.323888408502512"/>
  </r>
  <r>
    <x v="1"/>
    <n v="60.26076229329707"/>
  </r>
  <r>
    <x v="1"/>
    <n v="63.548389497985163"/>
  </r>
  <r>
    <x v="1"/>
    <n v="72.143136846757244"/>
  </r>
  <r>
    <x v="1"/>
    <n v="54.4914920785713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CFA2F-E09F-4544-8EE1-C30FF9B9451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4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verage of Bodyweight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DFEC6E-E961-4CB5-9415-7D3EBF67984C}" autoFormatId="16" applyNumberFormats="0" applyBorderFormats="0" applyFontFormats="0" applyPatternFormats="0" applyAlignmentFormats="0" applyWidthHeightFormats="0">
  <queryTableRefresh nextId="3">
    <queryTableFields count="2">
      <queryTableField id="1" name="Diet" tableColumnId="1"/>
      <queryTableField id="2" name="Bodyweigh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BE281-D102-411F-8978-426341DDF2A9}" name="bodyweight_data__3" displayName="bodyweight_data__3" ref="A1:B97" tableType="queryTable" totalsRowShown="0">
  <autoFilter ref="A1:B97" xr:uid="{FD3BE281-D102-411F-8978-426341DDF2A9}"/>
  <tableColumns count="2">
    <tableColumn id="1" xr3:uid="{164B1493-DA8D-4029-9BC0-45EB1AAB1ED5}" uniqueName="1" name="Diet" queryTableFieldId="1" dataDxfId="0"/>
    <tableColumn id="2" xr3:uid="{C7410C4E-2799-4B16-8806-6DF76E0049E8}" uniqueName="2" name="Bodyweigh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7063-E4B8-455F-A647-7D2096D153F5}">
  <dimension ref="A1:B97"/>
  <sheetViews>
    <sheetView topLeftCell="A2" workbookViewId="0">
      <selection activeCell="A2" sqref="A2"/>
    </sheetView>
  </sheetViews>
  <sheetFormatPr defaultRowHeight="14.5" x14ac:dyDescent="0.35"/>
  <cols>
    <col min="1" max="1" width="6.54296875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52.879481338203931</v>
      </c>
    </row>
    <row r="3" spans="1:2" x14ac:dyDescent="0.35">
      <c r="A3" t="s">
        <v>2</v>
      </c>
      <c r="B3">
        <v>62.155592745120245</v>
      </c>
    </row>
    <row r="4" spans="1:2" x14ac:dyDescent="0.35">
      <c r="A4" t="s">
        <v>2</v>
      </c>
      <c r="B4">
        <v>42.226510078409802</v>
      </c>
    </row>
    <row r="5" spans="1:2" x14ac:dyDescent="0.35">
      <c r="A5" t="s">
        <v>2</v>
      </c>
      <c r="B5">
        <v>42.100791723913431</v>
      </c>
    </row>
    <row r="6" spans="1:2" x14ac:dyDescent="0.35">
      <c r="A6" t="s">
        <v>2</v>
      </c>
      <c r="B6">
        <v>37.604813930061091</v>
      </c>
    </row>
    <row r="7" spans="1:2" x14ac:dyDescent="0.35">
      <c r="A7" t="s">
        <v>2</v>
      </c>
      <c r="B7">
        <v>81.591540486542826</v>
      </c>
    </row>
    <row r="8" spans="1:2" x14ac:dyDescent="0.35">
      <c r="A8" t="s">
        <v>2</v>
      </c>
      <c r="B8">
        <v>45.141758404756942</v>
      </c>
    </row>
    <row r="9" spans="1:2" x14ac:dyDescent="0.35">
      <c r="A9" t="s">
        <v>2</v>
      </c>
      <c r="B9">
        <v>58.666419232076031</v>
      </c>
    </row>
    <row r="10" spans="1:2" x14ac:dyDescent="0.35">
      <c r="A10" t="s">
        <v>2</v>
      </c>
      <c r="B10">
        <v>45.894291179235076</v>
      </c>
    </row>
    <row r="11" spans="1:2" x14ac:dyDescent="0.35">
      <c r="A11" t="s">
        <v>2</v>
      </c>
      <c r="B11">
        <v>54.01400565520931</v>
      </c>
    </row>
    <row r="12" spans="1:2" x14ac:dyDescent="0.35">
      <c r="A12" t="s">
        <v>2</v>
      </c>
      <c r="B12">
        <v>56.415097667710626</v>
      </c>
    </row>
    <row r="13" spans="1:2" x14ac:dyDescent="0.35">
      <c r="A13" t="s">
        <v>2</v>
      </c>
      <c r="B13">
        <v>54.37661799249485</v>
      </c>
    </row>
    <row r="14" spans="1:2" x14ac:dyDescent="0.35">
      <c r="A14" t="s">
        <v>2</v>
      </c>
      <c r="B14">
        <v>56.49486090004325</v>
      </c>
    </row>
    <row r="15" spans="1:2" x14ac:dyDescent="0.35">
      <c r="A15" t="s">
        <v>2</v>
      </c>
      <c r="B15">
        <v>76.552330711602238</v>
      </c>
    </row>
    <row r="16" spans="1:2" x14ac:dyDescent="0.35">
      <c r="A16" t="s">
        <v>2</v>
      </c>
      <c r="B16">
        <v>36.42589994688781</v>
      </c>
    </row>
    <row r="17" spans="1:2" x14ac:dyDescent="0.35">
      <c r="A17" t="s">
        <v>2</v>
      </c>
      <c r="B17">
        <v>38.340786500307274</v>
      </c>
    </row>
    <row r="18" spans="1:2" x14ac:dyDescent="0.35">
      <c r="A18" t="s">
        <v>2</v>
      </c>
      <c r="B18">
        <v>43.528708431062142</v>
      </c>
    </row>
    <row r="19" spans="1:2" x14ac:dyDescent="0.35">
      <c r="A19" t="s">
        <v>2</v>
      </c>
      <c r="B19">
        <v>42.676446720257189</v>
      </c>
    </row>
    <row r="20" spans="1:2" x14ac:dyDescent="0.35">
      <c r="A20" t="s">
        <v>2</v>
      </c>
      <c r="B20">
        <v>52.281018423557086</v>
      </c>
    </row>
    <row r="21" spans="1:2" x14ac:dyDescent="0.35">
      <c r="A21" t="s">
        <v>2</v>
      </c>
      <c r="B21">
        <v>47.132705944225904</v>
      </c>
    </row>
    <row r="22" spans="1:2" x14ac:dyDescent="0.35">
      <c r="A22" t="s">
        <v>2</v>
      </c>
      <c r="B22">
        <v>64.70639788646605</v>
      </c>
    </row>
    <row r="23" spans="1:2" x14ac:dyDescent="0.35">
      <c r="A23" t="s">
        <v>2</v>
      </c>
      <c r="B23">
        <v>54.176248259086151</v>
      </c>
    </row>
    <row r="24" spans="1:2" x14ac:dyDescent="0.35">
      <c r="A24" t="s">
        <v>2</v>
      </c>
      <c r="B24">
        <v>53.230828835074604</v>
      </c>
    </row>
    <row r="25" spans="1:2" x14ac:dyDescent="0.35">
      <c r="A25" t="s">
        <v>2</v>
      </c>
      <c r="B25">
        <v>54.938007861301628</v>
      </c>
    </row>
    <row r="26" spans="1:2" x14ac:dyDescent="0.35">
      <c r="A26" t="s">
        <v>2</v>
      </c>
      <c r="B26">
        <v>47.361262414719832</v>
      </c>
    </row>
    <row r="27" spans="1:2" x14ac:dyDescent="0.35">
      <c r="A27" t="s">
        <v>2</v>
      </c>
      <c r="B27">
        <v>44.983073571254991</v>
      </c>
    </row>
    <row r="28" spans="1:2" x14ac:dyDescent="0.35">
      <c r="A28" t="s">
        <v>2</v>
      </c>
      <c r="B28">
        <v>44.181521204028662</v>
      </c>
    </row>
    <row r="29" spans="1:2" x14ac:dyDescent="0.35">
      <c r="A29" t="s">
        <v>2</v>
      </c>
      <c r="B29">
        <v>54.231407140459112</v>
      </c>
    </row>
    <row r="30" spans="1:2" x14ac:dyDescent="0.35">
      <c r="A30" t="s">
        <v>2</v>
      </c>
      <c r="B30">
        <v>44.600359753752848</v>
      </c>
    </row>
    <row r="31" spans="1:2" x14ac:dyDescent="0.35">
      <c r="A31" t="s">
        <v>2</v>
      </c>
      <c r="B31">
        <v>46.091870944933206</v>
      </c>
    </row>
    <row r="32" spans="1:2" x14ac:dyDescent="0.35">
      <c r="A32" t="s">
        <v>2</v>
      </c>
      <c r="B32">
        <v>55.730588664245936</v>
      </c>
    </row>
    <row r="33" spans="1:2" x14ac:dyDescent="0.35">
      <c r="A33" t="s">
        <v>2</v>
      </c>
      <c r="B33">
        <v>44.782893725868973</v>
      </c>
    </row>
    <row r="34" spans="1:2" x14ac:dyDescent="0.35">
      <c r="A34" t="s">
        <v>2</v>
      </c>
      <c r="B34">
        <v>62.326191378905428</v>
      </c>
    </row>
    <row r="35" spans="1:2" x14ac:dyDescent="0.35">
      <c r="A35" t="s">
        <v>2</v>
      </c>
      <c r="B35">
        <v>55.516709702051877</v>
      </c>
    </row>
    <row r="36" spans="1:2" x14ac:dyDescent="0.35">
      <c r="A36" t="s">
        <v>2</v>
      </c>
      <c r="B36">
        <v>58.71083163473817</v>
      </c>
    </row>
    <row r="37" spans="1:2" x14ac:dyDescent="0.35">
      <c r="A37" t="s">
        <v>2</v>
      </c>
      <c r="B37">
        <v>46.801462863927533</v>
      </c>
    </row>
    <row r="38" spans="1:2" x14ac:dyDescent="0.35">
      <c r="A38" t="s">
        <v>2</v>
      </c>
      <c r="B38">
        <v>56.882404785356414</v>
      </c>
    </row>
    <row r="39" spans="1:2" x14ac:dyDescent="0.35">
      <c r="A39" t="s">
        <v>2</v>
      </c>
      <c r="B39">
        <v>48.446217368728362</v>
      </c>
    </row>
    <row r="40" spans="1:2" x14ac:dyDescent="0.35">
      <c r="A40" t="s">
        <v>2</v>
      </c>
      <c r="B40">
        <v>41.687667708434503</v>
      </c>
    </row>
    <row r="41" spans="1:2" x14ac:dyDescent="0.35">
      <c r="A41" t="s">
        <v>2</v>
      </c>
      <c r="B41">
        <v>38.880606644411792</v>
      </c>
    </row>
    <row r="42" spans="1:2" x14ac:dyDescent="0.35">
      <c r="A42" t="s">
        <v>2</v>
      </c>
      <c r="B42">
        <v>60.337069758711529</v>
      </c>
    </row>
    <row r="43" spans="1:2" x14ac:dyDescent="0.35">
      <c r="A43" t="s">
        <v>2</v>
      </c>
      <c r="B43">
        <v>41.61253655958852</v>
      </c>
    </row>
    <row r="44" spans="1:2" x14ac:dyDescent="0.35">
      <c r="A44" t="s">
        <v>2</v>
      </c>
      <c r="B44">
        <v>62.508523694482633</v>
      </c>
    </row>
    <row r="45" spans="1:2" x14ac:dyDescent="0.35">
      <c r="A45" t="s">
        <v>2</v>
      </c>
      <c r="B45">
        <v>49.749414652786733</v>
      </c>
    </row>
    <row r="46" spans="1:2" x14ac:dyDescent="0.35">
      <c r="A46" t="s">
        <v>2</v>
      </c>
      <c r="B46">
        <v>42.831065932010517</v>
      </c>
    </row>
    <row r="47" spans="1:2" x14ac:dyDescent="0.35">
      <c r="A47" t="s">
        <v>2</v>
      </c>
      <c r="B47">
        <v>42.354582371395523</v>
      </c>
    </row>
    <row r="48" spans="1:2" x14ac:dyDescent="0.35">
      <c r="A48" t="s">
        <v>2</v>
      </c>
      <c r="B48">
        <v>52.287486544236984</v>
      </c>
    </row>
    <row r="49" spans="1:2" x14ac:dyDescent="0.35">
      <c r="A49" t="s">
        <v>2</v>
      </c>
      <c r="B49">
        <v>50.149494277327911</v>
      </c>
    </row>
    <row r="50" spans="1:2" x14ac:dyDescent="0.35">
      <c r="A50" t="s">
        <v>3</v>
      </c>
      <c r="B50">
        <v>86.148275768002463</v>
      </c>
    </row>
    <row r="51" spans="1:2" x14ac:dyDescent="0.35">
      <c r="A51" t="s">
        <v>3</v>
      </c>
      <c r="B51">
        <v>64.175727794666074</v>
      </c>
    </row>
    <row r="52" spans="1:2" x14ac:dyDescent="0.35">
      <c r="A52" t="s">
        <v>3</v>
      </c>
      <c r="B52">
        <v>65.40058049967439</v>
      </c>
    </row>
    <row r="53" spans="1:2" x14ac:dyDescent="0.35">
      <c r="A53" t="s">
        <v>3</v>
      </c>
      <c r="B53">
        <v>61.759562392538996</v>
      </c>
    </row>
    <row r="54" spans="1:2" x14ac:dyDescent="0.35">
      <c r="A54" t="s">
        <v>3</v>
      </c>
      <c r="B54">
        <v>67.046089688625756</v>
      </c>
    </row>
    <row r="55" spans="1:2" x14ac:dyDescent="0.35">
      <c r="A55" t="s">
        <v>3</v>
      </c>
      <c r="B55">
        <v>67.717096562821823</v>
      </c>
    </row>
    <row r="56" spans="1:2" x14ac:dyDescent="0.35">
      <c r="A56" t="s">
        <v>3</v>
      </c>
      <c r="B56">
        <v>52.108590106502639</v>
      </c>
    </row>
    <row r="57" spans="1:2" x14ac:dyDescent="0.35">
      <c r="A57" t="s">
        <v>3</v>
      </c>
      <c r="B57">
        <v>59.583976583105027</v>
      </c>
    </row>
    <row r="58" spans="1:2" x14ac:dyDescent="0.35">
      <c r="A58" t="s">
        <v>3</v>
      </c>
      <c r="B58">
        <v>51.303914114095349</v>
      </c>
    </row>
    <row r="59" spans="1:2" x14ac:dyDescent="0.35">
      <c r="A59" t="s">
        <v>3</v>
      </c>
      <c r="B59">
        <v>51.589799587118037</v>
      </c>
    </row>
    <row r="60" spans="1:2" x14ac:dyDescent="0.35">
      <c r="A60" t="s">
        <v>3</v>
      </c>
      <c r="B60">
        <v>62.444499135681589</v>
      </c>
    </row>
    <row r="61" spans="1:2" x14ac:dyDescent="0.35">
      <c r="A61" t="s">
        <v>3</v>
      </c>
      <c r="B61">
        <v>55.600173935731966</v>
      </c>
    </row>
    <row r="62" spans="1:2" x14ac:dyDescent="0.35">
      <c r="A62" t="s">
        <v>3</v>
      </c>
      <c r="B62">
        <v>99.433953471351813</v>
      </c>
    </row>
    <row r="63" spans="1:2" x14ac:dyDescent="0.35">
      <c r="A63" t="s">
        <v>3</v>
      </c>
      <c r="B63">
        <v>50.368207510585421</v>
      </c>
    </row>
    <row r="64" spans="1:2" x14ac:dyDescent="0.35">
      <c r="A64" t="s">
        <v>3</v>
      </c>
      <c r="B64">
        <v>80.864470157624154</v>
      </c>
    </row>
    <row r="65" spans="1:2" x14ac:dyDescent="0.35">
      <c r="A65" t="s">
        <v>3</v>
      </c>
      <c r="B65">
        <v>57.826373993388657</v>
      </c>
    </row>
    <row r="66" spans="1:2" x14ac:dyDescent="0.35">
      <c r="A66" t="s">
        <v>3</v>
      </c>
      <c r="B66">
        <v>64.384841409966327</v>
      </c>
    </row>
    <row r="67" spans="1:2" x14ac:dyDescent="0.35">
      <c r="A67" t="s">
        <v>3</v>
      </c>
      <c r="B67">
        <v>52.616786267199338</v>
      </c>
    </row>
    <row r="68" spans="1:2" x14ac:dyDescent="0.35">
      <c r="A68" t="s">
        <v>3</v>
      </c>
      <c r="B68">
        <v>51.839354160910474</v>
      </c>
    </row>
    <row r="69" spans="1:2" x14ac:dyDescent="0.35">
      <c r="A69" t="s">
        <v>3</v>
      </c>
      <c r="B69">
        <v>51.199797824062806</v>
      </c>
    </row>
    <row r="70" spans="1:2" x14ac:dyDescent="0.35">
      <c r="A70" t="s">
        <v>3</v>
      </c>
      <c r="B70">
        <v>66.128720903672189</v>
      </c>
    </row>
    <row r="71" spans="1:2" x14ac:dyDescent="0.35">
      <c r="A71" t="s">
        <v>3</v>
      </c>
      <c r="B71">
        <v>72.096673850928696</v>
      </c>
    </row>
    <row r="72" spans="1:2" x14ac:dyDescent="0.35">
      <c r="A72" t="s">
        <v>3</v>
      </c>
      <c r="B72">
        <v>95.451313465987155</v>
      </c>
    </row>
    <row r="73" spans="1:2" x14ac:dyDescent="0.35">
      <c r="A73" t="s">
        <v>3</v>
      </c>
      <c r="B73">
        <v>61.629810225815902</v>
      </c>
    </row>
    <row r="74" spans="1:2" x14ac:dyDescent="0.35">
      <c r="A74" t="s">
        <v>3</v>
      </c>
      <c r="B74">
        <v>62.713983372062486</v>
      </c>
    </row>
    <row r="75" spans="1:2" x14ac:dyDescent="0.35">
      <c r="A75" t="s">
        <v>3</v>
      </c>
      <c r="B75">
        <v>48.187247426567886</v>
      </c>
    </row>
    <row r="76" spans="1:2" x14ac:dyDescent="0.35">
      <c r="A76" t="s">
        <v>3</v>
      </c>
      <c r="B76">
        <v>81.072379419495974</v>
      </c>
    </row>
    <row r="77" spans="1:2" x14ac:dyDescent="0.35">
      <c r="A77" t="s">
        <v>3</v>
      </c>
      <c r="B77">
        <v>47.764544397358513</v>
      </c>
    </row>
    <row r="78" spans="1:2" x14ac:dyDescent="0.35">
      <c r="A78" t="s">
        <v>3</v>
      </c>
      <c r="B78">
        <v>65.373953937328167</v>
      </c>
    </row>
    <row r="79" spans="1:2" x14ac:dyDescent="0.35">
      <c r="A79" t="s">
        <v>3</v>
      </c>
      <c r="B79">
        <v>63.084572033459374</v>
      </c>
    </row>
    <row r="80" spans="1:2" x14ac:dyDescent="0.35">
      <c r="A80" t="s">
        <v>3</v>
      </c>
      <c r="B80">
        <v>58.691836188539014</v>
      </c>
    </row>
    <row r="81" spans="1:2" x14ac:dyDescent="0.35">
      <c r="A81" t="s">
        <v>3</v>
      </c>
      <c r="B81">
        <v>67.021357875234884</v>
      </c>
    </row>
    <row r="82" spans="1:2" x14ac:dyDescent="0.35">
      <c r="A82" t="s">
        <v>3</v>
      </c>
      <c r="B82">
        <v>57.259855122473347</v>
      </c>
    </row>
    <row r="83" spans="1:2" x14ac:dyDescent="0.35">
      <c r="A83" t="s">
        <v>3</v>
      </c>
      <c r="B83">
        <v>64.584223056505508</v>
      </c>
    </row>
    <row r="84" spans="1:2" x14ac:dyDescent="0.35">
      <c r="A84" t="s">
        <v>3</v>
      </c>
      <c r="B84">
        <v>51.563301695312198</v>
      </c>
    </row>
    <row r="85" spans="1:2" x14ac:dyDescent="0.35">
      <c r="A85" t="s">
        <v>3</v>
      </c>
      <c r="B85">
        <v>74.374845251076806</v>
      </c>
    </row>
    <row r="86" spans="1:2" x14ac:dyDescent="0.35">
      <c r="A86" t="s">
        <v>3</v>
      </c>
      <c r="B86">
        <v>59.954658267140267</v>
      </c>
    </row>
    <row r="87" spans="1:2" x14ac:dyDescent="0.35">
      <c r="A87" t="s">
        <v>3</v>
      </c>
      <c r="B87">
        <v>57.120183009569608</v>
      </c>
    </row>
    <row r="88" spans="1:2" x14ac:dyDescent="0.35">
      <c r="A88" t="s">
        <v>3</v>
      </c>
      <c r="B88">
        <v>54.649855039860476</v>
      </c>
    </row>
    <row r="89" spans="1:2" x14ac:dyDescent="0.35">
      <c r="A89" t="s">
        <v>3</v>
      </c>
      <c r="B89">
        <v>90.541425178929273</v>
      </c>
    </row>
    <row r="90" spans="1:2" x14ac:dyDescent="0.35">
      <c r="A90" t="s">
        <v>3</v>
      </c>
      <c r="B90">
        <v>69.508868580758232</v>
      </c>
    </row>
    <row r="91" spans="1:2" x14ac:dyDescent="0.35">
      <c r="A91" t="s">
        <v>3</v>
      </c>
      <c r="B91">
        <v>68.473390344395355</v>
      </c>
    </row>
    <row r="92" spans="1:2" x14ac:dyDescent="0.35">
      <c r="A92" t="s">
        <v>3</v>
      </c>
      <c r="B92">
        <v>55.206404815137866</v>
      </c>
    </row>
    <row r="93" spans="1:2" x14ac:dyDescent="0.35">
      <c r="A93" t="s">
        <v>3</v>
      </c>
      <c r="B93">
        <v>77.323888408502512</v>
      </c>
    </row>
    <row r="94" spans="1:2" x14ac:dyDescent="0.35">
      <c r="A94" t="s">
        <v>3</v>
      </c>
      <c r="B94">
        <v>60.26076229329707</v>
      </c>
    </row>
    <row r="95" spans="1:2" x14ac:dyDescent="0.35">
      <c r="A95" t="s">
        <v>3</v>
      </c>
      <c r="B95">
        <v>63.548389497985163</v>
      </c>
    </row>
    <row r="96" spans="1:2" x14ac:dyDescent="0.35">
      <c r="A96" t="s">
        <v>3</v>
      </c>
      <c r="B96">
        <v>72.143136846757244</v>
      </c>
    </row>
    <row r="97" spans="1:2" x14ac:dyDescent="0.35">
      <c r="A97" t="s">
        <v>3</v>
      </c>
      <c r="B97">
        <v>54.491492078571319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A8FE-79BE-4B4A-BC99-C6A75C59E461}">
  <dimension ref="B2:F13"/>
  <sheetViews>
    <sheetView workbookViewId="0">
      <selection activeCell="C3" sqref="C3"/>
    </sheetView>
  </sheetViews>
  <sheetFormatPr defaultRowHeight="14.5" x14ac:dyDescent="0.35"/>
  <cols>
    <col min="2" max="2" width="11.54296875" bestFit="1" customWidth="1"/>
    <col min="3" max="3" width="13.08984375" customWidth="1"/>
    <col min="4" max="4" width="10.36328125" bestFit="1" customWidth="1"/>
    <col min="5" max="5" width="14.08984375" customWidth="1"/>
    <col min="6" max="6" width="10.36328125" bestFit="1" customWidth="1"/>
  </cols>
  <sheetData>
    <row r="2" spans="2:6" x14ac:dyDescent="0.35">
      <c r="B2" t="s">
        <v>0</v>
      </c>
      <c r="C2" t="s">
        <v>10</v>
      </c>
      <c r="D2" t="s">
        <v>4</v>
      </c>
      <c r="E2" t="s">
        <v>5</v>
      </c>
      <c r="F2" t="s">
        <v>6</v>
      </c>
    </row>
    <row r="3" spans="2:6" x14ac:dyDescent="0.35">
      <c r="B3" t="str" cm="1">
        <f t="array" ref="B3:B4">_xlfn.UNIQUE(bodyweight_data__3[Diet])</f>
        <v>Diet 1</v>
      </c>
      <c r="C3" s="1" cm="1">
        <f t="array" ref="C3">_xlfn.PERCENTILE.EXC(IF(Diet=B3, Bodyweight), 0.25)</f>
        <v>43.691911624303771</v>
      </c>
      <c r="D3" s="1" cm="1">
        <f t="array" ref="D3">MEDIAN(IF(Diet=B3, Bodyweight))</f>
        <v>49.949454465057322</v>
      </c>
      <c r="E3" s="1" cm="1">
        <f t="array" ref="E3">_xlfn.PERCENTILE.EXC(IF(Diet=B3, Bodyweight), 0.75)</f>
        <v>56.243970416844455</v>
      </c>
      <c r="F3" s="1">
        <f>E3-C3</f>
        <v>12.552058792540684</v>
      </c>
    </row>
    <row r="4" spans="2:6" x14ac:dyDescent="0.35">
      <c r="B4" t="str">
        <v>Diet 2</v>
      </c>
      <c r="C4" s="1" cm="1">
        <f t="array" ref="C4">_xlfn.PERCENTILE.EXC(IF(Diet=B4, Bodyweight), 0.25)</f>
        <v>54.78899248367982</v>
      </c>
      <c r="D4" s="1" cm="1">
        <f t="array" ref="D4">MEDIAN(IF(Diet=B4, Bodyweight))</f>
        <v>62.579241253872041</v>
      </c>
      <c r="E4" s="1" cm="1">
        <f t="array" ref="E4">_xlfn.PERCENTILE.EXC(IF(Diet=B4, Bodyweight), 0.75)</f>
        <v>68.284316899001965</v>
      </c>
      <c r="F4" s="1">
        <f>E4-C4</f>
        <v>13.495324415322145</v>
      </c>
    </row>
    <row r="9" spans="2:6" x14ac:dyDescent="0.35">
      <c r="B9" t="str" cm="1">
        <f t="array" ref="B9:D13">TRANSPOSE(B2:F4)</f>
        <v>Diet</v>
      </c>
      <c r="C9" t="str">
        <v>Diet 1</v>
      </c>
      <c r="D9" t="str">
        <v>Diet 2</v>
      </c>
    </row>
    <row r="10" spans="2:6" x14ac:dyDescent="0.35">
      <c r="B10" t="str">
        <v>25 percentile</v>
      </c>
      <c r="C10">
        <v>43.691911624303771</v>
      </c>
      <c r="D10">
        <v>54.78899248367982</v>
      </c>
    </row>
    <row r="11" spans="2:6" x14ac:dyDescent="0.35">
      <c r="B11" t="str">
        <v>Median</v>
      </c>
      <c r="C11">
        <v>49.949454465057322</v>
      </c>
      <c r="D11">
        <v>62.579241253872041</v>
      </c>
    </row>
    <row r="12" spans="2:6" x14ac:dyDescent="0.35">
      <c r="B12" t="str">
        <v>75 percentile</v>
      </c>
      <c r="C12">
        <v>56.243970416844455</v>
      </c>
      <c r="D12">
        <v>68.284316899001965</v>
      </c>
    </row>
    <row r="13" spans="2:6" x14ac:dyDescent="0.35">
      <c r="B13" t="str">
        <v>IQR</v>
      </c>
      <c r="C13">
        <v>12.552058792540684</v>
      </c>
      <c r="D13">
        <v>13.495324415322145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0D88-B212-4979-926F-EB4FC28FB4B0}">
  <dimension ref="B2:F24"/>
  <sheetViews>
    <sheetView tabSelected="1" topLeftCell="A5" workbookViewId="0">
      <selection activeCell="E29" sqref="E29"/>
    </sheetView>
  </sheetViews>
  <sheetFormatPr defaultRowHeight="14.5" x14ac:dyDescent="0.35"/>
  <sheetData>
    <row r="2" spans="2:6" x14ac:dyDescent="0.35">
      <c r="B2" t="s">
        <v>11</v>
      </c>
    </row>
    <row r="3" spans="2:6" x14ac:dyDescent="0.35">
      <c r="B3" t="s">
        <v>12</v>
      </c>
      <c r="C3">
        <f>MIN(Bodyweight)</f>
        <v>36.42589994688781</v>
      </c>
    </row>
    <row r="4" spans="2:6" x14ac:dyDescent="0.35">
      <c r="B4" t="s">
        <v>13</v>
      </c>
      <c r="C4">
        <f>MAX(Bodyweight)</f>
        <v>99.433953471351813</v>
      </c>
    </row>
    <row r="5" spans="2:6" ht="15" thickBot="1" x14ac:dyDescent="0.4"/>
    <row r="6" spans="2:6" x14ac:dyDescent="0.35">
      <c r="E6" s="5" t="s">
        <v>14</v>
      </c>
      <c r="F6" s="5" t="s">
        <v>16</v>
      </c>
    </row>
    <row r="7" spans="2:6" x14ac:dyDescent="0.35">
      <c r="B7">
        <v>36</v>
      </c>
      <c r="E7">
        <v>36</v>
      </c>
      <c r="F7">
        <v>0</v>
      </c>
    </row>
    <row r="8" spans="2:6" x14ac:dyDescent="0.35">
      <c r="B8">
        <f>B7+4</f>
        <v>40</v>
      </c>
      <c r="E8">
        <v>40</v>
      </c>
      <c r="F8">
        <v>4</v>
      </c>
    </row>
    <row r="9" spans="2:6" x14ac:dyDescent="0.35">
      <c r="B9">
        <f t="shared" ref="B9:B22" si="0">B8+4</f>
        <v>44</v>
      </c>
      <c r="E9">
        <v>44</v>
      </c>
      <c r="F9">
        <v>8</v>
      </c>
    </row>
    <row r="10" spans="2:6" x14ac:dyDescent="0.35">
      <c r="B10">
        <f t="shared" si="0"/>
        <v>48</v>
      </c>
      <c r="E10">
        <v>48</v>
      </c>
      <c r="F10">
        <v>10</v>
      </c>
    </row>
    <row r="11" spans="2:6" x14ac:dyDescent="0.35">
      <c r="B11">
        <f t="shared" si="0"/>
        <v>52</v>
      </c>
      <c r="E11">
        <v>52</v>
      </c>
      <c r="F11">
        <v>3</v>
      </c>
    </row>
    <row r="12" spans="2:6" x14ac:dyDescent="0.35">
      <c r="B12">
        <f t="shared" si="0"/>
        <v>56</v>
      </c>
      <c r="E12">
        <v>56</v>
      </c>
      <c r="F12">
        <v>11</v>
      </c>
    </row>
    <row r="13" spans="2:6" x14ac:dyDescent="0.35">
      <c r="B13">
        <f t="shared" si="0"/>
        <v>60</v>
      </c>
      <c r="E13">
        <v>60</v>
      </c>
      <c r="F13">
        <v>5</v>
      </c>
    </row>
    <row r="14" spans="2:6" x14ac:dyDescent="0.35">
      <c r="B14">
        <f t="shared" si="0"/>
        <v>64</v>
      </c>
      <c r="E14">
        <v>64</v>
      </c>
      <c r="F14">
        <v>4</v>
      </c>
    </row>
    <row r="15" spans="2:6" x14ac:dyDescent="0.35">
      <c r="B15">
        <f t="shared" si="0"/>
        <v>68</v>
      </c>
      <c r="E15">
        <v>68</v>
      </c>
      <c r="F15">
        <v>1</v>
      </c>
    </row>
    <row r="16" spans="2:6" x14ac:dyDescent="0.35">
      <c r="B16">
        <f t="shared" si="0"/>
        <v>72</v>
      </c>
      <c r="E16">
        <v>72</v>
      </c>
      <c r="F16">
        <v>0</v>
      </c>
    </row>
    <row r="17" spans="2:6" x14ac:dyDescent="0.35">
      <c r="B17">
        <f t="shared" si="0"/>
        <v>76</v>
      </c>
      <c r="E17">
        <v>76</v>
      </c>
      <c r="F17">
        <v>0</v>
      </c>
    </row>
    <row r="18" spans="2:6" x14ac:dyDescent="0.35">
      <c r="B18">
        <f t="shared" si="0"/>
        <v>80</v>
      </c>
      <c r="E18">
        <v>80</v>
      </c>
      <c r="F18">
        <v>1</v>
      </c>
    </row>
    <row r="19" spans="2:6" x14ac:dyDescent="0.35">
      <c r="B19">
        <f t="shared" si="0"/>
        <v>84</v>
      </c>
      <c r="E19">
        <v>84</v>
      </c>
      <c r="F19">
        <v>1</v>
      </c>
    </row>
    <row r="20" spans="2:6" x14ac:dyDescent="0.35">
      <c r="B20">
        <f t="shared" si="0"/>
        <v>88</v>
      </c>
      <c r="E20">
        <v>88</v>
      </c>
      <c r="F20">
        <v>0</v>
      </c>
    </row>
    <row r="21" spans="2:6" x14ac:dyDescent="0.35">
      <c r="B21">
        <f t="shared" si="0"/>
        <v>92</v>
      </c>
      <c r="E21">
        <v>92</v>
      </c>
      <c r="F21">
        <v>0</v>
      </c>
    </row>
    <row r="22" spans="2:6" x14ac:dyDescent="0.35">
      <c r="B22">
        <f t="shared" si="0"/>
        <v>96</v>
      </c>
      <c r="E22">
        <v>96</v>
      </c>
      <c r="F22">
        <v>0</v>
      </c>
    </row>
    <row r="23" spans="2:6" x14ac:dyDescent="0.35">
      <c r="B23">
        <f>B22+4</f>
        <v>100</v>
      </c>
      <c r="E23">
        <v>100</v>
      </c>
      <c r="F23">
        <v>0</v>
      </c>
    </row>
    <row r="24" spans="2:6" ht="15" thickBot="1" x14ac:dyDescent="0.4">
      <c r="E24" s="4" t="s">
        <v>15</v>
      </c>
      <c r="F24" s="4">
        <v>0</v>
      </c>
    </row>
  </sheetData>
  <sortState xmlns:xlrd2="http://schemas.microsoft.com/office/spreadsheetml/2017/richdata2" ref="E7:E23">
    <sortCondition ref="E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9" sqref="D2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386F-EF1F-4C72-8C5F-3084157F401C}">
  <dimension ref="A1:B4"/>
  <sheetViews>
    <sheetView workbookViewId="0">
      <selection activeCell="N12" sqref="N12"/>
    </sheetView>
  </sheetViews>
  <sheetFormatPr defaultRowHeight="14.5" x14ac:dyDescent="0.35"/>
  <cols>
    <col min="1" max="1" width="12.36328125" bestFit="1" customWidth="1"/>
    <col min="2" max="2" width="20.1796875" bestFit="1" customWidth="1"/>
  </cols>
  <sheetData>
    <row r="1" spans="1:2" x14ac:dyDescent="0.35">
      <c r="A1" s="2" t="s">
        <v>7</v>
      </c>
      <c r="B1" t="s">
        <v>9</v>
      </c>
    </row>
    <row r="2" spans="1:2" x14ac:dyDescent="0.35">
      <c r="A2" s="3" t="s">
        <v>2</v>
      </c>
      <c r="B2">
        <v>50.970758419790911</v>
      </c>
    </row>
    <row r="3" spans="1:2" x14ac:dyDescent="0.35">
      <c r="A3" s="3" t="s">
        <v>3</v>
      </c>
      <c r="B3">
        <v>64.034023823882833</v>
      </c>
    </row>
    <row r="4" spans="1:2" x14ac:dyDescent="0.35">
      <c r="A4" s="3" t="s">
        <v>8</v>
      </c>
      <c r="B4">
        <v>57.502391121836894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7A6FD-497F-4466-BFA3-C11BF12E4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bodyweight_data</vt:lpstr>
      <vt:lpstr>analysis</vt:lpstr>
      <vt:lpstr>histogram</vt:lpstr>
      <vt:lpstr>boxplot</vt:lpstr>
      <vt:lpstr>draaitabel</vt:lpstr>
      <vt:lpstr>Bodyweight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2025-04-06T07:00:00Z</dcterms:modified>
</cp:coreProperties>
</file>