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ab43bcbad9f3309b/Documents/Data Analytics/Projects/"/>
    </mc:Choice>
  </mc:AlternateContent>
  <xr:revisionPtr revIDLastSave="447" documentId="8_{CF2BA7B1-B0EA-49B0-BB68-606C36C8874C}" xr6:coauthVersionLast="47" xr6:coauthVersionMax="47" xr10:uidLastSave="{59B9C7CB-FEC6-4681-AB22-806A7DD3E7DA}"/>
  <bookViews>
    <workbookView xWindow="-120" yWindow="-120" windowWidth="29040" windowHeight="15720" xr2:uid="{E12AB292-BC7E-4379-B4C2-C071160C088F}"/>
  </bookViews>
  <sheets>
    <sheet name="Bookshelf" sheetId="2" r:id="rId1"/>
    <sheet name="Owners" sheetId="3" r:id="rId2"/>
    <sheet name="Categories" sheetId="5" r:id="rId3"/>
    <sheet name="Statu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5" l="1"/>
  <c r="J4" i="3"/>
  <c r="I15" i="7"/>
  <c r="I14" i="7"/>
  <c r="I13" i="7"/>
  <c r="I16" i="7" s="1"/>
  <c r="J5" i="3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</calcChain>
</file>

<file path=xl/sharedStrings.xml><?xml version="1.0" encoding="utf-8"?>
<sst xmlns="http://schemas.openxmlformats.org/spreadsheetml/2006/main" count="812" uniqueCount="158">
  <si>
    <t>TITLE</t>
  </si>
  <si>
    <t>AUTHOR</t>
  </si>
  <si>
    <t>CATEGORY</t>
  </si>
  <si>
    <t>Histories of Nations</t>
  </si>
  <si>
    <t>Your Are a Badass</t>
  </si>
  <si>
    <t>The Beast Warrior</t>
  </si>
  <si>
    <t>How to Live What to Do</t>
  </si>
  <si>
    <t>El Viejo y el mar</t>
  </si>
  <si>
    <t>The Importance of Being Earnest</t>
  </si>
  <si>
    <t>You Can, You Will</t>
  </si>
  <si>
    <t>Greek Drama</t>
  </si>
  <si>
    <t>Hamlet</t>
  </si>
  <si>
    <t>Memory Man</t>
  </si>
  <si>
    <t>Papa Hemingway</t>
  </si>
  <si>
    <t>The Summer I Turned Pretty</t>
  </si>
  <si>
    <t>It's Not Summer Without You</t>
  </si>
  <si>
    <t>We'll Always Have Summer</t>
  </si>
  <si>
    <t>People We Meet on Vacation</t>
  </si>
  <si>
    <t>The Spanish Love Deception</t>
  </si>
  <si>
    <t>Maybe Someday</t>
  </si>
  <si>
    <t>I Wrote This For You</t>
  </si>
  <si>
    <t>Animal Farm</t>
  </si>
  <si>
    <t>On Bullshit</t>
  </si>
  <si>
    <t>Handbook for Marine NCO's</t>
  </si>
  <si>
    <t>Leading the Starbucks Way</t>
  </si>
  <si>
    <t>Violet Bent Backwards Over the Grass</t>
  </si>
  <si>
    <t>The Power of Now</t>
  </si>
  <si>
    <t>Math in Bite-Sized Chunks</t>
  </si>
  <si>
    <t>The Marine's Bible</t>
  </si>
  <si>
    <t>Start With Why</t>
  </si>
  <si>
    <t>USMC Concepts &amp; Programs</t>
  </si>
  <si>
    <t>Devil's Tango</t>
  </si>
  <si>
    <t>Battle Leadership</t>
  </si>
  <si>
    <t>The Husband's Secret</t>
  </si>
  <si>
    <t>35 dumb Things Well-Intended People Say</t>
  </si>
  <si>
    <t>The 5 Love Languages</t>
  </si>
  <si>
    <t>It Ends With Us</t>
  </si>
  <si>
    <t>The Unhoneymooners</t>
  </si>
  <si>
    <t xml:space="preserve">November 9 </t>
  </si>
  <si>
    <t>How Yoga Works</t>
  </si>
  <si>
    <t>The Beast Player</t>
  </si>
  <si>
    <t>The Jungle</t>
  </si>
  <si>
    <t>Alice's Adventures in Wonderland &amp; other stories</t>
  </si>
  <si>
    <t>The Wizard of Oz</t>
  </si>
  <si>
    <t>Stephen King Three Novels</t>
  </si>
  <si>
    <t>The Container Garden Encyclopedia</t>
  </si>
  <si>
    <t>Boating Skills &amp; Seamanship</t>
  </si>
  <si>
    <t>The Alchemist</t>
  </si>
  <si>
    <t>Horizaontal Vertigo</t>
  </si>
  <si>
    <t>Untamed</t>
  </si>
  <si>
    <t>The Penguin Book of the Modern American Short Story</t>
  </si>
  <si>
    <t>Berta Isla</t>
  </si>
  <si>
    <t>Peter Furtado</t>
  </si>
  <si>
    <t>History</t>
  </si>
  <si>
    <t>Jen Sincero</t>
  </si>
  <si>
    <t>Personal Development</t>
  </si>
  <si>
    <t>Nahoko Uehashi</t>
  </si>
  <si>
    <t>Fantasy</t>
  </si>
  <si>
    <t>Psychology</t>
  </si>
  <si>
    <t>Josh Cohen</t>
  </si>
  <si>
    <t>Ernest Hemingway</t>
  </si>
  <si>
    <t>Oscar Wilde</t>
  </si>
  <si>
    <t>Classics</t>
  </si>
  <si>
    <t>Joel Osteen</t>
  </si>
  <si>
    <t>Christian</t>
  </si>
  <si>
    <t>Moses Hadas</t>
  </si>
  <si>
    <t>William Shakespeare</t>
  </si>
  <si>
    <t>David Baldacci</t>
  </si>
  <si>
    <t>Mystery</t>
  </si>
  <si>
    <t>Robert Solomon</t>
  </si>
  <si>
    <t>Mathematics</t>
  </si>
  <si>
    <t>The Little Book of Mathematical Principles, Theories &amp; Things</t>
  </si>
  <si>
    <t xml:space="preserve">Finders Keepers </t>
  </si>
  <si>
    <t>A.E. Hotchner</t>
  </si>
  <si>
    <t>Biography</t>
  </si>
  <si>
    <t>Stephen King</t>
  </si>
  <si>
    <t>Bill Hodges Series, #2</t>
  </si>
  <si>
    <t>Stuff Every American Should Know</t>
  </si>
  <si>
    <t xml:space="preserve">Denise Kiernan, Joseph D'Agnese </t>
  </si>
  <si>
    <t>Stuff You Should Know #10</t>
  </si>
  <si>
    <t>Jenny Han</t>
  </si>
  <si>
    <t>Romance</t>
  </si>
  <si>
    <t>Summer I Tured Pretty #1</t>
  </si>
  <si>
    <t>Summer I Tured Pretty #2</t>
  </si>
  <si>
    <t>Summer I Tured Pretty #3</t>
  </si>
  <si>
    <t>Emily Henry</t>
  </si>
  <si>
    <t>Elena Armas</t>
  </si>
  <si>
    <t>Colleen Hoover</t>
  </si>
  <si>
    <t>Maybe Someday Series #1</t>
  </si>
  <si>
    <t>Iain S. Thomas</t>
  </si>
  <si>
    <t>Poetry</t>
  </si>
  <si>
    <t>George Orwell</t>
  </si>
  <si>
    <t>A Brief History of the Paradox</t>
  </si>
  <si>
    <t>Roy Sorensen</t>
  </si>
  <si>
    <t>Philosophy</t>
  </si>
  <si>
    <t>Harry G. Frankfurt</t>
  </si>
  <si>
    <t>Kenneth W. Estes</t>
  </si>
  <si>
    <t>Military Fiction</t>
  </si>
  <si>
    <t>Joseph A. Michelli</t>
  </si>
  <si>
    <t>Business</t>
  </si>
  <si>
    <t>Lana Del Rey</t>
  </si>
  <si>
    <t>Eckhart Tolle</t>
  </si>
  <si>
    <t>Chris Waring</t>
  </si>
  <si>
    <t>Jim Frederick</t>
  </si>
  <si>
    <t>Black Hearts: One Platoon's Descent into Madness in Iraq's Triangle of Death</t>
  </si>
  <si>
    <t xml:space="preserve">The Consitution of the United States of America </t>
  </si>
  <si>
    <t>Various Authors</t>
  </si>
  <si>
    <t>Simon Sinek</t>
  </si>
  <si>
    <t>Herve Jubert</t>
  </si>
  <si>
    <t>Captain Adolf von Schell</t>
  </si>
  <si>
    <t>American Prison: A Reporter's Undercover Journey into the Business of Punishment</t>
  </si>
  <si>
    <t>Shane Bauer</t>
  </si>
  <si>
    <t>Liane Moriarty</t>
  </si>
  <si>
    <t>Maura Cullen</t>
  </si>
  <si>
    <t>Victoria Shwab</t>
  </si>
  <si>
    <t>This Savage Song</t>
  </si>
  <si>
    <t>Monsters of Verity Series #1</t>
  </si>
  <si>
    <t>Gary Chapman</t>
  </si>
  <si>
    <t>It Ends With Us #1</t>
  </si>
  <si>
    <t>Christina Lauren</t>
  </si>
  <si>
    <t>Circe</t>
  </si>
  <si>
    <t>Madeline Miller</t>
  </si>
  <si>
    <t>Geshe Michael Roshe, Christie McNally</t>
  </si>
  <si>
    <t>Upton Sinclair</t>
  </si>
  <si>
    <t>Gray's Anatomy</t>
  </si>
  <si>
    <t>Lewis Carroll</t>
  </si>
  <si>
    <t>Henry Gray</t>
  </si>
  <si>
    <t>Paulo Coelho</t>
  </si>
  <si>
    <t>Juan Villoro</t>
  </si>
  <si>
    <t>Glennon Doyle</t>
  </si>
  <si>
    <t>Javier Marias</t>
  </si>
  <si>
    <t>Greek Mythology</t>
  </si>
  <si>
    <t>The Beast Plater #2</t>
  </si>
  <si>
    <t>The Beast Plater #1</t>
  </si>
  <si>
    <t>Science</t>
  </si>
  <si>
    <t>Fiction</t>
  </si>
  <si>
    <t>Literary Fiction</t>
  </si>
  <si>
    <t>PAGES</t>
  </si>
  <si>
    <t>SERIES</t>
  </si>
  <si>
    <t>PICKED BY</t>
  </si>
  <si>
    <t>STATUS</t>
  </si>
  <si>
    <t>Pages</t>
  </si>
  <si>
    <t>Read</t>
  </si>
  <si>
    <t>Unread</t>
  </si>
  <si>
    <t>Started</t>
  </si>
  <si>
    <t>Status</t>
  </si>
  <si>
    <t>Books</t>
  </si>
  <si>
    <t xml:space="preserve">Total </t>
  </si>
  <si>
    <t>Picked</t>
  </si>
  <si>
    <t>You Are a Badass</t>
  </si>
  <si>
    <t>Summer I Turned Pretty #1</t>
  </si>
  <si>
    <t>Summer I Turned Pretty #2</t>
  </si>
  <si>
    <t>Summer I Turned Pretty #3</t>
  </si>
  <si>
    <t>Category</t>
  </si>
  <si>
    <t>Price</t>
  </si>
  <si>
    <t>PRICE</t>
  </si>
  <si>
    <t>Jane</t>
  </si>
  <si>
    <t>Jim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</si>
</sst>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44" fontId="0" fillId="0" borderId="0" xfId="1" applyFont="1"/>
    <xf numFmtId="0" fontId="3" fillId="0" borderId="0" xfId="0" applyFont="1"/>
    <xf numFmtId="44" fontId="3" fillId="0" borderId="0" xfId="1" applyFont="1"/>
    <xf numFmtId="0" fontId="4" fillId="2" borderId="1" xfId="0" applyFont="1" applyFill="1" applyBorder="1"/>
    <xf numFmtId="0" fontId="4" fillId="3" borderId="1" xfId="0" applyFont="1" applyFill="1" applyBorder="1"/>
    <xf numFmtId="0" fontId="0" fillId="0" borderId="1" xfId="0" applyBorder="1"/>
    <xf numFmtId="0" fontId="0" fillId="5" borderId="3" xfId="0" applyFill="1" applyBorder="1"/>
    <xf numFmtId="0" fontId="0" fillId="0" borderId="3" xfId="0" applyBorder="1"/>
    <xf numFmtId="0" fontId="5" fillId="4" borderId="2" xfId="0" applyFont="1" applyFill="1" applyBorder="1"/>
    <xf numFmtId="44" fontId="0" fillId="5" borderId="3" xfId="1" applyFont="1" applyFill="1" applyBorder="1"/>
    <xf numFmtId="44" fontId="0" fillId="0" borderId="3" xfId="1" applyFont="1" applyBorder="1"/>
    <xf numFmtId="0" fontId="0" fillId="5" borderId="2" xfId="0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5" borderId="6" xfId="0" applyFill="1" applyBorder="1"/>
    <xf numFmtId="0" fontId="0" fillId="0" borderId="7" xfId="0" applyBorder="1"/>
    <xf numFmtId="0" fontId="0" fillId="0" borderId="6" xfId="0" applyBorder="1"/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8" xfId="0" applyBorder="1"/>
    <xf numFmtId="0" fontId="5" fillId="4" borderId="10" xfId="0" applyFont="1" applyFill="1" applyBorder="1"/>
    <xf numFmtId="44" fontId="5" fillId="4" borderId="10" xfId="1" applyFont="1" applyFill="1" applyBorder="1"/>
    <xf numFmtId="0" fontId="0" fillId="0" borderId="11" xfId="0" applyBorder="1"/>
    <xf numFmtId="44" fontId="0" fillId="0" borderId="11" xfId="1" applyFont="1" applyBorder="1"/>
  </cellXfs>
  <cellStyles count="2">
    <cellStyle name="Currency" xfId="1" builtinId="4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Books</a:t>
            </a:r>
            <a:r>
              <a:rPr lang="en-US" baseline="0"/>
              <a:t> Owned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1-44CE-81B9-2AE994E586C9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81-44CE-81B9-2AE994E586C9}"/>
              </c:ext>
            </c:extLst>
          </c:dPt>
          <c:cat>
            <c:strRef>
              <c:f>Owners!$I$4:$I$5</c:f>
              <c:strCache>
                <c:ptCount val="2"/>
                <c:pt idx="0">
                  <c:v>Jane</c:v>
                </c:pt>
                <c:pt idx="1">
                  <c:v>Jim</c:v>
                </c:pt>
              </c:strCache>
            </c:strRef>
          </c:cat>
          <c:val>
            <c:numRef>
              <c:f>Owners!$J$4:$J$5</c:f>
              <c:numCache>
                <c:formatCode>General</c:formatCode>
                <c:ptCount val="2"/>
                <c:pt idx="0">
                  <c:v>32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8-41FA-8B4B-9BBC640D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</a:t>
            </a:r>
            <a:r>
              <a:rPr lang="en-US" baseline="0"/>
              <a:t> on Bookshelf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Categories!$O$20</c:f>
              <c:strCache>
                <c:ptCount val="1"/>
                <c:pt idx="0">
                  <c:v>Pages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3F-48EA-BFBC-82746912C7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3F-48EA-BFBC-82746912C7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3F-48EA-BFBC-82746912C7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3F-48EA-BFBC-82746912C7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3F-48EA-BFBC-82746912C7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3F-48EA-BFBC-82746912C7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3F-48EA-BFBC-82746912C72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3F-48EA-BFBC-82746912C72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A3F-48EA-BFBC-82746912C72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A3F-48EA-BFBC-82746912C72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A3F-48EA-BFBC-82746912C72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A3F-48EA-BFBC-82746912C72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A3F-48EA-BFBC-82746912C72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A3F-48EA-BFBC-82746912C72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A3F-48EA-BFBC-82746912C72E}"/>
              </c:ext>
            </c:extLst>
          </c:dPt>
          <c:cat>
            <c:strRef>
              <c:f>Categories!$N$21:$N$35</c:f>
              <c:strCache>
                <c:ptCount val="15"/>
                <c:pt idx="0">
                  <c:v>History</c:v>
                </c:pt>
                <c:pt idx="1">
                  <c:v>Personal Development</c:v>
                </c:pt>
                <c:pt idx="2">
                  <c:v>Romance</c:v>
                </c:pt>
                <c:pt idx="3">
                  <c:v>Fantasy</c:v>
                </c:pt>
                <c:pt idx="4">
                  <c:v>Psychology</c:v>
                </c:pt>
                <c:pt idx="5">
                  <c:v>Classics</c:v>
                </c:pt>
                <c:pt idx="6">
                  <c:v>Poetry</c:v>
                </c:pt>
                <c:pt idx="7">
                  <c:v>Business</c:v>
                </c:pt>
                <c:pt idx="8">
                  <c:v>Mystery</c:v>
                </c:pt>
                <c:pt idx="9">
                  <c:v>Greek Mythology</c:v>
                </c:pt>
                <c:pt idx="10">
                  <c:v>Literary Fiction</c:v>
                </c:pt>
                <c:pt idx="11">
                  <c:v>Christian</c:v>
                </c:pt>
                <c:pt idx="12">
                  <c:v>Biography</c:v>
                </c:pt>
                <c:pt idx="13">
                  <c:v>Military Fiction</c:v>
                </c:pt>
                <c:pt idx="14">
                  <c:v>Science</c:v>
                </c:pt>
              </c:strCache>
            </c:strRef>
          </c:cat>
          <c:val>
            <c:numRef>
              <c:f>Categories!$O$21:$O$35</c:f>
              <c:numCache>
                <c:formatCode>General</c:formatCode>
                <c:ptCount val="15"/>
                <c:pt idx="0">
                  <c:v>1304</c:v>
                </c:pt>
                <c:pt idx="1">
                  <c:v>813</c:v>
                </c:pt>
                <c:pt idx="2">
                  <c:v>3824</c:v>
                </c:pt>
                <c:pt idx="3">
                  <c:v>1296</c:v>
                </c:pt>
                <c:pt idx="4">
                  <c:v>1162</c:v>
                </c:pt>
                <c:pt idx="5">
                  <c:v>1872</c:v>
                </c:pt>
                <c:pt idx="6">
                  <c:v>336</c:v>
                </c:pt>
                <c:pt idx="7">
                  <c:v>560</c:v>
                </c:pt>
                <c:pt idx="8">
                  <c:v>1824</c:v>
                </c:pt>
                <c:pt idx="9">
                  <c:v>416</c:v>
                </c:pt>
                <c:pt idx="10">
                  <c:v>496</c:v>
                </c:pt>
                <c:pt idx="11">
                  <c:v>192</c:v>
                </c:pt>
                <c:pt idx="12">
                  <c:v>336</c:v>
                </c:pt>
                <c:pt idx="13">
                  <c:v>906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3-4616-9CB2-9FE8C0957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Status!$I$12</c:f>
              <c:strCache>
                <c:ptCount val="1"/>
                <c:pt idx="0">
                  <c:v>Books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73-4BFE-8CDB-B942F2D55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73-4BFE-8CDB-B942F2D55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73-4BFE-8CDB-B942F2D55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Status!$H$13:$H$15</c:f>
              <c:strCache>
                <c:ptCount val="3"/>
                <c:pt idx="0">
                  <c:v>Read</c:v>
                </c:pt>
                <c:pt idx="1">
                  <c:v>Unread</c:v>
                </c:pt>
                <c:pt idx="2">
                  <c:v>Started</c:v>
                </c:pt>
              </c:strCache>
            </c:strRef>
          </c:cat>
          <c:val>
            <c:numRef>
              <c:f>Status!$I$13:$I$15</c:f>
              <c:numCache>
                <c:formatCode>General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73-4BFE-8CDB-B942F2D556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47625</xdr:rowOff>
    </xdr:from>
    <xdr:to>
      <xdr:col>14</xdr:col>
      <xdr:colOff>523875</xdr:colOff>
      <xdr:row>21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8DEC7-FABE-5145-C5BE-D21BAC761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19</xdr:row>
      <xdr:rowOff>6350</xdr:rowOff>
    </xdr:from>
    <xdr:to>
      <xdr:col>12</xdr:col>
      <xdr:colOff>390525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13A3EC-9D60-DDC5-0DE8-75BC7ED04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17</xdr:row>
      <xdr:rowOff>149225</xdr:rowOff>
    </xdr:from>
    <xdr:to>
      <xdr:col>14</xdr:col>
      <xdr:colOff>225425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E1378-21AD-4F15-AD24-B10B90B96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393E56-FF9D-4306-8A3A-DC118A288192}" name="Table4" displayName="Table4" ref="A1:F61" totalsRowShown="0" headerRowDxfId="34">
  <autoFilter ref="A1:F61" xr:uid="{03393E56-FF9D-4306-8A3A-DC118A288192}"/>
  <tableColumns count="6">
    <tableColumn id="1" xr3:uid="{0B957D9B-DFD1-41C4-9695-8E020C7A5E66}" name="TITLE"/>
    <tableColumn id="2" xr3:uid="{27DC3600-743C-4FDA-A2C1-2238B713B0B0}" name="AUTHOR"/>
    <tableColumn id="3" xr3:uid="{B7E586BC-129A-4233-A89D-C6DD775022F4}" name="CATEGORY"/>
    <tableColumn id="4" xr3:uid="{C9A2D3B0-9E71-4D05-9431-646548B3DB82}" name="PRICE" dataDxfId="33" dataCellStyle="Currency"/>
    <tableColumn id="5" xr3:uid="{367C6AB0-49F9-4462-A85C-6AB378DEB06A}" name="PAGES"/>
    <tableColumn id="6" xr3:uid="{C2970C9C-4DBB-4A51-821E-9AF2B7308079}" name="SERIE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586AA8-26AB-472D-85E7-9FA50324AB1F}" name="Table5" displayName="Table5" ref="A1:G61" totalsRowShown="0" headerRowDxfId="30">
  <tableColumns count="7">
    <tableColumn id="1" xr3:uid="{07158704-ABD9-4A0C-AE37-C40DE3E3EA90}" name="TITLE"/>
    <tableColumn id="2" xr3:uid="{13A71327-3499-4207-999C-4B0BA555329A}" name="AUTHOR"/>
    <tableColumn id="3" xr3:uid="{C6B5C304-9976-4B4F-92E0-357DD6097DBA}" name="CATEGORY"/>
    <tableColumn id="4" xr3:uid="{020B7614-2166-4E60-9510-6E8DC403C34E}" name="PRICE" dataDxfId="29" dataCellStyle="Currency"/>
    <tableColumn id="5" xr3:uid="{4336C65E-1665-40B3-89F0-311A80DB464A}" name="PAGES"/>
    <tableColumn id="6" xr3:uid="{3BF23C7C-2E5C-4939-9BE4-6807A69DB803}" name="SERIES"/>
    <tableColumn id="7" xr3:uid="{8ABD3566-A9F7-4E6A-8730-A9DC60B7EC55}" name="PICKED B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96D8C3-6203-4599-AD92-C9D6D8EAA3DC}" name="Table8" displayName="Table8" ref="I3:J5" totalsRowShown="0" headerRowDxfId="28" headerRowBorderDxfId="27" tableBorderDxfId="26" totalsRowBorderDxfId="25">
  <tableColumns count="2">
    <tableColumn id="1" xr3:uid="{B282F444-46E7-4F00-BDEF-072163FF3FBF}" name="Picked" dataDxfId="24"/>
    <tableColumn id="2" xr3:uid="{89B77F6C-65F0-4E15-9E77-730FA226E9A2}" name="Books" dataDxfId="23">
      <calculatedColumnFormula>COUNTIF(G2:G61, I4)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F476EC-27E0-401F-B888-9A1F3DD8FB07}" name="Table2" displayName="Table2" ref="A1:F61" totalsRowShown="0" headerRowDxfId="19">
  <autoFilter ref="A1:F61" xr:uid="{19F476EC-27E0-401F-B888-9A1F3DD8FB07}"/>
  <tableColumns count="6">
    <tableColumn id="1" xr3:uid="{7D658376-B5C6-4F56-8594-D38038550C4D}" name="TITLE"/>
    <tableColumn id="2" xr3:uid="{BFC9A6A7-5BE4-4B3B-9902-57FE94F07E0E}" name="AUTHOR"/>
    <tableColumn id="3" xr3:uid="{ECC522DC-FE2A-40C6-8F7B-E93EC632ACAC}" name="CATEGORY"/>
    <tableColumn id="4" xr3:uid="{3FC7B016-BC4B-4378-A9A3-ADAB46D19550}" name="PRICE" dataDxfId="18" dataCellStyle="Currency"/>
    <tableColumn id="5" xr3:uid="{70488C3A-E8B4-4B51-A0A2-9D30858598D3}" name="PAGES"/>
    <tableColumn id="6" xr3:uid="{B5A4AB59-4E14-42E9-A679-A22D3DA74B02}" name="SERIES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FF06A-BB14-4A20-8E0D-B469179D2F10}" name="Table72" displayName="Table72" ref="H12:I16" totalsRowShown="0" headerRowDxfId="15" headerRowBorderDxfId="14" tableBorderDxfId="13" totalsRowBorderDxfId="12">
  <tableColumns count="2">
    <tableColumn id="1" xr3:uid="{098ABCDC-DD82-4DE4-8B25-02E31277526D}" name="Status" dataDxfId="11"/>
    <tableColumn id="2" xr3:uid="{1D7E5AFD-72C2-4E37-A089-8ED1CA93D481}" name="Books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1C8627-D714-4A7B-89F1-CF8C324CFED9}" name="Table3" displayName="Table3" ref="B1:G33" totalsRowShown="0" headerRowDxfId="9" dataDxfId="7" headerRowBorderDxfId="8" tableBorderDxfId="6">
  <autoFilter ref="B1:G33" xr:uid="{CD1C8627-D714-4A7B-89F1-CF8C324CFED9}"/>
  <tableColumns count="6">
    <tableColumn id="1" xr3:uid="{88100BDF-B2D4-41C2-AA89-8AEEF2E8535D}" name="AUTHOR" dataDxfId="5"/>
    <tableColumn id="2" xr3:uid="{FFC00535-8FC9-4F30-AAC5-B124CBE78E19}" name="CATEGORY" dataDxfId="4"/>
    <tableColumn id="3" xr3:uid="{2F0014F9-6770-4498-A09F-C43E24680357}" name="Price" dataDxfId="3" dataCellStyle="Currency"/>
    <tableColumn id="4" xr3:uid="{9BD7C3C8-C3A3-4FB5-8C3B-123122EE1298}" name="PAGES" dataDxfId="2"/>
    <tableColumn id="5" xr3:uid="{711BDD00-F622-4A17-BE30-281E66B28A4D}" name="STATUS" dataDxfId="1"/>
    <tableColumn id="6" xr3:uid="{54D00651-ECCA-4046-804E-777B2C3BF386}" name="PICKED B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6D0C-8559-428A-80E9-708FB6F8C721}">
  <dimension ref="A1:F61"/>
  <sheetViews>
    <sheetView tabSelected="1" zoomScale="73" zoomScaleNormal="73" workbookViewId="0">
      <selection activeCell="F66" sqref="F66"/>
    </sheetView>
  </sheetViews>
  <sheetFormatPr defaultRowHeight="15" x14ac:dyDescent="0.25"/>
  <cols>
    <col min="1" max="1" width="65.7109375" customWidth="1"/>
    <col min="2" max="2" width="28.85546875" customWidth="1"/>
    <col min="3" max="3" width="20.42578125" customWidth="1"/>
    <col min="4" max="4" width="11.85546875" style="3" customWidth="1"/>
    <col min="5" max="5" width="10" customWidth="1"/>
    <col min="6" max="6" width="25.7109375" customWidth="1"/>
  </cols>
  <sheetData>
    <row r="1" spans="1:6" ht="18.75" x14ac:dyDescent="0.3">
      <c r="A1" s="4" t="s">
        <v>0</v>
      </c>
      <c r="B1" s="4" t="s">
        <v>1</v>
      </c>
      <c r="C1" s="4" t="s">
        <v>2</v>
      </c>
      <c r="D1" s="5" t="s">
        <v>155</v>
      </c>
      <c r="E1" s="4" t="s">
        <v>137</v>
      </c>
      <c r="F1" s="4" t="s">
        <v>138</v>
      </c>
    </row>
    <row r="2" spans="1:6" x14ac:dyDescent="0.25">
      <c r="A2" t="s">
        <v>3</v>
      </c>
      <c r="B2" t="s">
        <v>52</v>
      </c>
      <c r="C2" t="s">
        <v>53</v>
      </c>
      <c r="D2" s="3">
        <v>16.95</v>
      </c>
      <c r="E2">
        <v>264</v>
      </c>
    </row>
    <row r="3" spans="1:6" x14ac:dyDescent="0.25">
      <c r="A3" t="s">
        <v>4</v>
      </c>
      <c r="B3" t="s">
        <v>54</v>
      </c>
      <c r="C3" t="s">
        <v>55</v>
      </c>
      <c r="D3" s="3">
        <v>13.99</v>
      </c>
      <c r="E3">
        <v>256</v>
      </c>
    </row>
    <row r="4" spans="1:6" x14ac:dyDescent="0.25">
      <c r="A4" t="s">
        <v>5</v>
      </c>
      <c r="B4" t="s">
        <v>56</v>
      </c>
      <c r="C4" t="s">
        <v>57</v>
      </c>
      <c r="D4" s="3">
        <v>19.989999999999998</v>
      </c>
      <c r="E4">
        <v>448</v>
      </c>
      <c r="F4" t="s">
        <v>132</v>
      </c>
    </row>
    <row r="5" spans="1:6" x14ac:dyDescent="0.25">
      <c r="A5" t="s">
        <v>6</v>
      </c>
      <c r="B5" t="s">
        <v>59</v>
      </c>
      <c r="C5" t="s">
        <v>58</v>
      </c>
      <c r="D5" s="3">
        <v>24.99</v>
      </c>
      <c r="E5">
        <v>384</v>
      </c>
    </row>
    <row r="6" spans="1:6" x14ac:dyDescent="0.25">
      <c r="A6" t="s">
        <v>7</v>
      </c>
      <c r="B6" t="s">
        <v>60</v>
      </c>
      <c r="C6" t="s">
        <v>62</v>
      </c>
      <c r="D6" s="3">
        <v>12.95</v>
      </c>
      <c r="E6">
        <v>160</v>
      </c>
    </row>
    <row r="7" spans="1:6" x14ac:dyDescent="0.25">
      <c r="A7" t="s">
        <v>8</v>
      </c>
      <c r="B7" t="s">
        <v>61</v>
      </c>
      <c r="C7" t="s">
        <v>62</v>
      </c>
      <c r="D7" s="3">
        <v>3</v>
      </c>
      <c r="E7">
        <v>64</v>
      </c>
    </row>
    <row r="8" spans="1:6" x14ac:dyDescent="0.25">
      <c r="A8" t="s">
        <v>9</v>
      </c>
      <c r="B8" t="s">
        <v>63</v>
      </c>
      <c r="C8" t="s">
        <v>64</v>
      </c>
      <c r="D8" s="3">
        <v>14.99</v>
      </c>
    </row>
    <row r="9" spans="1:6" x14ac:dyDescent="0.25">
      <c r="A9" t="s">
        <v>10</v>
      </c>
      <c r="B9" t="s">
        <v>65</v>
      </c>
      <c r="C9" t="s">
        <v>62</v>
      </c>
      <c r="D9" s="3">
        <v>5.95</v>
      </c>
      <c r="E9">
        <v>400</v>
      </c>
    </row>
    <row r="10" spans="1:6" x14ac:dyDescent="0.25">
      <c r="A10" t="s">
        <v>11</v>
      </c>
      <c r="B10" t="s">
        <v>66</v>
      </c>
      <c r="C10" t="s">
        <v>62</v>
      </c>
      <c r="D10" s="3">
        <v>6.99</v>
      </c>
      <c r="E10">
        <v>128</v>
      </c>
    </row>
    <row r="11" spans="1:6" x14ac:dyDescent="0.25">
      <c r="A11" t="s">
        <v>12</v>
      </c>
      <c r="B11" t="s">
        <v>67</v>
      </c>
      <c r="C11" t="s">
        <v>68</v>
      </c>
      <c r="D11" s="3">
        <v>16.989999999999998</v>
      </c>
      <c r="E11">
        <v>432</v>
      </c>
    </row>
    <row r="12" spans="1:6" x14ac:dyDescent="0.25">
      <c r="A12" t="s">
        <v>72</v>
      </c>
      <c r="B12" t="s">
        <v>75</v>
      </c>
      <c r="C12" t="s">
        <v>68</v>
      </c>
      <c r="D12" s="3">
        <v>18.989999999999998</v>
      </c>
      <c r="E12">
        <v>544</v>
      </c>
      <c r="F12" t="s">
        <v>76</v>
      </c>
    </row>
    <row r="13" spans="1:6" x14ac:dyDescent="0.25">
      <c r="A13" t="s">
        <v>71</v>
      </c>
      <c r="B13" t="s">
        <v>69</v>
      </c>
      <c r="C13" t="s">
        <v>70</v>
      </c>
      <c r="D13" s="3">
        <v>12.99</v>
      </c>
      <c r="E13">
        <v>224</v>
      </c>
    </row>
    <row r="14" spans="1:6" x14ac:dyDescent="0.25">
      <c r="A14" t="s">
        <v>13</v>
      </c>
      <c r="B14" t="s">
        <v>73</v>
      </c>
      <c r="C14" t="s">
        <v>74</v>
      </c>
      <c r="D14" s="3">
        <v>18</v>
      </c>
      <c r="E14">
        <v>336</v>
      </c>
    </row>
    <row r="15" spans="1:6" x14ac:dyDescent="0.25">
      <c r="A15" t="s">
        <v>77</v>
      </c>
      <c r="B15" t="s">
        <v>78</v>
      </c>
      <c r="C15" t="s">
        <v>53</v>
      </c>
      <c r="D15" s="3">
        <v>9.99</v>
      </c>
      <c r="E15">
        <v>144</v>
      </c>
      <c r="F15" t="s">
        <v>79</v>
      </c>
    </row>
    <row r="16" spans="1:6" x14ac:dyDescent="0.25">
      <c r="A16" t="s">
        <v>14</v>
      </c>
      <c r="B16" t="s">
        <v>80</v>
      </c>
      <c r="C16" t="s">
        <v>81</v>
      </c>
      <c r="D16" s="3">
        <v>9.99</v>
      </c>
      <c r="E16">
        <v>304</v>
      </c>
      <c r="F16" t="s">
        <v>82</v>
      </c>
    </row>
    <row r="17" spans="1:6" x14ac:dyDescent="0.25">
      <c r="A17" t="s">
        <v>15</v>
      </c>
      <c r="B17" t="s">
        <v>80</v>
      </c>
      <c r="C17" t="s">
        <v>81</v>
      </c>
      <c r="D17" s="3">
        <v>9.99</v>
      </c>
      <c r="E17">
        <v>304</v>
      </c>
      <c r="F17" t="s">
        <v>83</v>
      </c>
    </row>
    <row r="18" spans="1:6" x14ac:dyDescent="0.25">
      <c r="A18" t="s">
        <v>16</v>
      </c>
      <c r="B18" t="s">
        <v>80</v>
      </c>
      <c r="C18" t="s">
        <v>81</v>
      </c>
      <c r="D18" s="3">
        <v>9.99</v>
      </c>
      <c r="E18">
        <v>304</v>
      </c>
      <c r="F18" t="s">
        <v>84</v>
      </c>
    </row>
    <row r="19" spans="1:6" x14ac:dyDescent="0.25">
      <c r="A19" t="s">
        <v>17</v>
      </c>
      <c r="B19" t="s">
        <v>85</v>
      </c>
      <c r="C19" t="s">
        <v>81</v>
      </c>
      <c r="D19" s="3">
        <v>13.99</v>
      </c>
      <c r="E19">
        <v>400</v>
      </c>
    </row>
    <row r="20" spans="1:6" x14ac:dyDescent="0.25">
      <c r="A20" t="s">
        <v>18</v>
      </c>
      <c r="B20" t="s">
        <v>86</v>
      </c>
      <c r="C20" t="s">
        <v>81</v>
      </c>
      <c r="D20" s="3">
        <v>15.99</v>
      </c>
      <c r="E20">
        <v>448</v>
      </c>
    </row>
    <row r="21" spans="1:6" x14ac:dyDescent="0.25">
      <c r="A21" t="s">
        <v>19</v>
      </c>
      <c r="B21" t="s">
        <v>87</v>
      </c>
      <c r="C21" t="s">
        <v>81</v>
      </c>
      <c r="D21" s="3">
        <v>14.99</v>
      </c>
      <c r="E21">
        <v>384</v>
      </c>
      <c r="F21" t="s">
        <v>88</v>
      </c>
    </row>
    <row r="22" spans="1:6" x14ac:dyDescent="0.25">
      <c r="A22" t="s">
        <v>20</v>
      </c>
      <c r="B22" t="s">
        <v>89</v>
      </c>
      <c r="C22" t="s">
        <v>90</v>
      </c>
      <c r="D22" s="3">
        <v>17.989999999999998</v>
      </c>
      <c r="E22">
        <v>208</v>
      </c>
    </row>
    <row r="23" spans="1:6" x14ac:dyDescent="0.25">
      <c r="A23" t="s">
        <v>21</v>
      </c>
      <c r="B23" t="s">
        <v>91</v>
      </c>
      <c r="C23" t="s">
        <v>62</v>
      </c>
      <c r="D23" s="3">
        <v>8.99</v>
      </c>
      <c r="E23">
        <v>176</v>
      </c>
    </row>
    <row r="24" spans="1:6" x14ac:dyDescent="0.25">
      <c r="A24" t="s">
        <v>92</v>
      </c>
      <c r="B24" t="s">
        <v>93</v>
      </c>
      <c r="C24" t="s">
        <v>94</v>
      </c>
      <c r="D24" s="3">
        <v>19.989999999999998</v>
      </c>
      <c r="E24">
        <v>416</v>
      </c>
    </row>
    <row r="25" spans="1:6" x14ac:dyDescent="0.25">
      <c r="A25" t="s">
        <v>22</v>
      </c>
      <c r="B25" t="s">
        <v>95</v>
      </c>
      <c r="C25" t="s">
        <v>94</v>
      </c>
      <c r="D25" s="3">
        <v>9.9499999999999993</v>
      </c>
      <c r="E25">
        <v>80</v>
      </c>
    </row>
    <row r="26" spans="1:6" x14ac:dyDescent="0.25">
      <c r="A26" t="s">
        <v>23</v>
      </c>
      <c r="B26" t="s">
        <v>96</v>
      </c>
      <c r="C26" t="s">
        <v>97</v>
      </c>
      <c r="E26">
        <v>342</v>
      </c>
    </row>
    <row r="27" spans="1:6" x14ac:dyDescent="0.25">
      <c r="A27" t="s">
        <v>24</v>
      </c>
      <c r="B27" t="s">
        <v>98</v>
      </c>
      <c r="C27" t="s">
        <v>99</v>
      </c>
      <c r="D27" s="3">
        <v>27</v>
      </c>
      <c r="E27">
        <v>304</v>
      </c>
    </row>
    <row r="28" spans="1:6" x14ac:dyDescent="0.25">
      <c r="A28" t="s">
        <v>25</v>
      </c>
      <c r="B28" t="s">
        <v>100</v>
      </c>
      <c r="C28" t="s">
        <v>90</v>
      </c>
      <c r="D28" s="3">
        <v>21</v>
      </c>
      <c r="E28">
        <v>128</v>
      </c>
    </row>
    <row r="29" spans="1:6" x14ac:dyDescent="0.25">
      <c r="A29" t="s">
        <v>26</v>
      </c>
      <c r="B29" t="s">
        <v>101</v>
      </c>
      <c r="C29" t="s">
        <v>55</v>
      </c>
      <c r="D29" s="3">
        <v>12.99</v>
      </c>
      <c r="E29">
        <v>224</v>
      </c>
    </row>
    <row r="30" spans="1:6" x14ac:dyDescent="0.25">
      <c r="A30" t="s">
        <v>27</v>
      </c>
      <c r="B30" t="s">
        <v>102</v>
      </c>
      <c r="C30" t="s">
        <v>70</v>
      </c>
      <c r="D30" s="3">
        <v>8</v>
      </c>
      <c r="E30">
        <v>192</v>
      </c>
    </row>
    <row r="31" spans="1:6" x14ac:dyDescent="0.25">
      <c r="A31" s="2">
        <v>1984</v>
      </c>
      <c r="B31" t="s">
        <v>91</v>
      </c>
      <c r="C31" t="s">
        <v>62</v>
      </c>
      <c r="D31" s="3">
        <v>8.99</v>
      </c>
      <c r="E31">
        <v>336</v>
      </c>
    </row>
    <row r="32" spans="1:6" x14ac:dyDescent="0.25">
      <c r="A32" t="s">
        <v>104</v>
      </c>
      <c r="B32" t="s">
        <v>103</v>
      </c>
      <c r="C32" t="s">
        <v>97</v>
      </c>
      <c r="D32" s="3">
        <v>15.99</v>
      </c>
      <c r="E32">
        <v>464</v>
      </c>
    </row>
    <row r="33" spans="1:6" x14ac:dyDescent="0.25">
      <c r="A33" t="s">
        <v>28</v>
      </c>
    </row>
    <row r="34" spans="1:6" x14ac:dyDescent="0.25">
      <c r="A34" t="s">
        <v>105</v>
      </c>
      <c r="B34" t="s">
        <v>106</v>
      </c>
      <c r="C34" t="s">
        <v>53</v>
      </c>
      <c r="D34" s="3">
        <v>10</v>
      </c>
      <c r="E34">
        <v>112</v>
      </c>
    </row>
    <row r="35" spans="1:6" x14ac:dyDescent="0.25">
      <c r="A35" t="s">
        <v>29</v>
      </c>
      <c r="B35" t="s">
        <v>107</v>
      </c>
      <c r="C35" t="s">
        <v>99</v>
      </c>
      <c r="D35" s="3">
        <v>13.99</v>
      </c>
      <c r="E35">
        <v>256</v>
      </c>
    </row>
    <row r="36" spans="1:6" x14ac:dyDescent="0.25">
      <c r="A36" t="s">
        <v>30</v>
      </c>
    </row>
    <row r="37" spans="1:6" x14ac:dyDescent="0.25">
      <c r="A37" t="s">
        <v>31</v>
      </c>
      <c r="B37" t="s">
        <v>108</v>
      </c>
      <c r="C37" t="s">
        <v>68</v>
      </c>
      <c r="E37">
        <v>384</v>
      </c>
    </row>
    <row r="38" spans="1:6" x14ac:dyDescent="0.25">
      <c r="A38" t="s">
        <v>32</v>
      </c>
      <c r="B38" t="s">
        <v>109</v>
      </c>
      <c r="C38" t="s">
        <v>97</v>
      </c>
      <c r="D38" s="3">
        <v>6.95</v>
      </c>
      <c r="E38">
        <v>100</v>
      </c>
    </row>
    <row r="39" spans="1:6" x14ac:dyDescent="0.25">
      <c r="A39" t="s">
        <v>110</v>
      </c>
      <c r="B39" t="s">
        <v>111</v>
      </c>
      <c r="C39" t="s">
        <v>53</v>
      </c>
      <c r="D39" s="3">
        <v>15.99</v>
      </c>
      <c r="E39">
        <v>368</v>
      </c>
    </row>
    <row r="40" spans="1:6" x14ac:dyDescent="0.25">
      <c r="A40" t="s">
        <v>33</v>
      </c>
      <c r="B40" t="s">
        <v>112</v>
      </c>
      <c r="C40" t="s">
        <v>68</v>
      </c>
      <c r="D40" s="3">
        <v>14.99</v>
      </c>
      <c r="E40">
        <v>464</v>
      </c>
    </row>
    <row r="41" spans="1:6" x14ac:dyDescent="0.25">
      <c r="A41" t="s">
        <v>34</v>
      </c>
      <c r="B41" t="s">
        <v>113</v>
      </c>
      <c r="C41" t="s">
        <v>58</v>
      </c>
      <c r="D41" s="3">
        <v>14.95</v>
      </c>
      <c r="E41">
        <v>164</v>
      </c>
    </row>
    <row r="42" spans="1:6" x14ac:dyDescent="0.25">
      <c r="A42" t="s">
        <v>115</v>
      </c>
      <c r="B42" t="s">
        <v>114</v>
      </c>
      <c r="C42" t="s">
        <v>57</v>
      </c>
      <c r="D42" s="3">
        <v>12.99</v>
      </c>
      <c r="E42">
        <v>480</v>
      </c>
      <c r="F42" t="s">
        <v>116</v>
      </c>
    </row>
    <row r="43" spans="1:6" x14ac:dyDescent="0.25">
      <c r="A43" t="s">
        <v>35</v>
      </c>
      <c r="B43" t="s">
        <v>117</v>
      </c>
      <c r="C43" t="s">
        <v>58</v>
      </c>
      <c r="D43" s="3">
        <v>12.99</v>
      </c>
      <c r="E43">
        <v>208</v>
      </c>
    </row>
    <row r="44" spans="1:6" x14ac:dyDescent="0.25">
      <c r="A44" t="s">
        <v>36</v>
      </c>
      <c r="B44" t="s">
        <v>87</v>
      </c>
      <c r="C44" t="s">
        <v>81</v>
      </c>
      <c r="D44" s="3">
        <v>12.99</v>
      </c>
      <c r="E44">
        <v>384</v>
      </c>
      <c r="F44" t="s">
        <v>118</v>
      </c>
    </row>
    <row r="45" spans="1:6" x14ac:dyDescent="0.25">
      <c r="A45" t="s">
        <v>37</v>
      </c>
      <c r="B45" t="s">
        <v>119</v>
      </c>
      <c r="C45" t="s">
        <v>81</v>
      </c>
      <c r="D45" s="3">
        <v>13.99</v>
      </c>
      <c r="E45">
        <v>432</v>
      </c>
    </row>
    <row r="46" spans="1:6" x14ac:dyDescent="0.25">
      <c r="A46" s="1" t="s">
        <v>38</v>
      </c>
      <c r="B46" t="s">
        <v>87</v>
      </c>
      <c r="C46" t="s">
        <v>81</v>
      </c>
      <c r="D46" s="3">
        <v>14.49</v>
      </c>
      <c r="E46">
        <v>320</v>
      </c>
    </row>
    <row r="47" spans="1:6" x14ac:dyDescent="0.25">
      <c r="A47" t="s">
        <v>120</v>
      </c>
      <c r="B47" t="s">
        <v>121</v>
      </c>
      <c r="C47" t="s">
        <v>131</v>
      </c>
      <c r="D47" s="3">
        <v>13.99</v>
      </c>
      <c r="E47">
        <v>416</v>
      </c>
    </row>
    <row r="48" spans="1:6" x14ac:dyDescent="0.25">
      <c r="A48" t="s">
        <v>39</v>
      </c>
      <c r="B48" t="s">
        <v>122</v>
      </c>
      <c r="C48" t="s">
        <v>58</v>
      </c>
      <c r="D48" s="3">
        <v>19.95</v>
      </c>
      <c r="E48">
        <v>406</v>
      </c>
    </row>
    <row r="49" spans="1:6" x14ac:dyDescent="0.25">
      <c r="A49" t="s">
        <v>40</v>
      </c>
      <c r="B49" t="s">
        <v>56</v>
      </c>
      <c r="C49" t="s">
        <v>57</v>
      </c>
      <c r="D49" s="3">
        <v>11.99</v>
      </c>
      <c r="E49">
        <v>368</v>
      </c>
      <c r="F49" t="s">
        <v>133</v>
      </c>
    </row>
    <row r="50" spans="1:6" x14ac:dyDescent="0.25">
      <c r="A50" t="s">
        <v>41</v>
      </c>
      <c r="B50" t="s">
        <v>123</v>
      </c>
      <c r="C50" t="s">
        <v>62</v>
      </c>
      <c r="D50" s="3">
        <v>9.9499999999999993</v>
      </c>
      <c r="E50">
        <v>400</v>
      </c>
    </row>
    <row r="51" spans="1:6" x14ac:dyDescent="0.25">
      <c r="A51" t="s">
        <v>124</v>
      </c>
      <c r="B51" t="s">
        <v>126</v>
      </c>
      <c r="C51" t="s">
        <v>134</v>
      </c>
      <c r="D51" s="3">
        <v>30</v>
      </c>
    </row>
    <row r="52" spans="1:6" x14ac:dyDescent="0.25">
      <c r="A52" t="s">
        <v>42</v>
      </c>
      <c r="B52" t="s">
        <v>125</v>
      </c>
      <c r="C52" t="s">
        <v>135</v>
      </c>
      <c r="D52" s="3">
        <v>25</v>
      </c>
    </row>
    <row r="53" spans="1:6" x14ac:dyDescent="0.25">
      <c r="A53" t="s">
        <v>43</v>
      </c>
      <c r="C53" t="s">
        <v>135</v>
      </c>
    </row>
    <row r="54" spans="1:6" x14ac:dyDescent="0.25">
      <c r="A54" t="s">
        <v>44</v>
      </c>
      <c r="B54" t="s">
        <v>75</v>
      </c>
      <c r="C54" t="s">
        <v>135</v>
      </c>
      <c r="D54" s="3">
        <v>40</v>
      </c>
    </row>
    <row r="55" spans="1:6" x14ac:dyDescent="0.25">
      <c r="A55" t="s">
        <v>45</v>
      </c>
    </row>
    <row r="56" spans="1:6" x14ac:dyDescent="0.25">
      <c r="A56" t="s">
        <v>46</v>
      </c>
    </row>
    <row r="57" spans="1:6" x14ac:dyDescent="0.25">
      <c r="A57" t="s">
        <v>47</v>
      </c>
      <c r="B57" t="s">
        <v>127</v>
      </c>
      <c r="C57" t="s">
        <v>62</v>
      </c>
      <c r="D57" s="3">
        <v>14.99</v>
      </c>
      <c r="E57">
        <v>208</v>
      </c>
    </row>
    <row r="58" spans="1:6" x14ac:dyDescent="0.25">
      <c r="A58" t="s">
        <v>48</v>
      </c>
      <c r="B58" t="s">
        <v>128</v>
      </c>
      <c r="C58" t="s">
        <v>53</v>
      </c>
      <c r="D58" s="3">
        <v>32.5</v>
      </c>
      <c r="E58">
        <v>416</v>
      </c>
    </row>
    <row r="59" spans="1:6" x14ac:dyDescent="0.25">
      <c r="A59" t="s">
        <v>49</v>
      </c>
      <c r="B59" t="s">
        <v>129</v>
      </c>
      <c r="C59" t="s">
        <v>55</v>
      </c>
      <c r="D59" s="3">
        <v>8</v>
      </c>
      <c r="E59">
        <v>333</v>
      </c>
    </row>
    <row r="60" spans="1:6" x14ac:dyDescent="0.25">
      <c r="A60" t="s">
        <v>50</v>
      </c>
      <c r="B60" t="s">
        <v>106</v>
      </c>
      <c r="C60" t="s">
        <v>136</v>
      </c>
      <c r="D60" s="3">
        <v>17</v>
      </c>
      <c r="E60">
        <v>496</v>
      </c>
    </row>
    <row r="61" spans="1:6" x14ac:dyDescent="0.25">
      <c r="A61" t="s">
        <v>51</v>
      </c>
      <c r="B61" t="s">
        <v>130</v>
      </c>
      <c r="C61" t="s">
        <v>81</v>
      </c>
      <c r="D61" s="3">
        <v>14</v>
      </c>
      <c r="E61">
        <v>544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4D4B-686C-4D1C-A081-961CCC3C8D3A}">
  <dimension ref="A1:J61"/>
  <sheetViews>
    <sheetView topLeftCell="C1" zoomScale="87" zoomScaleNormal="87" workbookViewId="0">
      <selection activeCell="I6" sqref="I6"/>
    </sheetView>
  </sheetViews>
  <sheetFormatPr defaultRowHeight="15" x14ac:dyDescent="0.25"/>
  <cols>
    <col min="1" max="1" width="65.7109375" customWidth="1"/>
    <col min="2" max="2" width="28.85546875" customWidth="1"/>
    <col min="3" max="3" width="20.42578125" customWidth="1"/>
    <col min="4" max="4" width="11.85546875" style="3" customWidth="1"/>
    <col min="5" max="5" width="10" customWidth="1"/>
    <col min="6" max="6" width="23.5703125" customWidth="1"/>
    <col min="7" max="7" width="18.140625" customWidth="1"/>
  </cols>
  <sheetData>
    <row r="1" spans="1:10" ht="18.75" x14ac:dyDescent="0.3">
      <c r="A1" s="4" t="s">
        <v>0</v>
      </c>
      <c r="B1" s="4" t="s">
        <v>1</v>
      </c>
      <c r="C1" s="4" t="s">
        <v>2</v>
      </c>
      <c r="D1" s="5" t="s">
        <v>155</v>
      </c>
      <c r="E1" s="4" t="s">
        <v>137</v>
      </c>
      <c r="F1" s="4" t="s">
        <v>138</v>
      </c>
      <c r="G1" s="4" t="s">
        <v>139</v>
      </c>
    </row>
    <row r="2" spans="1:10" x14ac:dyDescent="0.25">
      <c r="A2" t="s">
        <v>3</v>
      </c>
      <c r="B2" t="s">
        <v>52</v>
      </c>
      <c r="C2" t="s">
        <v>53</v>
      </c>
      <c r="D2" s="3">
        <v>16.95</v>
      </c>
      <c r="E2">
        <v>264</v>
      </c>
      <c r="G2" t="s">
        <v>156</v>
      </c>
    </row>
    <row r="3" spans="1:10" x14ac:dyDescent="0.25">
      <c r="A3" t="s">
        <v>4</v>
      </c>
      <c r="B3" t="s">
        <v>54</v>
      </c>
      <c r="C3" t="s">
        <v>55</v>
      </c>
      <c r="D3" s="3">
        <v>13.99</v>
      </c>
      <c r="E3">
        <v>256</v>
      </c>
      <c r="G3" t="s">
        <v>156</v>
      </c>
      <c r="I3" s="16" t="s">
        <v>148</v>
      </c>
      <c r="J3" s="17" t="s">
        <v>146</v>
      </c>
    </row>
    <row r="4" spans="1:10" x14ac:dyDescent="0.25">
      <c r="A4" t="s">
        <v>5</v>
      </c>
      <c r="B4" t="s">
        <v>56</v>
      </c>
      <c r="C4" t="s">
        <v>57</v>
      </c>
      <c r="D4" s="3">
        <v>19.989999999999998</v>
      </c>
      <c r="E4">
        <v>448</v>
      </c>
      <c r="F4" t="s">
        <v>132</v>
      </c>
      <c r="G4" t="s">
        <v>156</v>
      </c>
      <c r="I4" s="20" t="s">
        <v>156</v>
      </c>
      <c r="J4" s="19">
        <f>COUNTIF(G2:G61, I4)</f>
        <v>32</v>
      </c>
    </row>
    <row r="5" spans="1:10" x14ac:dyDescent="0.25">
      <c r="A5" t="s">
        <v>6</v>
      </c>
      <c r="B5" t="s">
        <v>59</v>
      </c>
      <c r="C5" t="s">
        <v>58</v>
      </c>
      <c r="D5" s="3">
        <v>24.99</v>
      </c>
      <c r="E5">
        <v>384</v>
      </c>
      <c r="G5" t="s">
        <v>156</v>
      </c>
      <c r="I5" s="23" t="s">
        <v>157</v>
      </c>
      <c r="J5" s="22">
        <f t="shared" ref="J5" si="0">COUNTIF(G3:G62, I5)</f>
        <v>28</v>
      </c>
    </row>
    <row r="6" spans="1:10" x14ac:dyDescent="0.25">
      <c r="A6" t="s">
        <v>7</v>
      </c>
      <c r="B6" t="s">
        <v>60</v>
      </c>
      <c r="C6" t="s">
        <v>62</v>
      </c>
      <c r="D6" s="3">
        <v>12.95</v>
      </c>
      <c r="E6">
        <v>160</v>
      </c>
      <c r="G6" t="s">
        <v>156</v>
      </c>
    </row>
    <row r="7" spans="1:10" x14ac:dyDescent="0.25">
      <c r="A7" t="s">
        <v>10</v>
      </c>
      <c r="B7" t="s">
        <v>65</v>
      </c>
      <c r="C7" t="s">
        <v>62</v>
      </c>
      <c r="D7" s="3">
        <v>5.95</v>
      </c>
      <c r="E7">
        <v>400</v>
      </c>
      <c r="G7" t="s">
        <v>156</v>
      </c>
    </row>
    <row r="8" spans="1:10" x14ac:dyDescent="0.25">
      <c r="A8" t="s">
        <v>14</v>
      </c>
      <c r="B8" t="s">
        <v>80</v>
      </c>
      <c r="C8" t="s">
        <v>81</v>
      </c>
      <c r="D8" s="3">
        <v>9.99</v>
      </c>
      <c r="E8">
        <v>304</v>
      </c>
      <c r="F8" t="s">
        <v>150</v>
      </c>
      <c r="G8" t="s">
        <v>156</v>
      </c>
    </row>
    <row r="9" spans="1:10" x14ac:dyDescent="0.25">
      <c r="A9" t="s">
        <v>15</v>
      </c>
      <c r="B9" t="s">
        <v>80</v>
      </c>
      <c r="C9" t="s">
        <v>81</v>
      </c>
      <c r="D9" s="3">
        <v>9.99</v>
      </c>
      <c r="E9">
        <v>304</v>
      </c>
      <c r="F9" t="s">
        <v>151</v>
      </c>
      <c r="G9" t="s">
        <v>156</v>
      </c>
    </row>
    <row r="10" spans="1:10" x14ac:dyDescent="0.25">
      <c r="A10" t="s">
        <v>16</v>
      </c>
      <c r="B10" t="s">
        <v>80</v>
      </c>
      <c r="C10" t="s">
        <v>81</v>
      </c>
      <c r="D10" s="3">
        <v>9.99</v>
      </c>
      <c r="E10">
        <v>304</v>
      </c>
      <c r="F10" t="s">
        <v>152</v>
      </c>
      <c r="G10" t="s">
        <v>156</v>
      </c>
    </row>
    <row r="11" spans="1:10" x14ac:dyDescent="0.25">
      <c r="A11" t="s">
        <v>17</v>
      </c>
      <c r="B11" t="s">
        <v>85</v>
      </c>
      <c r="C11" t="s">
        <v>81</v>
      </c>
      <c r="D11" s="3">
        <v>13.99</v>
      </c>
      <c r="E11">
        <v>400</v>
      </c>
      <c r="G11" t="s">
        <v>156</v>
      </c>
    </row>
    <row r="12" spans="1:10" x14ac:dyDescent="0.25">
      <c r="A12" t="s">
        <v>18</v>
      </c>
      <c r="B12" t="s">
        <v>86</v>
      </c>
      <c r="C12" t="s">
        <v>81</v>
      </c>
      <c r="D12" s="3">
        <v>15.99</v>
      </c>
      <c r="E12">
        <v>448</v>
      </c>
      <c r="G12" t="s">
        <v>156</v>
      </c>
    </row>
    <row r="13" spans="1:10" x14ac:dyDescent="0.25">
      <c r="A13" t="s">
        <v>19</v>
      </c>
      <c r="B13" t="s">
        <v>87</v>
      </c>
      <c r="C13" t="s">
        <v>81</v>
      </c>
      <c r="D13" s="3">
        <v>14.99</v>
      </c>
      <c r="E13">
        <v>384</v>
      </c>
      <c r="F13" t="s">
        <v>88</v>
      </c>
      <c r="G13" t="s">
        <v>156</v>
      </c>
    </row>
    <row r="14" spans="1:10" x14ac:dyDescent="0.25">
      <c r="A14" t="s">
        <v>20</v>
      </c>
      <c r="B14" t="s">
        <v>89</v>
      </c>
      <c r="C14" t="s">
        <v>90</v>
      </c>
      <c r="D14" s="3">
        <v>17.989999999999998</v>
      </c>
      <c r="E14">
        <v>208</v>
      </c>
      <c r="G14" t="s">
        <v>156</v>
      </c>
    </row>
    <row r="15" spans="1:10" x14ac:dyDescent="0.25">
      <c r="A15" t="s">
        <v>24</v>
      </c>
      <c r="B15" t="s">
        <v>98</v>
      </c>
      <c r="C15" t="s">
        <v>99</v>
      </c>
      <c r="D15" s="3">
        <v>27</v>
      </c>
      <c r="E15">
        <v>304</v>
      </c>
      <c r="G15" t="s">
        <v>156</v>
      </c>
    </row>
    <row r="16" spans="1:10" x14ac:dyDescent="0.25">
      <c r="A16" t="s">
        <v>25</v>
      </c>
      <c r="B16" t="s">
        <v>100</v>
      </c>
      <c r="C16" t="s">
        <v>90</v>
      </c>
      <c r="D16" s="3">
        <v>21</v>
      </c>
      <c r="E16">
        <v>128</v>
      </c>
      <c r="G16" t="s">
        <v>156</v>
      </c>
    </row>
    <row r="17" spans="1:7" x14ac:dyDescent="0.25">
      <c r="A17" t="s">
        <v>26</v>
      </c>
      <c r="B17" t="s">
        <v>101</v>
      </c>
      <c r="C17" t="s">
        <v>55</v>
      </c>
      <c r="D17" s="3">
        <v>12.99</v>
      </c>
      <c r="E17">
        <v>224</v>
      </c>
      <c r="G17" t="s">
        <v>156</v>
      </c>
    </row>
    <row r="18" spans="1:7" x14ac:dyDescent="0.25">
      <c r="A18" t="s">
        <v>33</v>
      </c>
      <c r="B18" t="s">
        <v>112</v>
      </c>
      <c r="C18" t="s">
        <v>68</v>
      </c>
      <c r="D18" s="3">
        <v>14.99</v>
      </c>
      <c r="E18">
        <v>464</v>
      </c>
      <c r="G18" t="s">
        <v>156</v>
      </c>
    </row>
    <row r="19" spans="1:7" x14ac:dyDescent="0.25">
      <c r="A19" t="s">
        <v>34</v>
      </c>
      <c r="B19" t="s">
        <v>113</v>
      </c>
      <c r="C19" t="s">
        <v>58</v>
      </c>
      <c r="D19" s="3">
        <v>14.95</v>
      </c>
      <c r="E19">
        <v>164</v>
      </c>
      <c r="G19" t="s">
        <v>156</v>
      </c>
    </row>
    <row r="20" spans="1:7" x14ac:dyDescent="0.25">
      <c r="A20" t="s">
        <v>115</v>
      </c>
      <c r="B20" t="s">
        <v>114</v>
      </c>
      <c r="C20" t="s">
        <v>57</v>
      </c>
      <c r="D20" s="3">
        <v>12.99</v>
      </c>
      <c r="E20">
        <v>480</v>
      </c>
      <c r="F20" t="s">
        <v>116</v>
      </c>
      <c r="G20" t="s">
        <v>156</v>
      </c>
    </row>
    <row r="21" spans="1:7" x14ac:dyDescent="0.25">
      <c r="A21" t="s">
        <v>36</v>
      </c>
      <c r="B21" t="s">
        <v>87</v>
      </c>
      <c r="C21" t="s">
        <v>81</v>
      </c>
      <c r="D21" s="3">
        <v>12.99</v>
      </c>
      <c r="E21">
        <v>384</v>
      </c>
      <c r="F21" t="s">
        <v>118</v>
      </c>
      <c r="G21" t="s">
        <v>156</v>
      </c>
    </row>
    <row r="22" spans="1:7" x14ac:dyDescent="0.25">
      <c r="A22" t="s">
        <v>37</v>
      </c>
      <c r="B22" t="s">
        <v>119</v>
      </c>
      <c r="C22" t="s">
        <v>81</v>
      </c>
      <c r="D22" s="3">
        <v>13.99</v>
      </c>
      <c r="E22">
        <v>432</v>
      </c>
      <c r="G22" t="s">
        <v>156</v>
      </c>
    </row>
    <row r="23" spans="1:7" x14ac:dyDescent="0.25">
      <c r="A23" s="1" t="s">
        <v>38</v>
      </c>
      <c r="B23" t="s">
        <v>87</v>
      </c>
      <c r="C23" t="s">
        <v>81</v>
      </c>
      <c r="D23" s="3">
        <v>14.49</v>
      </c>
      <c r="E23">
        <v>320</v>
      </c>
      <c r="G23" t="s">
        <v>156</v>
      </c>
    </row>
    <row r="24" spans="1:7" x14ac:dyDescent="0.25">
      <c r="A24" t="s">
        <v>120</v>
      </c>
      <c r="B24" t="s">
        <v>121</v>
      </c>
      <c r="C24" t="s">
        <v>131</v>
      </c>
      <c r="D24" s="3">
        <v>13.99</v>
      </c>
      <c r="E24">
        <v>416</v>
      </c>
      <c r="G24" t="s">
        <v>156</v>
      </c>
    </row>
    <row r="25" spans="1:7" x14ac:dyDescent="0.25">
      <c r="A25" t="s">
        <v>39</v>
      </c>
      <c r="B25" t="s">
        <v>122</v>
      </c>
      <c r="C25" t="s">
        <v>58</v>
      </c>
      <c r="D25" s="3">
        <v>19.95</v>
      </c>
      <c r="E25">
        <v>406</v>
      </c>
      <c r="G25" t="s">
        <v>156</v>
      </c>
    </row>
    <row r="26" spans="1:7" x14ac:dyDescent="0.25">
      <c r="A26" t="s">
        <v>40</v>
      </c>
      <c r="B26" t="s">
        <v>56</v>
      </c>
      <c r="C26" t="s">
        <v>57</v>
      </c>
      <c r="D26" s="3">
        <v>11.99</v>
      </c>
      <c r="E26">
        <v>368</v>
      </c>
      <c r="F26" t="s">
        <v>133</v>
      </c>
      <c r="G26" t="s">
        <v>156</v>
      </c>
    </row>
    <row r="27" spans="1:7" x14ac:dyDescent="0.25">
      <c r="A27" t="s">
        <v>42</v>
      </c>
      <c r="B27" t="s">
        <v>125</v>
      </c>
      <c r="C27" t="s">
        <v>135</v>
      </c>
      <c r="D27" s="3">
        <v>25</v>
      </c>
      <c r="G27" t="s">
        <v>156</v>
      </c>
    </row>
    <row r="28" spans="1:7" x14ac:dyDescent="0.25">
      <c r="A28" t="s">
        <v>43</v>
      </c>
      <c r="C28" t="s">
        <v>135</v>
      </c>
      <c r="G28" t="s">
        <v>156</v>
      </c>
    </row>
    <row r="29" spans="1:7" x14ac:dyDescent="0.25">
      <c r="A29" t="s">
        <v>47</v>
      </c>
      <c r="B29" t="s">
        <v>127</v>
      </c>
      <c r="C29" t="s">
        <v>62</v>
      </c>
      <c r="D29" s="3">
        <v>14.99</v>
      </c>
      <c r="E29">
        <v>208</v>
      </c>
      <c r="G29" t="s">
        <v>156</v>
      </c>
    </row>
    <row r="30" spans="1:7" x14ac:dyDescent="0.25">
      <c r="A30" t="s">
        <v>48</v>
      </c>
      <c r="B30" t="s">
        <v>128</v>
      </c>
      <c r="C30" t="s">
        <v>53</v>
      </c>
      <c r="D30" s="3">
        <v>32.5</v>
      </c>
      <c r="E30">
        <v>416</v>
      </c>
      <c r="G30" t="s">
        <v>156</v>
      </c>
    </row>
    <row r="31" spans="1:7" x14ac:dyDescent="0.25">
      <c r="A31" t="s">
        <v>49</v>
      </c>
      <c r="B31" t="s">
        <v>129</v>
      </c>
      <c r="C31" t="s">
        <v>55</v>
      </c>
      <c r="D31" s="3">
        <v>8</v>
      </c>
      <c r="E31">
        <v>333</v>
      </c>
      <c r="G31" t="s">
        <v>156</v>
      </c>
    </row>
    <row r="32" spans="1:7" x14ac:dyDescent="0.25">
      <c r="A32" t="s">
        <v>50</v>
      </c>
      <c r="B32" t="s">
        <v>106</v>
      </c>
      <c r="C32" t="s">
        <v>136</v>
      </c>
      <c r="D32" s="3">
        <v>17</v>
      </c>
      <c r="E32">
        <v>496</v>
      </c>
      <c r="G32" t="s">
        <v>156</v>
      </c>
    </row>
    <row r="33" spans="1:7" x14ac:dyDescent="0.25">
      <c r="A33" t="s">
        <v>51</v>
      </c>
      <c r="B33" t="s">
        <v>130</v>
      </c>
      <c r="C33" t="s">
        <v>81</v>
      </c>
      <c r="D33" s="3">
        <v>14</v>
      </c>
      <c r="E33">
        <v>544</v>
      </c>
      <c r="G33" t="s">
        <v>156</v>
      </c>
    </row>
    <row r="34" spans="1:7" x14ac:dyDescent="0.25">
      <c r="A34" t="s">
        <v>8</v>
      </c>
      <c r="B34" t="s">
        <v>61</v>
      </c>
      <c r="C34" t="s">
        <v>62</v>
      </c>
      <c r="D34" s="3">
        <v>3</v>
      </c>
      <c r="E34">
        <v>64</v>
      </c>
      <c r="G34" t="s">
        <v>157</v>
      </c>
    </row>
    <row r="35" spans="1:7" x14ac:dyDescent="0.25">
      <c r="A35" t="s">
        <v>9</v>
      </c>
      <c r="B35" t="s">
        <v>63</v>
      </c>
      <c r="C35" t="s">
        <v>64</v>
      </c>
      <c r="D35" s="3">
        <v>14.99</v>
      </c>
      <c r="G35" t="s">
        <v>157</v>
      </c>
    </row>
    <row r="36" spans="1:7" x14ac:dyDescent="0.25">
      <c r="A36" t="s">
        <v>11</v>
      </c>
      <c r="B36" t="s">
        <v>66</v>
      </c>
      <c r="C36" t="s">
        <v>62</v>
      </c>
      <c r="D36" s="3">
        <v>6.99</v>
      </c>
      <c r="E36">
        <v>128</v>
      </c>
      <c r="G36" t="s">
        <v>157</v>
      </c>
    </row>
    <row r="37" spans="1:7" x14ac:dyDescent="0.25">
      <c r="A37" t="s">
        <v>12</v>
      </c>
      <c r="B37" t="s">
        <v>67</v>
      </c>
      <c r="C37" t="s">
        <v>68</v>
      </c>
      <c r="D37" s="3">
        <v>16.989999999999998</v>
      </c>
      <c r="E37">
        <v>432</v>
      </c>
      <c r="G37" t="s">
        <v>157</v>
      </c>
    </row>
    <row r="38" spans="1:7" x14ac:dyDescent="0.25">
      <c r="A38" t="s">
        <v>72</v>
      </c>
      <c r="B38" t="s">
        <v>75</v>
      </c>
      <c r="C38" t="s">
        <v>68</v>
      </c>
      <c r="D38" s="3">
        <v>18.989999999999998</v>
      </c>
      <c r="E38">
        <v>544</v>
      </c>
      <c r="F38" t="s">
        <v>76</v>
      </c>
      <c r="G38" t="s">
        <v>157</v>
      </c>
    </row>
    <row r="39" spans="1:7" x14ac:dyDescent="0.25">
      <c r="A39" t="s">
        <v>71</v>
      </c>
      <c r="B39" t="s">
        <v>69</v>
      </c>
      <c r="C39" t="s">
        <v>70</v>
      </c>
      <c r="D39" s="3">
        <v>12.99</v>
      </c>
      <c r="E39">
        <v>224</v>
      </c>
      <c r="G39" t="s">
        <v>157</v>
      </c>
    </row>
    <row r="40" spans="1:7" x14ac:dyDescent="0.25">
      <c r="A40" t="s">
        <v>13</v>
      </c>
      <c r="B40" t="s">
        <v>73</v>
      </c>
      <c r="C40" t="s">
        <v>74</v>
      </c>
      <c r="D40" s="3">
        <v>18</v>
      </c>
      <c r="E40">
        <v>336</v>
      </c>
      <c r="G40" t="s">
        <v>157</v>
      </c>
    </row>
    <row r="41" spans="1:7" x14ac:dyDescent="0.25">
      <c r="A41" t="s">
        <v>77</v>
      </c>
      <c r="B41" t="s">
        <v>78</v>
      </c>
      <c r="C41" t="s">
        <v>53</v>
      </c>
      <c r="D41" s="3">
        <v>9.99</v>
      </c>
      <c r="E41">
        <v>144</v>
      </c>
      <c r="F41" t="s">
        <v>79</v>
      </c>
      <c r="G41" t="s">
        <v>157</v>
      </c>
    </row>
    <row r="42" spans="1:7" x14ac:dyDescent="0.25">
      <c r="A42" t="s">
        <v>21</v>
      </c>
      <c r="B42" t="s">
        <v>91</v>
      </c>
      <c r="C42" t="s">
        <v>62</v>
      </c>
      <c r="D42" s="3">
        <v>8.99</v>
      </c>
      <c r="E42">
        <v>176</v>
      </c>
      <c r="G42" t="s">
        <v>157</v>
      </c>
    </row>
    <row r="43" spans="1:7" x14ac:dyDescent="0.25">
      <c r="A43" t="s">
        <v>92</v>
      </c>
      <c r="B43" t="s">
        <v>93</v>
      </c>
      <c r="C43" t="s">
        <v>94</v>
      </c>
      <c r="D43" s="3">
        <v>19.989999999999998</v>
      </c>
      <c r="E43">
        <v>416</v>
      </c>
      <c r="G43" t="s">
        <v>157</v>
      </c>
    </row>
    <row r="44" spans="1:7" x14ac:dyDescent="0.25">
      <c r="A44" t="s">
        <v>22</v>
      </c>
      <c r="B44" t="s">
        <v>95</v>
      </c>
      <c r="C44" t="s">
        <v>94</v>
      </c>
      <c r="D44" s="3">
        <v>9.9499999999999993</v>
      </c>
      <c r="E44">
        <v>80</v>
      </c>
      <c r="G44" t="s">
        <v>157</v>
      </c>
    </row>
    <row r="45" spans="1:7" x14ac:dyDescent="0.25">
      <c r="A45" t="s">
        <v>23</v>
      </c>
      <c r="B45" t="s">
        <v>96</v>
      </c>
      <c r="C45" t="s">
        <v>97</v>
      </c>
      <c r="E45">
        <v>342</v>
      </c>
      <c r="G45" t="s">
        <v>157</v>
      </c>
    </row>
    <row r="46" spans="1:7" x14ac:dyDescent="0.25">
      <c r="A46" t="s">
        <v>27</v>
      </c>
      <c r="B46" t="s">
        <v>102</v>
      </c>
      <c r="C46" t="s">
        <v>70</v>
      </c>
      <c r="D46" s="3">
        <v>8</v>
      </c>
      <c r="E46">
        <v>192</v>
      </c>
      <c r="G46" t="s">
        <v>157</v>
      </c>
    </row>
    <row r="47" spans="1:7" x14ac:dyDescent="0.25">
      <c r="A47" s="2">
        <v>1984</v>
      </c>
      <c r="B47" t="s">
        <v>91</v>
      </c>
      <c r="C47" t="s">
        <v>62</v>
      </c>
      <c r="D47" s="3">
        <v>8.99</v>
      </c>
      <c r="E47">
        <v>336</v>
      </c>
      <c r="G47" t="s">
        <v>157</v>
      </c>
    </row>
    <row r="48" spans="1:7" x14ac:dyDescent="0.25">
      <c r="A48" t="s">
        <v>104</v>
      </c>
      <c r="B48" t="s">
        <v>103</v>
      </c>
      <c r="C48" t="s">
        <v>97</v>
      </c>
      <c r="D48" s="3">
        <v>15.99</v>
      </c>
      <c r="E48">
        <v>464</v>
      </c>
      <c r="G48" t="s">
        <v>157</v>
      </c>
    </row>
    <row r="49" spans="1:7" x14ac:dyDescent="0.25">
      <c r="A49" t="s">
        <v>28</v>
      </c>
      <c r="G49" t="s">
        <v>157</v>
      </c>
    </row>
    <row r="50" spans="1:7" x14ac:dyDescent="0.25">
      <c r="A50" t="s">
        <v>105</v>
      </c>
      <c r="B50" t="s">
        <v>106</v>
      </c>
      <c r="C50" t="s">
        <v>53</v>
      </c>
      <c r="D50" s="3">
        <v>10</v>
      </c>
      <c r="E50">
        <v>112</v>
      </c>
      <c r="G50" t="s">
        <v>157</v>
      </c>
    </row>
    <row r="51" spans="1:7" x14ac:dyDescent="0.25">
      <c r="A51" t="s">
        <v>29</v>
      </c>
      <c r="B51" t="s">
        <v>107</v>
      </c>
      <c r="C51" t="s">
        <v>99</v>
      </c>
      <c r="D51" s="3">
        <v>13.99</v>
      </c>
      <c r="E51">
        <v>256</v>
      </c>
      <c r="G51" t="s">
        <v>157</v>
      </c>
    </row>
    <row r="52" spans="1:7" x14ac:dyDescent="0.25">
      <c r="A52" t="s">
        <v>30</v>
      </c>
      <c r="G52" t="s">
        <v>157</v>
      </c>
    </row>
    <row r="53" spans="1:7" x14ac:dyDescent="0.25">
      <c r="A53" t="s">
        <v>31</v>
      </c>
      <c r="B53" t="s">
        <v>108</v>
      </c>
      <c r="C53" t="s">
        <v>68</v>
      </c>
      <c r="E53">
        <v>384</v>
      </c>
      <c r="G53" t="s">
        <v>157</v>
      </c>
    </row>
    <row r="54" spans="1:7" x14ac:dyDescent="0.25">
      <c r="A54" t="s">
        <v>32</v>
      </c>
      <c r="B54" t="s">
        <v>109</v>
      </c>
      <c r="C54" t="s">
        <v>97</v>
      </c>
      <c r="D54" s="3">
        <v>6.95</v>
      </c>
      <c r="E54">
        <v>100</v>
      </c>
      <c r="G54" t="s">
        <v>157</v>
      </c>
    </row>
    <row r="55" spans="1:7" x14ac:dyDescent="0.25">
      <c r="A55" t="s">
        <v>110</v>
      </c>
      <c r="B55" t="s">
        <v>111</v>
      </c>
      <c r="C55" t="s">
        <v>53</v>
      </c>
      <c r="D55" s="3">
        <v>15.99</v>
      </c>
      <c r="E55">
        <v>368</v>
      </c>
      <c r="G55" t="s">
        <v>157</v>
      </c>
    </row>
    <row r="56" spans="1:7" x14ac:dyDescent="0.25">
      <c r="A56" t="s">
        <v>35</v>
      </c>
      <c r="B56" t="s">
        <v>117</v>
      </c>
      <c r="C56" t="s">
        <v>58</v>
      </c>
      <c r="D56" s="3">
        <v>12.99</v>
      </c>
      <c r="E56">
        <v>208</v>
      </c>
      <c r="G56" t="s">
        <v>157</v>
      </c>
    </row>
    <row r="57" spans="1:7" x14ac:dyDescent="0.25">
      <c r="A57" t="s">
        <v>41</v>
      </c>
      <c r="B57" t="s">
        <v>123</v>
      </c>
      <c r="C57" t="s">
        <v>62</v>
      </c>
      <c r="D57" s="3">
        <v>9.9499999999999993</v>
      </c>
      <c r="E57">
        <v>400</v>
      </c>
      <c r="G57" t="s">
        <v>157</v>
      </c>
    </row>
    <row r="58" spans="1:7" x14ac:dyDescent="0.25">
      <c r="A58" t="s">
        <v>124</v>
      </c>
      <c r="B58" t="s">
        <v>126</v>
      </c>
      <c r="C58" t="s">
        <v>134</v>
      </c>
      <c r="D58" s="3">
        <v>30</v>
      </c>
      <c r="G58" t="s">
        <v>157</v>
      </c>
    </row>
    <row r="59" spans="1:7" x14ac:dyDescent="0.25">
      <c r="A59" t="s">
        <v>44</v>
      </c>
      <c r="B59" t="s">
        <v>75</v>
      </c>
      <c r="C59" t="s">
        <v>135</v>
      </c>
      <c r="D59" s="3">
        <v>40</v>
      </c>
      <c r="G59" t="s">
        <v>157</v>
      </c>
    </row>
    <row r="60" spans="1:7" x14ac:dyDescent="0.25">
      <c r="A60" t="s">
        <v>45</v>
      </c>
      <c r="G60" t="s">
        <v>157</v>
      </c>
    </row>
    <row r="61" spans="1:7" x14ac:dyDescent="0.25">
      <c r="A61" t="s">
        <v>46</v>
      </c>
      <c r="G61" t="s">
        <v>157</v>
      </c>
    </row>
  </sheetData>
  <sortState xmlns:xlrd2="http://schemas.microsoft.com/office/spreadsheetml/2017/richdata2" ref="A2:H61">
    <sortCondition ref="G2:G61"/>
  </sortState>
  <conditionalFormatting sqref="A1:F1048576 H1:XFD3 H4:H5 J4:XFD5 H44:XFD1048576 H43:K43 M43:XFD43 H6:XFD42">
    <cfRule type="containsText" dxfId="32" priority="1" operator="containsText" text="Jorge">
      <formula>NOT(ISERROR(SEARCH("Jorge",A1)))</formula>
    </cfRule>
    <cfRule type="containsText" dxfId="31" priority="2" operator="containsText" text="Bianca">
      <formula>NOT(ISERROR(SEARCH("Bianca",A1)))</formula>
    </cfRule>
  </conditionalFormatting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D068-2FE3-4FC1-BBE6-D7FB5E52FB46}">
  <dimension ref="A1:O61"/>
  <sheetViews>
    <sheetView workbookViewId="0">
      <selection activeCell="O21" sqref="O21"/>
    </sheetView>
  </sheetViews>
  <sheetFormatPr defaultRowHeight="15" x14ac:dyDescent="0.25"/>
  <cols>
    <col min="1" max="1" width="65.7109375" customWidth="1"/>
    <col min="2" max="2" width="28.85546875" customWidth="1"/>
    <col min="3" max="3" width="20.42578125" customWidth="1"/>
    <col min="4" max="4" width="11.85546875" style="3" customWidth="1"/>
    <col min="5" max="5" width="10" customWidth="1"/>
    <col min="6" max="6" width="25.7109375" customWidth="1"/>
    <col min="7" max="7" width="19.85546875" customWidth="1"/>
    <col min="10" max="10" width="18.140625" customWidth="1"/>
    <col min="14" max="14" width="19.28515625" customWidth="1"/>
  </cols>
  <sheetData>
    <row r="1" spans="1:10" ht="18.75" x14ac:dyDescent="0.3">
      <c r="A1" s="4" t="s">
        <v>0</v>
      </c>
      <c r="B1" s="4" t="s">
        <v>1</v>
      </c>
      <c r="C1" s="4" t="s">
        <v>2</v>
      </c>
      <c r="D1" s="5" t="s">
        <v>155</v>
      </c>
      <c r="E1" s="4" t="s">
        <v>137</v>
      </c>
      <c r="F1" s="4" t="s">
        <v>138</v>
      </c>
      <c r="J1" s="4"/>
    </row>
    <row r="2" spans="1:10" x14ac:dyDescent="0.25">
      <c r="A2" t="s">
        <v>3</v>
      </c>
      <c r="B2" t="s">
        <v>52</v>
      </c>
      <c r="C2" t="s">
        <v>53</v>
      </c>
      <c r="D2" s="3">
        <v>16.95</v>
      </c>
      <c r="E2">
        <v>264</v>
      </c>
    </row>
    <row r="3" spans="1:10" x14ac:dyDescent="0.25">
      <c r="A3" t="s">
        <v>4</v>
      </c>
      <c r="B3" t="s">
        <v>54</v>
      </c>
      <c r="C3" t="s">
        <v>55</v>
      </c>
      <c r="D3" s="3">
        <v>13.99</v>
      </c>
      <c r="E3">
        <v>256</v>
      </c>
    </row>
    <row r="4" spans="1:10" x14ac:dyDescent="0.25">
      <c r="A4" t="s">
        <v>5</v>
      </c>
      <c r="B4" t="s">
        <v>56</v>
      </c>
      <c r="C4" t="s">
        <v>57</v>
      </c>
      <c r="D4" s="3">
        <v>19.989999999999998</v>
      </c>
      <c r="E4">
        <v>448</v>
      </c>
      <c r="F4" t="s">
        <v>132</v>
      </c>
    </row>
    <row r="5" spans="1:10" x14ac:dyDescent="0.25">
      <c r="A5" t="s">
        <v>6</v>
      </c>
      <c r="B5" t="s">
        <v>59</v>
      </c>
      <c r="C5" t="s">
        <v>58</v>
      </c>
      <c r="D5" s="3">
        <v>24.99</v>
      </c>
      <c r="E5">
        <v>384</v>
      </c>
    </row>
    <row r="6" spans="1:10" x14ac:dyDescent="0.25">
      <c r="A6" t="s">
        <v>7</v>
      </c>
      <c r="B6" t="s">
        <v>60</v>
      </c>
      <c r="C6" t="s">
        <v>62</v>
      </c>
      <c r="D6" s="3">
        <v>12.95</v>
      </c>
      <c r="E6">
        <v>160</v>
      </c>
    </row>
    <row r="7" spans="1:10" x14ac:dyDescent="0.25">
      <c r="A7" t="s">
        <v>10</v>
      </c>
      <c r="B7" t="s">
        <v>65</v>
      </c>
      <c r="C7" t="s">
        <v>62</v>
      </c>
      <c r="D7" s="3">
        <v>5.95</v>
      </c>
      <c r="E7">
        <v>400</v>
      </c>
    </row>
    <row r="8" spans="1:10" x14ac:dyDescent="0.25">
      <c r="A8" t="s">
        <v>14</v>
      </c>
      <c r="B8" t="s">
        <v>80</v>
      </c>
      <c r="C8" t="s">
        <v>81</v>
      </c>
      <c r="D8" s="3">
        <v>9.99</v>
      </c>
      <c r="E8">
        <v>304</v>
      </c>
      <c r="F8" t="s">
        <v>82</v>
      </c>
    </row>
    <row r="9" spans="1:10" x14ac:dyDescent="0.25">
      <c r="A9" t="s">
        <v>15</v>
      </c>
      <c r="B9" t="s">
        <v>80</v>
      </c>
      <c r="C9" t="s">
        <v>81</v>
      </c>
      <c r="D9" s="3">
        <v>9.99</v>
      </c>
      <c r="E9">
        <v>304</v>
      </c>
      <c r="F9" t="s">
        <v>83</v>
      </c>
    </row>
    <row r="10" spans="1:10" x14ac:dyDescent="0.25">
      <c r="A10" t="s">
        <v>16</v>
      </c>
      <c r="B10" t="s">
        <v>80</v>
      </c>
      <c r="C10" t="s">
        <v>81</v>
      </c>
      <c r="D10" s="3">
        <v>9.99</v>
      </c>
      <c r="E10">
        <v>304</v>
      </c>
      <c r="F10" t="s">
        <v>84</v>
      </c>
    </row>
    <row r="11" spans="1:10" x14ac:dyDescent="0.25">
      <c r="A11" t="s">
        <v>17</v>
      </c>
      <c r="B11" t="s">
        <v>85</v>
      </c>
      <c r="C11" t="s">
        <v>81</v>
      </c>
      <c r="D11" s="3">
        <v>13.99</v>
      </c>
      <c r="E11">
        <v>400</v>
      </c>
    </row>
    <row r="12" spans="1:10" x14ac:dyDescent="0.25">
      <c r="A12" t="s">
        <v>18</v>
      </c>
      <c r="B12" t="s">
        <v>86</v>
      </c>
      <c r="C12" t="s">
        <v>81</v>
      </c>
      <c r="D12" s="3">
        <v>15.99</v>
      </c>
      <c r="E12">
        <v>448</v>
      </c>
    </row>
    <row r="13" spans="1:10" x14ac:dyDescent="0.25">
      <c r="A13" t="s">
        <v>19</v>
      </c>
      <c r="B13" t="s">
        <v>87</v>
      </c>
      <c r="C13" t="s">
        <v>81</v>
      </c>
      <c r="D13" s="3">
        <v>14.99</v>
      </c>
      <c r="E13">
        <v>384</v>
      </c>
      <c r="F13" t="s">
        <v>88</v>
      </c>
    </row>
    <row r="14" spans="1:10" x14ac:dyDescent="0.25">
      <c r="A14" t="s">
        <v>20</v>
      </c>
      <c r="B14" t="s">
        <v>89</v>
      </c>
      <c r="C14" t="s">
        <v>90</v>
      </c>
      <c r="D14" s="3">
        <v>17.989999999999998</v>
      </c>
      <c r="E14">
        <v>208</v>
      </c>
    </row>
    <row r="15" spans="1:10" x14ac:dyDescent="0.25">
      <c r="A15" t="s">
        <v>24</v>
      </c>
      <c r="B15" t="s">
        <v>98</v>
      </c>
      <c r="C15" t="s">
        <v>99</v>
      </c>
      <c r="D15" s="3">
        <v>27</v>
      </c>
      <c r="E15">
        <v>304</v>
      </c>
    </row>
    <row r="16" spans="1:10" x14ac:dyDescent="0.25">
      <c r="A16" t="s">
        <v>25</v>
      </c>
      <c r="B16" t="s">
        <v>100</v>
      </c>
      <c r="C16" t="s">
        <v>90</v>
      </c>
      <c r="D16" s="3">
        <v>21</v>
      </c>
      <c r="E16">
        <v>128</v>
      </c>
    </row>
    <row r="17" spans="1:15" x14ac:dyDescent="0.25">
      <c r="A17" t="s">
        <v>26</v>
      </c>
      <c r="B17" t="s">
        <v>101</v>
      </c>
      <c r="C17" t="s">
        <v>55</v>
      </c>
      <c r="D17" s="3">
        <v>12.99</v>
      </c>
      <c r="E17">
        <v>224</v>
      </c>
    </row>
    <row r="18" spans="1:15" x14ac:dyDescent="0.25">
      <c r="A18" t="s">
        <v>33</v>
      </c>
      <c r="B18" t="s">
        <v>112</v>
      </c>
      <c r="C18" t="s">
        <v>68</v>
      </c>
      <c r="D18" s="3">
        <v>14.99</v>
      </c>
      <c r="E18">
        <v>464</v>
      </c>
    </row>
    <row r="19" spans="1:15" x14ac:dyDescent="0.25">
      <c r="A19" t="s">
        <v>34</v>
      </c>
      <c r="B19" t="s">
        <v>113</v>
      </c>
      <c r="C19" t="s">
        <v>58</v>
      </c>
      <c r="D19" s="3">
        <v>14.95</v>
      </c>
      <c r="E19">
        <v>164</v>
      </c>
    </row>
    <row r="20" spans="1:15" x14ac:dyDescent="0.25">
      <c r="A20" t="s">
        <v>115</v>
      </c>
      <c r="B20" t="s">
        <v>114</v>
      </c>
      <c r="C20" t="s">
        <v>57</v>
      </c>
      <c r="D20" s="3">
        <v>12.99</v>
      </c>
      <c r="E20">
        <v>480</v>
      </c>
      <c r="F20" t="s">
        <v>116</v>
      </c>
      <c r="N20" s="6" t="s">
        <v>153</v>
      </c>
      <c r="O20" s="7" t="s">
        <v>141</v>
      </c>
    </row>
    <row r="21" spans="1:15" x14ac:dyDescent="0.25">
      <c r="A21" t="s">
        <v>36</v>
      </c>
      <c r="B21" t="s">
        <v>87</v>
      </c>
      <c r="C21" t="s">
        <v>81</v>
      </c>
      <c r="D21" s="3">
        <v>12.99</v>
      </c>
      <c r="E21">
        <v>384</v>
      </c>
      <c r="F21" t="s">
        <v>118</v>
      </c>
      <c r="N21" s="8" t="s">
        <v>53</v>
      </c>
      <c r="O21" s="8">
        <f>SUMIF(C2:C61,"History",E2:E61)</f>
        <v>1304</v>
      </c>
    </row>
    <row r="22" spans="1:15" x14ac:dyDescent="0.25">
      <c r="A22" t="s">
        <v>37</v>
      </c>
      <c r="B22" t="s">
        <v>119</v>
      </c>
      <c r="C22" t="s">
        <v>81</v>
      </c>
      <c r="D22" s="3">
        <v>13.99</v>
      </c>
      <c r="E22">
        <v>432</v>
      </c>
      <c r="N22" s="8" t="s">
        <v>55</v>
      </c>
      <c r="O22" s="8">
        <f>SUMIF(C2:C61,"Personal Development", E2:E61)</f>
        <v>813</v>
      </c>
    </row>
    <row r="23" spans="1:15" x14ac:dyDescent="0.25">
      <c r="A23" s="1" t="s">
        <v>38</v>
      </c>
      <c r="B23" t="s">
        <v>87</v>
      </c>
      <c r="C23" t="s">
        <v>81</v>
      </c>
      <c r="D23" s="3">
        <v>14.49</v>
      </c>
      <c r="E23">
        <v>320</v>
      </c>
      <c r="N23" s="8" t="s">
        <v>81</v>
      </c>
      <c r="O23" s="8">
        <f>SUMIF(C2:C61, "Romance", E2:E61)</f>
        <v>3824</v>
      </c>
    </row>
    <row r="24" spans="1:15" x14ac:dyDescent="0.25">
      <c r="A24" t="s">
        <v>120</v>
      </c>
      <c r="B24" t="s">
        <v>121</v>
      </c>
      <c r="C24" t="s">
        <v>131</v>
      </c>
      <c r="D24" s="3">
        <v>13.99</v>
      </c>
      <c r="E24">
        <v>416</v>
      </c>
      <c r="N24" s="8" t="s">
        <v>57</v>
      </c>
      <c r="O24" s="8">
        <f>SUMIF(C2:C61, "Fantasy", E2:E61)</f>
        <v>1296</v>
      </c>
    </row>
    <row r="25" spans="1:15" x14ac:dyDescent="0.25">
      <c r="A25" t="s">
        <v>39</v>
      </c>
      <c r="B25" t="s">
        <v>122</v>
      </c>
      <c r="C25" t="s">
        <v>58</v>
      </c>
      <c r="D25" s="3">
        <v>19.95</v>
      </c>
      <c r="E25">
        <v>406</v>
      </c>
      <c r="N25" s="8" t="s">
        <v>58</v>
      </c>
      <c r="O25" s="8">
        <f>SUMIF(C2:C61, "Psychology", E2:E61)</f>
        <v>1162</v>
      </c>
    </row>
    <row r="26" spans="1:15" x14ac:dyDescent="0.25">
      <c r="A26" t="s">
        <v>40</v>
      </c>
      <c r="B26" t="s">
        <v>56</v>
      </c>
      <c r="C26" t="s">
        <v>57</v>
      </c>
      <c r="D26" s="3">
        <v>11.99</v>
      </c>
      <c r="E26">
        <v>368</v>
      </c>
      <c r="F26" t="s">
        <v>133</v>
      </c>
      <c r="N26" s="8" t="s">
        <v>62</v>
      </c>
      <c r="O26" s="8">
        <f>SUMIF(C2:C61, "Classics", E2:E61)</f>
        <v>1872</v>
      </c>
    </row>
    <row r="27" spans="1:15" x14ac:dyDescent="0.25">
      <c r="A27" t="s">
        <v>42</v>
      </c>
      <c r="B27" t="s">
        <v>125</v>
      </c>
      <c r="C27" t="s">
        <v>135</v>
      </c>
      <c r="D27" s="3">
        <v>25</v>
      </c>
      <c r="N27" s="8" t="s">
        <v>90</v>
      </c>
      <c r="O27" s="8">
        <f>SUMIF(C2:C61, "Poetry", E2:E61)</f>
        <v>336</v>
      </c>
    </row>
    <row r="28" spans="1:15" x14ac:dyDescent="0.25">
      <c r="A28" t="s">
        <v>43</v>
      </c>
      <c r="C28" t="s">
        <v>135</v>
      </c>
      <c r="N28" s="8" t="s">
        <v>99</v>
      </c>
      <c r="O28" s="8">
        <f>SUMIF(C2:C61, "Business", E2:E61)</f>
        <v>560</v>
      </c>
    </row>
    <row r="29" spans="1:15" x14ac:dyDescent="0.25">
      <c r="A29" t="s">
        <v>47</v>
      </c>
      <c r="B29" t="s">
        <v>127</v>
      </c>
      <c r="C29" t="s">
        <v>62</v>
      </c>
      <c r="D29" s="3">
        <v>14.99</v>
      </c>
      <c r="E29">
        <v>208</v>
      </c>
      <c r="N29" s="8" t="s">
        <v>68</v>
      </c>
      <c r="O29" s="8">
        <f>SUMIF(C2:C61, "Mystery", E2:E61)</f>
        <v>1824</v>
      </c>
    </row>
    <row r="30" spans="1:15" x14ac:dyDescent="0.25">
      <c r="A30" t="s">
        <v>48</v>
      </c>
      <c r="B30" t="s">
        <v>128</v>
      </c>
      <c r="C30" t="s">
        <v>53</v>
      </c>
      <c r="D30" s="3">
        <v>32.5</v>
      </c>
      <c r="E30">
        <v>416</v>
      </c>
      <c r="N30" s="8" t="s">
        <v>131</v>
      </c>
      <c r="O30" s="8">
        <f>SUMIF(C2:C61, "Greek Mythology", E2:E61)</f>
        <v>416</v>
      </c>
    </row>
    <row r="31" spans="1:15" x14ac:dyDescent="0.25">
      <c r="A31" t="s">
        <v>49</v>
      </c>
      <c r="B31" t="s">
        <v>129</v>
      </c>
      <c r="C31" t="s">
        <v>55</v>
      </c>
      <c r="D31" s="3">
        <v>8</v>
      </c>
      <c r="E31">
        <v>333</v>
      </c>
      <c r="N31" s="8" t="s">
        <v>136</v>
      </c>
      <c r="O31" s="8">
        <f>SUMIF(C2:C61, "Literary Fiction", E2:E61)</f>
        <v>496</v>
      </c>
    </row>
    <row r="32" spans="1:15" x14ac:dyDescent="0.25">
      <c r="A32" t="s">
        <v>50</v>
      </c>
      <c r="B32" t="s">
        <v>106</v>
      </c>
      <c r="C32" t="s">
        <v>136</v>
      </c>
      <c r="D32" s="3">
        <v>17</v>
      </c>
      <c r="E32">
        <v>496</v>
      </c>
      <c r="N32" s="8" t="s">
        <v>64</v>
      </c>
      <c r="O32" s="8">
        <f>SUMIF(C2:C61, "Christian", E2:E61)</f>
        <v>192</v>
      </c>
    </row>
    <row r="33" spans="1:15" x14ac:dyDescent="0.25">
      <c r="A33" t="s">
        <v>51</v>
      </c>
      <c r="B33" t="s">
        <v>130</v>
      </c>
      <c r="C33" t="s">
        <v>81</v>
      </c>
      <c r="D33" s="3">
        <v>14</v>
      </c>
      <c r="E33">
        <v>544</v>
      </c>
      <c r="N33" s="8" t="s">
        <v>74</v>
      </c>
      <c r="O33" s="8">
        <f>SUMIF(C2:C61, "Biography", E2:E61)</f>
        <v>336</v>
      </c>
    </row>
    <row r="34" spans="1:15" x14ac:dyDescent="0.25">
      <c r="A34" t="s">
        <v>8</v>
      </c>
      <c r="B34" t="s">
        <v>61</v>
      </c>
      <c r="C34" t="s">
        <v>62</v>
      </c>
      <c r="D34" s="3">
        <v>3</v>
      </c>
      <c r="E34">
        <v>64</v>
      </c>
      <c r="N34" s="8" t="s">
        <v>97</v>
      </c>
      <c r="O34" s="8">
        <f>SUMIF(C2:C61, "Military Fiction", E2:E61)</f>
        <v>906</v>
      </c>
    </row>
    <row r="35" spans="1:15" x14ac:dyDescent="0.25">
      <c r="A35" t="s">
        <v>9</v>
      </c>
      <c r="B35" t="s">
        <v>63</v>
      </c>
      <c r="C35" t="s">
        <v>64</v>
      </c>
      <c r="D35" s="3">
        <v>14.99</v>
      </c>
      <c r="E35">
        <v>192</v>
      </c>
      <c r="N35" s="8" t="s">
        <v>134</v>
      </c>
      <c r="O35" s="8">
        <f>SUMIF(C2:C61, "Science", E2:E61)</f>
        <v>0</v>
      </c>
    </row>
    <row r="36" spans="1:15" x14ac:dyDescent="0.25">
      <c r="A36" t="s">
        <v>11</v>
      </c>
      <c r="B36" t="s">
        <v>66</v>
      </c>
      <c r="C36" t="s">
        <v>62</v>
      </c>
      <c r="D36" s="3">
        <v>6.99</v>
      </c>
      <c r="E36">
        <v>128</v>
      </c>
    </row>
    <row r="37" spans="1:15" x14ac:dyDescent="0.25">
      <c r="A37" t="s">
        <v>12</v>
      </c>
      <c r="B37" t="s">
        <v>67</v>
      </c>
      <c r="C37" t="s">
        <v>68</v>
      </c>
      <c r="D37" s="3">
        <v>16.989999999999998</v>
      </c>
      <c r="E37">
        <v>432</v>
      </c>
    </row>
    <row r="38" spans="1:15" x14ac:dyDescent="0.25">
      <c r="A38" t="s">
        <v>72</v>
      </c>
      <c r="B38" t="s">
        <v>75</v>
      </c>
      <c r="C38" t="s">
        <v>68</v>
      </c>
      <c r="D38" s="3">
        <v>18.989999999999998</v>
      </c>
      <c r="E38">
        <v>544</v>
      </c>
      <c r="F38" t="s">
        <v>76</v>
      </c>
    </row>
    <row r="39" spans="1:15" x14ac:dyDescent="0.25">
      <c r="A39" t="s">
        <v>71</v>
      </c>
      <c r="B39" t="s">
        <v>69</v>
      </c>
      <c r="C39" t="s">
        <v>70</v>
      </c>
      <c r="D39" s="3">
        <v>12.99</v>
      </c>
      <c r="E39">
        <v>224</v>
      </c>
    </row>
    <row r="40" spans="1:15" x14ac:dyDescent="0.25">
      <c r="A40" t="s">
        <v>13</v>
      </c>
      <c r="B40" t="s">
        <v>73</v>
      </c>
      <c r="C40" t="s">
        <v>74</v>
      </c>
      <c r="D40" s="3">
        <v>18</v>
      </c>
      <c r="E40">
        <v>336</v>
      </c>
    </row>
    <row r="41" spans="1:15" x14ac:dyDescent="0.25">
      <c r="A41" t="s">
        <v>77</v>
      </c>
      <c r="B41" t="s">
        <v>78</v>
      </c>
      <c r="C41" t="s">
        <v>53</v>
      </c>
      <c r="D41" s="3">
        <v>9.99</v>
      </c>
      <c r="E41">
        <v>144</v>
      </c>
      <c r="F41" t="s">
        <v>79</v>
      </c>
    </row>
    <row r="42" spans="1:15" x14ac:dyDescent="0.25">
      <c r="A42" t="s">
        <v>21</v>
      </c>
      <c r="B42" t="s">
        <v>91</v>
      </c>
      <c r="C42" t="s">
        <v>62</v>
      </c>
      <c r="D42" s="3">
        <v>8.99</v>
      </c>
      <c r="E42">
        <v>176</v>
      </c>
    </row>
    <row r="43" spans="1:15" x14ac:dyDescent="0.25">
      <c r="A43" t="s">
        <v>92</v>
      </c>
      <c r="B43" t="s">
        <v>93</v>
      </c>
      <c r="C43" t="s">
        <v>94</v>
      </c>
      <c r="D43" s="3">
        <v>19.989999999999998</v>
      </c>
      <c r="E43">
        <v>416</v>
      </c>
    </row>
    <row r="44" spans="1:15" x14ac:dyDescent="0.25">
      <c r="A44" t="s">
        <v>22</v>
      </c>
      <c r="B44" t="s">
        <v>95</v>
      </c>
      <c r="C44" t="s">
        <v>94</v>
      </c>
      <c r="D44" s="3">
        <v>9.9499999999999993</v>
      </c>
      <c r="E44">
        <v>80</v>
      </c>
    </row>
    <row r="45" spans="1:15" x14ac:dyDescent="0.25">
      <c r="A45" t="s">
        <v>23</v>
      </c>
      <c r="B45" t="s">
        <v>96</v>
      </c>
      <c r="C45" t="s">
        <v>97</v>
      </c>
      <c r="E45">
        <v>342</v>
      </c>
    </row>
    <row r="46" spans="1:15" x14ac:dyDescent="0.25">
      <c r="A46" t="s">
        <v>27</v>
      </c>
      <c r="B46" t="s">
        <v>102</v>
      </c>
      <c r="C46" t="s">
        <v>70</v>
      </c>
      <c r="D46" s="3">
        <v>8</v>
      </c>
      <c r="E46">
        <v>192</v>
      </c>
    </row>
    <row r="47" spans="1:15" x14ac:dyDescent="0.25">
      <c r="A47" s="2">
        <v>1984</v>
      </c>
      <c r="B47" t="s">
        <v>91</v>
      </c>
      <c r="C47" t="s">
        <v>62</v>
      </c>
      <c r="D47" s="3">
        <v>8.99</v>
      </c>
      <c r="E47">
        <v>336</v>
      </c>
    </row>
    <row r="48" spans="1:15" x14ac:dyDescent="0.25">
      <c r="A48" t="s">
        <v>104</v>
      </c>
      <c r="B48" t="s">
        <v>103</v>
      </c>
      <c r="C48" t="s">
        <v>97</v>
      </c>
      <c r="D48" s="3">
        <v>15.99</v>
      </c>
      <c r="E48">
        <v>464</v>
      </c>
    </row>
    <row r="49" spans="1:5" x14ac:dyDescent="0.25">
      <c r="A49" t="s">
        <v>28</v>
      </c>
    </row>
    <row r="50" spans="1:5" x14ac:dyDescent="0.25">
      <c r="A50" t="s">
        <v>105</v>
      </c>
      <c r="B50" t="s">
        <v>106</v>
      </c>
      <c r="C50" t="s">
        <v>53</v>
      </c>
      <c r="D50" s="3">
        <v>10</v>
      </c>
      <c r="E50">
        <v>112</v>
      </c>
    </row>
    <row r="51" spans="1:5" x14ac:dyDescent="0.25">
      <c r="A51" t="s">
        <v>29</v>
      </c>
      <c r="B51" t="s">
        <v>107</v>
      </c>
      <c r="C51" t="s">
        <v>99</v>
      </c>
      <c r="D51" s="3">
        <v>13.99</v>
      </c>
      <c r="E51">
        <v>256</v>
      </c>
    </row>
    <row r="52" spans="1:5" x14ac:dyDescent="0.25">
      <c r="A52" t="s">
        <v>30</v>
      </c>
    </row>
    <row r="53" spans="1:5" x14ac:dyDescent="0.25">
      <c r="A53" t="s">
        <v>31</v>
      </c>
      <c r="B53" t="s">
        <v>108</v>
      </c>
      <c r="C53" t="s">
        <v>68</v>
      </c>
      <c r="E53">
        <v>384</v>
      </c>
    </row>
    <row r="54" spans="1:5" x14ac:dyDescent="0.25">
      <c r="A54" t="s">
        <v>32</v>
      </c>
      <c r="B54" t="s">
        <v>109</v>
      </c>
      <c r="C54" t="s">
        <v>97</v>
      </c>
      <c r="D54" s="3">
        <v>6.95</v>
      </c>
      <c r="E54">
        <v>100</v>
      </c>
    </row>
    <row r="55" spans="1:5" x14ac:dyDescent="0.25">
      <c r="A55" t="s">
        <v>110</v>
      </c>
      <c r="B55" t="s">
        <v>111</v>
      </c>
      <c r="C55" t="s">
        <v>53</v>
      </c>
      <c r="D55" s="3">
        <v>15.99</v>
      </c>
      <c r="E55">
        <v>368</v>
      </c>
    </row>
    <row r="56" spans="1:5" x14ac:dyDescent="0.25">
      <c r="A56" t="s">
        <v>35</v>
      </c>
      <c r="B56" t="s">
        <v>117</v>
      </c>
      <c r="C56" t="s">
        <v>58</v>
      </c>
      <c r="D56" s="3">
        <v>12.99</v>
      </c>
      <c r="E56">
        <v>208</v>
      </c>
    </row>
    <row r="57" spans="1:5" x14ac:dyDescent="0.25">
      <c r="A57" t="s">
        <v>41</v>
      </c>
      <c r="B57" t="s">
        <v>123</v>
      </c>
      <c r="C57" t="s">
        <v>62</v>
      </c>
      <c r="D57" s="3">
        <v>9.9499999999999993</v>
      </c>
      <c r="E57">
        <v>400</v>
      </c>
    </row>
    <row r="58" spans="1:5" x14ac:dyDescent="0.25">
      <c r="A58" t="s">
        <v>124</v>
      </c>
      <c r="B58" t="s">
        <v>126</v>
      </c>
      <c r="C58" t="s">
        <v>134</v>
      </c>
      <c r="D58" s="3">
        <v>30</v>
      </c>
    </row>
    <row r="59" spans="1:5" x14ac:dyDescent="0.25">
      <c r="A59" t="s">
        <v>44</v>
      </c>
      <c r="B59" t="s">
        <v>75</v>
      </c>
      <c r="C59" t="s">
        <v>135</v>
      </c>
      <c r="D59" s="3">
        <v>40</v>
      </c>
    </row>
    <row r="60" spans="1:5" x14ac:dyDescent="0.25">
      <c r="A60" t="s">
        <v>45</v>
      </c>
    </row>
    <row r="61" spans="1:5" x14ac:dyDescent="0.25">
      <c r="A61" t="s">
        <v>46</v>
      </c>
    </row>
  </sheetData>
  <conditionalFormatting sqref="J1">
    <cfRule type="containsText" dxfId="22" priority="4" operator="containsText" text="Jorge">
      <formula>NOT(ISERROR(SEARCH("Jorge",J1)))</formula>
    </cfRule>
  </conditionalFormatting>
  <conditionalFormatting sqref="A1:F1048576 J1:XFD1048576">
    <cfRule type="containsText" dxfId="21" priority="2" operator="containsText" text="Jorge">
      <formula>NOT(ISERROR(SEARCH("Jorge",A1)))</formula>
    </cfRule>
    <cfRule type="containsText" dxfId="20" priority="3" operator="containsText" text="Bianca">
      <formula>NOT(ISERROR(SEARCH("Bianca",A1)))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1C58-EAA4-42C5-88DD-F3AB45AC2638}">
  <dimension ref="A1:I33"/>
  <sheetViews>
    <sheetView workbookViewId="0">
      <selection activeCell="M15" sqref="M15"/>
    </sheetView>
  </sheetViews>
  <sheetFormatPr defaultRowHeight="15" x14ac:dyDescent="0.25"/>
  <cols>
    <col min="1" max="1" width="46" customWidth="1"/>
    <col min="2" max="2" width="18.28515625" customWidth="1"/>
    <col min="3" max="3" width="23.42578125" customWidth="1"/>
    <col min="4" max="5" width="10" customWidth="1"/>
    <col min="6" max="6" width="13.28515625" customWidth="1"/>
    <col min="7" max="7" width="13.85546875" customWidth="1"/>
    <col min="10" max="10" width="11.140625" customWidth="1"/>
  </cols>
  <sheetData>
    <row r="1" spans="1:9" ht="18.75" x14ac:dyDescent="0.3">
      <c r="A1" s="11" t="s">
        <v>0</v>
      </c>
      <c r="B1" s="24" t="s">
        <v>1</v>
      </c>
      <c r="C1" s="24" t="s">
        <v>2</v>
      </c>
      <c r="D1" s="25" t="s">
        <v>154</v>
      </c>
      <c r="E1" s="24" t="s">
        <v>137</v>
      </c>
      <c r="F1" s="24" t="s">
        <v>140</v>
      </c>
      <c r="G1" s="24" t="s">
        <v>139</v>
      </c>
    </row>
    <row r="2" spans="1:9" x14ac:dyDescent="0.25">
      <c r="A2" s="14" t="s">
        <v>3</v>
      </c>
      <c r="B2" s="9" t="s">
        <v>52</v>
      </c>
      <c r="C2" s="9" t="s">
        <v>53</v>
      </c>
      <c r="D2" s="12">
        <v>16.95</v>
      </c>
      <c r="E2" s="9">
        <v>264</v>
      </c>
      <c r="F2" t="s">
        <v>144</v>
      </c>
      <c r="G2" s="9" t="s">
        <v>156</v>
      </c>
    </row>
    <row r="3" spans="1:9" x14ac:dyDescent="0.25">
      <c r="A3" s="15" t="s">
        <v>149</v>
      </c>
      <c r="B3" s="10" t="s">
        <v>54</v>
      </c>
      <c r="C3" s="10" t="s">
        <v>55</v>
      </c>
      <c r="D3" s="13">
        <v>13.99</v>
      </c>
      <c r="E3" s="10">
        <v>256</v>
      </c>
      <c r="F3" t="s">
        <v>144</v>
      </c>
      <c r="G3" s="10" t="s">
        <v>156</v>
      </c>
    </row>
    <row r="4" spans="1:9" x14ac:dyDescent="0.25">
      <c r="A4" s="14" t="s">
        <v>5</v>
      </c>
      <c r="B4" s="9" t="s">
        <v>56</v>
      </c>
      <c r="C4" s="9" t="s">
        <v>57</v>
      </c>
      <c r="D4" s="12">
        <v>19.989999999999998</v>
      </c>
      <c r="E4" s="9">
        <v>448</v>
      </c>
      <c r="F4" t="s">
        <v>144</v>
      </c>
      <c r="G4" s="9" t="s">
        <v>156</v>
      </c>
    </row>
    <row r="5" spans="1:9" x14ac:dyDescent="0.25">
      <c r="A5" s="15" t="s">
        <v>6</v>
      </c>
      <c r="B5" s="10" t="s">
        <v>59</v>
      </c>
      <c r="C5" s="10" t="s">
        <v>58</v>
      </c>
      <c r="D5" s="13">
        <v>24.99</v>
      </c>
      <c r="E5" s="10">
        <v>384</v>
      </c>
      <c r="F5" s="10" t="s">
        <v>144</v>
      </c>
      <c r="G5" s="10" t="s">
        <v>156</v>
      </c>
    </row>
    <row r="6" spans="1:9" x14ac:dyDescent="0.25">
      <c r="A6" s="14" t="s">
        <v>7</v>
      </c>
      <c r="B6" s="9" t="s">
        <v>60</v>
      </c>
      <c r="C6" s="9" t="s">
        <v>62</v>
      </c>
      <c r="D6" s="12">
        <v>12.95</v>
      </c>
      <c r="E6" s="9">
        <v>160</v>
      </c>
      <c r="F6" s="9" t="s">
        <v>144</v>
      </c>
      <c r="G6" s="9" t="s">
        <v>156</v>
      </c>
    </row>
    <row r="7" spans="1:9" x14ac:dyDescent="0.25">
      <c r="A7" s="15" t="s">
        <v>10</v>
      </c>
      <c r="B7" s="10" t="s">
        <v>65</v>
      </c>
      <c r="C7" s="10" t="s">
        <v>62</v>
      </c>
      <c r="D7" s="13">
        <v>5.95</v>
      </c>
      <c r="E7" s="10">
        <v>400</v>
      </c>
      <c r="F7" s="10" t="s">
        <v>144</v>
      </c>
      <c r="G7" s="10" t="s">
        <v>156</v>
      </c>
    </row>
    <row r="8" spans="1:9" x14ac:dyDescent="0.25">
      <c r="A8" s="14" t="s">
        <v>14</v>
      </c>
      <c r="B8" s="9" t="s">
        <v>80</v>
      </c>
      <c r="C8" s="9" t="s">
        <v>81</v>
      </c>
      <c r="D8" s="12">
        <v>9.99</v>
      </c>
      <c r="E8" s="9">
        <v>304</v>
      </c>
      <c r="F8" s="9" t="s">
        <v>142</v>
      </c>
      <c r="G8" s="9" t="s">
        <v>156</v>
      </c>
    </row>
    <row r="9" spans="1:9" x14ac:dyDescent="0.25">
      <c r="A9" s="15" t="s">
        <v>15</v>
      </c>
      <c r="B9" s="10" t="s">
        <v>80</v>
      </c>
      <c r="C9" s="10" t="s">
        <v>81</v>
      </c>
      <c r="D9" s="13">
        <v>9.99</v>
      </c>
      <c r="E9" s="10">
        <v>304</v>
      </c>
      <c r="F9" s="10" t="s">
        <v>142</v>
      </c>
      <c r="G9" s="10" t="s">
        <v>156</v>
      </c>
    </row>
    <row r="10" spans="1:9" x14ac:dyDescent="0.25">
      <c r="A10" s="14" t="s">
        <v>16</v>
      </c>
      <c r="B10" s="9" t="s">
        <v>80</v>
      </c>
      <c r="C10" s="9" t="s">
        <v>81</v>
      </c>
      <c r="D10" s="12">
        <v>9.99</v>
      </c>
      <c r="E10" s="9">
        <v>304</v>
      </c>
      <c r="F10" s="9" t="s">
        <v>142</v>
      </c>
      <c r="G10" s="9" t="s">
        <v>156</v>
      </c>
    </row>
    <row r="11" spans="1:9" x14ac:dyDescent="0.25">
      <c r="A11" s="15" t="s">
        <v>17</v>
      </c>
      <c r="B11" s="10" t="s">
        <v>85</v>
      </c>
      <c r="C11" s="10" t="s">
        <v>81</v>
      </c>
      <c r="D11" s="13">
        <v>13.99</v>
      </c>
      <c r="E11" s="10">
        <v>400</v>
      </c>
      <c r="F11" s="10" t="s">
        <v>142</v>
      </c>
      <c r="G11" s="10" t="s">
        <v>156</v>
      </c>
    </row>
    <row r="12" spans="1:9" x14ac:dyDescent="0.25">
      <c r="A12" s="14" t="s">
        <v>18</v>
      </c>
      <c r="B12" s="9" t="s">
        <v>86</v>
      </c>
      <c r="C12" s="9" t="s">
        <v>81</v>
      </c>
      <c r="D12" s="12">
        <v>15.99</v>
      </c>
      <c r="E12" s="9">
        <v>448</v>
      </c>
      <c r="F12" s="9" t="s">
        <v>142</v>
      </c>
      <c r="G12" s="9" t="s">
        <v>156</v>
      </c>
      <c r="H12" s="16" t="s">
        <v>145</v>
      </c>
      <c r="I12" s="17" t="s">
        <v>146</v>
      </c>
    </row>
    <row r="13" spans="1:9" x14ac:dyDescent="0.25">
      <c r="A13" s="15" t="s">
        <v>19</v>
      </c>
      <c r="B13" s="10" t="s">
        <v>87</v>
      </c>
      <c r="C13" s="10" t="s">
        <v>81</v>
      </c>
      <c r="D13" s="13">
        <v>14.99</v>
      </c>
      <c r="E13" s="10">
        <v>384</v>
      </c>
      <c r="F13" s="10" t="s">
        <v>142</v>
      </c>
      <c r="G13" s="10" t="s">
        <v>156</v>
      </c>
      <c r="H13" s="18" t="s">
        <v>142</v>
      </c>
      <c r="I13" s="19">
        <f>COUNTIF(F2:F33, "Read")</f>
        <v>12</v>
      </c>
    </row>
    <row r="14" spans="1:9" x14ac:dyDescent="0.25">
      <c r="A14" s="14" t="s">
        <v>20</v>
      </c>
      <c r="B14" s="9" t="s">
        <v>89</v>
      </c>
      <c r="C14" s="9" t="s">
        <v>90</v>
      </c>
      <c r="D14" s="12">
        <v>17.989999999999998</v>
      </c>
      <c r="E14" s="9">
        <v>208</v>
      </c>
      <c r="F14" s="9" t="s">
        <v>144</v>
      </c>
      <c r="G14" s="9" t="s">
        <v>156</v>
      </c>
      <c r="H14" s="20" t="s">
        <v>143</v>
      </c>
      <c r="I14" s="19">
        <f>COUNTIF(F2:F33,"Unread")</f>
        <v>6</v>
      </c>
    </row>
    <row r="15" spans="1:9" x14ac:dyDescent="0.25">
      <c r="A15" s="15" t="s">
        <v>24</v>
      </c>
      <c r="B15" s="10" t="s">
        <v>98</v>
      </c>
      <c r="C15" s="10" t="s">
        <v>99</v>
      </c>
      <c r="D15" s="13">
        <v>27</v>
      </c>
      <c r="E15" s="10">
        <v>304</v>
      </c>
      <c r="F15" s="10" t="s">
        <v>144</v>
      </c>
      <c r="G15" s="10" t="s">
        <v>156</v>
      </c>
      <c r="H15" s="18" t="s">
        <v>144</v>
      </c>
      <c r="I15" s="19">
        <f>COUNTIF(F2:F33, "Started")</f>
        <v>14</v>
      </c>
    </row>
    <row r="16" spans="1:9" x14ac:dyDescent="0.25">
      <c r="A16" s="14" t="s">
        <v>25</v>
      </c>
      <c r="B16" s="9" t="s">
        <v>100</v>
      </c>
      <c r="C16" s="9" t="s">
        <v>90</v>
      </c>
      <c r="D16" s="12">
        <v>21</v>
      </c>
      <c r="E16" s="9">
        <v>128</v>
      </c>
      <c r="F16" s="9" t="s">
        <v>143</v>
      </c>
      <c r="G16" s="9" t="s">
        <v>156</v>
      </c>
      <c r="H16" s="21" t="s">
        <v>147</v>
      </c>
      <c r="I16" s="22">
        <f>SUM(I13:I15)</f>
        <v>32</v>
      </c>
    </row>
    <row r="17" spans="1:7" x14ac:dyDescent="0.25">
      <c r="A17" s="15" t="s">
        <v>26</v>
      </c>
      <c r="B17" s="10" t="s">
        <v>101</v>
      </c>
      <c r="C17" s="10" t="s">
        <v>55</v>
      </c>
      <c r="D17" s="13">
        <v>12.99</v>
      </c>
      <c r="E17" s="10">
        <v>224</v>
      </c>
      <c r="F17" s="10" t="s">
        <v>144</v>
      </c>
      <c r="G17" s="10" t="s">
        <v>156</v>
      </c>
    </row>
    <row r="18" spans="1:7" x14ac:dyDescent="0.25">
      <c r="A18" s="14" t="s">
        <v>33</v>
      </c>
      <c r="B18" s="9" t="s">
        <v>112</v>
      </c>
      <c r="C18" s="9" t="s">
        <v>68</v>
      </c>
      <c r="D18" s="12">
        <v>14.99</v>
      </c>
      <c r="E18" s="9">
        <v>464</v>
      </c>
      <c r="F18" s="9" t="s">
        <v>144</v>
      </c>
      <c r="G18" s="9" t="s">
        <v>156</v>
      </c>
    </row>
    <row r="19" spans="1:7" x14ac:dyDescent="0.25">
      <c r="A19" s="15" t="s">
        <v>34</v>
      </c>
      <c r="B19" s="10" t="s">
        <v>113</v>
      </c>
      <c r="C19" s="10" t="s">
        <v>58</v>
      </c>
      <c r="D19" s="13">
        <v>14.95</v>
      </c>
      <c r="E19" s="10">
        <v>164</v>
      </c>
      <c r="F19" s="10" t="s">
        <v>144</v>
      </c>
      <c r="G19" s="10" t="s">
        <v>156</v>
      </c>
    </row>
    <row r="20" spans="1:7" x14ac:dyDescent="0.25">
      <c r="A20" s="14" t="s">
        <v>115</v>
      </c>
      <c r="B20" s="9" t="s">
        <v>114</v>
      </c>
      <c r="C20" s="9" t="s">
        <v>57</v>
      </c>
      <c r="D20" s="12">
        <v>12.99</v>
      </c>
      <c r="E20" s="9">
        <v>480</v>
      </c>
      <c r="F20" s="9" t="s">
        <v>142</v>
      </c>
      <c r="G20" s="9" t="s">
        <v>156</v>
      </c>
    </row>
    <row r="21" spans="1:7" x14ac:dyDescent="0.25">
      <c r="A21" s="15" t="s">
        <v>36</v>
      </c>
      <c r="B21" s="10" t="s">
        <v>87</v>
      </c>
      <c r="C21" s="10" t="s">
        <v>81</v>
      </c>
      <c r="D21" s="13">
        <v>12.99</v>
      </c>
      <c r="E21" s="10">
        <v>384</v>
      </c>
      <c r="F21" s="10" t="s">
        <v>142</v>
      </c>
      <c r="G21" s="10" t="s">
        <v>156</v>
      </c>
    </row>
    <row r="22" spans="1:7" x14ac:dyDescent="0.25">
      <c r="A22" s="14" t="s">
        <v>37</v>
      </c>
      <c r="B22" s="9" t="s">
        <v>119</v>
      </c>
      <c r="C22" s="9" t="s">
        <v>81</v>
      </c>
      <c r="D22" s="12">
        <v>13.99</v>
      </c>
      <c r="E22" s="9">
        <v>432</v>
      </c>
      <c r="F22" s="9" t="s">
        <v>142</v>
      </c>
      <c r="G22" s="9" t="s">
        <v>156</v>
      </c>
    </row>
    <row r="23" spans="1:7" x14ac:dyDescent="0.25">
      <c r="A23" s="15" t="s">
        <v>38</v>
      </c>
      <c r="B23" s="10" t="s">
        <v>87</v>
      </c>
      <c r="C23" s="10" t="s">
        <v>81</v>
      </c>
      <c r="D23" s="13">
        <v>14.49</v>
      </c>
      <c r="E23" s="10">
        <v>320</v>
      </c>
      <c r="F23" s="10" t="s">
        <v>142</v>
      </c>
      <c r="G23" s="10" t="s">
        <v>156</v>
      </c>
    </row>
    <row r="24" spans="1:7" x14ac:dyDescent="0.25">
      <c r="A24" s="14" t="s">
        <v>120</v>
      </c>
      <c r="B24" s="9" t="s">
        <v>121</v>
      </c>
      <c r="C24" s="9" t="s">
        <v>131</v>
      </c>
      <c r="D24" s="12">
        <v>13.99</v>
      </c>
      <c r="E24" s="9">
        <v>416</v>
      </c>
      <c r="F24" s="9" t="s">
        <v>142</v>
      </c>
      <c r="G24" s="9" t="s">
        <v>156</v>
      </c>
    </row>
    <row r="25" spans="1:7" x14ac:dyDescent="0.25">
      <c r="A25" s="15" t="s">
        <v>39</v>
      </c>
      <c r="B25" s="10" t="s">
        <v>122</v>
      </c>
      <c r="C25" s="10" t="s">
        <v>58</v>
      </c>
      <c r="D25" s="13">
        <v>19.95</v>
      </c>
      <c r="E25" s="10">
        <v>406</v>
      </c>
      <c r="F25" s="10" t="s">
        <v>144</v>
      </c>
      <c r="G25" s="10" t="s">
        <v>156</v>
      </c>
    </row>
    <row r="26" spans="1:7" x14ac:dyDescent="0.25">
      <c r="A26" s="14" t="s">
        <v>40</v>
      </c>
      <c r="B26" s="9" t="s">
        <v>56</v>
      </c>
      <c r="C26" s="9" t="s">
        <v>57</v>
      </c>
      <c r="D26" s="12">
        <v>11.99</v>
      </c>
      <c r="E26" s="9">
        <v>368</v>
      </c>
      <c r="F26" s="9" t="s">
        <v>142</v>
      </c>
      <c r="G26" s="9" t="s">
        <v>156</v>
      </c>
    </row>
    <row r="27" spans="1:7" x14ac:dyDescent="0.25">
      <c r="A27" s="15" t="s">
        <v>42</v>
      </c>
      <c r="B27" s="10" t="s">
        <v>125</v>
      </c>
      <c r="C27" s="10" t="s">
        <v>135</v>
      </c>
      <c r="D27" s="13">
        <v>25</v>
      </c>
      <c r="E27" s="10"/>
      <c r="F27" s="10" t="s">
        <v>143</v>
      </c>
      <c r="G27" s="10" t="s">
        <v>156</v>
      </c>
    </row>
    <row r="28" spans="1:7" x14ac:dyDescent="0.25">
      <c r="A28" s="14" t="s">
        <v>43</v>
      </c>
      <c r="B28" s="9"/>
      <c r="C28" s="9" t="s">
        <v>135</v>
      </c>
      <c r="D28" s="12"/>
      <c r="E28" s="9"/>
      <c r="F28" s="9" t="s">
        <v>143</v>
      </c>
      <c r="G28" s="9" t="s">
        <v>156</v>
      </c>
    </row>
    <row r="29" spans="1:7" x14ac:dyDescent="0.25">
      <c r="A29" s="15" t="s">
        <v>47</v>
      </c>
      <c r="B29" s="10" t="s">
        <v>127</v>
      </c>
      <c r="C29" s="10" t="s">
        <v>62</v>
      </c>
      <c r="D29" s="13">
        <v>14.99</v>
      </c>
      <c r="E29" s="10">
        <v>208</v>
      </c>
      <c r="F29" s="10" t="s">
        <v>144</v>
      </c>
      <c r="G29" s="10" t="s">
        <v>156</v>
      </c>
    </row>
    <row r="30" spans="1:7" x14ac:dyDescent="0.25">
      <c r="A30" s="14" t="s">
        <v>48</v>
      </c>
      <c r="B30" s="9" t="s">
        <v>128</v>
      </c>
      <c r="C30" s="9" t="s">
        <v>53</v>
      </c>
      <c r="D30" s="12">
        <v>32.5</v>
      </c>
      <c r="E30" s="9">
        <v>416</v>
      </c>
      <c r="F30" s="9" t="s">
        <v>143</v>
      </c>
      <c r="G30" s="9" t="s">
        <v>156</v>
      </c>
    </row>
    <row r="31" spans="1:7" x14ac:dyDescent="0.25">
      <c r="A31" s="15" t="s">
        <v>49</v>
      </c>
      <c r="B31" s="10" t="s">
        <v>129</v>
      </c>
      <c r="C31" s="10" t="s">
        <v>55</v>
      </c>
      <c r="D31" s="13">
        <v>8</v>
      </c>
      <c r="E31" s="10">
        <v>333</v>
      </c>
      <c r="F31" s="10" t="s">
        <v>143</v>
      </c>
      <c r="G31" s="10" t="s">
        <v>156</v>
      </c>
    </row>
    <row r="32" spans="1:7" x14ac:dyDescent="0.25">
      <c r="A32" s="14" t="s">
        <v>50</v>
      </c>
      <c r="B32" s="9" t="s">
        <v>106</v>
      </c>
      <c r="C32" s="9" t="s">
        <v>136</v>
      </c>
      <c r="D32" s="12">
        <v>17</v>
      </c>
      <c r="E32" s="9">
        <v>496</v>
      </c>
      <c r="F32" s="9" t="s">
        <v>143</v>
      </c>
      <c r="G32" s="9" t="s">
        <v>156</v>
      </c>
    </row>
    <row r="33" spans="1:7" x14ac:dyDescent="0.25">
      <c r="A33" s="15" t="s">
        <v>51</v>
      </c>
      <c r="B33" s="26" t="s">
        <v>130</v>
      </c>
      <c r="C33" s="26" t="s">
        <v>81</v>
      </c>
      <c r="D33" s="27">
        <v>14</v>
      </c>
      <c r="E33" s="26">
        <v>544</v>
      </c>
      <c r="F33" s="26" t="s">
        <v>144</v>
      </c>
      <c r="G33" s="26" t="s">
        <v>156</v>
      </c>
    </row>
  </sheetData>
  <conditionalFormatting sqref="A1:F1 A5:F33 A2:E4 H13:H16">
    <cfRule type="containsText" dxfId="17" priority="1" operator="containsText" text="Jorge">
      <formula>NOT(ISERROR(SEARCH("Jorge",A1)))</formula>
    </cfRule>
    <cfRule type="containsText" dxfId="16" priority="2" operator="containsText" text="Bianca">
      <formula>NOT(ISERROR(SEARCH("Bianca",A1)))</formula>
    </cfRule>
  </conditionalFormatting>
  <dataValidations count="2">
    <dataValidation type="list" allowBlank="1" showInputMessage="1" promptTitle="Select Status" prompt="Select the reading status of the book. " sqref="F3:F33" xr:uid="{FC5B46EB-899E-4CD5-8ABE-E390B585D545}">
      <formula1>$H$13:$H$15</formula1>
    </dataValidation>
    <dataValidation type="list" allowBlank="1" showInputMessage="1" promptTitle="Select Status" prompt="Select the reading status of the book." sqref="F2" xr:uid="{109E8FBF-BEC6-4F54-8A34-8C389A2E2C3A}">
      <formula1>$H$13:$H$15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Bookshelf</vt:lpstr>
      <vt:lpstr>Owners</vt:lpstr>
      <vt:lpstr>Categories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Montez</dc:creator>
  <cp:lastModifiedBy>Bianca Montez</cp:lastModifiedBy>
  <dcterms:created xsi:type="dcterms:W3CDTF">2022-10-11T14:15:21Z</dcterms:created>
  <dcterms:modified xsi:type="dcterms:W3CDTF">2023-03-07T15:18:31Z</dcterms:modified>
</cp:coreProperties>
</file>