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D0FF7AE-7156-4AEB-A1F5-36AAF4798F41}" xr6:coauthVersionLast="36" xr6:coauthVersionMax="43" xr10:uidLastSave="{00000000-0000-0000-0000-000000000000}"/>
  <bookViews>
    <workbookView xWindow="30855" yWindow="150" windowWidth="26715" windowHeight="23130" activeTab="1" xr2:uid="{00000000-000D-0000-FFFF-FFFF00000000}"/>
  </bookViews>
  <sheets>
    <sheet name="SteelCo" sheetId="1" r:id="rId1"/>
    <sheet name="Flair Furniture" sheetId="2" r:id="rId2"/>
    <sheet name="Furniture Answer" sheetId="5" r:id="rId3"/>
    <sheet name="Furniture Sensitivity" sheetId="6" r:id="rId4"/>
  </sheets>
  <definedNames>
    <definedName name="BaseTax">#REF!</definedName>
    <definedName name="BracketFloor">#REF!</definedName>
    <definedName name="Margin">#REF!</definedName>
    <definedName name="MarginalRate">#REF!</definedName>
    <definedName name="MarginalTax">#REF!</definedName>
    <definedName name="solver_adj" localSheetId="1" hidden="1">'Flair Furniture'!$B$3:$C$3</definedName>
    <definedName name="solver_adj" localSheetId="0" hidden="1">SteelCo!$E$11:$J$11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'Flair Furniture'!$F$10</definedName>
    <definedName name="solver_lhs1" localSheetId="0" hidden="1">SteelCo!$L$17:$L$18</definedName>
    <definedName name="solver_lhs2" localSheetId="1" hidden="1">'Flair Furniture'!$F$11</definedName>
    <definedName name="solver_lhs2" localSheetId="0" hidden="1">SteelCo!$L$19:$L$21</definedName>
    <definedName name="solver_lhs3" localSheetId="1" hidden="1">'Flair Furniture'!$F$8:$F$9</definedName>
    <definedName name="solver_lhs3" localSheetId="0" hidden="1">SteelCo!$L$23</definedName>
    <definedName name="solver_lhs4" localSheetId="0" hidden="1">SteelCo!$L$24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'Flair Furniture'!$G$3</definedName>
    <definedName name="solver_opt" localSheetId="0" hidden="1">SteelCo!$N$13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1</definedName>
    <definedName name="solver_rel2" localSheetId="1" hidden="1">1</definedName>
    <definedName name="solver_rel2" localSheetId="0" hidden="1">3</definedName>
    <definedName name="solver_rel3" localSheetId="1" hidden="1">1</definedName>
    <definedName name="solver_rel3" localSheetId="0" hidden="1">1</definedName>
    <definedName name="solver_rel4" localSheetId="0" hidden="1">2</definedName>
    <definedName name="solver_rhs1" localSheetId="1" hidden="1">'Flair Furniture'!$H$10</definedName>
    <definedName name="solver_rhs1" localSheetId="0" hidden="1">SteelCo!$N$17:$N$18</definedName>
    <definedName name="solver_rhs2" localSheetId="1" hidden="1">'Flair Furniture'!$H$11</definedName>
    <definedName name="solver_rhs2" localSheetId="0" hidden="1">SteelCo!$N$19:$N$21</definedName>
    <definedName name="solver_rhs3" localSheetId="1" hidden="1">'Flair Furniture'!$H$8:$H$9</definedName>
    <definedName name="solver_rhs3" localSheetId="0" hidden="1">SteelCo!$L$22</definedName>
    <definedName name="solver_rhs4" localSheetId="0" hidden="1">SteelCo!$L$25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TaxableIncome">#REF!</definedName>
    <definedName name="TaxTable">#REF!</definedName>
    <definedName name="Total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L24" i="1"/>
  <c r="L17" i="1"/>
  <c r="L20" i="1"/>
  <c r="N13" i="1"/>
  <c r="L23" i="1"/>
  <c r="L22" i="1"/>
  <c r="N17" i="1"/>
  <c r="N18" i="1"/>
  <c r="L18" i="1"/>
  <c r="H13" i="1"/>
  <c r="J13" i="1"/>
  <c r="I13" i="1"/>
  <c r="G13" i="1"/>
  <c r="F13" i="1"/>
  <c r="E13" i="1"/>
  <c r="L21" i="1"/>
  <c r="L19" i="1"/>
  <c r="G3" i="2"/>
  <c r="D3" i="2"/>
  <c r="F10" i="2"/>
  <c r="F11" i="2"/>
  <c r="F9" i="2"/>
  <c r="F8" i="2"/>
</calcChain>
</file>

<file path=xl/sharedStrings.xml><?xml version="1.0" encoding="utf-8"?>
<sst xmlns="http://schemas.openxmlformats.org/spreadsheetml/2006/main" count="186" uniqueCount="126">
  <si>
    <t>Type I</t>
  </si>
  <si>
    <t>Type II</t>
  </si>
  <si>
    <t>Type III</t>
  </si>
  <si>
    <t>Mill I</t>
  </si>
  <si>
    <t>Mill II</t>
  </si>
  <si>
    <t>Cost</t>
  </si>
  <si>
    <t>Cost ($)</t>
  </si>
  <si>
    <t>Time (Min)</t>
  </si>
  <si>
    <t>Capacity</t>
  </si>
  <si>
    <t>Constraints</t>
  </si>
  <si>
    <t>&lt;=</t>
  </si>
  <si>
    <t>RHS</t>
  </si>
  <si>
    <t>&gt;=</t>
  </si>
  <si>
    <t>Minutes</t>
  </si>
  <si>
    <t>Flair Furniture</t>
  </si>
  <si>
    <t>Note, steps 1-4 are Hints.</t>
  </si>
  <si>
    <t>1) In Words:</t>
  </si>
  <si>
    <t>Objective</t>
  </si>
  <si>
    <t>Decision Variables</t>
  </si>
  <si>
    <t>2) Algebraic:</t>
  </si>
  <si>
    <t>Define Decision Variables:</t>
  </si>
  <si>
    <t>Objective:</t>
  </si>
  <si>
    <t>MAX or MIN</t>
  </si>
  <si>
    <t>Constraints:</t>
  </si>
  <si>
    <t>3) EXCEL</t>
  </si>
  <si>
    <t>Identify which Empty Cells are Decision Variables</t>
  </si>
  <si>
    <t>Create Coefficients of Objective Function</t>
  </si>
  <si>
    <t>Identify MAX or MIN</t>
  </si>
  <si>
    <t>SUMPRODUCT formulas, or</t>
  </si>
  <si>
    <t>SUM formulas</t>
  </si>
  <si>
    <t>List Constraints and create coefficients</t>
  </si>
  <si>
    <t>Identify whether =, &lt;=, &gt;=</t>
  </si>
  <si>
    <t>Enter RHS of each Constraint (limit)</t>
  </si>
  <si>
    <t>Create Coefficients of each DV within each Constraint</t>
  </si>
  <si>
    <t>4) SOLVER</t>
  </si>
  <si>
    <t>Objective Cell (Sum, or Sumproduct)</t>
  </si>
  <si>
    <t>Decision Variable Cells (empty or at least no formulas)</t>
  </si>
  <si>
    <t>Sumproduct of Resources USED to compare to</t>
  </si>
  <si>
    <t>RHS (resources available)</t>
  </si>
  <si>
    <t>Solve using Simplex</t>
  </si>
  <si>
    <t>Tables</t>
  </si>
  <si>
    <t>Chairs</t>
  </si>
  <si>
    <t>Table</t>
  </si>
  <si>
    <t>Carpentry</t>
  </si>
  <si>
    <t>Paint</t>
  </si>
  <si>
    <t>Items</t>
  </si>
  <si>
    <t>Revenue/Item</t>
  </si>
  <si>
    <t>Resources</t>
  </si>
  <si>
    <t>Chair</t>
  </si>
  <si>
    <t>Microsoft Excel 16.0 Answer Report</t>
  </si>
  <si>
    <t>Worksheet: [Assignment_01.xlsx]Flair Furniture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</si>
  <si>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</si>
  <si>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</si>
  <si>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</si>
  <si>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</si>
  <si>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</si>
  <si>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</si>
  <si>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</si>
  <si>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</si>
  <si>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</si>
  <si>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</si>
  <si>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</si>
  <si>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</si>
  <si>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</si>
  <si>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</si>
  <si>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</si>
  <si>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</si>
  <si>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</si>
  <si>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</si>
  <si>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$G$3</t>
  </si>
  <si>
    <t>Items Objective</t>
  </si>
  <si>
    <t>$B$3</t>
  </si>
  <si>
    <t>Items Tables</t>
  </si>
  <si>
    <t>Contin</t>
  </si>
  <si>
    <t>$C$3</t>
  </si>
  <si>
    <t>Items Chairs</t>
  </si>
  <si>
    <t>$F$10</t>
  </si>
  <si>
    <t>$F$10&gt;=$H$10</t>
  </si>
  <si>
    <t>Not Binding</t>
  </si>
  <si>
    <t>$F$11</t>
  </si>
  <si>
    <t>Binding</t>
  </si>
  <si>
    <t>$F$8</t>
  </si>
  <si>
    <t>$F$8&lt;=$H$8</t>
  </si>
  <si>
    <t>$F$9</t>
  </si>
  <si>
    <t>$F$9&lt;=$H$9</t>
  </si>
  <si>
    <t>Microsoft Excel 16.0 Sensitivity Report</t>
  </si>
  <si>
    <t>Final</t>
  </si>
  <si>
    <t>Value</t>
  </si>
  <si>
    <t>Reduced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</si>
  <si>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</si>
  <si>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</si>
  <si>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</si>
  <si>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</si>
  <si>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</si>
  <si>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</si>
  <si>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</si>
  <si>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</si>
  <si>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</t>
  </si>
  <si>
    <t>LHS</t>
  </si>
  <si>
    <t>Direction</t>
  </si>
  <si>
    <t>Charis</t>
  </si>
  <si>
    <t>Report Created: 6/15/2019 2:48:52 PM</t>
  </si>
  <si>
    <t>Solution Time: 0.016 Seconds.</t>
  </si>
  <si>
    <t>Tables LHS</t>
  </si>
  <si>
    <t>Charis LHS</t>
  </si>
  <si>
    <t>$F$11&lt;=$H$11</t>
  </si>
  <si>
    <t>Carpentry LHS</t>
  </si>
  <si>
    <t>Paint LHS</t>
  </si>
  <si>
    <t>MAX</t>
  </si>
  <si>
    <t>7(3c + 2p) + 5(4c + p)</t>
  </si>
  <si>
    <t>Time (Hours)</t>
  </si>
  <si>
    <t>Amount of Steel</t>
  </si>
  <si>
    <t>Objective Cell:</t>
  </si>
  <si>
    <t>Cost per Type, per mill</t>
  </si>
  <si>
    <t>x11</t>
  </si>
  <si>
    <t>x12</t>
  </si>
  <si>
    <t>x21</t>
  </si>
  <si>
    <t>x22</t>
  </si>
  <si>
    <t>Unit Production</t>
  </si>
  <si>
    <t>Blast Time</t>
  </si>
  <si>
    <t>(Minimize Cost)</t>
  </si>
  <si>
    <t>Combined Production</t>
  </si>
  <si>
    <t>x31</t>
  </si>
  <si>
    <t>x32</t>
  </si>
  <si>
    <t>Blast Capacity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</si>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</sst>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double">
        <color theme="4"/>
      </top>
      <bottom style="medium">
        <color theme="4" tint="0.39997558519241921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4" applyNumberFormat="0" applyAlignment="0" applyProtection="0"/>
    <xf numFmtId="0" fontId="6" fillId="0" borderId="5" applyNumberFormat="0" applyFill="0" applyAlignment="0" applyProtection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6" fillId="0" borderId="0" xfId="0" applyFont="1"/>
    <xf numFmtId="0" fontId="2" fillId="0" borderId="7" xfId="2" applyBorder="1"/>
    <xf numFmtId="0" fontId="6" fillId="0" borderId="5" xfId="6"/>
    <xf numFmtId="0" fontId="4" fillId="3" borderId="3" xfId="4"/>
    <xf numFmtId="0" fontId="7" fillId="5" borderId="0" xfId="0" applyFont="1" applyFill="1" applyAlignment="1">
      <alignment horizontal="center"/>
    </xf>
    <xf numFmtId="0" fontId="6" fillId="0" borderId="0" xfId="7" applyFont="1"/>
    <xf numFmtId="0" fontId="1" fillId="0" borderId="0" xfId="7"/>
    <xf numFmtId="0" fontId="1" fillId="0" borderId="0" xfId="7" applyAlignment="1">
      <alignment horizontal="center"/>
    </xf>
    <xf numFmtId="0" fontId="8" fillId="0" borderId="0" xfId="7" applyFont="1"/>
    <xf numFmtId="4" fontId="1" fillId="0" borderId="0" xfId="7" applyNumberFormat="1"/>
    <xf numFmtId="3" fontId="1" fillId="0" borderId="0" xfId="7" applyNumberFormat="1"/>
    <xf numFmtId="0" fontId="7" fillId="5" borderId="0" xfId="7" applyFont="1" applyFill="1" applyAlignment="1">
      <alignment horizontal="center"/>
    </xf>
    <xf numFmtId="0" fontId="0" fillId="0" borderId="11" xfId="0" applyFill="1" applyBorder="1" applyAlignment="1"/>
    <xf numFmtId="0" fontId="9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3" fontId="3" fillId="2" borderId="2" xfId="3" applyNumberFormat="1"/>
    <xf numFmtId="3" fontId="3" fillId="2" borderId="2" xfId="3" applyNumberFormat="1" applyAlignment="1">
      <alignment horizontal="center"/>
    </xf>
    <xf numFmtId="3" fontId="5" fillId="4" borderId="4" xfId="5" applyNumberFormat="1" applyAlignment="1">
      <alignment horizontal="center"/>
    </xf>
    <xf numFmtId="0" fontId="2" fillId="0" borderId="0" xfId="2" applyAlignment="1">
      <alignment horizontal="right"/>
    </xf>
    <xf numFmtId="6" fontId="6" fillId="0" borderId="5" xfId="6" applyNumberFormat="1"/>
    <xf numFmtId="6" fontId="6" fillId="0" borderId="5" xfId="6" applyNumberFormat="1" applyAlignment="1">
      <alignment horizontal="center"/>
    </xf>
    <xf numFmtId="3" fontId="0" fillId="0" borderId="12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8" fontId="4" fillId="3" borderId="3" xfId="4" applyNumberFormat="1"/>
    <xf numFmtId="4" fontId="0" fillId="0" borderId="0" xfId="0" applyNumberFormat="1"/>
    <xf numFmtId="3" fontId="0" fillId="0" borderId="6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10" fillId="0" borderId="7" xfId="0" applyFont="1" applyBorder="1"/>
    <xf numFmtId="0" fontId="11" fillId="0" borderId="0" xfId="0" applyFont="1"/>
    <xf numFmtId="0" fontId="6" fillId="0" borderId="5" xfId="6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5" borderId="0" xfId="0" quotePrefix="1" applyFont="1" applyFill="1" applyAlignment="1">
      <alignment horizontal="center" vertical="center"/>
    </xf>
    <xf numFmtId="0" fontId="2" fillId="0" borderId="13" xfId="1" applyBorder="1" applyAlignment="1">
      <alignment horizontal="center"/>
    </xf>
    <xf numFmtId="0" fontId="2" fillId="0" borderId="1" xfId="1" applyAlignment="1">
      <alignment horizontal="center"/>
    </xf>
  </cellXfs>
  <cellStyles count="8">
    <cellStyle name="Check Cell" xfId="5" builtinId="23"/>
    <cellStyle name="Heading 3" xfId="1" builtinId="18"/>
    <cellStyle name="Heading 4" xfId="2" builtinId="19"/>
    <cellStyle name="Input" xfId="3" builtinId="20"/>
    <cellStyle name="Normal" xfId="0" builtinId="0"/>
    <cellStyle name="Normal 3" xfId="7" xr:uid="{0EDF4C8F-789A-46E1-B8C4-4087861F5397}"/>
    <cellStyle name="Output" xfId="4" builtinId="21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22</xdr:row>
      <xdr:rowOff>123825</xdr:rowOff>
    </xdr:from>
    <xdr:to>
      <xdr:col>11</xdr:col>
      <xdr:colOff>552449</xdr:colOff>
      <xdr:row>45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832E-D8CD-4727-A9F7-7857F5EAE7BD}"/>
            </a:ext>
          </a:extLst>
        </xdr:cNvPr>
        <xdr:cNvSpPr txBox="1"/>
      </xdr:nvSpPr>
      <xdr:spPr>
        <a:xfrm>
          <a:off x="200023" y="4391025"/>
          <a:ext cx="7658101" cy="437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/>
            <a:t>Flair</a:t>
          </a:r>
          <a:r>
            <a:rPr lang="en-US" sz="2000" baseline="0"/>
            <a:t> Furniture Monthly Plan:  Tables and Chairs.  Each Table requires 3 hrs Carpentry &amp; 2 hrs Paint and returns a profit of $7 each.  Each Chair provides $5 profit and requires 4 hrs Carpentry &amp; 1 hr Paint. Flair employs 15 carpenters 40 hrs a week for a total of 2400 hrs over the next month. They contract their Painting and have budgeted for 1000 Hrs this month.  </a:t>
          </a:r>
        </a:p>
        <a:p>
          <a:pPr algn="l"/>
          <a:r>
            <a:rPr lang="en-US" sz="2000" baseline="0"/>
            <a:t>Based on current orders and forecasts of future orders, Mgt has stipulated a maximum of 450 Chairs and a minimum of 100 Tables. Given those guidelines, how many tables and chairs should Flair plan to make this month to maximize total profit.</a:t>
          </a:r>
        </a:p>
        <a:p>
          <a:pPr algn="l"/>
          <a:r>
            <a:rPr lang="en-US" sz="2000" i="1" baseline="0">
              <a:solidFill>
                <a:srgbClr val="FF0000"/>
              </a:solidFill>
            </a:rPr>
            <a:t>Note, you can move this text box within the spreadsheet.</a:t>
          </a:r>
          <a:endParaRPr lang="en-US" sz="2000" i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5"/>
  <sheetViews>
    <sheetView showGridLines="0" workbookViewId="0">
      <selection activeCell="L13" sqref="L13"/>
    </sheetView>
  </sheetViews>
  <sheetFormatPr defaultRowHeight="15" x14ac:dyDescent="0.25"/>
  <cols>
    <col min="4" max="4" width="23.7109375" customWidth="1"/>
    <col min="6" max="6" width="11.140625" customWidth="1"/>
    <col min="7" max="7" width="12" bestFit="1" customWidth="1"/>
    <col min="8" max="8" width="10.7109375" bestFit="1" customWidth="1"/>
    <col min="9" max="9" width="7.7109375" bestFit="1" customWidth="1"/>
    <col min="10" max="10" width="10.42578125" customWidth="1"/>
    <col min="11" max="11" width="11.85546875" customWidth="1"/>
    <col min="14" max="14" width="10.85546875" bestFit="1" customWidth="1"/>
  </cols>
  <sheetData>
    <row r="2" spans="2:16" ht="15.75" thickBot="1" x14ac:dyDescent="0.3">
      <c r="E2" s="42" t="s">
        <v>0</v>
      </c>
      <c r="F2" s="42"/>
      <c r="G2" s="42" t="s">
        <v>1</v>
      </c>
      <c r="H2" s="42"/>
      <c r="I2" s="42" t="s">
        <v>2</v>
      </c>
      <c r="J2" s="42"/>
      <c r="K2" s="4" t="s">
        <v>8</v>
      </c>
    </row>
    <row r="3" spans="2:16" x14ac:dyDescent="0.25">
      <c r="E3" s="2" t="s">
        <v>6</v>
      </c>
      <c r="F3" s="2" t="s">
        <v>7</v>
      </c>
      <c r="G3" s="2" t="s">
        <v>6</v>
      </c>
      <c r="H3" s="2" t="s">
        <v>7</v>
      </c>
      <c r="I3" s="2" t="s">
        <v>6</v>
      </c>
      <c r="J3" s="2" t="s">
        <v>7</v>
      </c>
      <c r="K3" s="4" t="s">
        <v>110</v>
      </c>
    </row>
    <row r="4" spans="2:16" x14ac:dyDescent="0.25">
      <c r="D4" s="2" t="s">
        <v>3</v>
      </c>
      <c r="E4">
        <v>10</v>
      </c>
      <c r="F4">
        <v>20</v>
      </c>
      <c r="G4">
        <v>11</v>
      </c>
      <c r="H4">
        <v>22</v>
      </c>
      <c r="I4">
        <v>14</v>
      </c>
      <c r="J4">
        <v>28</v>
      </c>
      <c r="K4" s="36">
        <v>200</v>
      </c>
    </row>
    <row r="5" spans="2:16" x14ac:dyDescent="0.25">
      <c r="D5" s="2" t="s">
        <v>4</v>
      </c>
      <c r="E5">
        <v>12</v>
      </c>
      <c r="F5">
        <v>24</v>
      </c>
      <c r="G5">
        <v>9</v>
      </c>
      <c r="H5">
        <v>18</v>
      </c>
      <c r="I5">
        <v>10</v>
      </c>
      <c r="J5">
        <v>30</v>
      </c>
      <c r="K5" s="36">
        <v>300</v>
      </c>
    </row>
    <row r="9" spans="2:16" ht="15.75" thickBot="1" x14ac:dyDescent="0.3">
      <c r="B9" s="3" t="s">
        <v>18</v>
      </c>
      <c r="E9" s="38" t="s">
        <v>111</v>
      </c>
      <c r="F9" s="38"/>
      <c r="G9" s="38"/>
      <c r="H9" s="38"/>
      <c r="I9" s="38"/>
      <c r="J9" s="38"/>
    </row>
    <row r="10" spans="2:16" ht="16.5" thickTop="1" thickBot="1" x14ac:dyDescent="0.3">
      <c r="E10" s="41" t="s">
        <v>0</v>
      </c>
      <c r="F10" s="41"/>
      <c r="G10" s="41" t="s">
        <v>1</v>
      </c>
      <c r="H10" s="41"/>
      <c r="I10" s="41" t="s">
        <v>2</v>
      </c>
      <c r="J10" s="41"/>
    </row>
    <row r="11" spans="2:16" x14ac:dyDescent="0.25">
      <c r="E11" s="32">
        <v>400</v>
      </c>
      <c r="F11" s="32">
        <v>0</v>
      </c>
      <c r="G11" s="32">
        <v>117.64705882352938</v>
      </c>
      <c r="H11" s="32">
        <v>382.35294117647067</v>
      </c>
      <c r="I11" s="32">
        <v>0</v>
      </c>
      <c r="J11" s="32">
        <v>300</v>
      </c>
    </row>
    <row r="12" spans="2:16" x14ac:dyDescent="0.25">
      <c r="C12" s="3"/>
      <c r="E12" s="29"/>
      <c r="F12" s="29"/>
      <c r="G12" s="29"/>
      <c r="H12" s="29"/>
      <c r="I12" s="29"/>
      <c r="J12" s="29"/>
    </row>
    <row r="13" spans="2:16" x14ac:dyDescent="0.25">
      <c r="C13" s="34" t="s">
        <v>113</v>
      </c>
      <c r="E13" s="33">
        <f>E4</f>
        <v>10</v>
      </c>
      <c r="F13" s="33">
        <f>E5</f>
        <v>12</v>
      </c>
      <c r="G13" s="33">
        <f>G4</f>
        <v>11</v>
      </c>
      <c r="H13" s="33">
        <f>G5</f>
        <v>9</v>
      </c>
      <c r="I13" s="33">
        <f>I4</f>
        <v>14</v>
      </c>
      <c r="J13" s="33">
        <f>I5</f>
        <v>10</v>
      </c>
      <c r="L13" t="s">
        <v>112</v>
      </c>
      <c r="N13" s="30">
        <f>SUMPRODUCT(E13:J13,E11:J11)</f>
        <v>11735.294117647059</v>
      </c>
      <c r="P13" s="3" t="s">
        <v>120</v>
      </c>
    </row>
    <row r="16" spans="2:16" ht="15.75" thickBot="1" x14ac:dyDescent="0.3">
      <c r="E16" s="1" t="s">
        <v>114</v>
      </c>
      <c r="F16" s="1" t="s">
        <v>115</v>
      </c>
      <c r="G16" s="1" t="s">
        <v>116</v>
      </c>
      <c r="H16" s="1" t="s">
        <v>117</v>
      </c>
      <c r="I16" s="1" t="s">
        <v>122</v>
      </c>
      <c r="J16" s="1" t="s">
        <v>123</v>
      </c>
      <c r="N16" s="5" t="s">
        <v>11</v>
      </c>
    </row>
    <row r="17" spans="2:17" ht="15.75" thickTop="1" x14ac:dyDescent="0.25">
      <c r="B17" s="3" t="s">
        <v>9</v>
      </c>
      <c r="D17" s="34" t="s">
        <v>119</v>
      </c>
      <c r="E17" s="1">
        <v>20</v>
      </c>
      <c r="F17" s="1">
        <v>0</v>
      </c>
      <c r="G17" s="1">
        <v>22</v>
      </c>
      <c r="H17" s="1">
        <v>0</v>
      </c>
      <c r="I17" s="1">
        <v>28</v>
      </c>
      <c r="J17" s="1">
        <v>0</v>
      </c>
      <c r="L17" s="31">
        <f>SUMPRODUCT(E17:J17,E$11:J$11)</f>
        <v>10588.235294117647</v>
      </c>
      <c r="M17" s="7" t="s">
        <v>10</v>
      </c>
      <c r="N17" s="31">
        <f>O17*P17</f>
        <v>12000</v>
      </c>
      <c r="O17">
        <v>200</v>
      </c>
      <c r="P17">
        <v>60</v>
      </c>
      <c r="Q17" s="37" t="s">
        <v>13</v>
      </c>
    </row>
    <row r="18" spans="2:17" x14ac:dyDescent="0.25">
      <c r="D18" s="34"/>
      <c r="E18" s="1">
        <v>0</v>
      </c>
      <c r="F18" s="1">
        <v>24</v>
      </c>
      <c r="G18" s="1">
        <v>0</v>
      </c>
      <c r="H18" s="1">
        <v>18</v>
      </c>
      <c r="I18" s="1">
        <v>0</v>
      </c>
      <c r="J18" s="1">
        <v>30</v>
      </c>
      <c r="L18" s="31">
        <f>SUMPRODUCT(E18:J18,E$11:J$11)</f>
        <v>15882.352941176472</v>
      </c>
      <c r="M18" s="7" t="s">
        <v>10</v>
      </c>
      <c r="N18" s="31">
        <f>O18*P18</f>
        <v>18000</v>
      </c>
      <c r="O18">
        <v>300</v>
      </c>
      <c r="P18">
        <v>60</v>
      </c>
      <c r="Q18" s="37" t="s">
        <v>13</v>
      </c>
    </row>
    <row r="19" spans="2:17" x14ac:dyDescent="0.25">
      <c r="D19" s="34" t="s">
        <v>118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L19" s="31">
        <f>SUMPRODUCT(E19:J19,E$11:J$11)</f>
        <v>400</v>
      </c>
      <c r="M19" s="7" t="s">
        <v>12</v>
      </c>
      <c r="N19" s="31">
        <v>400</v>
      </c>
    </row>
    <row r="20" spans="2:17" x14ac:dyDescent="0.25">
      <c r="D20" s="34"/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L20" s="31">
        <f>SUMPRODUCT(E20:J20,E$11:J$11)</f>
        <v>500.00000000000006</v>
      </c>
      <c r="M20" s="7" t="s">
        <v>12</v>
      </c>
      <c r="N20" s="31">
        <v>500</v>
      </c>
    </row>
    <row r="21" spans="2:17" x14ac:dyDescent="0.25">
      <c r="D21" s="34"/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L21" s="31">
        <f t="shared" ref="L21" si="0">SUMPRODUCT(E21:J21,E$11:J$11)</f>
        <v>300</v>
      </c>
      <c r="M21" s="7" t="s">
        <v>12</v>
      </c>
      <c r="N21" s="31">
        <v>300</v>
      </c>
    </row>
    <row r="22" spans="2:17" x14ac:dyDescent="0.25">
      <c r="D22" s="34" t="s">
        <v>121</v>
      </c>
      <c r="E22" s="1">
        <v>1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L22" s="31">
        <f>SUMPRODUCT(E22:J22,E$11:J$11)</f>
        <v>700</v>
      </c>
      <c r="M22" s="39" t="s">
        <v>10</v>
      </c>
      <c r="N22" s="31"/>
    </row>
    <row r="23" spans="2:17" x14ac:dyDescent="0.25">
      <c r="D23" s="34"/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L23" s="31">
        <f>SUMPRODUCT(E23:J23,E$11:J$11)</f>
        <v>500.00000000000006</v>
      </c>
      <c r="M23" s="39"/>
      <c r="N23" s="31"/>
    </row>
    <row r="24" spans="2:17" x14ac:dyDescent="0.25">
      <c r="D24" s="34" t="s">
        <v>124</v>
      </c>
      <c r="E24" s="1">
        <v>20</v>
      </c>
      <c r="F24" s="1">
        <v>0</v>
      </c>
      <c r="G24" s="1">
        <v>22</v>
      </c>
      <c r="H24" s="1">
        <v>0</v>
      </c>
      <c r="I24" s="1">
        <v>28</v>
      </c>
      <c r="J24" s="1">
        <v>0</v>
      </c>
      <c r="L24" s="35">
        <f>SUMPRODUCT(E24:J24,E$11:J$11)/N17</f>
        <v>0.88235294117647056</v>
      </c>
      <c r="M24" s="40" t="s">
        <v>125</v>
      </c>
    </row>
    <row r="25" spans="2:17" x14ac:dyDescent="0.25">
      <c r="E25" s="1">
        <v>0</v>
      </c>
      <c r="F25" s="1">
        <v>24</v>
      </c>
      <c r="G25" s="1">
        <v>0</v>
      </c>
      <c r="H25" s="1">
        <v>18</v>
      </c>
      <c r="I25" s="1">
        <v>0</v>
      </c>
      <c r="J25" s="1">
        <v>30</v>
      </c>
      <c r="L25" s="35">
        <f>SUMPRODUCT(E25:J25,E$11:J$11)/N18</f>
        <v>0.88235294117647067</v>
      </c>
      <c r="M25" s="39"/>
    </row>
    <row r="26" spans="2:17" x14ac:dyDescent="0.25">
      <c r="E26" s="1"/>
      <c r="F26" s="1"/>
      <c r="G26" s="1"/>
      <c r="H26" s="1"/>
      <c r="I26" s="1"/>
      <c r="J26" s="1"/>
      <c r="M26" s="1"/>
    </row>
    <row r="27" spans="2:17" x14ac:dyDescent="0.25">
      <c r="E27" s="1"/>
      <c r="F27" s="1"/>
      <c r="G27" s="1"/>
      <c r="H27" s="1"/>
      <c r="I27" s="1"/>
      <c r="J27" s="1"/>
      <c r="M27" s="1"/>
    </row>
    <row r="28" spans="2:17" x14ac:dyDescent="0.25">
      <c r="E28" s="1"/>
      <c r="F28" s="1"/>
      <c r="G28" s="1"/>
      <c r="H28" s="1"/>
      <c r="I28" s="1"/>
      <c r="J28" s="1"/>
      <c r="M28" s="1"/>
    </row>
    <row r="29" spans="2:17" x14ac:dyDescent="0.25">
      <c r="M29" s="1"/>
    </row>
    <row r="30" spans="2:17" x14ac:dyDescent="0.25">
      <c r="M30" s="1"/>
    </row>
    <row r="31" spans="2:17" x14ac:dyDescent="0.25">
      <c r="M31" s="1"/>
    </row>
    <row r="32" spans="2:17" x14ac:dyDescent="0.25"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</sheetData>
  <mergeCells count="9">
    <mergeCell ref="E2:F2"/>
    <mergeCell ref="G2:H2"/>
    <mergeCell ref="I2:J2"/>
    <mergeCell ref="E9:J9"/>
    <mergeCell ref="M22:M23"/>
    <mergeCell ref="M24:M25"/>
    <mergeCell ref="E10:F10"/>
    <mergeCell ref="G10:H10"/>
    <mergeCell ref="I10:J1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EA6E-7A25-4673-B49E-4976B877A82A}">
  <dimension ref="A1:N27"/>
  <sheetViews>
    <sheetView showGridLines="0" tabSelected="1" workbookViewId="0">
      <selection activeCell="S13" sqref="S13"/>
    </sheetView>
  </sheetViews>
  <sheetFormatPr defaultRowHeight="15" x14ac:dyDescent="0.25"/>
  <cols>
    <col min="1" max="1" width="15.7109375" style="9" bestFit="1" customWidth="1"/>
    <col min="2" max="2" width="12.5703125" style="9" bestFit="1" customWidth="1"/>
    <col min="3" max="4" width="9.140625" style="9"/>
    <col min="5" max="5" width="9.140625" style="10"/>
    <col min="6" max="6" width="8.140625" style="9" bestFit="1" customWidth="1"/>
    <col min="7" max="11" width="9.140625" style="9"/>
    <col min="12" max="12" width="13.7109375" style="8" bestFit="1" customWidth="1"/>
    <col min="13" max="13" width="50.140625" style="9" bestFit="1" customWidth="1"/>
    <col min="14" max="16384" width="9.140625" style="9"/>
  </cols>
  <sheetData>
    <row r="1" spans="1:14" x14ac:dyDescent="0.25">
      <c r="A1" s="8" t="s">
        <v>14</v>
      </c>
      <c r="L1" s="11" t="s">
        <v>15</v>
      </c>
    </row>
    <row r="2" spans="1:14" ht="15.75" thickBot="1" x14ac:dyDescent="0.3">
      <c r="B2" s="9" t="s">
        <v>40</v>
      </c>
      <c r="C2" s="9" t="s">
        <v>41</v>
      </c>
      <c r="D2" s="9" t="s">
        <v>97</v>
      </c>
      <c r="G2" s="9" t="s">
        <v>17</v>
      </c>
      <c r="L2" s="8" t="s">
        <v>16</v>
      </c>
    </row>
    <row r="3" spans="1:14" ht="16.5" thickTop="1" thickBot="1" x14ac:dyDescent="0.3">
      <c r="A3" s="9" t="s">
        <v>45</v>
      </c>
      <c r="B3" s="21">
        <v>320</v>
      </c>
      <c r="C3" s="22">
        <v>360</v>
      </c>
      <c r="D3" s="23">
        <f>B3+C3</f>
        <v>680</v>
      </c>
      <c r="G3" s="6">
        <f>SUMPRODUCT(B4:C4,B3:C3)</f>
        <v>4040</v>
      </c>
      <c r="M3" s="9" t="s">
        <v>17</v>
      </c>
      <c r="N3" s="9" t="s">
        <v>109</v>
      </c>
    </row>
    <row r="4" spans="1:14" ht="16.5" thickTop="1" thickBot="1" x14ac:dyDescent="0.3">
      <c r="A4" s="9" t="s">
        <v>46</v>
      </c>
      <c r="B4" s="25">
        <v>7</v>
      </c>
      <c r="C4" s="26">
        <v>5</v>
      </c>
      <c r="D4" s="10"/>
      <c r="M4" s="9" t="s">
        <v>18</v>
      </c>
    </row>
    <row r="5" spans="1:14" ht="15.75" thickTop="1" x14ac:dyDescent="0.25">
      <c r="C5" s="10"/>
      <c r="D5" s="10"/>
      <c r="M5" s="9" t="s">
        <v>9</v>
      </c>
    </row>
    <row r="6" spans="1:14" x14ac:dyDescent="0.25">
      <c r="C6" s="10"/>
      <c r="D6" s="10"/>
      <c r="L6" s="8" t="s">
        <v>19</v>
      </c>
    </row>
    <row r="7" spans="1:14" ht="15.75" thickBot="1" x14ac:dyDescent="0.3">
      <c r="B7" s="9" t="s">
        <v>9</v>
      </c>
      <c r="C7" s="5" t="s">
        <v>42</v>
      </c>
      <c r="D7" s="5" t="s">
        <v>48</v>
      </c>
      <c r="F7" s="2" t="s">
        <v>98</v>
      </c>
      <c r="G7" s="9" t="s">
        <v>99</v>
      </c>
      <c r="H7" s="24" t="s">
        <v>11</v>
      </c>
      <c r="M7" s="9" t="s">
        <v>20</v>
      </c>
    </row>
    <row r="8" spans="1:14" ht="15.75" thickTop="1" x14ac:dyDescent="0.25">
      <c r="A8" s="9" t="s">
        <v>47</v>
      </c>
      <c r="B8" s="9" t="s">
        <v>43</v>
      </c>
      <c r="C8" s="9">
        <v>3</v>
      </c>
      <c r="D8" s="9">
        <v>4</v>
      </c>
      <c r="F8" s="13">
        <f>SUMPRODUCT(C8:D8,B$3:C$3)</f>
        <v>2400</v>
      </c>
      <c r="G8" s="14" t="s">
        <v>10</v>
      </c>
      <c r="H8" s="13">
        <v>2400</v>
      </c>
      <c r="M8" s="9" t="s">
        <v>21</v>
      </c>
    </row>
    <row r="9" spans="1:14" x14ac:dyDescent="0.25">
      <c r="B9" s="9" t="s">
        <v>44</v>
      </c>
      <c r="C9" s="9">
        <v>2</v>
      </c>
      <c r="D9" s="9">
        <v>1</v>
      </c>
      <c r="F9" s="13">
        <f>SUMPRODUCT(C9:D9,B$3:C$3)</f>
        <v>1000</v>
      </c>
      <c r="G9" s="14" t="s">
        <v>10</v>
      </c>
      <c r="H9" s="13">
        <v>1000</v>
      </c>
      <c r="N9" s="8" t="s">
        <v>108</v>
      </c>
    </row>
    <row r="10" spans="1:14" x14ac:dyDescent="0.25">
      <c r="B10" s="9" t="s">
        <v>40</v>
      </c>
      <c r="C10" s="9">
        <v>1</v>
      </c>
      <c r="D10" s="9">
        <v>0</v>
      </c>
      <c r="F10" s="13">
        <f>SUMPRODUCT(C10:D10,B$3:C$3)</f>
        <v>320</v>
      </c>
      <c r="G10" s="14" t="s">
        <v>12</v>
      </c>
      <c r="H10" s="13">
        <v>100</v>
      </c>
      <c r="M10" s="9" t="s">
        <v>23</v>
      </c>
    </row>
    <row r="11" spans="1:14" x14ac:dyDescent="0.25">
      <c r="B11" s="9" t="s">
        <v>100</v>
      </c>
      <c r="C11" s="9">
        <v>0</v>
      </c>
      <c r="D11" s="9">
        <v>1</v>
      </c>
      <c r="F11" s="13">
        <f t="shared" ref="F11" si="0">SUMPRODUCT(C11:D11,B$3:C$3)</f>
        <v>360</v>
      </c>
      <c r="G11" s="14" t="s">
        <v>10</v>
      </c>
      <c r="H11" s="13">
        <v>450</v>
      </c>
      <c r="L11" s="8" t="s">
        <v>24</v>
      </c>
    </row>
    <row r="12" spans="1:14" x14ac:dyDescent="0.25">
      <c r="H12" s="12"/>
      <c r="M12" s="9" t="s">
        <v>25</v>
      </c>
    </row>
    <row r="13" spans="1:14" x14ac:dyDescent="0.25">
      <c r="M13" s="9" t="s">
        <v>26</v>
      </c>
    </row>
    <row r="14" spans="1:14" x14ac:dyDescent="0.25">
      <c r="N14" s="9" t="s">
        <v>27</v>
      </c>
    </row>
    <row r="15" spans="1:14" x14ac:dyDescent="0.25">
      <c r="N15" s="9" t="s">
        <v>28</v>
      </c>
    </row>
    <row r="16" spans="1:14" x14ac:dyDescent="0.25">
      <c r="N16" s="9" t="s">
        <v>29</v>
      </c>
    </row>
    <row r="17" spans="12:13" x14ac:dyDescent="0.25">
      <c r="M17" s="9" t="s">
        <v>30</v>
      </c>
    </row>
    <row r="18" spans="12:13" x14ac:dyDescent="0.25">
      <c r="M18" s="9" t="s">
        <v>31</v>
      </c>
    </row>
    <row r="19" spans="12:13" x14ac:dyDescent="0.25">
      <c r="M19" s="9" t="s">
        <v>32</v>
      </c>
    </row>
    <row r="20" spans="12:13" x14ac:dyDescent="0.25">
      <c r="M20" s="9" t="s">
        <v>33</v>
      </c>
    </row>
    <row r="21" spans="12:13" x14ac:dyDescent="0.25">
      <c r="L21" s="8" t="s">
        <v>34</v>
      </c>
    </row>
    <row r="22" spans="12:13" x14ac:dyDescent="0.25">
      <c r="M22" s="9" t="s">
        <v>35</v>
      </c>
    </row>
    <row r="23" spans="12:13" x14ac:dyDescent="0.25">
      <c r="M23" s="9" t="s">
        <v>22</v>
      </c>
    </row>
    <row r="24" spans="12:13" x14ac:dyDescent="0.25">
      <c r="M24" s="9" t="s">
        <v>36</v>
      </c>
    </row>
    <row r="25" spans="12:13" x14ac:dyDescent="0.25">
      <c r="M25" s="9" t="s">
        <v>37</v>
      </c>
    </row>
    <row r="26" spans="12:13" x14ac:dyDescent="0.25">
      <c r="M26" s="9" t="s">
        <v>38</v>
      </c>
    </row>
    <row r="27" spans="12:13" x14ac:dyDescent="0.25">
      <c r="M27" s="9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BB17-FA1A-4D8E-8113-B4BBE54FC656}">
  <dimension ref="A1:G30"/>
  <sheetViews>
    <sheetView showGridLines="0" workbookViewId="0">
      <selection activeCell="G38" sqref="G38"/>
    </sheetView>
  </sheetViews>
  <sheetFormatPr defaultRowHeight="15" x14ac:dyDescent="0.25"/>
  <cols>
    <col min="1" max="1" width="2.28515625" customWidth="1"/>
    <col min="2" max="2" width="6" bestFit="1" customWidth="1"/>
    <col min="3" max="3" width="15.140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3" t="s">
        <v>49</v>
      </c>
    </row>
    <row r="2" spans="1:5" x14ac:dyDescent="0.25">
      <c r="A2" s="3" t="s">
        <v>50</v>
      </c>
    </row>
    <row r="3" spans="1:5" x14ac:dyDescent="0.25">
      <c r="A3" s="3" t="s">
        <v>101</v>
      </c>
    </row>
    <row r="4" spans="1:5" x14ac:dyDescent="0.25">
      <c r="A4" s="3" t="s">
        <v>51</v>
      </c>
    </row>
    <row r="5" spans="1:5" x14ac:dyDescent="0.25">
      <c r="A5" s="3" t="s">
        <v>52</v>
      </c>
    </row>
    <row r="6" spans="1:5" x14ac:dyDescent="0.25">
      <c r="A6" s="3"/>
      <c r="B6" t="s">
        <v>53</v>
      </c>
    </row>
    <row r="7" spans="1:5" x14ac:dyDescent="0.25">
      <c r="A7" s="3"/>
      <c r="B7" t="s">
        <v>102</v>
      </c>
    </row>
    <row r="8" spans="1:5" x14ac:dyDescent="0.25">
      <c r="A8" s="3"/>
      <c r="B8" t="s">
        <v>54</v>
      </c>
    </row>
    <row r="9" spans="1:5" x14ac:dyDescent="0.25">
      <c r="A9" s="3" t="s">
        <v>55</v>
      </c>
    </row>
    <row r="10" spans="1:5" x14ac:dyDescent="0.25">
      <c r="B10" t="s">
        <v>56</v>
      </c>
    </row>
    <row r="11" spans="1:5" x14ac:dyDescent="0.25">
      <c r="B11" t="s">
        <v>57</v>
      </c>
    </row>
    <row r="14" spans="1:5" ht="15.75" thickBot="1" x14ac:dyDescent="0.3">
      <c r="A14" t="s">
        <v>58</v>
      </c>
    </row>
    <row r="15" spans="1:5" ht="15.75" thickBot="1" x14ac:dyDescent="0.3">
      <c r="B15" s="16" t="s">
        <v>59</v>
      </c>
      <c r="C15" s="16" t="s">
        <v>60</v>
      </c>
      <c r="D15" s="16" t="s">
        <v>61</v>
      </c>
      <c r="E15" s="16" t="s">
        <v>62</v>
      </c>
    </row>
    <row r="16" spans="1:5" ht="15.75" thickBot="1" x14ac:dyDescent="0.3">
      <c r="B16" s="15" t="s">
        <v>69</v>
      </c>
      <c r="C16" s="15" t="s">
        <v>70</v>
      </c>
      <c r="D16" s="18">
        <v>2950</v>
      </c>
      <c r="E16" s="18">
        <v>4040</v>
      </c>
    </row>
    <row r="19" spans="1:7" ht="15.75" thickBot="1" x14ac:dyDescent="0.3">
      <c r="A19" t="s">
        <v>63</v>
      </c>
    </row>
    <row r="20" spans="1:7" ht="15.75" thickBot="1" x14ac:dyDescent="0.3">
      <c r="B20" s="16" t="s">
        <v>59</v>
      </c>
      <c r="C20" s="16" t="s">
        <v>60</v>
      </c>
      <c r="D20" s="16" t="s">
        <v>61</v>
      </c>
      <c r="E20" s="16" t="s">
        <v>62</v>
      </c>
      <c r="F20" s="16" t="s">
        <v>64</v>
      </c>
    </row>
    <row r="21" spans="1:7" x14ac:dyDescent="0.25">
      <c r="B21" s="17" t="s">
        <v>71</v>
      </c>
      <c r="C21" s="17" t="s">
        <v>72</v>
      </c>
      <c r="D21" s="27">
        <v>100</v>
      </c>
      <c r="E21" s="27">
        <v>320</v>
      </c>
      <c r="F21" s="17" t="s">
        <v>73</v>
      </c>
    </row>
    <row r="22" spans="1:7" ht="15.75" thickBot="1" x14ac:dyDescent="0.3">
      <c r="B22" s="15" t="s">
        <v>74</v>
      </c>
      <c r="C22" s="15" t="s">
        <v>75</v>
      </c>
      <c r="D22" s="28">
        <v>450</v>
      </c>
      <c r="E22" s="28">
        <v>360</v>
      </c>
      <c r="F22" s="15" t="s">
        <v>73</v>
      </c>
    </row>
    <row r="25" spans="1:7" ht="15.75" thickBot="1" x14ac:dyDescent="0.3">
      <c r="A25" t="s">
        <v>9</v>
      </c>
    </row>
    <row r="26" spans="1:7" ht="15.75" thickBot="1" x14ac:dyDescent="0.3">
      <c r="B26" s="16" t="s">
        <v>59</v>
      </c>
      <c r="C26" s="16" t="s">
        <v>60</v>
      </c>
      <c r="D26" s="16" t="s">
        <v>65</v>
      </c>
      <c r="E26" s="16" t="s">
        <v>66</v>
      </c>
      <c r="F26" s="16" t="s">
        <v>67</v>
      </c>
      <c r="G26" s="16" t="s">
        <v>68</v>
      </c>
    </row>
    <row r="27" spans="1:7" x14ac:dyDescent="0.25">
      <c r="B27" s="17" t="s">
        <v>76</v>
      </c>
      <c r="C27" s="17" t="s">
        <v>103</v>
      </c>
      <c r="D27" s="27">
        <v>320</v>
      </c>
      <c r="E27" s="17" t="s">
        <v>77</v>
      </c>
      <c r="F27" s="17" t="s">
        <v>78</v>
      </c>
      <c r="G27" s="27">
        <v>220</v>
      </c>
    </row>
    <row r="28" spans="1:7" x14ac:dyDescent="0.25">
      <c r="B28" s="17" t="s">
        <v>79</v>
      </c>
      <c r="C28" s="17" t="s">
        <v>104</v>
      </c>
      <c r="D28" s="27">
        <v>360</v>
      </c>
      <c r="E28" s="17" t="s">
        <v>105</v>
      </c>
      <c r="F28" s="17" t="s">
        <v>78</v>
      </c>
      <c r="G28" s="17">
        <v>90</v>
      </c>
    </row>
    <row r="29" spans="1:7" x14ac:dyDescent="0.25">
      <c r="B29" s="17" t="s">
        <v>81</v>
      </c>
      <c r="C29" s="17" t="s">
        <v>106</v>
      </c>
      <c r="D29" s="27">
        <v>2400</v>
      </c>
      <c r="E29" s="17" t="s">
        <v>82</v>
      </c>
      <c r="F29" s="17" t="s">
        <v>80</v>
      </c>
      <c r="G29" s="17">
        <v>0</v>
      </c>
    </row>
    <row r="30" spans="1:7" ht="15.75" thickBot="1" x14ac:dyDescent="0.3">
      <c r="B30" s="15" t="s">
        <v>83</v>
      </c>
      <c r="C30" s="15" t="s">
        <v>107</v>
      </c>
      <c r="D30" s="28">
        <v>1000</v>
      </c>
      <c r="E30" s="15" t="s">
        <v>84</v>
      </c>
      <c r="F30" s="15" t="s">
        <v>80</v>
      </c>
      <c r="G30" s="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6D08-7479-4D4E-9A5B-8D5A717C236E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3.425781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3" t="s">
        <v>85</v>
      </c>
    </row>
    <row r="2" spans="1:8" x14ac:dyDescent="0.25">
      <c r="A2" s="3" t="s">
        <v>50</v>
      </c>
    </row>
    <row r="3" spans="1:8" x14ac:dyDescent="0.25">
      <c r="A3" s="3" t="s">
        <v>101</v>
      </c>
    </row>
    <row r="6" spans="1:8" ht="15.75" thickBot="1" x14ac:dyDescent="0.3">
      <c r="A6" t="s">
        <v>63</v>
      </c>
    </row>
    <row r="7" spans="1:8" x14ac:dyDescent="0.25">
      <c r="B7" s="19"/>
      <c r="C7" s="19"/>
      <c r="D7" s="19" t="s">
        <v>86</v>
      </c>
      <c r="E7" s="19" t="s">
        <v>88</v>
      </c>
      <c r="F7" s="19" t="s">
        <v>17</v>
      </c>
      <c r="G7" s="19" t="s">
        <v>90</v>
      </c>
      <c r="H7" s="19" t="s">
        <v>90</v>
      </c>
    </row>
    <row r="8" spans="1:8" ht="15.75" thickBot="1" x14ac:dyDescent="0.3">
      <c r="B8" s="20" t="s">
        <v>59</v>
      </c>
      <c r="C8" s="20" t="s">
        <v>60</v>
      </c>
      <c r="D8" s="20" t="s">
        <v>87</v>
      </c>
      <c r="E8" s="20" t="s">
        <v>5</v>
      </c>
      <c r="F8" s="20" t="s">
        <v>89</v>
      </c>
      <c r="G8" s="20" t="s">
        <v>91</v>
      </c>
      <c r="H8" s="20" t="s">
        <v>92</v>
      </c>
    </row>
    <row r="9" spans="1:8" x14ac:dyDescent="0.25">
      <c r="B9" s="17" t="s">
        <v>71</v>
      </c>
      <c r="C9" s="17" t="s">
        <v>72</v>
      </c>
      <c r="D9" s="17">
        <v>320</v>
      </c>
      <c r="E9" s="17">
        <v>0</v>
      </c>
      <c r="F9" s="17">
        <v>7</v>
      </c>
      <c r="G9" s="17">
        <v>3.0000000000000004</v>
      </c>
      <c r="H9" s="17">
        <v>3.2499999999999996</v>
      </c>
    </row>
    <row r="10" spans="1:8" ht="15.75" thickBot="1" x14ac:dyDescent="0.3">
      <c r="B10" s="15" t="s">
        <v>74</v>
      </c>
      <c r="C10" s="15" t="s">
        <v>75</v>
      </c>
      <c r="D10" s="15">
        <v>360</v>
      </c>
      <c r="E10" s="15">
        <v>0</v>
      </c>
      <c r="F10" s="15">
        <v>5</v>
      </c>
      <c r="G10" s="15">
        <v>4.3333333333333321</v>
      </c>
      <c r="H10" s="15">
        <v>1.5000000000000002</v>
      </c>
    </row>
    <row r="12" spans="1:8" ht="15.75" thickBot="1" x14ac:dyDescent="0.3">
      <c r="A12" t="s">
        <v>9</v>
      </c>
    </row>
    <row r="13" spans="1:8" x14ac:dyDescent="0.25">
      <c r="B13" s="19"/>
      <c r="C13" s="19"/>
      <c r="D13" s="19" t="s">
        <v>86</v>
      </c>
      <c r="E13" s="19" t="s">
        <v>93</v>
      </c>
      <c r="F13" s="19" t="s">
        <v>95</v>
      </c>
      <c r="G13" s="19" t="s">
        <v>90</v>
      </c>
      <c r="H13" s="19" t="s">
        <v>90</v>
      </c>
    </row>
    <row r="14" spans="1:8" ht="15.75" thickBot="1" x14ac:dyDescent="0.3">
      <c r="B14" s="20" t="s">
        <v>59</v>
      </c>
      <c r="C14" s="20" t="s">
        <v>60</v>
      </c>
      <c r="D14" s="20" t="s">
        <v>87</v>
      </c>
      <c r="E14" s="20" t="s">
        <v>94</v>
      </c>
      <c r="F14" s="20" t="s">
        <v>96</v>
      </c>
      <c r="G14" s="20" t="s">
        <v>91</v>
      </c>
      <c r="H14" s="20" t="s">
        <v>92</v>
      </c>
    </row>
    <row r="15" spans="1:8" x14ac:dyDescent="0.25">
      <c r="B15" s="17" t="s">
        <v>76</v>
      </c>
      <c r="C15" s="17" t="s">
        <v>103</v>
      </c>
      <c r="D15" s="17">
        <v>320</v>
      </c>
      <c r="E15" s="17">
        <v>0</v>
      </c>
      <c r="F15" s="17">
        <v>100</v>
      </c>
      <c r="G15" s="17">
        <v>220</v>
      </c>
      <c r="H15" s="17">
        <v>1E+30</v>
      </c>
    </row>
    <row r="16" spans="1:8" x14ac:dyDescent="0.25">
      <c r="B16" s="17" t="s">
        <v>79</v>
      </c>
      <c r="C16" s="17" t="s">
        <v>104</v>
      </c>
      <c r="D16" s="17">
        <v>360</v>
      </c>
      <c r="E16" s="17">
        <v>0</v>
      </c>
      <c r="F16" s="17">
        <v>450</v>
      </c>
      <c r="G16" s="17">
        <v>1E+30</v>
      </c>
      <c r="H16" s="17">
        <v>90</v>
      </c>
    </row>
    <row r="17" spans="2:8" x14ac:dyDescent="0.25">
      <c r="B17" s="17" t="s">
        <v>81</v>
      </c>
      <c r="C17" s="17" t="s">
        <v>106</v>
      </c>
      <c r="D17" s="17">
        <v>2400</v>
      </c>
      <c r="E17" s="17">
        <v>0.60000000000000009</v>
      </c>
      <c r="F17" s="17">
        <v>2400</v>
      </c>
      <c r="G17" s="17">
        <v>225</v>
      </c>
      <c r="H17" s="17">
        <v>900</v>
      </c>
    </row>
    <row r="18" spans="2:8" ht="15.75" thickBot="1" x14ac:dyDescent="0.3">
      <c r="B18" s="15" t="s">
        <v>83</v>
      </c>
      <c r="C18" s="15" t="s">
        <v>107</v>
      </c>
      <c r="D18" s="15">
        <v>1000</v>
      </c>
      <c r="E18" s="15">
        <v>2.5999999999999996</v>
      </c>
      <c r="F18" s="15">
        <v>1000</v>
      </c>
      <c r="G18" s="15">
        <v>599.99999999999989</v>
      </c>
      <c r="H18" s="15">
        <v>149.99999999999997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SteelCo</vt:lpstr>
      <vt:lpstr>Flair Furniture</vt:lpstr>
      <vt:lpstr>Furniture Answer</vt:lpstr>
      <vt:lpstr>Furniture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2019-06-19T17:08:14Z</dcterms:modified>
</cp:coreProperties>
</file>