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ms-excel.threadedcomments+xml" PartName="/xl/threadedComments/threadedComment1.xml"/>
  <Override ContentType="application/vnd.ms-excel.threadedcomments+xml" PartName="/xl/threadedComments/threadedComment2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7" rupBuild="14420"/>
  <workbookPr codeName="ThisWorkbook"/>
  <mc:AlternateContent>
    <mc:Choice Requires="x15">
      <x15ac:absPath xmlns:x15ac="http://schemas.microsoft.com/office/spreadsheetml/2010/11/ac" url="C:\Users\wolfgang\Documents\bmp\GreatestArtWork\Automation Testing\SDMS\bill_estimator_comparison\files\input\"/>
    </mc:Choice>
  </mc:AlternateContent>
  <bookViews>
    <workbookView windowHeight="15840" windowWidth="29040" xWindow="-120" yWindow="-120"/>
  </bookViews>
  <sheets>
    <sheet name="Bill Estimator (DC)" r:id="rId1" sheetId="23"/>
    <sheet name="Bill Estimator (SGL)" r:id="rId2" sheetId="22"/>
  </sheets>
  <definedNames>
    <definedName hidden="1" localSheetId="0" name="_xlnm._FilterDatabase">'Bill Estimator (DC)'!$A$106:$N$209</definedName>
    <definedName hidden="1" localSheetId="1" name="_xlnm._FilterDatabase">'Bill Estimator (SGL)'!$A$106:$O$209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i="23" l="1" r="F108"/>
  <c i="23" r="J108" s="1"/>
  <c i="23" r="G75"/>
  <c i="23" r="G76"/>
  <c i="23" r="G77"/>
  <c i="23" r="G78"/>
  <c i="23" r="G79"/>
  <c i="23" r="G80"/>
  <c i="23" r="G81"/>
  <c i="23" r="G82"/>
  <c i="23" r="G83"/>
  <c i="23" r="G84"/>
  <c i="23" r="G85"/>
  <c i="23" r="G86"/>
  <c i="23" r="K209"/>
  <c i="23" r="G209"/>
  <c i="23" r="F209"/>
  <c i="23" r="J209" s="1"/>
  <c i="23" r="K208"/>
  <c i="23" r="G208"/>
  <c i="23" r="F208"/>
  <c i="23" r="K207"/>
  <c i="23" r="G207"/>
  <c i="23" r="F207"/>
  <c i="23" r="K206"/>
  <c i="23" r="G206"/>
  <c i="23" r="F206"/>
  <c i="23" r="K205"/>
  <c i="23" r="G205"/>
  <c i="23" r="F205"/>
  <c i="23" r="H205" s="1"/>
  <c i="23" r="K204"/>
  <c i="23" r="G204"/>
  <c i="23" r="F204"/>
  <c i="23" r="K203"/>
  <c i="23" r="G203"/>
  <c i="23" r="F203"/>
  <c i="23" r="K202"/>
  <c i="23" r="G202"/>
  <c i="23" r="F202"/>
  <c i="23" r="K201"/>
  <c i="23" r="G201"/>
  <c i="23" r="F201"/>
  <c i="23" r="J201" s="1"/>
  <c i="23" r="K200"/>
  <c i="23" r="G200"/>
  <c i="23" r="F200"/>
  <c i="23" r="K199"/>
  <c i="23" r="G199"/>
  <c i="23" r="F199"/>
  <c i="23" r="K198"/>
  <c i="23" r="G198"/>
  <c i="23" r="F198"/>
  <c i="23" r="K197"/>
  <c i="23" r="G197"/>
  <c i="23" r="F197"/>
  <c i="23" r="H197" s="1"/>
  <c i="23" r="K196"/>
  <c i="23" r="G196"/>
  <c i="23" r="F196"/>
  <c i="23" r="K195"/>
  <c i="23" r="G195"/>
  <c i="23" r="F195"/>
  <c i="23" r="K194"/>
  <c i="23" r="G194"/>
  <c i="23" r="F194"/>
  <c i="23" r="K193"/>
  <c i="23" r="G193"/>
  <c i="23" r="F193"/>
  <c i="23" r="K192"/>
  <c i="23" r="G192"/>
  <c i="23" r="F192"/>
  <c i="23" r="K191"/>
  <c i="23" r="G191"/>
  <c i="23" r="F191"/>
  <c i="23" r="K190"/>
  <c i="23" r="G190"/>
  <c i="23" r="F190"/>
  <c i="23" r="K189"/>
  <c i="23" r="G189"/>
  <c i="23" r="F189"/>
  <c i="23" r="J189" s="1"/>
  <c i="23" r="K188"/>
  <c i="23" r="G188"/>
  <c i="23" r="F188"/>
  <c i="23" r="K187"/>
  <c i="23" r="G187"/>
  <c i="23" r="F187"/>
  <c i="23" r="K186"/>
  <c i="23" r="G186"/>
  <c i="23" r="F186"/>
  <c i="23" r="K185"/>
  <c i="23" r="G185"/>
  <c i="23" r="F185"/>
  <c i="23" r="K184"/>
  <c i="23" r="G184"/>
  <c i="23" r="F184"/>
  <c i="23" r="K183"/>
  <c i="23" r="G183"/>
  <c i="23" r="F183"/>
  <c i="23" r="K182"/>
  <c i="23" r="G182"/>
  <c i="23" r="F182"/>
  <c i="23" r="K181"/>
  <c i="23" r="G181"/>
  <c i="23" r="F181"/>
  <c i="23" r="J181" s="1"/>
  <c i="23" r="K180"/>
  <c i="23" r="G180"/>
  <c i="23" r="F180"/>
  <c i="23" r="K179"/>
  <c i="23" r="G179"/>
  <c i="23" r="F179"/>
  <c i="23" r="K178"/>
  <c i="23" r="G178"/>
  <c i="23" r="F178"/>
  <c i="23" r="K177"/>
  <c i="23" r="G177"/>
  <c i="23" r="F177"/>
  <c i="23" r="H177" s="1"/>
  <c i="23" r="K176"/>
  <c i="23" r="G176"/>
  <c i="23" r="F176"/>
  <c i="23" r="K175"/>
  <c i="23" r="G175"/>
  <c i="23" r="F175"/>
  <c i="23" r="K174"/>
  <c i="23" r="G174"/>
  <c i="23" r="F174"/>
  <c i="23" r="K173"/>
  <c i="23" r="G173"/>
  <c i="23" r="F173"/>
  <c i="23" r="J173" s="1"/>
  <c i="23" r="K172"/>
  <c i="23" r="G172"/>
  <c i="23" r="F172"/>
  <c i="23" r="K171"/>
  <c i="23" r="G171"/>
  <c i="23" r="F171"/>
  <c i="23" r="K170"/>
  <c i="23" r="G170"/>
  <c i="23" r="F170"/>
  <c i="23" r="K169"/>
  <c i="23" r="G169"/>
  <c i="23" r="F169"/>
  <c i="23" r="H169" s="1"/>
  <c i="23" r="K168"/>
  <c i="23" r="G168"/>
  <c i="23" r="F168"/>
  <c i="23" r="K167"/>
  <c i="23" r="G167"/>
  <c i="23" r="F167"/>
  <c i="23" r="J167" s="1"/>
  <c i="23" r="K166"/>
  <c i="23" r="G166"/>
  <c i="23" r="F166"/>
  <c i="23" r="K165"/>
  <c i="23" r="G165"/>
  <c i="23" r="F165"/>
  <c i="23" r="J165" s="1"/>
  <c i="23" r="K164"/>
  <c i="23" r="G164"/>
  <c i="23" r="F164"/>
  <c i="23" r="K163"/>
  <c i="23" r="G163"/>
  <c i="23" r="F163"/>
  <c i="23" r="J163" s="1"/>
  <c i="23" r="K162"/>
  <c i="23" r="G162"/>
  <c i="23" r="F162"/>
  <c i="23" r="J162" s="1"/>
  <c i="23" r="K161"/>
  <c i="23" r="G161"/>
  <c i="23" r="F161"/>
  <c i="23" r="H161" s="1"/>
  <c i="23" r="K160"/>
  <c i="23" r="G160"/>
  <c i="23" r="F160"/>
  <c i="23" r="K159"/>
  <c i="23" r="G159"/>
  <c i="23" r="F159"/>
  <c i="23" r="K158"/>
  <c i="23" r="G158"/>
  <c i="23" r="F158"/>
  <c i="23" r="K157"/>
  <c i="23" r="G157"/>
  <c i="23" r="F157"/>
  <c i="23" r="K156"/>
  <c i="23" r="G156"/>
  <c i="23" r="F156"/>
  <c i="23" r="K155"/>
  <c i="23" r="G155"/>
  <c i="23" r="F155"/>
  <c i="23" r="K154"/>
  <c i="23" r="G154"/>
  <c i="23" r="F154"/>
  <c i="23" r="K153"/>
  <c i="23" r="G153"/>
  <c i="23" r="F153"/>
  <c i="23" r="H153" s="1"/>
  <c i="23" r="K152"/>
  <c i="23" r="G152"/>
  <c i="23" r="F152"/>
  <c i="23" r="K151"/>
  <c i="23" r="G151"/>
  <c i="23" r="F151"/>
  <c i="23" r="K150"/>
  <c i="23" r="G150"/>
  <c i="23" r="F150"/>
  <c i="23" r="K149"/>
  <c i="23" r="G149"/>
  <c i="23" r="F149"/>
  <c i="23" r="J149" s="1"/>
  <c i="23" r="K148"/>
  <c i="23" r="G148"/>
  <c i="23" r="F148"/>
  <c i="23" r="K147"/>
  <c i="23" r="G147"/>
  <c i="23" r="F147"/>
  <c i="23" r="K146"/>
  <c i="23" r="G146"/>
  <c i="23" r="F146"/>
  <c i="23" r="K145"/>
  <c i="23" r="G145"/>
  <c i="23" r="F145"/>
  <c i="23" r="J145" s="1"/>
  <c i="23" r="K144"/>
  <c i="23" r="G144"/>
  <c i="23" r="F144"/>
  <c i="23" r="K143"/>
  <c i="23" r="G143"/>
  <c i="23" r="F143"/>
  <c i="23" r="K142"/>
  <c i="23" r="G142"/>
  <c i="23" r="F142"/>
  <c i="23" r="K141"/>
  <c i="23" r="G141"/>
  <c i="23" r="F141"/>
  <c i="23" r="J141" s="1"/>
  <c i="23" r="K140"/>
  <c i="23" r="G140"/>
  <c i="23" r="F140"/>
  <c i="23" r="K139"/>
  <c i="23" r="G139"/>
  <c i="23" r="F139"/>
  <c i="23" r="K138"/>
  <c i="23" r="G138"/>
  <c i="23" r="F138"/>
  <c i="23" r="K137"/>
  <c i="23" r="G137"/>
  <c i="23" r="F137"/>
  <c i="23" r="K136"/>
  <c i="23" r="G136"/>
  <c i="23" r="F136"/>
  <c i="23" r="K135"/>
  <c i="23" r="G135"/>
  <c i="23" r="F135"/>
  <c i="23" r="K134"/>
  <c i="23" r="G134"/>
  <c i="23" r="F134"/>
  <c i="23" r="K133"/>
  <c i="23" r="G133"/>
  <c i="23" r="F133"/>
  <c i="23" r="J133" s="1"/>
  <c i="23" r="K132"/>
  <c i="23" r="G132"/>
  <c i="23" r="F132"/>
  <c i="23" r="K131"/>
  <c i="23" r="G131"/>
  <c i="23" r="F131"/>
  <c i="23" r="K130"/>
  <c i="23" r="G130"/>
  <c i="23" r="F130"/>
  <c i="23" r="K129"/>
  <c i="23" r="G129"/>
  <c i="23" r="F129"/>
  <c i="23" r="K128"/>
  <c i="23" r="G128"/>
  <c i="23" r="F128"/>
  <c i="23" r="K127"/>
  <c i="23" r="G127"/>
  <c i="23" r="F127"/>
  <c i="23" r="K126"/>
  <c i="23" r="G126"/>
  <c i="23" r="F126"/>
  <c i="23" r="K125"/>
  <c i="23" r="G125"/>
  <c i="23" r="F125"/>
  <c i="23" r="J125" s="1"/>
  <c i="23" r="K124"/>
  <c i="23" r="G124"/>
  <c i="23" r="F124"/>
  <c i="23" r="K123"/>
  <c i="23" r="G123"/>
  <c i="23" r="F123"/>
  <c i="23" r="K122"/>
  <c i="23" r="G122"/>
  <c i="23" r="F122"/>
  <c i="23" r="K121"/>
  <c i="23" r="G121"/>
  <c i="23" r="F121"/>
  <c i="23" r="K120"/>
  <c i="23" r="G120"/>
  <c i="23" r="F120"/>
  <c i="23" r="K119"/>
  <c i="23" r="G119"/>
  <c i="23" r="F119"/>
  <c i="23" r="K118"/>
  <c i="23" r="G118"/>
  <c i="23" r="F118"/>
  <c i="23" r="K117"/>
  <c i="23" r="G117"/>
  <c i="23" r="F117"/>
  <c i="23" r="J117" s="1"/>
  <c i="23" r="K116"/>
  <c i="23" r="G116"/>
  <c i="23" r="F116"/>
  <c i="23" r="J116" s="1"/>
  <c i="23" r="K115"/>
  <c i="23" r="G115"/>
  <c i="23" r="F115"/>
  <c i="23" r="K114"/>
  <c i="23" r="G114"/>
  <c i="23" r="F114"/>
  <c i="23" r="K113"/>
  <c i="23" r="G113"/>
  <c i="23" r="F113"/>
  <c i="23" r="K112"/>
  <c i="23" r="G112"/>
  <c i="23" r="F112"/>
  <c i="23" r="K111"/>
  <c i="23" r="G111"/>
  <c i="23" r="F111"/>
  <c i="23" r="K110"/>
  <c i="23" r="G110"/>
  <c i="23" r="F110"/>
  <c i="23" r="K109"/>
  <c i="23" r="G109"/>
  <c i="23" r="F109"/>
  <c i="23" r="K108"/>
  <c i="23" r="G108"/>
  <c i="23" r="I86"/>
  <c i="23" r="I85"/>
  <c i="23" r="I84"/>
  <c i="23" r="I83"/>
  <c i="23" r="I82"/>
  <c i="23" r="I81"/>
  <c i="23" r="I80"/>
  <c i="23" r="I79"/>
  <c i="23" r="I78"/>
  <c i="23" r="I77"/>
  <c i="23" r="I76"/>
  <c i="23" r="I75"/>
  <c i="23" l="1" r="H163"/>
  <c i="23" r="J195"/>
  <c i="23" r="J171"/>
  <c i="23" r="J203"/>
  <c i="23" r="L162"/>
  <c i="23" r="J202"/>
  <c i="23" r="L202" s="1"/>
  <c i="23" r="H203"/>
  <c i="23" r="J109"/>
  <c i="23" r="J166"/>
  <c i="23" r="J174"/>
  <c i="23" r="J182"/>
  <c i="23" r="L182" s="1"/>
  <c i="23" r="J190"/>
  <c i="23" r="J198"/>
  <c i="23" r="L198" s="1"/>
  <c i="23" r="H206"/>
  <c i="23" r="I206" s="1"/>
  <c i="23" r="J123"/>
  <c i="23" r="L123" s="1"/>
  <c i="23" r="J131"/>
  <c i="23" r="L131" s="1"/>
  <c i="23" r="J139"/>
  <c i="23" r="J147"/>
  <c i="23" r="J155"/>
  <c i="23" r="L155" s="1"/>
  <c i="23" r="H171"/>
  <c i="23" r="I171" s="1"/>
  <c i="23" r="J179"/>
  <c i="23" r="L179" s="1"/>
  <c i="23" r="J187"/>
  <c i="23" r="L187" s="1"/>
  <c i="23" r="H195"/>
  <c i="23" r="I195" s="1"/>
  <c i="23" r="H145"/>
  <c i="23" r="I145" s="1"/>
  <c i="23" r="J161"/>
  <c i="23" r="J148"/>
  <c i="23" r="J122"/>
  <c i="23" r="J130"/>
  <c i="23" r="L130" s="1"/>
  <c i="23" r="J138"/>
  <c i="23" r="L138" s="1"/>
  <c i="23" r="H179"/>
  <c i="23" r="I179" s="1"/>
  <c i="23" r="J146"/>
  <c i="23" r="L146" s="1"/>
  <c i="23" r="J112"/>
  <c i="23" r="L112" s="1"/>
  <c i="23" r="H168"/>
  <c i="23" r="J176"/>
  <c i="23" r="J184"/>
  <c i="23" r="L184" s="1"/>
  <c i="23" r="H192"/>
  <c i="23" r="I192" s="1"/>
  <c i="23" r="H200"/>
  <c i="23" r="I200" s="1"/>
  <c i="23" r="H208"/>
  <c i="23" r="I208" s="1"/>
  <c i="23" r="H148"/>
  <c i="23" r="I148" s="1"/>
  <c i="23" r="H138"/>
  <c i="23" r="H130"/>
  <c i="23" r="J205"/>
  <c i="23" r="J170"/>
  <c i="23" r="L170" s="1"/>
  <c i="23" r="J178"/>
  <c i="23" r="L178" s="1"/>
  <c i="23" r="J186"/>
  <c i="23" r="L186" s="1"/>
  <c i="23" r="J194"/>
  <c i="23" r="L194" s="1"/>
  <c i="23" r="J153"/>
  <c i="23" r="J110"/>
  <c i="23" r="L110" s="1"/>
  <c i="23" r="J115"/>
  <c i="23" r="J118"/>
  <c i="23" r="J126"/>
  <c i="23" r="L126" s="1"/>
  <c i="23" r="J150"/>
  <c i="23" r="L150" s="1"/>
  <c i="23" r="H122"/>
  <c i="23" r="I122" s="1"/>
  <c i="23" r="J121"/>
  <c i="23" r="L121" s="1"/>
  <c i="23" r="J124"/>
  <c i="23" r="L124" s="1"/>
  <c i="23" r="H129"/>
  <c i="23" r="I129" s="1"/>
  <c i="23" r="J132"/>
  <c i="23" r="L132" s="1"/>
  <c i="23" r="J137"/>
  <c i="23" r="H198"/>
  <c i="23" r="I198" s="1"/>
  <c i="23" r="H112"/>
  <c i="23" r="I112" s="1"/>
  <c i="23" r="J119"/>
  <c i="23" r="L119" s="1"/>
  <c i="23" r="J127"/>
  <c i="23" r="L127" s="1"/>
  <c i="23" r="J135"/>
  <c i="23" r="L135" s="1"/>
  <c i="23" r="J151"/>
  <c i="23" r="L151" s="1"/>
  <c i="23" r="J172"/>
  <c i="23" r="L172" s="1"/>
  <c i="23" r="J180"/>
  <c i="23" r="L180" s="1"/>
  <c i="23" r="J185"/>
  <c i="23" r="L185" s="1"/>
  <c i="23" r="H193"/>
  <c i="23" r="I193" s="1"/>
  <c i="23" r="J196"/>
  <c i="23" r="L196" s="1"/>
  <c i="23" r="H204"/>
  <c i="23" r="I204" s="1"/>
  <c i="23" r="J154"/>
  <c i="23" r="L154" s="1"/>
  <c i="23" r="J175"/>
  <c i="23" r="L175" s="1"/>
  <c i="23" r="J183"/>
  <c i="23" r="J191"/>
  <c i="23" r="H199"/>
  <c i="23" r="I199" s="1"/>
  <c i="23" r="H207"/>
  <c i="23" r="I207" s="1"/>
  <c i="23" r="L190"/>
  <c i="23" r="H137"/>
  <c i="23" r="I137" s="1"/>
  <c i="23" r="J129"/>
  <c i="23" r="L129" s="1"/>
  <c i="23" r="H176"/>
  <c i="23" r="H160"/>
  <c i="23" r="I160" s="1"/>
  <c i="23" r="H136"/>
  <c i="23" r="H120"/>
  <c i="23" r="I120" s="1"/>
  <c i="23" r="H202"/>
  <c i="23" r="I202" s="1"/>
  <c i="23" r="J144"/>
  <c i="23" r="L144" s="1"/>
  <c i="23" r="J120"/>
  <c i="23" r="L120" s="1"/>
  <c i="23" r="J193"/>
  <c i="23" r="L193" s="1"/>
  <c i="23" r="J177"/>
  <c i="23" r="L177" s="1"/>
  <c i="23" r="H175"/>
  <c i="23" r="I175" s="1"/>
  <c i="23" r="H167"/>
  <c i="23" r="H159"/>
  <c i="23" r="I159" s="1"/>
  <c i="23" r="H151"/>
  <c i="23" r="I151" s="1"/>
  <c i="23" r="H143"/>
  <c i="23" r="I143" s="1"/>
  <c i="23" r="H135"/>
  <c i="23" r="I135" s="1"/>
  <c i="23" r="H127"/>
  <c i="23" r="I127" s="1"/>
  <c i="23" r="H119"/>
  <c i="23" r="I119" s="1"/>
  <c i="23" r="H111"/>
  <c i="23" r="I111" s="1"/>
  <c i="23" r="H209"/>
  <c i="23" r="I209" s="1"/>
  <c i="23" r="H201"/>
  <c i="23" r="I201" s="1"/>
  <c i="23" r="J159"/>
  <c i="23" r="L159" s="1"/>
  <c i="23" r="J143"/>
  <c i="23" r="L143" s="1"/>
  <c i="23" r="J111"/>
  <c i="23" r="L111" s="1"/>
  <c i="23" r="J208"/>
  <c i="23" r="J200"/>
  <c i="23" r="L200" s="1"/>
  <c i="23" r="J192"/>
  <c i="23" r="L192" s="1"/>
  <c i="23" r="J168"/>
  <c i="23" r="L168" s="1"/>
  <c i="23" r="H152"/>
  <c i="23" r="I152" s="1"/>
  <c i="23" r="J160"/>
  <c i="23" r="L160" s="1"/>
  <c i="23" r="J136"/>
  <c i="23" r="L136" s="1"/>
  <c i="23" r="J169"/>
  <c i="23" r="L169" s="1"/>
  <c i="23" r="L173"/>
  <c i="23" r="I138"/>
  <c i="23" r="I161"/>
  <c i="23" r="H174"/>
  <c i="23" r="I174" s="1"/>
  <c i="23" r="H166"/>
  <c i="23" r="I166" s="1"/>
  <c i="23" r="H158"/>
  <c i="23" r="I158" s="1"/>
  <c i="23" r="H150"/>
  <c i="23" r="I150" s="1"/>
  <c i="23" r="H142"/>
  <c i="23" r="I142" s="1"/>
  <c i="23" r="H134"/>
  <c i="23" r="I134" s="1"/>
  <c i="23" r="H126"/>
  <c i="23" r="I126" s="1"/>
  <c i="23" r="H118"/>
  <c i="23" r="I118" s="1"/>
  <c i="23" r="H110"/>
  <c i="23" r="I110" s="1"/>
  <c i="23" r="J158"/>
  <c i="23" r="L158" s="1"/>
  <c i="23" r="J142"/>
  <c i="23" r="L142" s="1"/>
  <c i="23" r="J134"/>
  <c i="23" r="L134" s="1"/>
  <c i="23" r="J207"/>
  <c i="23" r="L207" s="1"/>
  <c i="23" r="J199"/>
  <c i="23" r="H121"/>
  <c i="23" r="I121" s="1"/>
  <c i="23" r="N121" s="1"/>
  <c i="23" r="H113"/>
  <c i="23" r="I113" s="1"/>
  <c i="23" r="J113"/>
  <c i="23" r="L113" s="1"/>
  <c i="23" r="H144"/>
  <c i="23" r="I144" s="1"/>
  <c i="23" r="H128"/>
  <c i="23" r="I128" s="1"/>
  <c i="23" r="H196"/>
  <c i="23" r="I196" s="1"/>
  <c i="23" r="J152"/>
  <c i="23" r="L152" s="1"/>
  <c i="23" r="J128"/>
  <c i="23" r="L128" s="1"/>
  <c i="23" r="I203"/>
  <c i="23" r="H173"/>
  <c i="23" r="I173" s="1"/>
  <c i="23" r="H165"/>
  <c i="23" r="I165" s="1"/>
  <c i="23" r="H157"/>
  <c i="23" r="H149"/>
  <c i="23" r="I149" s="1"/>
  <c i="23" r="H141"/>
  <c i="23" r="I141" s="1"/>
  <c i="23" r="H133"/>
  <c i="23" r="I133" s="1"/>
  <c i="23" r="H125"/>
  <c i="23" r="I125" s="1"/>
  <c i="23" r="H117"/>
  <c i="23" r="I117" s="1"/>
  <c i="23" r="H109"/>
  <c i="23" r="I109" s="1"/>
  <c i="23" r="J157"/>
  <c i="23" r="L157" s="1"/>
  <c i="23" r="J206"/>
  <c i="23" r="L206" s="1"/>
  <c i="23" r="H108"/>
  <c i="23" r="I108" s="1"/>
  <c i="23" r="H172"/>
  <c i="23" r="I172" s="1"/>
  <c i="23" r="N172" s="1"/>
  <c i="23" r="H164"/>
  <c i="23" r="I164" s="1"/>
  <c i="23" r="H156"/>
  <c i="23" r="I156" s="1"/>
  <c i="23" r="H140"/>
  <c i="23" r="I140" s="1"/>
  <c i="23" r="H132"/>
  <c i="23" r="I132" s="1"/>
  <c i="23" r="H124"/>
  <c i="23" r="I124" s="1"/>
  <c i="23" r="H116"/>
  <c i="23" r="I116" s="1"/>
  <c i="23" r="J156"/>
  <c i="23" r="L156" s="1"/>
  <c i="23" r="J140"/>
  <c i="23" r="L140" s="1"/>
  <c i="23" r="J164"/>
  <c i="23" r="L164" s="1"/>
  <c i="23" r="J197"/>
  <c i="23" r="L197" s="1"/>
  <c i="23" r="H155"/>
  <c i="23" r="I155" s="1"/>
  <c i="23" r="H147"/>
  <c i="23" r="I147" s="1"/>
  <c i="23" r="H139"/>
  <c i="23" r="I139" s="1"/>
  <c i="23" r="H131"/>
  <c i="23" r="I131" s="1"/>
  <c i="23" r="H123"/>
  <c i="23" r="I123" s="1"/>
  <c i="23" r="H115"/>
  <c i="23" r="I115" s="1"/>
  <c i="23" r="J204"/>
  <c i="23" r="L204" s="1"/>
  <c i="23" r="J188"/>
  <c i="23" r="L188" s="1"/>
  <c i="23" r="H178"/>
  <c i="23" r="I178" s="1"/>
  <c i="23" r="H170"/>
  <c i="23" r="I170" s="1"/>
  <c i="23" r="H162"/>
  <c i="23" r="I162" s="1"/>
  <c i="23" r="H154"/>
  <c i="23" r="I154" s="1"/>
  <c i="23" r="H146"/>
  <c i="23" r="I146" s="1"/>
  <c i="23" r="H114"/>
  <c i="23" r="I114" s="1"/>
  <c i="23" r="H194"/>
  <c i="23" r="I194" s="1"/>
  <c i="23" r="J114"/>
  <c i="23" r="L114" s="1"/>
  <c i="23" r="L116"/>
  <c i="23" r="I205"/>
  <c i="23" r="L122"/>
  <c i="23" r="L115"/>
  <c i="23" r="L125"/>
  <c i="23" r="L137"/>
  <c i="23" r="L148"/>
  <c i="23" r="N148" s="1"/>
  <c i="23" r="I153"/>
  <c i="23" r="L174"/>
  <c i="23" r="L201"/>
  <c i="23" r="L209"/>
  <c i="23" r="I168"/>
  <c i="23" r="L108"/>
  <c i="23" r="L139"/>
  <c i="23" r="L145"/>
  <c i="23" r="L195"/>
  <c i="23" r="I167"/>
  <c i="23" r="L147"/>
  <c i="23" r="L176"/>
  <c i="23" r="I136"/>
  <c i="23" r="L118"/>
  <c i="23" r="L109"/>
  <c i="23" r="I130"/>
  <c i="23" r="I163"/>
  <c i="23" r="L166"/>
  <c i="23" r="L167"/>
  <c i="23" r="L183"/>
  <c i="23" r="L191"/>
  <c i="23" r="L149"/>
  <c i="23" r="L161"/>
  <c i="23" r="L203"/>
  <c i="23" r="L133"/>
  <c i="23" r="I157"/>
  <c i="23" r="I169"/>
  <c i="23" r="L117"/>
  <c i="23" r="L141"/>
  <c i="23" r="L153"/>
  <c i="23" r="L163"/>
  <c i="23" r="I177"/>
  <c i="23" r="I197"/>
  <c i="23" r="L199"/>
  <c i="23" r="L208"/>
  <c i="23" r="L165"/>
  <c i="23" r="L171"/>
  <c i="23" r="L181"/>
  <c i="23" r="L189"/>
  <c i="23" r="L205"/>
  <c i="22" r="K118"/>
  <c i="22" r="K119"/>
  <c i="22" r="K120"/>
  <c i="22" r="K121"/>
  <c i="22" r="K122"/>
  <c i="22" r="K123"/>
  <c i="22" r="K124"/>
  <c i="22" r="K125"/>
  <c i="22" r="K126"/>
  <c i="22" r="K127"/>
  <c i="22" r="K128"/>
  <c i="22" r="K129"/>
  <c i="22" r="K130"/>
  <c i="22" r="K131"/>
  <c i="22" r="K132"/>
  <c i="22" r="K133"/>
  <c i="22" r="K134"/>
  <c i="22" r="K135"/>
  <c i="22" r="K136"/>
  <c i="22" r="K137"/>
  <c i="22" r="K138"/>
  <c i="22" r="K139"/>
  <c i="22" r="G116"/>
  <c i="22" r="G117"/>
  <c i="22" r="G118"/>
  <c i="22" r="G119"/>
  <c i="22" r="G120"/>
  <c i="22" r="G121"/>
  <c i="22" r="G122"/>
  <c i="22" r="G123"/>
  <c i="22" r="G124"/>
  <c i="22" r="G125"/>
  <c i="22" r="G126"/>
  <c i="22" r="G127"/>
  <c i="22" r="G128"/>
  <c i="22" r="G129"/>
  <c i="22" r="G130"/>
  <c i="22" r="G131"/>
  <c i="22" r="G132"/>
  <c i="22" r="G133"/>
  <c i="22" r="G134"/>
  <c i="22" r="G135"/>
  <c i="22" r="F115"/>
  <c i="22" r="F116"/>
  <c i="22" r="F117"/>
  <c i="22" r="F118"/>
  <c i="22" r="F119"/>
  <c i="22" r="F120"/>
  <c i="22" r="F121"/>
  <c i="22" r="F122"/>
  <c i="22" r="F123"/>
  <c i="22" r="F124"/>
  <c i="22" r="F125"/>
  <c i="22" r="F126"/>
  <c i="22" r="F127"/>
  <c i="22" r="F128"/>
  <c i="22" r="F129"/>
  <c i="22" r="F130"/>
  <c i="22" r="F131"/>
  <c i="22" r="F132"/>
  <c i="22" r="F133"/>
  <c i="22" r="F134"/>
  <c i="22" r="F135"/>
  <c i="22" r="F109"/>
  <c i="22" r="F110"/>
  <c i="22" r="F111"/>
  <c i="22" r="F112"/>
  <c i="22" r="F113"/>
  <c i="22" r="F114"/>
  <c i="22" r="F136"/>
  <c i="22" r="F137"/>
  <c i="22" r="F138"/>
  <c i="22" r="F139"/>
  <c i="23" l="1" r="N173"/>
  <c i="23" r="N162"/>
  <c i="23" r="N153"/>
  <c i="23" r="N206"/>
  <c i="23" r="N134"/>
  <c i="23" r="N202"/>
  <c i="23" r="N156"/>
  <c i="23" r="N174"/>
  <c i="23" r="N118"/>
  <c i="23" r="N139"/>
  <c i="23" r="N165"/>
  <c i="23" r="N128"/>
  <c i="23" r="N158"/>
  <c i="23" r="N109"/>
  <c i="23" r="N159"/>
  <c i="22" r="H117"/>
  <c i="22" r="H132"/>
  <c i="22" r="I132" s="1"/>
  <c i="22" r="H124"/>
  <c i="22" r="I124" s="1"/>
  <c i="23" r="N116"/>
  <c i="22" r="J133"/>
  <c i="22" r="L133" s="1"/>
  <c i="22" r="J125"/>
  <c i="22" r="L125" s="1"/>
  <c i="22" r="H131"/>
  <c i="22" r="I131" s="1"/>
  <c i="22" r="H123"/>
  <c i="22" r="I123" s="1"/>
  <c i="23" r="N200"/>
  <c i="23" r="N209"/>
  <c i="23" r="N203"/>
  <c i="23" r="N133"/>
  <c i="23" r="N177"/>
  <c i="23" r="N130"/>
  <c i="23" r="N137"/>
  <c i="23" r="N208"/>
  <c i="23" r="N145"/>
  <c i="23" r="N117"/>
  <c i="23" r="N166"/>
  <c i="23" r="N144"/>
  <c i="23" r="N125"/>
  <c i="23" r="N201"/>
  <c i="23" r="N199"/>
  <c i="23" r="N168"/>
  <c i="23" r="N149"/>
  <c i="23" r="N192"/>
  <c i="23" r="N175"/>
  <c i="23" r="N160"/>
  <c i="23" r="N108"/>
  <c i="23" r="N111"/>
  <c i="23" r="N196"/>
  <c i="23" r="N146"/>
  <c i="23" r="N123"/>
  <c i="23" r="N143"/>
  <c i="23" r="N204"/>
  <c i="23" r="N198"/>
  <c i="23" r="N157"/>
  <c i="23" r="N131"/>
  <c i="23" r="N164"/>
  <c i="23" r="N195"/>
  <c i="23" r="N141"/>
  <c i="23" r="N129"/>
  <c i="23" r="N126"/>
  <c i="23" r="N124"/>
  <c i="23" r="N147"/>
  <c i="23" r="N152"/>
  <c i="23" r="N110"/>
  <c i="23" r="N169"/>
  <c i="23" r="N194"/>
  <c i="23" r="N197"/>
  <c i="23" r="N207"/>
  <c i="23" r="N170"/>
  <c i="23" r="N113"/>
  <c i="23" r="N136"/>
  <c i="23" r="N167"/>
  <c i="23" r="N132"/>
  <c i="23" r="N122"/>
  <c i="23" r="N114"/>
  <c i="23" r="N151"/>
  <c i="23" r="N135"/>
  <c i="23" r="N140"/>
  <c i="23" r="N142"/>
  <c i="23" r="N119"/>
  <c i="23" r="N178"/>
  <c i="23" r="N205"/>
  <c i="23" r="N154"/>
  <c i="23" r="N115"/>
  <c i="23" r="N150"/>
  <c i="23" r="N120"/>
  <c i="23" r="N127"/>
  <c i="23" r="N163"/>
  <c i="23" r="N161"/>
  <c i="23" r="N179"/>
  <c i="23" r="N138"/>
  <c i="23" r="N193"/>
  <c i="23" r="N171"/>
  <c i="23" r="N155"/>
  <c i="23" r="N112"/>
  <c i="23" r="H187"/>
  <c i="23" r="I187" s="1"/>
  <c i="23" r="N187" s="1"/>
  <c i="23" r="H185"/>
  <c i="23" r="I185" s="1"/>
  <c i="23" r="N185" s="1"/>
  <c i="23" r="I176"/>
  <c i="23" r="N176" s="1"/>
  <c i="23" r="H191"/>
  <c i="23" r="I191" s="1"/>
  <c i="23" r="N191" s="1"/>
  <c i="23" r="H183"/>
  <c i="23" r="I183" s="1"/>
  <c i="23" r="N183" s="1"/>
  <c i="23" r="H190"/>
  <c i="23" r="I190" s="1"/>
  <c i="23" r="N190" s="1"/>
  <c i="23" r="H182"/>
  <c i="23" r="I182" s="1"/>
  <c i="23" r="N182" s="1"/>
  <c i="23" r="H186"/>
  <c i="23" r="I186" s="1"/>
  <c i="23" r="N186" s="1"/>
  <c i="23" r="H188"/>
  <c i="23" r="I188" s="1"/>
  <c i="23" r="N188" s="1"/>
  <c i="23" r="H180"/>
  <c i="23" r="I180" s="1"/>
  <c i="23" r="N180" s="1"/>
  <c i="23" r="H184"/>
  <c i="23" r="I184" s="1"/>
  <c i="23" r="N184" s="1"/>
  <c i="23" r="H189"/>
  <c i="23" r="I189" s="1"/>
  <c i="23" r="N189" s="1"/>
  <c i="23" r="H181"/>
  <c i="23" r="I181" s="1"/>
  <c i="23" r="N181" s="1"/>
  <c i="22" r="H130"/>
  <c i="22" r="I130" s="1"/>
  <c i="22" r="H122"/>
  <c i="22" r="I122" s="1"/>
  <c i="22" r="H129"/>
  <c i="22" r="I129" s="1"/>
  <c i="22" r="H121"/>
  <c i="22" r="I121" s="1"/>
  <c i="22" r="J123"/>
  <c i="22" r="L123" s="1"/>
  <c i="22" r="H128"/>
  <c i="22" r="I128" s="1"/>
  <c i="22" r="H120"/>
  <c i="22" r="I120" s="1"/>
  <c i="22" r="J134"/>
  <c i="22" r="L134" s="1"/>
  <c i="22" r="J126"/>
  <c i="22" r="L126" s="1"/>
  <c i="22" r="J118"/>
  <c i="22" r="L118" s="1"/>
  <c i="22" r="J131"/>
  <c i="22" r="L131" s="1"/>
  <c i="22" r="H126"/>
  <c i="22" r="I126" s="1"/>
  <c i="22" r="H118"/>
  <c i="22" r="I118" s="1"/>
  <c i="22" r="H134"/>
  <c i="22" r="I134" s="1"/>
  <c i="22" r="H135"/>
  <c i="22" r="I135" s="1"/>
  <c i="22" r="H127"/>
  <c i="22" r="I127" s="1"/>
  <c i="22" r="H119"/>
  <c i="22" r="I119" s="1"/>
  <c i="22" r="J132"/>
  <c i="22" r="L132" s="1"/>
  <c i="22" r="J124"/>
  <c i="22" r="L124" s="1"/>
  <c i="22" r="H133"/>
  <c i="22" r="I133" s="1"/>
  <c i="22" r="H125"/>
  <c i="22" r="I125" s="1"/>
  <c i="22" r="J130"/>
  <c i="22" r="L130" s="1"/>
  <c i="22" r="J122"/>
  <c i="22" r="L122" s="1"/>
  <c i="22" r="J129"/>
  <c i="22" r="L129" s="1"/>
  <c i="22" r="J121"/>
  <c i="22" r="L121" s="1"/>
  <c i="22" r="J128"/>
  <c i="22" r="L128" s="1"/>
  <c i="22" r="J120"/>
  <c i="22" r="L120" s="1"/>
  <c i="22" r="J135"/>
  <c i="22" r="L135" s="1"/>
  <c i="22" r="J127"/>
  <c i="22" r="L127" s="1"/>
  <c i="22" r="J119"/>
  <c i="22" r="L119" s="1"/>
  <c i="22" l="1" r="N123"/>
  <c i="22" r="N132"/>
  <c i="22" r="N124"/>
  <c i="22" r="N119"/>
  <c i="22" r="N134"/>
  <c i="22" r="N133"/>
  <c i="22" r="N126"/>
  <c i="22" r="N129"/>
  <c i="22" r="N125"/>
  <c i="22" r="N120"/>
  <c i="22" r="N128"/>
  <c i="22" r="N131"/>
  <c i="22" r="N122"/>
  <c i="22" r="N130"/>
  <c i="22" r="N121"/>
  <c i="22" r="N127"/>
  <c i="22" r="N135"/>
  <c i="22" l="1" r="K209"/>
  <c i="22" r="K208"/>
  <c i="22" r="K207"/>
  <c i="22" r="K206"/>
  <c i="22" r="K205"/>
  <c i="22" r="K204"/>
  <c i="22" l="1" r="G209"/>
  <c i="22" r="F209"/>
  <c i="22" r="G208"/>
  <c i="22" r="F208"/>
  <c i="22" r="G207"/>
  <c i="22" r="F207"/>
  <c i="22" r="G206"/>
  <c i="22" r="F206"/>
  <c i="22" r="G205"/>
  <c i="22" r="F205"/>
  <c i="22" r="G204"/>
  <c i="22" r="F204"/>
  <c i="22" r="K203"/>
  <c i="22" r="G203"/>
  <c i="22" r="F203"/>
  <c i="22" r="K202"/>
  <c i="22" r="G202"/>
  <c i="22" r="F202"/>
  <c i="22" r="J202" s="1"/>
  <c i="22" r="K201"/>
  <c i="22" r="G201"/>
  <c i="22" r="F201"/>
  <c i="22" r="K200"/>
  <c i="22" r="G200"/>
  <c i="22" r="F200"/>
  <c i="22" r="K199"/>
  <c i="22" r="G199"/>
  <c i="22" r="F199"/>
  <c i="22" r="K198"/>
  <c i="22" r="G198"/>
  <c i="22" r="F198"/>
  <c i="22" r="K197"/>
  <c i="22" r="G197"/>
  <c i="22" r="F197"/>
  <c i="22" r="K196"/>
  <c i="22" r="G196"/>
  <c i="22" r="F196"/>
  <c i="22" r="K195"/>
  <c i="22" r="G195"/>
  <c i="22" r="F195"/>
  <c i="22" r="K194"/>
  <c i="22" r="G194"/>
  <c i="22" r="F194"/>
  <c i="22" r="K193"/>
  <c i="22" r="G193"/>
  <c i="22" r="F193"/>
  <c i="22" r="K192"/>
  <c i="22" r="G192"/>
  <c i="22" r="F192"/>
  <c i="22" r="K191"/>
  <c i="22" r="F191"/>
  <c i="22" r="K190"/>
  <c i="22" r="F190"/>
  <c i="22" r="K189"/>
  <c i="22" r="F189"/>
  <c i="22" r="K188"/>
  <c i="22" r="F188"/>
  <c i="22" r="K187"/>
  <c i="22" r="F187"/>
  <c i="22" r="K186"/>
  <c i="22" r="F186"/>
  <c i="22" r="K185"/>
  <c i="22" r="F185"/>
  <c i="22" r="K184"/>
  <c i="22" r="F184"/>
  <c i="22" r="K183"/>
  <c i="22" r="F183"/>
  <c i="22" r="K182"/>
  <c i="22" r="F182"/>
  <c i="22" r="K181"/>
  <c i="22" r="F181"/>
  <c i="22" r="K180"/>
  <c i="22" r="F180"/>
  <c i="22" r="K179"/>
  <c i="22" r="G179"/>
  <c i="22" r="F179"/>
  <c i="22" r="K178"/>
  <c i="22" r="G178"/>
  <c i="22" r="F178"/>
  <c i="22" r="K177"/>
  <c i="22" r="G177"/>
  <c i="22" r="F177"/>
  <c i="22" r="K176"/>
  <c i="22" r="G176"/>
  <c i="22" r="F176"/>
  <c i="22" r="K175"/>
  <c i="22" r="G175"/>
  <c i="22" r="F175"/>
  <c i="22" r="K174"/>
  <c i="22" r="G174"/>
  <c i="22" r="F174"/>
  <c i="22" r="K173"/>
  <c i="22" r="G173"/>
  <c i="22" r="F173"/>
  <c i="22" r="K172"/>
  <c i="22" r="G172"/>
  <c i="22" r="F172"/>
  <c i="22" r="K171"/>
  <c i="22" r="G171"/>
  <c i="22" r="F171"/>
  <c i="22" r="K170"/>
  <c i="22" r="G170"/>
  <c i="22" r="F170"/>
  <c i="22" r="K169"/>
  <c i="22" r="G169"/>
  <c i="22" r="F169"/>
  <c i="22" r="K168"/>
  <c i="22" r="G168"/>
  <c i="22" r="F168"/>
  <c i="22" r="K167"/>
  <c i="22" r="G167"/>
  <c i="22" r="F167"/>
  <c i="22" r="K166"/>
  <c i="22" r="G166"/>
  <c i="22" r="F166"/>
  <c i="22" r="K165"/>
  <c i="22" r="G165"/>
  <c i="22" r="F165"/>
  <c i="22" r="K164"/>
  <c i="22" r="G164"/>
  <c i="22" r="F164"/>
  <c i="22" r="K163"/>
  <c i="22" r="G163"/>
  <c i="22" r="F163"/>
  <c i="22" r="K162"/>
  <c i="22" r="G162"/>
  <c i="22" r="F162"/>
  <c i="22" r="K161"/>
  <c i="22" r="G161"/>
  <c i="22" r="F161"/>
  <c i="22" r="K160"/>
  <c i="22" r="G160"/>
  <c i="22" r="F160"/>
  <c i="22" r="K159"/>
  <c i="22" r="G159"/>
  <c i="22" r="F159"/>
  <c i="22" r="K158"/>
  <c i="22" r="G158"/>
  <c i="22" r="F158"/>
  <c i="22" r="K157"/>
  <c i="22" r="G157"/>
  <c i="22" r="F157"/>
  <c i="22" r="H157" s="1"/>
  <c i="22" r="I157" s="1"/>
  <c i="22" r="K156"/>
  <c i="22" r="G156"/>
  <c i="22" r="F156"/>
  <c i="22" r="K155"/>
  <c i="22" r="G155"/>
  <c i="22" r="F155"/>
  <c i="22" r="K154"/>
  <c i="22" r="G154"/>
  <c i="22" r="F154"/>
  <c i="22" r="K153"/>
  <c i="22" r="G153"/>
  <c i="22" r="F153"/>
  <c i="22" r="K152"/>
  <c i="22" r="G152"/>
  <c i="22" r="F152"/>
  <c i="22" r="K151"/>
  <c i="22" r="G151"/>
  <c i="22" r="F151"/>
  <c i="22" r="K150"/>
  <c i="22" r="G150"/>
  <c i="22" r="F150"/>
  <c i="22" r="K149"/>
  <c i="22" r="G149"/>
  <c i="22" r="F149"/>
  <c i="22" r="J149" s="1"/>
  <c i="22" r="K148"/>
  <c i="22" r="G148"/>
  <c i="22" r="F148"/>
  <c i="22" r="K147"/>
  <c i="22" r="G147"/>
  <c i="22" r="F147"/>
  <c i="22" r="K146"/>
  <c i="22" r="G146"/>
  <c i="22" r="F146"/>
  <c i="22" r="K145"/>
  <c i="22" r="G145"/>
  <c i="22" r="F145"/>
  <c i="22" r="K144"/>
  <c i="22" r="G144"/>
  <c i="22" r="F144"/>
  <c i="22" r="K143"/>
  <c i="22" r="G143"/>
  <c i="22" r="F143"/>
  <c i="22" r="H143" s="1"/>
  <c i="22" r="I143" s="1"/>
  <c i="22" r="K142"/>
  <c i="22" r="G142"/>
  <c i="22" r="F142"/>
  <c i="22" r="K141"/>
  <c i="22" r="G141"/>
  <c i="22" r="F141"/>
  <c i="22" r="K140"/>
  <c i="22" r="G140"/>
  <c i="22" r="F140"/>
  <c i="22" r="G139"/>
  <c i="22" r="G138"/>
  <c i="22" r="G137"/>
  <c i="22" r="G136"/>
  <c i="22" r="K117"/>
  <c i="22" r="K116"/>
  <c i="22" r="K115"/>
  <c i="22" r="G115"/>
  <c i="22" r="J115" s="1"/>
  <c i="22" r="K114"/>
  <c i="22" r="G114"/>
  <c i="22" r="H114" s="1"/>
  <c i="22" r="I114" s="1"/>
  <c i="22" r="K113"/>
  <c i="22" r="G113"/>
  <c i="22" r="K112"/>
  <c i="22" r="G112"/>
  <c i="22" r="H112" s="1"/>
  <c i="22" r="I112" s="1"/>
  <c i="22" r="K111"/>
  <c i="22" r="G111"/>
  <c i="22" r="H111" s="1"/>
  <c i="22" r="I111" s="1"/>
  <c i="22" r="K110"/>
  <c i="22" r="G110"/>
  <c i="22" r="J110" s="1"/>
  <c i="22" r="L110" s="1"/>
  <c i="22" r="K109"/>
  <c i="22" r="G109"/>
  <c i="22" r="H109" s="1"/>
  <c i="22" r="I109" s="1"/>
  <c i="22" r="K108"/>
  <c i="22" r="G108"/>
  <c i="22" r="F108"/>
  <c i="22" r="I86"/>
  <c i="22" r="G86"/>
  <c i="22" r="G191" s="1"/>
  <c i="22" r="I85"/>
  <c i="22" r="G85"/>
  <c i="22" r="G190" s="1"/>
  <c i="22" r="I84"/>
  <c i="22" r="G84"/>
  <c i="22" r="G189" s="1"/>
  <c i="22" r="I83"/>
  <c i="22" r="G83"/>
  <c i="22" r="G188" s="1"/>
  <c i="22" r="I82"/>
  <c i="22" r="G82"/>
  <c i="22" r="G187" s="1"/>
  <c i="22" r="I81"/>
  <c i="22" r="G81"/>
  <c i="22" r="G186" s="1"/>
  <c i="22" r="I80"/>
  <c i="22" r="G80"/>
  <c i="22" r="G185" s="1"/>
  <c i="22" r="I79"/>
  <c i="22" r="G79"/>
  <c i="22" r="G184" s="1"/>
  <c i="22" r="I78"/>
  <c i="22" r="G78"/>
  <c i="22" r="G183" s="1"/>
  <c i="22" r="I77"/>
  <c i="22" r="G77"/>
  <c i="22" r="G182" s="1"/>
  <c i="22" r="I76"/>
  <c i="22" r="G76"/>
  <c i="22" r="G181" s="1"/>
  <c i="22" r="I75"/>
  <c i="22" r="G75"/>
  <c i="22" r="G180" s="1"/>
  <c i="22" l="1" r="J189"/>
  <c i="22" r="L189" s="1"/>
  <c i="22" r="J159"/>
  <c i="22" r="H176"/>
  <c i="22" r="H189" s="1"/>
  <c i="22" r="I189" s="1"/>
  <c i="22" r="N189" s="1"/>
  <c i="22" r="H179"/>
  <c i="22" r="I179" s="1"/>
  <c i="22" r="L202"/>
  <c i="22" r="J145"/>
  <c i="22" r="L145" s="1"/>
  <c i="22" r="J161"/>
  <c i="22" r="L161" s="1"/>
  <c i="22" r="L115"/>
  <c i="22" r="J192"/>
  <c i="22" r="L192" s="1"/>
  <c i="22" r="H200"/>
  <c i="22" r="I200" s="1"/>
  <c i="22" r="J162"/>
  <c i="22" r="L149"/>
  <c i="22" r="H196"/>
  <c i="22" r="I196" s="1"/>
  <c i="22" r="H140"/>
  <c i="22" r="I140" s="1"/>
  <c i="22" r="H142"/>
  <c i="22" r="I142" s="1"/>
  <c i="22" r="J144"/>
  <c i="22" r="L144" s="1"/>
  <c i="22" r="H146"/>
  <c i="22" r="I146" s="1"/>
  <c i="22" r="H148"/>
  <c i="22" r="I148" s="1"/>
  <c i="22" r="J150"/>
  <c i="22" r="J156"/>
  <c i="22" r="L156" s="1"/>
  <c i="22" r="J172"/>
  <c i="22" r="L172" s="1"/>
  <c i="22" r="H136"/>
  <c i="22" r="I136" s="1"/>
  <c i="22" r="J136"/>
  <c i="22" r="L136" s="1"/>
  <c i="22" r="H138"/>
  <c i="22" r="I138" s="1"/>
  <c i="22" r="J138"/>
  <c i="22" r="L138" s="1"/>
  <c i="22" r="H137"/>
  <c i="22" r="I137" s="1"/>
  <c i="22" r="J137"/>
  <c i="22" r="L137" s="1"/>
  <c i="22" r="H139"/>
  <c i="22" r="I139" s="1"/>
  <c i="22" r="J139"/>
  <c i="22" r="L139" s="1"/>
  <c i="22" r="H178"/>
  <c i="22" r="I178" s="1"/>
  <c i="22" r="H156"/>
  <c i="22" r="I156" s="1"/>
  <c i="22" r="H158"/>
  <c i="22" r="I158" s="1"/>
  <c i="22" r="H160"/>
  <c i="22" r="I160" s="1"/>
  <c i="22" r="J141"/>
  <c i="22" r="L141" s="1"/>
  <c i="22" r="H194"/>
  <c i="22" r="I194" s="1"/>
  <c i="22" r="H202"/>
  <c i="22" r="I202" s="1"/>
  <c i="22" r="J157"/>
  <c i="22" r="L157" s="1"/>
  <c i="22" r="N157" s="1"/>
  <c i="22" r="H149"/>
  <c i="22" r="I149" s="1"/>
  <c i="22" r="N149" s="1"/>
  <c i="22" r="J173"/>
  <c i="22" r="L173" s="1"/>
  <c i="22" r="J175"/>
  <c i="22" r="L175" s="1"/>
  <c i="22" r="J177"/>
  <c i="22" r="L177" s="1"/>
  <c i="22" r="J179"/>
  <c i="22" r="H192"/>
  <c i="22" r="I192" s="1"/>
  <c i="22" r="J194"/>
  <c i="22" r="L194" s="1"/>
  <c i="22" r="J196"/>
  <c i="22" r="L196" s="1"/>
  <c i="22" r="J200"/>
  <c i="22" r="L200" s="1"/>
  <c i="22" r="N200" s="1"/>
  <c i="22" r="H159"/>
  <c i="22" r="I159" s="1"/>
  <c i="22" r="L150"/>
  <c i="22" r="J152"/>
  <c i="22" r="L152" s="1"/>
  <c i="22" r="H154"/>
  <c i="22" r="I154" s="1"/>
  <c i="22" r="J190"/>
  <c i="22" r="L190" s="1"/>
  <c i="22" r="J108"/>
  <c i="22" r="L108" s="1"/>
  <c i="22" r="J158"/>
  <c i="22" r="L158" s="1"/>
  <c i="22" r="J164"/>
  <c i="22" r="L164" s="1"/>
  <c i="22" r="H166"/>
  <c i="22" r="I166" s="1"/>
  <c i="22" r="H168"/>
  <c i="22" r="I168" s="1"/>
  <c i="22" r="J170"/>
  <c i="22" r="L170" s="1"/>
  <c i="22" r="J174"/>
  <c i="22" r="L174" s="1"/>
  <c i="22" r="H172"/>
  <c i="22" r="I172" s="1"/>
  <c i="22" r="H141"/>
  <c i="22" r="I141" s="1"/>
  <c i="22" r="J143"/>
  <c i="22" r="L143" s="1"/>
  <c i="22" r="N143" s="1"/>
  <c i="22" r="J151"/>
  <c i="22" r="L151" s="1"/>
  <c i="22" r="H153"/>
  <c i="22" r="I153" s="1"/>
  <c i="22" r="J155"/>
  <c i="22" r="L155" s="1"/>
  <c i="22" r="J182"/>
  <c i="22" r="L182" s="1"/>
  <c i="22" r="H110"/>
  <c i="22" r="I110" s="1"/>
  <c i="22" r="N110" s="1"/>
  <c i="22" r="J166"/>
  <c i="22" r="L166" s="1"/>
  <c i="22" r="J114"/>
  <c i="22" r="L114" s="1"/>
  <c i="22" r="N114" s="1"/>
  <c i="22" r="J176"/>
  <c i="22" r="L176" s="1"/>
  <c i="22" r="H201"/>
  <c i="22" r="I201" s="1"/>
  <c i="22" r="H203"/>
  <c i="22" r="I203" s="1"/>
  <c i="22" r="H164"/>
  <c i="22" r="I164" s="1"/>
  <c i="22" r="H108"/>
  <c i="22" r="I108" s="1"/>
  <c i="22" r="H161"/>
  <c i="22" r="I161" s="1"/>
  <c i="22" r="H162"/>
  <c i="22" r="I162" s="1"/>
  <c i="22" r="H174"/>
  <c i="22" r="I174" s="1"/>
  <c i="22" r="L179"/>
  <c i="22" r="N179" s="1"/>
  <c i="22" r="J168"/>
  <c i="22" r="L168" s="1"/>
  <c i="22" r="N118"/>
  <c i="22" r="H151"/>
  <c i="22" r="I151" s="1"/>
  <c i="22" r="H155"/>
  <c i="22" r="I155" s="1"/>
  <c i="22" r="L162"/>
  <c i="22" r="J154"/>
  <c i="22" r="L154" s="1"/>
  <c i="22" r="J140"/>
  <c i="22" r="L140" s="1"/>
  <c i="22" r="J181"/>
  <c i="22" r="L181" s="1"/>
  <c i="22" r="J113"/>
  <c i="22" r="L113" s="1"/>
  <c i="22" r="J178"/>
  <c i="22" r="L178" s="1"/>
  <c i="22" r="J153"/>
  <c i="22" r="L153" s="1"/>
  <c i="22" r="H115"/>
  <c i="22" r="I115" s="1"/>
  <c i="22" r="J117"/>
  <c i="22" r="L117" s="1"/>
  <c i="22" r="J191"/>
  <c i="22" r="L191" s="1"/>
  <c i="22" r="H195"/>
  <c i="22" r="I195" s="1"/>
  <c i="22" r="J197"/>
  <c i="22" r="L197" s="1"/>
  <c i="22" r="J199"/>
  <c i="22" r="L199" s="1"/>
  <c i="22" r="J203"/>
  <c i="22" r="L203" s="1"/>
  <c i="22" r="J147"/>
  <c i="22" r="L147" s="1"/>
  <c i="22" r="H163"/>
  <c i="22" r="I163" s="1"/>
  <c i="22" r="J165"/>
  <c i="22" r="L165" s="1"/>
  <c i="22" r="H169"/>
  <c i="22" r="I169" s="1"/>
  <c i="22" r="H171"/>
  <c i="22" r="I171" s="1"/>
  <c i="22" r="H199"/>
  <c i="22" r="I199" s="1"/>
  <c i="22" r="H197"/>
  <c i="22" r="I197" s="1"/>
  <c i="22" r="H113"/>
  <c i="22" r="I113" s="1"/>
  <c i="22" r="J195"/>
  <c i="22" r="L195" s="1"/>
  <c i="22" r="J109"/>
  <c i="22" r="L109" s="1"/>
  <c i="22" r="N109" s="1"/>
  <c i="22" r="J146"/>
  <c i="22" r="L146" s="1"/>
  <c i="22" r="H165"/>
  <c i="22" r="I165" s="1"/>
  <c i="22" r="J167"/>
  <c i="22" r="L167" s="1"/>
  <c i="22" r="J171"/>
  <c i="22" r="L171" s="1"/>
  <c i="22" r="H193"/>
  <c i="22" r="I193" s="1"/>
  <c i="22" r="H144"/>
  <c i="22" r="I144" s="1"/>
  <c i="22" r="L159"/>
  <c i="22" r="J201"/>
  <c i="22" r="L201" s="1"/>
  <c i="22" r="J208"/>
  <c i="22" r="L208" s="1"/>
  <c i="22" r="H208"/>
  <c i="22" r="I208" s="1"/>
  <c i="22" r="J169"/>
  <c i="22" r="L169" s="1"/>
  <c i="22" r="J160"/>
  <c i="22" r="L160" s="1"/>
  <c i="22" r="H173"/>
  <c i="22" r="I173" s="1"/>
  <c i="22" r="H175"/>
  <c i="22" r="I175" s="1"/>
  <c i="22" r="J142"/>
  <c i="22" r="L142" s="1"/>
  <c i="22" r="J206"/>
  <c i="22" r="L206" s="1"/>
  <c i="22" r="H206"/>
  <c i="22" r="I206" s="1"/>
  <c i="22" r="I117"/>
  <c i="22" r="H152"/>
  <c i="22" r="I152" s="1"/>
  <c i="22" r="J112"/>
  <c i="22" r="L112" s="1"/>
  <c i="22" r="N112" s="1"/>
  <c i="22" r="H145"/>
  <c i="22" r="I145" s="1"/>
  <c i="22" r="H170"/>
  <c i="22" r="I170" s="1"/>
  <c i="22" r="J209"/>
  <c i="22" r="L209" s="1"/>
  <c i="22" r="H209"/>
  <c i="22" r="I209" s="1"/>
  <c i="22" r="J148"/>
  <c i="22" r="L148" s="1"/>
  <c i="22" r="H116"/>
  <c i="22" r="I116" s="1"/>
  <c i="22" r="H205"/>
  <c i="22" r="I205" s="1"/>
  <c i="22" r="J205"/>
  <c i="22" r="L205" s="1"/>
  <c i="22" r="H150"/>
  <c i="22" r="I150" s="1"/>
  <c i="22" r="J204"/>
  <c i="22" r="L204" s="1"/>
  <c i="22" r="H204"/>
  <c i="22" r="I204" s="1"/>
  <c i="22" r="H207"/>
  <c i="22" r="I207" s="1"/>
  <c i="22" r="J207"/>
  <c i="22" r="L207" s="1"/>
  <c i="22" r="J180"/>
  <c i="22" r="L180" s="1"/>
  <c i="22" r="J187"/>
  <c i="22" r="L187" s="1"/>
  <c i="22" r="J184"/>
  <c i="22" r="L184" s="1"/>
  <c i="22" r="J188"/>
  <c i="22" r="L188" s="1"/>
  <c i="22" r="J185"/>
  <c i="22" r="L185" s="1"/>
  <c i="22" r="J198"/>
  <c i="22" r="L198" s="1"/>
  <c i="22" r="J186"/>
  <c i="22" r="L186" s="1"/>
  <c i="22" r="J116"/>
  <c i="22" r="L116" s="1"/>
  <c i="22" r="J163"/>
  <c i="22" r="L163" s="1"/>
  <c i="22" r="H177"/>
  <c i="22" r="I177" s="1"/>
  <c i="22" r="H198"/>
  <c i="22" r="I198" s="1"/>
  <c i="22" r="J111"/>
  <c i="22" r="L111" s="1"/>
  <c i="22" r="N111" s="1"/>
  <c i="22" r="J193"/>
  <c i="22" r="L193" s="1"/>
  <c i="22" r="H167"/>
  <c i="22" r="I167" s="1"/>
  <c i="22" r="H147"/>
  <c i="22" r="I147" s="1"/>
  <c i="22" r="J183"/>
  <c i="22" r="L183" s="1"/>
  <c i="22" l="1" r="N147"/>
  <c i="22" r="N142"/>
  <c i="22" r="N154"/>
  <c i="22" r="N158"/>
  <c i="22" r="N159"/>
  <c i="22" r="N202"/>
  <c i="22" r="N156"/>
  <c i="22" r="N163"/>
  <c i="22" r="N144"/>
  <c i="22" r="N138"/>
  <c i="22" r="H181"/>
  <c i="22" r="I181" s="1"/>
  <c i="22" r="N181" s="1"/>
  <c i="22" r="H182"/>
  <c i="22" r="I182" s="1"/>
  <c i="22" r="H187"/>
  <c i="22" r="I187" s="1"/>
  <c i="22" r="N187" s="1"/>
  <c i="22" r="H188"/>
  <c i="22" r="I188" s="1"/>
  <c i="22" r="N188" s="1"/>
  <c i="22" r="H191"/>
  <c i="22" r="I191" s="1"/>
  <c i="22" r="N191" s="1"/>
  <c i="22" r="H184"/>
  <c i="22" r="I184" s="1"/>
  <c i="22" r="N184" s="1"/>
  <c i="22" r="H180"/>
  <c i="22" r="I180" s="1"/>
  <c i="22" r="N180" s="1"/>
  <c i="22" r="H186"/>
  <c i="22" r="I186" s="1"/>
  <c i="22" r="N186" s="1"/>
  <c i="22" r="I176"/>
  <c i="22" r="N176" s="1"/>
  <c i="22" r="H183"/>
  <c i="22" r="I183" s="1"/>
  <c i="22" r="H185"/>
  <c i="22" r="I185" s="1"/>
  <c i="22" r="N185" s="1"/>
  <c i="22" r="H190"/>
  <c i="22" r="I190" s="1"/>
  <c i="22" r="N115"/>
  <c i="22" r="N162"/>
  <c i="22" r="N196"/>
  <c i="22" r="N206"/>
  <c i="22" r="N140"/>
  <c i="22" r="N178"/>
  <c i="22" r="N137"/>
  <c i="22" r="N113"/>
  <c i="22" r="N136"/>
  <c i="22" r="N172"/>
  <c i="22" r="N108"/>
  <c i="22" r="N150"/>
  <c i="22" r="N170"/>
  <c i="22" r="N160"/>
  <c i="22" r="N174"/>
  <c i="22" r="N201"/>
  <c i="22" r="N182"/>
  <c i="22" r="N148"/>
  <c i="22" r="N146"/>
  <c i="22" r="N166"/>
  <c i="22" r="N139"/>
  <c i="22" r="N161"/>
  <c i="22" r="N173"/>
  <c i="22" r="N193"/>
  <c i="22" r="N207"/>
  <c i="22" r="N209"/>
  <c i="22" r="N195"/>
  <c i="22" r="N164"/>
  <c i="22" r="N194"/>
  <c i="22" r="N165"/>
  <c i="22" r="N141"/>
  <c i="22" r="N169"/>
  <c i="22" r="N197"/>
  <c i="22" r="N168"/>
  <c i="22" r="N192"/>
  <c i="22" r="N177"/>
  <c i="22" r="N151"/>
  <c i="22" r="N203"/>
  <c i="22" r="N167"/>
  <c i="22" r="N190"/>
  <c i="22" r="N204"/>
  <c i="22" r="N199"/>
  <c i="22" r="N153"/>
  <c i="22" r="N205"/>
  <c i="22" r="N152"/>
  <c i="22" r="N198"/>
  <c i="22" r="N155"/>
  <c i="22" r="N116"/>
  <c i="22" r="N117"/>
  <c i="22" r="N171"/>
  <c i="22" r="N183"/>
  <c i="22" r="N175"/>
  <c i="22" r="N208"/>
  <c i="22" r="N145"/>
</calcChain>
</file>

<file path=xl/comments1.xml><?xml version="1.0" encoding="utf-8"?>
<comments xmlns="http://schemas.openxmlformats.org/spreadsheetml/2006/main">
  <authors>
    <author>Sng Xuan Ling Jane</author>
    <author>Chin Min Hui</author>
  </authors>
  <commentList>
    <comment authorId="0" ref="B7" shapeId="0">
      <text>
        <r>
          <rPr>
            <b/>
            <sz val="9"/>
            <color indexed="81"/>
            <rFont val="Tahoma"/>
            <family val="2"/>
          </rPr>
          <t>Sng Xuan Ling Jane:</t>
        </r>
        <r>
          <rPr>
            <sz val="9"/>
            <color indexed="81"/>
            <rFont val="Tahoma"/>
            <family val="2"/>
          </rPr>
          <t xml:space="preserve">
Previously Vitalhealth A</t>
        </r>
      </text>
    </comment>
    <comment authorId="0" ref="G48" shapeId="0">
      <text>
        <r>
          <rPr>
            <b/>
            <sz val="9"/>
            <color indexed="81"/>
            <rFont val="Tahoma"/>
            <family val="2"/>
          </rPr>
          <t>Sng Xuan Ling Jane:</t>
        </r>
        <r>
          <rPr>
            <sz val="9"/>
            <color indexed="81"/>
            <rFont val="Tahoma"/>
            <family val="2"/>
          </rPr>
          <t xml:space="preserve">
deductible or co-pay 5% whichever is higher</t>
        </r>
      </text>
    </comment>
    <comment authorId="0" ref="G50" shapeId="0">
      <text>
        <r>
          <rPr>
            <b/>
            <sz val="9"/>
            <color indexed="81"/>
            <rFont val="Tahoma"/>
            <family val="2"/>
          </rPr>
          <t>Sng Xuan Ling Jane:</t>
        </r>
        <r>
          <rPr>
            <sz val="9"/>
            <color indexed="81"/>
            <rFont val="Tahoma"/>
            <family val="2"/>
          </rPr>
          <t xml:space="preserve">
deductible or co-pay 5% whichever is higher</t>
        </r>
      </text>
    </comment>
    <comment authorId="0" ref="B112" shapeId="0">
      <text>
        <r>
          <rPr>
            <b/>
            <sz val="9"/>
            <color indexed="81"/>
            <rFont val="Tahoma"/>
            <family val="2"/>
          </rPr>
          <t>Sng Xuan Ling Jane:</t>
        </r>
        <r>
          <rPr>
            <sz val="9"/>
            <color indexed="81"/>
            <rFont val="Tahoma"/>
            <family val="2"/>
          </rPr>
          <t xml:space="preserve">
Previously Vitalhealth A</t>
        </r>
      </text>
    </comment>
    <comment authorId="0" ref="N140" shapeId="0">
      <text>
        <r>
          <rPr>
            <b/>
            <sz val="9"/>
            <color indexed="81"/>
            <rFont val="Tahoma"/>
            <family val="2"/>
          </rPr>
          <t>Sng Xuan Ling Jane:</t>
        </r>
        <r>
          <rPr>
            <sz val="9"/>
            <color indexed="81"/>
            <rFont val="Tahoma"/>
            <family val="2"/>
          </rPr>
          <t xml:space="preserve">
Same with other formula except it is capped on the Column L</t>
        </r>
      </text>
    </comment>
    <comment authorId="0" ref="N141" shapeId="0">
      <text>
        <r>
          <rPr>
            <b/>
            <sz val="9"/>
            <color indexed="81"/>
            <rFont val="Tahoma"/>
            <family val="2"/>
          </rPr>
          <t>Sng Xuan Ling Jane:</t>
        </r>
        <r>
          <rPr>
            <sz val="9"/>
            <color indexed="81"/>
            <rFont val="Tahoma"/>
            <family val="2"/>
          </rPr>
          <t xml:space="preserve">
Same with other formula except it is capped on the Column L</t>
        </r>
      </text>
    </comment>
    <comment authorId="0" ref="N153" shapeId="0">
      <text>
        <r>
          <rPr>
            <b/>
            <sz val="9"/>
            <color indexed="81"/>
            <rFont val="Tahoma"/>
            <family val="2"/>
          </rPr>
          <t>Sng Xuan Ling Jane:</t>
        </r>
        <r>
          <rPr>
            <sz val="9"/>
            <color indexed="81"/>
            <rFont val="Tahoma"/>
            <family val="2"/>
          </rPr>
          <t xml:space="preserve">
Formula will take the maximum value between deductibles+co-ins and co-payment</t>
        </r>
      </text>
    </comment>
    <comment authorId="0" ref="N155" shapeId="0">
      <text>
        <r>
          <rPr>
            <b/>
            <sz val="9"/>
            <color indexed="81"/>
            <rFont val="Tahoma"/>
            <family val="2"/>
          </rPr>
          <t>Sng Xuan Ling Jane:</t>
        </r>
        <r>
          <rPr>
            <sz val="9"/>
            <color indexed="81"/>
            <rFont val="Tahoma"/>
            <family val="2"/>
          </rPr>
          <t xml:space="preserve">
Formula will take the maximum value between deductibles+co-ins and co-payment</t>
        </r>
      </text>
    </comment>
    <comment authorId="1" ref="J162" shapeId="0">
      <text>
        <r>
          <rPr>
            <b/>
            <sz val="9"/>
            <color indexed="81"/>
            <rFont val="Tahoma"/>
            <family val="2"/>
          </rPr>
          <t>Chin Min Hui:</t>
        </r>
        <r>
          <rPr>
            <sz val="9"/>
            <color indexed="81"/>
            <rFont val="Tahoma"/>
            <family val="2"/>
          </rPr>
          <t xml:space="preserve">
Formula here is diff, deductible is not excluded from the claimable amount,
so co-ins= 10%*bill size</t>
        </r>
      </text>
    </comment>
    <comment authorId="1" ref="H180" shapeId="0">
      <text>
        <r>
          <rPr>
            <b/>
            <sz val="9"/>
            <color indexed="81"/>
            <rFont val="Tahoma"/>
            <family val="2"/>
          </rPr>
          <t>Chin Min Hui:</t>
        </r>
        <r>
          <rPr>
            <sz val="9"/>
            <color indexed="81"/>
            <rFont val="Tahoma"/>
            <family val="2"/>
          </rPr>
          <t xml:space="preserve">
formula is different from others, it is 50% of standard plan's co-ins
</t>
        </r>
      </text>
    </comment>
  </commentList>
</comments>
</file>

<file path=xl/comments2.xml><?xml version="1.0" encoding="utf-8"?>
<comments xmlns="http://schemas.openxmlformats.org/spreadsheetml/2006/main">
  <authors>
    <author>Sng Xuan Ling Jane</author>
    <author>Chin Min Hui</author>
  </authors>
  <commentList>
    <comment authorId="0" ref="B7" shapeId="0">
      <text>
        <r>
          <rPr>
            <b/>
            <sz val="9"/>
            <color indexed="81"/>
            <rFont val="Tahoma"/>
            <family val="2"/>
          </rPr>
          <t>Sng Xuan Ling Jane:</t>
        </r>
        <r>
          <rPr>
            <sz val="9"/>
            <color indexed="81"/>
            <rFont val="Tahoma"/>
            <family val="2"/>
          </rPr>
          <t xml:space="preserve">
Previously Vitalhealth A</t>
        </r>
      </text>
    </comment>
    <comment authorId="0" ref="G48" shapeId="0">
      <text>
        <r>
          <rPr>
            <b/>
            <sz val="9"/>
            <color indexed="81"/>
            <rFont val="Tahoma"/>
            <family val="2"/>
          </rPr>
          <t>Sng Xuan Ling Jane:</t>
        </r>
        <r>
          <rPr>
            <sz val="9"/>
            <color indexed="81"/>
            <rFont val="Tahoma"/>
            <family val="2"/>
          </rPr>
          <t xml:space="preserve">
deductible or co-pay 5% whichever is higher</t>
        </r>
      </text>
    </comment>
    <comment authorId="0" ref="G50" shapeId="0">
      <text>
        <r>
          <rPr>
            <b/>
            <sz val="9"/>
            <color indexed="81"/>
            <rFont val="Tahoma"/>
            <family val="2"/>
          </rPr>
          <t>Sng Xuan Ling Jane:</t>
        </r>
        <r>
          <rPr>
            <sz val="9"/>
            <color indexed="81"/>
            <rFont val="Tahoma"/>
            <family val="2"/>
          </rPr>
          <t xml:space="preserve">
deductible or co-pay 5% whichever is higher</t>
        </r>
      </text>
    </comment>
    <comment authorId="0" ref="B112" shapeId="0">
      <text>
        <r>
          <rPr>
            <b/>
            <sz val="9"/>
            <color indexed="81"/>
            <rFont val="Tahoma"/>
            <family val="2"/>
          </rPr>
          <t>Sng Xuan Ling Jane:</t>
        </r>
        <r>
          <rPr>
            <sz val="9"/>
            <color indexed="81"/>
            <rFont val="Tahoma"/>
            <family val="2"/>
          </rPr>
          <t xml:space="preserve">
Previously Vitalhealth A</t>
        </r>
      </text>
    </comment>
    <comment authorId="0" ref="N140" shapeId="0">
      <text>
        <r>
          <rPr>
            <b/>
            <sz val="9"/>
            <color indexed="81"/>
            <rFont val="Tahoma"/>
            <family val="2"/>
          </rPr>
          <t>Sng Xuan Ling Jane:</t>
        </r>
        <r>
          <rPr>
            <sz val="9"/>
            <color indexed="81"/>
            <rFont val="Tahoma"/>
            <family val="2"/>
          </rPr>
          <t xml:space="preserve">
Same with other formula except it is capped on the Column L</t>
        </r>
      </text>
    </comment>
    <comment authorId="0" ref="N141" shapeId="0">
      <text>
        <r>
          <rPr>
            <b/>
            <sz val="9"/>
            <color indexed="81"/>
            <rFont val="Tahoma"/>
            <family val="2"/>
          </rPr>
          <t>Sng Xuan Ling Jane:</t>
        </r>
        <r>
          <rPr>
            <sz val="9"/>
            <color indexed="81"/>
            <rFont val="Tahoma"/>
            <family val="2"/>
          </rPr>
          <t xml:space="preserve">
Same with other formula except it is capped on the Column L</t>
        </r>
      </text>
    </comment>
    <comment authorId="0" ref="N153" shapeId="0">
      <text>
        <r>
          <rPr>
            <b/>
            <sz val="9"/>
            <color indexed="81"/>
            <rFont val="Tahoma"/>
            <family val="2"/>
          </rPr>
          <t>Sng Xuan Ling Jane:</t>
        </r>
        <r>
          <rPr>
            <sz val="9"/>
            <color indexed="81"/>
            <rFont val="Tahoma"/>
            <family val="2"/>
          </rPr>
          <t xml:space="preserve">
Formula will take the maximum value between deductibles+co-ins and co-payment</t>
        </r>
      </text>
    </comment>
    <comment authorId="0" ref="N155" shapeId="0">
      <text>
        <r>
          <rPr>
            <b/>
            <sz val="9"/>
            <color indexed="81"/>
            <rFont val="Tahoma"/>
            <family val="2"/>
          </rPr>
          <t>Sng Xuan Ling Jane:</t>
        </r>
        <r>
          <rPr>
            <sz val="9"/>
            <color indexed="81"/>
            <rFont val="Tahoma"/>
            <family val="2"/>
          </rPr>
          <t xml:space="preserve">
Formula will take the maximum value between deductibles+co-ins and co-payment</t>
        </r>
      </text>
    </comment>
    <comment authorId="1" ref="J162" shapeId="0">
      <text>
        <r>
          <rPr>
            <b/>
            <sz val="9"/>
            <color indexed="81"/>
            <rFont val="Tahoma"/>
            <family val="2"/>
          </rPr>
          <t>Chin Min Hui:</t>
        </r>
        <r>
          <rPr>
            <sz val="9"/>
            <color indexed="81"/>
            <rFont val="Tahoma"/>
            <family val="2"/>
          </rPr>
          <t xml:space="preserve">
Formula here is diff, deductible is not excluded from the claimable amount,
so co-ins= 10%*bill size</t>
        </r>
      </text>
    </comment>
    <comment authorId="1" ref="H180" shapeId="0">
      <text>
        <r>
          <rPr>
            <b/>
            <sz val="9"/>
            <color indexed="81"/>
            <rFont val="Tahoma"/>
            <family val="2"/>
          </rPr>
          <t>Chin Min Hui:</t>
        </r>
        <r>
          <rPr>
            <sz val="9"/>
            <color indexed="81"/>
            <rFont val="Tahoma"/>
            <family val="2"/>
          </rPr>
          <t xml:space="preserve">
formula is different from others, it is 50% of standard plan's co-ins
</t>
        </r>
      </text>
    </comment>
  </commentList>
</comments>
</file>

<file path=xl/sharedStrings.xml><?xml version="1.0" encoding="utf-8"?>
<sst xmlns="http://schemas.openxmlformats.org/spreadsheetml/2006/main" count="2168" uniqueCount="68">
  <si>
    <t>AIA HealthShield Gold Max A</t>
  </si>
  <si>
    <t>AXA Shield Plan A</t>
  </si>
  <si>
    <t>Great Eastern Supreme Health P Plus</t>
  </si>
  <si>
    <t>Income Enhanced IncomeShield Preferred</t>
  </si>
  <si>
    <t>Prudential PruShield Premier</t>
  </si>
  <si>
    <t>Deciding Factor</t>
  </si>
  <si>
    <t>FORMULA (1+2+3+4), condition: apply column L on 4 if not blank</t>
  </si>
  <si>
    <t>N0.</t>
  </si>
  <si>
    <t>Insurer / Plan Name</t>
  </si>
  <si>
    <t>A) Rider</t>
  </si>
  <si>
    <t>B) Panel</t>
  </si>
  <si>
    <t>c) Pre-Authorisation</t>
  </si>
  <si>
    <t>1) Pro-Ration Factor</t>
  </si>
  <si>
    <t>2) Deductible (inpatient)</t>
  </si>
  <si>
    <t>Deductible Day Surg</t>
  </si>
  <si>
    <t>3) Co-Insurance</t>
  </si>
  <si>
    <t>Co-Insurance
capping</t>
  </si>
  <si>
    <t>Co-Insurance
Reimbursement</t>
  </si>
  <si>
    <t>4) Co-pay</t>
  </si>
  <si>
    <t>Co-pay
capping</t>
  </si>
  <si>
    <t>Main
Policy Year Limit</t>
  </si>
  <si>
    <t>Lifetime Limit</t>
  </si>
  <si>
    <t>Rider
Policy Year Limit</t>
  </si>
  <si>
    <t>No</t>
  </si>
  <si>
    <t>Yes</t>
  </si>
  <si>
    <t>unlimited</t>
  </si>
  <si>
    <r>
      <t>Income Enhanced IncomeShield Preferred</t>
    </r>
    <r>
      <rPr>
        <sz val="11"/>
        <color rgb="FFFF0000"/>
        <rFont val="Arial"/>
        <family val="2"/>
      </rPr>
      <t xml:space="preserve"> (Classic Care)</t>
    </r>
  </si>
  <si>
    <r>
      <t>Income Enhanced IncomeShield Preferred</t>
    </r>
    <r>
      <rPr>
        <sz val="11"/>
        <color rgb="FFFF0000"/>
        <rFont val="Arial"/>
        <family val="2"/>
      </rPr>
      <t xml:space="preserve"> (Deluxe Care)</t>
    </r>
  </si>
  <si>
    <r>
      <t xml:space="preserve">AIA HealthShield Gold Max A </t>
    </r>
    <r>
      <rPr>
        <sz val="11"/>
        <color rgb="FFFF0000"/>
        <rFont val="Arial"/>
        <family val="2"/>
      </rPr>
      <t>(Essential A)</t>
    </r>
  </si>
  <si>
    <r>
      <t xml:space="preserve">AIA HealthShield Gold Max A </t>
    </r>
    <r>
      <rPr>
        <sz val="11"/>
        <color rgb="FFFF0000"/>
        <rFont val="Arial"/>
        <family val="2"/>
      </rPr>
      <t>(Essential A Saver)</t>
    </r>
  </si>
  <si>
    <r>
      <t xml:space="preserve">AXA Shield Plan A </t>
    </r>
    <r>
      <rPr>
        <sz val="11"/>
        <color rgb="FFFF0000"/>
        <rFont val="Arial"/>
        <family val="2"/>
      </rPr>
      <t>(AXA Basic Care)</t>
    </r>
  </si>
  <si>
    <r>
      <t xml:space="preserve">Income Enhanced IncomeShield Preferred </t>
    </r>
    <r>
      <rPr>
        <sz val="11"/>
        <color rgb="FFFF0000"/>
        <rFont val="Arial"/>
        <family val="2"/>
      </rPr>
      <t>(Plus Rider)</t>
    </r>
  </si>
  <si>
    <r>
      <t xml:space="preserve">Income Enhanced IncomeShield Preferred </t>
    </r>
    <r>
      <rPr>
        <sz val="11"/>
        <color rgb="FFFF0000"/>
        <rFont val="Arial"/>
        <family val="2"/>
      </rPr>
      <t>(Assist Rider)</t>
    </r>
  </si>
  <si>
    <r>
      <t xml:space="preserve">Great Eastern Supreme Health P Plus </t>
    </r>
    <r>
      <rPr>
        <b/>
        <sz val="11"/>
        <color rgb="FFFF0000"/>
        <rFont val="Arial"/>
        <family val="2"/>
      </rPr>
      <t>(GREAT TotalHealth Elite-P)</t>
    </r>
  </si>
  <si>
    <r>
      <t xml:space="preserve">Prudential PruShield Premier </t>
    </r>
    <r>
      <rPr>
        <b/>
        <sz val="11"/>
        <color rgb="FFFF0000"/>
        <rFont val="Arial"/>
        <family val="2"/>
      </rPr>
      <t>(PRUextra Premier)</t>
    </r>
  </si>
  <si>
    <t xml:space="preserve"> Co-pay</t>
  </si>
  <si>
    <t>(4) Co-pay
with cap</t>
  </si>
  <si>
    <t>=OOP Payment</t>
  </si>
  <si>
    <t>Bill After Pro Ration</t>
  </si>
  <si>
    <r>
      <t xml:space="preserve">10% after </t>
    </r>
    <r>
      <rPr>
        <b/>
        <sz val="11"/>
        <color theme="1"/>
        <rFont val="Arial"/>
        <family val="2"/>
      </rPr>
      <t>(1-2)</t>
    </r>
  </si>
  <si>
    <t>Max patient pays for co-pay if this rule applies</t>
  </si>
  <si>
    <t>= col K unless amount is higer than cap, then cap applies</t>
  </si>
  <si>
    <t>bal of 1+2+3+4</t>
  </si>
  <si>
    <r>
      <t xml:space="preserve">% after </t>
    </r>
    <r>
      <rPr>
        <b/>
        <sz val="11"/>
        <color rgb="FFFF0000"/>
        <rFont val="Arial"/>
        <family val="2"/>
      </rPr>
      <t>(1-2)</t>
    </r>
  </si>
  <si>
    <t>Co-Insurance</t>
  </si>
  <si>
    <t>3) Co-Insurance with capping</t>
  </si>
  <si>
    <t>Claims Based Pricing</t>
  </si>
  <si>
    <t>Remarks</t>
  </si>
  <si>
    <t>Available until 31 Mar 2022</t>
  </si>
  <si>
    <t>5% co-payment or deductible whichever is higher</t>
  </si>
  <si>
    <t>Stop Loss</t>
  </si>
  <si>
    <t xml:space="preserve"> </t>
  </si>
  <si>
    <t>N/A</t>
  </si>
  <si>
    <r>
      <t xml:space="preserve">AIA HealthShield Gold Max A </t>
    </r>
    <r>
      <rPr>
        <b/>
        <sz val="11"/>
        <color rgb="FF00B050"/>
        <rFont val="Arial"/>
        <family val="2"/>
      </rPr>
      <t>(Max VitalHealth A)</t>
    </r>
  </si>
  <si>
    <t>Singlife Shield Plan 1</t>
  </si>
  <si>
    <r>
      <rPr>
        <sz val="11"/>
        <rFont val="Arial"/>
        <family val="2"/>
      </rPr>
      <t>Prudential PruShield Premier</t>
    </r>
    <r>
      <rPr>
        <sz val="11"/>
        <color rgb="FF333333"/>
        <rFont val="Arial"/>
        <family val="2"/>
      </rPr>
      <t xml:space="preserve"> </t>
    </r>
    <r>
      <rPr>
        <sz val="11"/>
        <color rgb="FFFF0000"/>
        <rFont val="Arial"/>
        <family val="2"/>
      </rPr>
      <t>(PRUextra Premier CoPay)</t>
    </r>
  </si>
  <si>
    <r>
      <rPr>
        <sz val="11"/>
        <rFont val="Arial"/>
        <family val="2"/>
      </rPr>
      <t>Prudential PruShield Premier</t>
    </r>
    <r>
      <rPr>
        <sz val="11"/>
        <color rgb="FF00B050"/>
        <rFont val="Arial"/>
        <family val="2"/>
      </rPr>
      <t xml:space="preserve"> </t>
    </r>
    <r>
      <rPr>
        <sz val="11"/>
        <color rgb="FFFF0000"/>
        <rFont val="Arial"/>
        <family val="2"/>
      </rPr>
      <t>(PRUextra Preferred CoPay)</t>
    </r>
  </si>
  <si>
    <r>
      <rPr>
        <sz val="11"/>
        <rFont val="Arial"/>
        <family val="2"/>
      </rPr>
      <t>Prudential PruShield Premier</t>
    </r>
    <r>
      <rPr>
        <sz val="11"/>
        <color rgb="FF00B050"/>
        <rFont val="Arial"/>
        <family val="2"/>
      </rPr>
      <t xml:space="preserve"> </t>
    </r>
    <r>
      <rPr>
        <sz val="11"/>
        <color rgb="FFFF0000"/>
        <rFont val="Arial"/>
        <family val="2"/>
      </rPr>
      <t>(PRUextra Premier Lite CoPay)</t>
    </r>
  </si>
  <si>
    <r>
      <rPr>
        <sz val="11"/>
        <color theme="1"/>
        <rFont val="Arial"/>
        <family val="2"/>
      </rPr>
      <t>AIA HealthShield Gold Max A</t>
    </r>
    <r>
      <rPr>
        <sz val="11"/>
        <color rgb="FFFF0000"/>
        <rFont val="Arial"/>
        <family val="2"/>
      </rPr>
      <t xml:space="preserve"> (Max VitalCare)</t>
    </r>
  </si>
  <si>
    <r>
      <rPr>
        <sz val="11"/>
        <color theme="1"/>
        <rFont val="Arial"/>
        <family val="2"/>
      </rPr>
      <t>Great Eastern Supreme Health P Plus</t>
    </r>
    <r>
      <rPr>
        <sz val="11"/>
        <color rgb="FF00B050"/>
        <rFont val="Arial"/>
        <family val="2"/>
      </rPr>
      <t xml:space="preserve"> </t>
    </r>
    <r>
      <rPr>
        <sz val="11"/>
        <color rgb="FFFF0000"/>
        <rFont val="Arial"/>
        <family val="2"/>
      </rPr>
      <t>(GREAT TotalCare Classic-P)</t>
    </r>
  </si>
  <si>
    <r>
      <rPr>
        <sz val="11"/>
        <rFont val="Arial"/>
        <family val="2"/>
      </rPr>
      <t>Great Eastern Supreme Health P Plus</t>
    </r>
    <r>
      <rPr>
        <sz val="11"/>
        <color rgb="FF333333"/>
        <rFont val="Arial"/>
        <family val="2"/>
      </rPr>
      <t xml:space="preserve"> </t>
    </r>
    <r>
      <rPr>
        <sz val="11"/>
        <color rgb="FFFF0000"/>
        <rFont val="Arial"/>
        <family val="2"/>
      </rPr>
      <t>(GREAT TotalCare Elite-P)</t>
    </r>
  </si>
  <si>
    <r>
      <rPr>
        <sz val="11"/>
        <rFont val="Arial"/>
        <family val="2"/>
      </rPr>
      <t xml:space="preserve">AXA Shield Plan A </t>
    </r>
    <r>
      <rPr>
        <sz val="11"/>
        <color rgb="FFFF0000"/>
        <rFont val="Arial"/>
        <family val="2"/>
      </rPr>
      <t>(AXA Enhanced Care)</t>
    </r>
  </si>
  <si>
    <r>
      <rPr>
        <sz val="11"/>
        <rFont val="Arial"/>
        <family val="2"/>
      </rPr>
      <t>Singlife Shield Plan 1</t>
    </r>
    <r>
      <rPr>
        <sz val="11"/>
        <color rgb="FF333333"/>
        <rFont val="Arial"/>
        <family val="2"/>
      </rPr>
      <t xml:space="preserve"> </t>
    </r>
    <r>
      <rPr>
        <sz val="11"/>
        <color rgb="FFFF0000"/>
        <rFont val="Arial"/>
        <family val="2"/>
      </rPr>
      <t>(Singlife Health Plus Private Lite)</t>
    </r>
  </si>
  <si>
    <r>
      <rPr>
        <sz val="11"/>
        <rFont val="Arial"/>
        <family val="2"/>
      </rPr>
      <t>Singlife Shield Plan 1</t>
    </r>
    <r>
      <rPr>
        <sz val="11"/>
        <color rgb="FF333333"/>
        <rFont val="Arial"/>
        <family val="2"/>
      </rPr>
      <t xml:space="preserve"> </t>
    </r>
    <r>
      <rPr>
        <sz val="11"/>
        <color rgb="FFFF0000"/>
        <rFont val="Arial"/>
        <family val="2"/>
      </rPr>
      <t>(Singlife Health Plus Deductible Cover)</t>
    </r>
  </si>
  <si>
    <r>
      <rPr>
        <sz val="11"/>
        <rFont val="Arial"/>
        <family val="2"/>
      </rPr>
      <t>Singlife Shield Plan 1</t>
    </r>
    <r>
      <rPr>
        <sz val="11"/>
        <color rgb="FF333333"/>
        <rFont val="Arial"/>
        <family val="2"/>
      </rPr>
      <t xml:space="preserve"> </t>
    </r>
    <r>
      <rPr>
        <sz val="11"/>
        <color rgb="FFFF0000"/>
        <rFont val="Arial"/>
        <family val="2"/>
      </rPr>
      <t>(Singlife Health Plus Private Cover)</t>
    </r>
  </si>
  <si>
    <r>
      <rPr>
        <sz val="11"/>
        <rFont val="Arial"/>
        <family val="2"/>
      </rPr>
      <t>Singlife Shield Plan 1</t>
    </r>
    <r>
      <rPr>
        <sz val="11"/>
        <color rgb="FF333333"/>
        <rFont val="Arial"/>
        <family val="2"/>
      </rPr>
      <t xml:space="preserve"> </t>
    </r>
    <r>
      <rPr>
        <sz val="11"/>
        <color rgb="FFFF0000"/>
        <rFont val="Arial"/>
        <family val="2"/>
      </rPr>
      <t>(Singlife Health Plus Private Prime)</t>
    </r>
  </si>
  <si>
    <r>
      <t xml:space="preserve">AIA HealthShield Gold Max A </t>
    </r>
    <r>
      <rPr>
        <sz val="11"/>
        <color rgb="FFFF0000"/>
        <rFont val="Arial"/>
        <family val="2"/>
      </rPr>
      <t>(Max VitalHealth A)</t>
    </r>
  </si>
  <si>
    <t>2) Deductible (Day Surg)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</si>
</sst>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&quot; &quot;;&quot;-&quot;#,##0.00&quot; &quot;;&quot; -&quot;#&quot; &quot;;@&quot; &quot;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333333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sz val="11"/>
      <color theme="1" tint="0.499984740745262"/>
      <name val="Arial"/>
      <family val="2"/>
    </font>
    <font>
      <b/>
      <sz val="11"/>
      <name val="Arial"/>
      <family val="2"/>
    </font>
    <font>
      <b/>
      <sz val="11"/>
      <color theme="1" tint="0.499984740745262"/>
      <name val="Arial"/>
      <family val="2"/>
    </font>
    <font>
      <b/>
      <sz val="11"/>
      <color theme="0" tint="-0.249977111117893"/>
      <name val="Arial"/>
      <family val="2"/>
    </font>
    <font>
      <b/>
      <sz val="11"/>
      <color rgb="FF333333"/>
      <name val="Arial"/>
      <family val="2"/>
    </font>
    <font>
      <b/>
      <sz val="11"/>
      <color rgb="FFFF0000"/>
      <name val="Arial"/>
      <family val="2"/>
    </font>
    <font>
      <sz val="11"/>
      <color rgb="FF00B05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00B05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ED5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">
    <xf borderId="0" fillId="0" fontId="0" numFmtId="0"/>
    <xf applyAlignment="0" applyBorder="0" applyFill="0" applyFont="0" applyProtection="0" borderId="0" fillId="0" fontId="1" numFmtId="9"/>
    <xf borderId="0" fillId="0" fontId="2" numFmtId="164"/>
    <xf borderId="0" fillId="0" fontId="2" numFmtId="164"/>
  </cellStyleXfs>
  <cellXfs count="188">
    <xf borderId="0" fillId="0" fontId="0" numFmtId="0" xfId="0"/>
    <xf applyAlignment="1" applyBorder="1" applyFill="1" applyFont="1" borderId="1" fillId="5" fontId="5" numFmtId="0" xfId="0">
      <alignment horizontal="left" vertical="center"/>
    </xf>
    <xf applyAlignment="1" applyBorder="1" applyFill="1" applyFont="1" applyNumberFormat="1" borderId="2" fillId="5" fontId="5" numFmtId="3" xfId="0">
      <alignment horizontal="center" vertical="center"/>
    </xf>
    <xf applyAlignment="1" applyBorder="1" applyFill="1" applyFont="1" borderId="1" fillId="3" fontId="4" numFmtId="0" xfId="0">
      <alignment horizontal="center" vertical="center"/>
    </xf>
    <xf applyAlignment="1" applyBorder="1" applyFill="1" applyFont="1" borderId="1" fillId="2" fontId="4" numFmtId="0" xfId="0">
      <alignment horizontal="left" vertical="center"/>
    </xf>
    <xf applyAlignment="1" applyBorder="1" applyFill="1" applyFont="1" borderId="1" fillId="6" fontId="4" numFmtId="0" xfId="0">
      <alignment horizontal="left" vertical="center"/>
    </xf>
    <xf applyAlignment="1" applyBorder="1" applyFill="1" applyFont="1" borderId="1" fillId="7" fontId="5" numFmtId="0" xfId="0">
      <alignment horizontal="left" vertical="center"/>
    </xf>
    <xf applyAlignment="1" applyBorder="1" applyFill="1" applyFont="1" applyNumberFormat="1" borderId="1" fillId="7" fontId="5" numFmtId="3" xfId="0">
      <alignment horizontal="center" vertical="center"/>
    </xf>
    <xf applyAlignment="1" applyBorder="1" applyFill="1" applyFont="1" borderId="1" fillId="7" fontId="5" numFmtId="9" xfId="1">
      <alignment horizontal="center" vertical="center"/>
    </xf>
    <xf applyAlignment="1" applyBorder="1" applyFill="1" applyFont="1" applyNumberFormat="1" borderId="2" fillId="7" fontId="5" numFmtId="3" xfId="0">
      <alignment horizontal="center" vertical="center" wrapText="1"/>
    </xf>
    <xf applyAlignment="1" applyBorder="1" applyFill="1" applyFont="1" borderId="1" fillId="7" fontId="5" numFmtId="9" xfId="1">
      <alignment horizontal="center" vertical="center" wrapText="1"/>
    </xf>
    <xf applyAlignment="1" applyBorder="1" applyFill="1" applyFont="1" borderId="1" fillId="7" fontId="5" numFmtId="0" xfId="0">
      <alignment horizontal="center" vertical="center"/>
    </xf>
    <xf applyAlignment="1" applyBorder="1" applyFill="1" applyFont="1" borderId="1" fillId="8" fontId="4" numFmtId="0" xfId="0">
      <alignment horizontal="left" vertical="center"/>
    </xf>
    <xf applyAlignment="1" applyBorder="1" applyFill="1" applyFont="1" applyNumberFormat="1" borderId="2" fillId="5" fontId="5" numFmtId="3" xfId="0">
      <alignment horizontal="center" vertical="center" wrapText="1"/>
    </xf>
    <xf applyAlignment="1" applyBorder="1" applyFill="1" applyFont="1" borderId="2" fillId="5" fontId="5" numFmtId="0" xfId="0">
      <alignment horizontal="center" vertical="center"/>
    </xf>
    <xf applyAlignment="1" applyBorder="1" applyFill="1" applyFont="1" borderId="2" fillId="5" fontId="5" numFmtId="9" xfId="1">
      <alignment horizontal="center" vertical="center" wrapText="1"/>
    </xf>
    <xf applyAlignment="1" applyBorder="1" applyFill="1" applyFont="1" borderId="2" fillId="5" fontId="5" numFmtId="9" xfId="1">
      <alignment horizontal="center" vertical="center"/>
    </xf>
    <xf applyAlignment="1" applyBorder="1" applyFill="1" applyFont="1" borderId="2" fillId="3" fontId="4" numFmtId="0" xfId="0">
      <alignment horizontal="center" vertical="center"/>
    </xf>
    <xf applyAlignment="1" applyBorder="1" applyFill="1" applyFont="1" borderId="2" fillId="2" fontId="4" numFmtId="0" xfId="0">
      <alignment horizontal="center" vertical="center"/>
    </xf>
    <xf applyAlignment="1" applyBorder="1" applyFill="1" applyFont="1" borderId="2" fillId="6" fontId="4" numFmtId="0" xfId="0">
      <alignment horizontal="center" vertical="center"/>
    </xf>
    <xf applyAlignment="1" applyBorder="1" applyFill="1" applyFont="1" borderId="2" fillId="7" fontId="5" numFmtId="9" xfId="1">
      <alignment horizontal="center" vertical="center" wrapText="1"/>
    </xf>
    <xf applyAlignment="1" applyBorder="1" applyFill="1" applyFont="1" borderId="2" fillId="7" fontId="5" numFmtId="0" xfId="0">
      <alignment horizontal="center" vertical="center"/>
    </xf>
    <xf applyAlignment="1" applyBorder="1" applyFill="1" applyFont="1" borderId="2" fillId="7" fontId="5" numFmtId="9" xfId="1">
      <alignment horizontal="center" vertical="center"/>
    </xf>
    <xf applyAlignment="1" applyBorder="1" applyFill="1" applyFont="1" borderId="2" fillId="8" fontId="4" numFmtId="0" xfId="0">
      <alignment horizontal="center" vertical="center"/>
    </xf>
    <xf applyAlignment="1" applyBorder="1" applyFill="1" applyFont="1" borderId="1" fillId="3" fontId="7" numFmtId="0" xfId="0">
      <alignment horizontal="center" vertical="center"/>
    </xf>
    <xf applyAlignment="1" applyBorder="1" applyFill="1" applyFont="1" borderId="1" fillId="2" fontId="7" numFmtId="0" xfId="0">
      <alignment horizontal="center" vertical="center"/>
    </xf>
    <xf applyAlignment="1" applyBorder="1" applyFill="1" applyFont="1" borderId="1" fillId="6" fontId="7" numFmtId="0" xfId="0">
      <alignment horizontal="center" vertical="center"/>
    </xf>
    <xf applyAlignment="1" applyBorder="1" applyFill="1" applyFont="1" borderId="1" fillId="7" fontId="7" numFmtId="0" xfId="0">
      <alignment horizontal="center" vertical="center"/>
    </xf>
    <xf applyAlignment="1" applyBorder="1" applyFill="1" applyFont="1" borderId="1" fillId="8" fontId="7" numFmtId="0" xfId="0">
      <alignment horizontal="center" vertical="center"/>
    </xf>
    <xf applyAlignment="1" applyBorder="1" applyFont="1" borderId="1" fillId="0" fontId="8" numFmtId="0" xfId="0">
      <alignment horizontal="center" vertical="center" wrapText="1"/>
    </xf>
    <xf applyAlignment="1" applyBorder="1" applyFont="1" borderId="1" fillId="0" fontId="8" numFmtId="0" xfId="0">
      <alignment horizontal="center" vertical="center"/>
    </xf>
    <xf applyAlignment="1" applyBorder="1" applyFill="1" applyFont="1" borderId="2" fillId="5" fontId="7" numFmtId="0" xfId="0">
      <alignment horizontal="center" vertical="center"/>
    </xf>
    <xf applyAlignment="1" applyBorder="1" applyFill="1" applyFont="1" borderId="2" fillId="5" fontId="7" numFmtId="0" xfId="0">
      <alignment horizontal="center" vertical="center" wrapText="1"/>
    </xf>
    <xf applyAlignment="1" applyBorder="1" applyFill="1" applyFont="1" applyNumberFormat="1" borderId="2" fillId="5" fontId="7" numFmtId="3" xfId="0">
      <alignment horizontal="center" vertical="center" wrapText="1"/>
    </xf>
    <xf applyAlignment="1" applyBorder="1" applyFill="1" applyFont="1" borderId="1" fillId="3" fontId="7" numFmtId="9" xfId="1">
      <alignment horizontal="center" vertical="center" wrapText="1"/>
    </xf>
    <xf applyAlignment="1" applyBorder="1" applyFill="1" applyFont="1" applyNumberFormat="1" borderId="2" fillId="3" fontId="7" numFmtId="3" xfId="0">
      <alignment horizontal="center" vertical="center" wrapText="1"/>
    </xf>
    <xf applyAlignment="1" applyBorder="1" applyFill="1" applyFont="1" borderId="1" fillId="2" fontId="7" numFmtId="9" xfId="1">
      <alignment horizontal="center" vertical="center" wrapText="1"/>
    </xf>
    <xf applyAlignment="1" applyBorder="1" applyFill="1" applyFont="1" applyNumberFormat="1" borderId="2" fillId="2" fontId="7" numFmtId="3" xfId="0">
      <alignment horizontal="center" vertical="center" wrapText="1"/>
    </xf>
    <xf applyAlignment="1" applyBorder="1" applyFill="1" applyFont="1" borderId="2" fillId="2" fontId="7" numFmtId="9" xfId="1">
      <alignment horizontal="center" vertical="center" wrapText="1"/>
    </xf>
    <xf applyAlignment="1" applyBorder="1" applyFill="1" applyFont="1" borderId="1" fillId="6" fontId="7" numFmtId="9" xfId="1">
      <alignment horizontal="center" vertical="center" wrapText="1"/>
    </xf>
    <xf applyAlignment="1" applyBorder="1" applyFill="1" applyFont="1" applyNumberFormat="1" borderId="2" fillId="6" fontId="7" numFmtId="3" xfId="0">
      <alignment horizontal="center" vertical="center" wrapText="1"/>
    </xf>
    <xf applyAlignment="1" applyBorder="1" applyFill="1" applyFont="1" borderId="1" fillId="7" fontId="7" numFmtId="9" xfId="1">
      <alignment horizontal="center" vertical="center" wrapText="1"/>
    </xf>
    <xf applyAlignment="1" applyBorder="1" applyFill="1" applyFont="1" applyNumberFormat="1" borderId="2" fillId="7" fontId="7" numFmtId="3" xfId="0">
      <alignment horizontal="center" vertical="center" wrapText="1"/>
    </xf>
    <xf applyAlignment="1" applyBorder="1" applyFill="1" applyFont="1" borderId="2" fillId="7" fontId="7" numFmtId="9" xfId="1">
      <alignment horizontal="center" vertical="center" wrapText="1"/>
    </xf>
    <xf applyAlignment="1" applyBorder="1" applyFill="1" applyFont="1" borderId="1" fillId="8" fontId="7" numFmtId="9" xfId="1">
      <alignment horizontal="center" vertical="center" wrapText="1"/>
    </xf>
    <xf applyAlignment="1" applyBorder="1" applyFill="1" applyFont="1" applyNumberFormat="1" borderId="2" fillId="8" fontId="7" numFmtId="3" xfId="0">
      <alignment horizontal="center" vertical="center" wrapText="1"/>
    </xf>
    <xf applyAlignment="1" applyBorder="1" applyFont="1" borderId="1" fillId="0" fontId="8" numFmtId="0" xfId="0">
      <alignment horizontal="left" vertical="center"/>
    </xf>
    <xf applyAlignment="1" applyBorder="1" applyFill="1" applyFont="1" borderId="1" fillId="9" fontId="8" numFmtId="0" xfId="0">
      <alignment horizontal="left" vertical="center"/>
    </xf>
    <xf applyFont="1" borderId="0" fillId="0" fontId="3" numFmtId="0" xfId="0"/>
    <xf applyFont="1" borderId="0" fillId="0" fontId="10" numFmtId="0" xfId="0"/>
    <xf applyFont="1" borderId="0" fillId="0" fontId="9" numFmtId="0" xfId="0"/>
    <xf applyAlignment="1" applyBorder="1" applyFill="1" applyFont="1" applyNumberFormat="1" borderId="1" fillId="6" fontId="7" numFmtId="3" xfId="1">
      <alignment horizontal="center" vertical="center" wrapText="1"/>
    </xf>
    <xf applyAlignment="1" applyBorder="1" applyFill="1" applyFont="1" applyNumberFormat="1" borderId="1" fillId="7" fontId="5" numFmtId="3" xfId="0">
      <alignment horizontal="center" vertical="center" wrapText="1"/>
    </xf>
    <xf applyAlignment="1" applyBorder="1" applyFill="1" applyFont="1" applyNumberFormat="1" borderId="1" fillId="7" fontId="7" numFmtId="3" xfId="0">
      <alignment horizontal="center" vertical="center" wrapText="1"/>
    </xf>
    <xf applyAlignment="1" applyBorder="1" applyFill="1" applyFont="1" borderId="2" fillId="8" fontId="7" numFmtId="9" xfId="1">
      <alignment horizontal="center" vertical="center" wrapText="1"/>
    </xf>
    <xf applyBorder="1" applyFont="1" borderId="1" fillId="0" fontId="3" numFmtId="0" xfId="0"/>
    <xf applyAlignment="1" applyBorder="1" applyFont="1" borderId="1" fillId="0" fontId="2" numFmtId="0" xfId="0">
      <alignment horizontal="center"/>
    </xf>
    <xf applyAlignment="1" applyBorder="1" applyFont="1" borderId="1" fillId="0" fontId="2" numFmtId="0" xfId="0">
      <alignment horizontal="center" wrapText="1"/>
    </xf>
    <xf applyAlignment="1" applyBorder="1" applyFont="1" borderId="1" fillId="0" fontId="5" numFmtId="0" quotePrefix="1" xfId="0">
      <alignment horizontal="center" wrapText="1"/>
    </xf>
    <xf applyAlignment="1" applyBorder="1" applyFont="1" applyNumberFormat="1" borderId="1" fillId="0" fontId="2" numFmtId="3" xfId="0">
      <alignment horizontal="center"/>
    </xf>
    <xf applyAlignment="1" applyBorder="1" applyFont="1" applyNumberFormat="1" borderId="1" fillId="0" fontId="5" numFmtId="3" xfId="0">
      <alignment horizontal="center"/>
    </xf>
    <xf applyAlignment="1" applyBorder="1" applyFill="1" applyFont="1" borderId="1" fillId="11" fontId="5" numFmtId="0" xfId="0">
      <alignment horizontal="left" vertical="center"/>
    </xf>
    <xf applyAlignment="1" applyBorder="1" applyFill="1" applyFont="1" borderId="1" fillId="11" fontId="4" numFmtId="0" xfId="0">
      <alignment horizontal="center" vertical="center"/>
    </xf>
    <xf applyAlignment="1" applyBorder="1" applyFill="1" applyFont="1" applyNumberFormat="1" borderId="1" fillId="11" fontId="5" numFmtId="3" xfId="0">
      <alignment horizontal="center" vertical="center"/>
    </xf>
    <xf applyAlignment="1" applyBorder="1" applyFill="1" applyFont="1" borderId="2" fillId="11" fontId="5" numFmtId="9" xfId="1">
      <alignment horizontal="center" vertical="center"/>
    </xf>
    <xf applyAlignment="1" applyBorder="1" applyFill="1" applyFont="1" applyNumberFormat="1" borderId="2" fillId="11" fontId="5" numFmtId="3" xfId="0">
      <alignment horizontal="center" vertical="center"/>
    </xf>
    <xf applyAlignment="1" applyBorder="1" applyFill="1" applyFont="1" borderId="2" fillId="11" fontId="5" numFmtId="0" xfId="0">
      <alignment horizontal="center" vertical="center"/>
    </xf>
    <xf applyAlignment="1" applyBorder="1" applyFill="1" applyFont="1" applyNumberFormat="1" borderId="2" fillId="11" fontId="7" numFmtId="3" xfId="0">
      <alignment horizontal="center" vertical="center" wrapText="1"/>
    </xf>
    <xf applyAlignment="1" applyBorder="1" applyFill="1" applyFont="1" borderId="1" fillId="11" fontId="7" numFmtId="0" xfId="0">
      <alignment horizontal="center" vertical="center"/>
    </xf>
    <xf applyAlignment="1" applyBorder="1" applyFill="1" applyFont="1" borderId="2" fillId="11" fontId="7" numFmtId="9" xfId="1">
      <alignment vertical="center" wrapText="1"/>
    </xf>
    <xf applyAlignment="1" applyBorder="1" applyFill="1" applyFont="1" borderId="1" fillId="11" fontId="7" numFmtId="9" xfId="1">
      <alignment vertical="center" wrapText="1"/>
    </xf>
    <xf applyAlignment="1" applyBorder="1" applyFill="1" applyFont="1" borderId="1" fillId="11" fontId="4" numFmtId="0" xfId="0">
      <alignment horizontal="left" vertical="center"/>
    </xf>
    <xf applyAlignment="1" applyBorder="1" applyFill="1" applyFont="1" applyNumberFormat="1" borderId="1" fillId="11" fontId="7" numFmtId="3" xfId="0">
      <alignment horizontal="center" vertical="center" wrapText="1"/>
    </xf>
    <xf applyAlignment="1" applyBorder="1" applyFill="1" applyFont="1" borderId="1" fillId="11" fontId="7" numFmtId="9" xfId="1">
      <alignment horizontal="center" vertical="center" wrapText="1"/>
    </xf>
    <xf applyAlignment="1" applyBorder="1" applyFill="1" applyFont="1" borderId="2" fillId="11" fontId="7" numFmtId="9" xfId="1">
      <alignment horizontal="center" vertical="center" wrapText="1"/>
    </xf>
    <xf applyAlignment="1" applyBorder="1" applyFill="1" applyFont="1" borderId="1" fillId="11" fontId="11" numFmtId="0" xfId="0">
      <alignment horizontal="left" vertical="center"/>
    </xf>
    <xf applyAlignment="1" applyBorder="1" applyFill="1" applyFont="1" borderId="1" fillId="7" fontId="4" numFmtId="0" xfId="0">
      <alignment horizontal="center" vertical="center"/>
    </xf>
    <xf applyAlignment="1" applyBorder="1" applyFill="1" applyFont="1" borderId="2" fillId="7" fontId="7" numFmtId="9" xfId="1">
      <alignment vertical="center" wrapText="1"/>
    </xf>
    <xf applyAlignment="1" applyBorder="1" applyFill="1" applyFont="1" borderId="1" fillId="7" fontId="7" numFmtId="9" xfId="1">
      <alignment vertical="center" wrapText="1"/>
    </xf>
    <xf applyAlignment="1" applyBorder="1" applyFill="1" applyFont="1" borderId="1" fillId="10" fontId="2" numFmtId="0" xfId="0">
      <alignment horizontal="center" wrapText="1"/>
    </xf>
    <xf applyAlignment="1" applyBorder="1" applyFill="1" applyFont="1" borderId="1" fillId="10" fontId="2" numFmtId="0" xfId="0">
      <alignment horizontal="center"/>
    </xf>
    <xf applyAlignment="1" applyBorder="1" applyFill="1" applyFont="1" applyNumberFormat="1" borderId="1" fillId="10" fontId="5" numFmtId="3" xfId="0">
      <alignment horizontal="center" vertical="center" wrapText="1"/>
    </xf>
    <xf applyFill="1" borderId="0" fillId="5" fontId="0" numFmtId="0" xfId="0"/>
    <xf applyAlignment="1" applyBorder="1" applyFill="1" applyFont="1" borderId="1" fillId="11" fontId="13" numFmtId="0" xfId="0">
      <alignment horizontal="left" vertical="center"/>
    </xf>
    <xf applyAlignment="1" applyBorder="1" applyFill="1" applyFont="1" borderId="1" fillId="5" fontId="7" numFmtId="0" xfId="0">
      <alignment horizontal="center" vertical="center" wrapText="1"/>
    </xf>
    <xf applyBorder="1" borderId="1" fillId="0" fontId="0" numFmtId="0" xfId="0"/>
    <xf applyAlignment="1" applyBorder="1" applyFill="1" applyFont="1" borderId="1" fillId="6" fontId="13" numFmtId="0" xfId="0">
      <alignment horizontal="left" vertical="center"/>
    </xf>
    <xf applyAlignment="1" applyBorder="1" applyFill="1" applyFont="1" borderId="1" fillId="8" fontId="13" numFmtId="0" xfId="0">
      <alignment horizontal="left" vertical="center"/>
    </xf>
    <xf applyAlignment="1" applyFont="1" borderId="0" fillId="0" fontId="3" numFmtId="0" xfId="0">
      <alignment horizontal="center" vertical="center"/>
    </xf>
    <xf applyAlignment="1" applyBorder="1" applyFont="1" borderId="1" fillId="0" fontId="5" numFmtId="0" xfId="0">
      <alignment horizontal="center" vertical="center"/>
    </xf>
    <xf applyAlignment="1" applyBorder="1" applyFill="1" applyFont="1" borderId="1" fillId="11" fontId="5" numFmtId="0" xfId="0">
      <alignment horizontal="center" vertical="center"/>
    </xf>
    <xf applyAlignment="1" applyBorder="1" applyFill="1" applyFont="1" borderId="1" fillId="11" fontId="5" numFmtId="9" xfId="1">
      <alignment horizontal="center" vertical="center"/>
    </xf>
    <xf applyAlignment="1" applyBorder="1" applyFont="1" borderId="1" fillId="0" fontId="2" numFmtId="0" xfId="0">
      <alignment horizontal="center" vertical="center"/>
    </xf>
    <xf applyAlignment="1" applyBorder="1" applyFill="1" applyFont="1" borderId="1" fillId="9" fontId="8" numFmtId="0" xfId="0">
      <alignment horizontal="left" wrapText="1"/>
    </xf>
    <xf applyAlignment="1" applyBorder="1" applyFill="1" applyFont="1" borderId="1" fillId="9" fontId="8" numFmtId="0" xfId="0">
      <alignment horizontal="center" wrapText="1"/>
    </xf>
    <xf applyAlignment="1" applyBorder="1" applyFill="1" applyFont="1" borderId="1" fillId="9" fontId="3" numFmtId="0" xfId="0">
      <alignment horizontal="center" wrapText="1"/>
    </xf>
    <xf applyAlignment="1" applyBorder="1" applyFill="1" applyFont="1" borderId="1" fillId="9" fontId="8" numFmtId="0" quotePrefix="1" xfId="0">
      <alignment horizontal="center" wrapText="1"/>
    </xf>
    <xf applyAlignment="1" applyBorder="1" applyFont="1" borderId="1" fillId="0" fontId="2" numFmtId="0" xfId="0">
      <alignment wrapText="1"/>
    </xf>
    <xf applyAlignment="1" applyBorder="1" applyFill="1" applyFont="1" borderId="1" fillId="10" fontId="8" numFmtId="0" xfId="0">
      <alignment horizontal="center" wrapText="1"/>
    </xf>
    <xf applyAlignment="1" applyBorder="1" applyFont="1" borderId="1" fillId="0" fontId="6" numFmtId="0" xfId="0">
      <alignment horizontal="center" wrapText="1"/>
    </xf>
    <xf applyAlignment="1" borderId="0" fillId="0" fontId="0" numFmtId="0" xfId="0">
      <alignment horizontal="center"/>
    </xf>
    <xf applyAlignment="1" applyBorder="1" applyFill="1" applyFont="1" borderId="2" fillId="4" fontId="5" numFmtId="9" xfId="1">
      <alignment horizontal="center" vertical="center"/>
    </xf>
    <xf applyFill="1" borderId="0" fillId="11" fontId="0" numFmtId="0" xfId="0"/>
    <xf applyAlignment="1" applyBorder="1" applyFill="1" applyFont="1" applyNumberFormat="1" borderId="1" fillId="10" fontId="5" numFmtId="3" xfId="0">
      <alignment horizontal="center"/>
    </xf>
    <xf applyAlignment="1" applyBorder="1" applyFill="1" applyFont="1" borderId="1" fillId="4" fontId="5" numFmtId="9" xfId="1">
      <alignment horizontal="center" vertical="center"/>
    </xf>
    <xf applyAlignment="1" applyBorder="1" applyFill="1" applyFont="1" borderId="1" fillId="2" fontId="5" numFmtId="0" xfId="0">
      <alignment horizontal="center" vertical="center"/>
    </xf>
    <xf applyAlignment="1" applyBorder="1" applyFill="1" applyFont="1" borderId="1" fillId="6" fontId="5" numFmtId="0" xfId="0">
      <alignment horizontal="center" vertical="center"/>
    </xf>
    <xf applyAlignment="1" applyBorder="1" applyFill="1" applyFont="1" borderId="1" fillId="8" fontId="5" numFmtId="0" xfId="0">
      <alignment horizontal="center" vertical="center"/>
    </xf>
    <xf applyAlignment="1" applyBorder="1" applyFill="1" applyFont="1" applyNumberFormat="1" borderId="1" fillId="3" fontId="7" numFmtId="3" xfId="0">
      <alignment horizontal="center" vertical="center" wrapText="1"/>
    </xf>
    <xf applyAlignment="1" applyBorder="1" applyFill="1" applyFont="1" borderId="1" fillId="3" fontId="7" numFmtId="9" xfId="1">
      <alignment vertical="center" wrapText="1"/>
    </xf>
    <xf applyAlignment="1" applyBorder="1" applyFill="1" applyFont="1" borderId="1" fillId="5" fontId="5" numFmtId="0" xfId="0">
      <alignment horizontal="center"/>
    </xf>
    <xf applyAlignment="1" applyBorder="1" applyFill="1" applyFont="1" borderId="1" fillId="7" fontId="5" numFmtId="0" xfId="0">
      <alignment horizontal="center"/>
    </xf>
    <xf applyAlignment="1" applyBorder="1" applyFill="1" applyFont="1" borderId="1" fillId="11" fontId="5" numFmtId="0" xfId="0">
      <alignment horizontal="center"/>
    </xf>
    <xf applyAlignment="1" applyBorder="1" applyFill="1" applyFont="1" borderId="1" fillId="3" fontId="5" numFmtId="0" xfId="0">
      <alignment horizontal="center"/>
    </xf>
    <xf applyAlignment="1" applyBorder="1" applyFill="1" applyFont="1" borderId="1" fillId="2" fontId="5" numFmtId="0" xfId="0">
      <alignment horizontal="center"/>
    </xf>
    <xf applyAlignment="1" applyBorder="1" applyFill="1" applyFont="1" borderId="1" fillId="6" fontId="5" numFmtId="0" xfId="0">
      <alignment horizontal="center"/>
    </xf>
    <xf applyAlignment="1" applyBorder="1" applyFill="1" applyFont="1" borderId="1" fillId="8" fontId="5" numFmtId="0" xfId="0">
      <alignment horizontal="center"/>
    </xf>
    <xf applyAlignment="1" applyBorder="1" applyFill="1" applyFont="1" borderId="1" fillId="11" fontId="8" numFmtId="0" xfId="0">
      <alignment horizontal="center"/>
    </xf>
    <xf applyAlignment="1" applyBorder="1" applyFill="1" applyFont="1" borderId="1" fillId="3" fontId="5" numFmtId="0" xfId="0">
      <alignment horizontal="center" vertical="center"/>
    </xf>
    <xf applyAlignment="1" applyBorder="1" applyFill="1" applyFont="1" borderId="1" fillId="3" fontId="5" numFmtId="9" xfId="1">
      <alignment horizontal="center" vertical="center"/>
    </xf>
    <xf applyAlignment="1" applyBorder="1" applyFill="1" applyFont="1" applyNumberFormat="1" borderId="1" fillId="3" fontId="5" numFmtId="3" xfId="0">
      <alignment horizontal="center" vertical="center"/>
    </xf>
    <xf applyAlignment="1" applyBorder="1" applyFill="1" applyFont="1" borderId="2" fillId="3" fontId="5" numFmtId="9" xfId="1">
      <alignment horizontal="center" vertical="center"/>
    </xf>
    <xf applyAlignment="1" applyBorder="1" applyFill="1" applyFont="1" applyNumberFormat="1" borderId="2" fillId="3" fontId="5" numFmtId="3" xfId="0">
      <alignment horizontal="center" vertical="center" wrapText="1"/>
    </xf>
    <xf applyAlignment="1" applyBorder="1" applyFill="1" applyFont="1" borderId="1" fillId="3" fontId="5" numFmtId="9" xfId="1">
      <alignment horizontal="center" vertical="center" wrapText="1"/>
    </xf>
    <xf applyAlignment="1" applyBorder="1" applyFill="1" applyFont="1" borderId="1" fillId="2" fontId="5" numFmtId="9" xfId="1">
      <alignment horizontal="center" vertical="center"/>
    </xf>
    <xf applyAlignment="1" applyBorder="1" applyFill="1" applyFont="1" applyNumberFormat="1" borderId="1" fillId="2" fontId="5" numFmtId="3" xfId="0">
      <alignment horizontal="center" vertical="center"/>
    </xf>
    <xf applyAlignment="1" applyBorder="1" applyFill="1" applyFont="1" borderId="2" fillId="2" fontId="5" numFmtId="9" xfId="1">
      <alignment horizontal="center" vertical="center"/>
    </xf>
    <xf applyAlignment="1" applyBorder="1" applyFill="1" applyFont="1" applyNumberFormat="1" borderId="2" fillId="2" fontId="5" numFmtId="3" xfId="0">
      <alignment horizontal="center" vertical="center" wrapText="1"/>
    </xf>
    <xf applyAlignment="1" applyBorder="1" applyFill="1" applyFont="1" borderId="1" fillId="2" fontId="5" numFmtId="9" xfId="1">
      <alignment horizontal="center" vertical="center" wrapText="1"/>
    </xf>
    <xf applyAlignment="1" applyBorder="1" applyFill="1" applyFont="1" applyNumberFormat="1" borderId="1" fillId="5" fontId="5" numFmtId="3" xfId="0">
      <alignment horizontal="center" vertical="center"/>
    </xf>
    <xf applyAlignment="1" applyBorder="1" applyFill="1" applyFont="1" borderId="1" fillId="3" fontId="5" numFmtId="0" xfId="0">
      <alignment horizontal="left" vertical="center"/>
    </xf>
    <xf applyAlignment="1" applyBorder="1" applyFill="1" applyFont="1" borderId="2" fillId="2" fontId="5" numFmtId="0" xfId="0">
      <alignment horizontal="center" vertical="center"/>
    </xf>
    <xf applyAlignment="1" applyBorder="1" applyFill="1" applyFont="1" borderId="2" fillId="2" fontId="5" numFmtId="9" xfId="1">
      <alignment horizontal="center" vertical="center" wrapText="1"/>
    </xf>
    <xf applyAlignment="1" applyBorder="1" applyFill="1" applyFont="1" borderId="1" fillId="6" fontId="5" numFmtId="9" xfId="1">
      <alignment horizontal="center" vertical="center"/>
    </xf>
    <xf applyAlignment="1" applyBorder="1" applyFill="1" applyFont="1" applyNumberFormat="1" borderId="1" fillId="6" fontId="5" numFmtId="3" xfId="0">
      <alignment horizontal="center" vertical="center"/>
    </xf>
    <xf applyAlignment="1" applyBorder="1" applyFill="1" applyFont="1" borderId="2" fillId="6" fontId="5" numFmtId="9" xfId="1">
      <alignment horizontal="center" vertical="center"/>
    </xf>
    <xf applyAlignment="1" applyBorder="1" applyFill="1" applyFont="1" applyNumberFormat="1" borderId="2" fillId="6" fontId="5" numFmtId="3" xfId="0">
      <alignment horizontal="center" vertical="center" wrapText="1"/>
    </xf>
    <xf applyAlignment="1" applyBorder="1" applyFill="1" applyFont="1" borderId="1" fillId="6" fontId="5" numFmtId="9" xfId="1">
      <alignment horizontal="center" vertical="center" wrapText="1"/>
    </xf>
    <xf applyAlignment="1" applyBorder="1" applyFill="1" applyFont="1" applyNumberFormat="1" borderId="1" fillId="4" fontId="5" numFmtId="3" xfId="0">
      <alignment horizontal="center" vertical="center"/>
    </xf>
    <xf applyAlignment="1" applyBorder="1" applyFill="1" applyFont="1" applyNumberFormat="1" borderId="2" fillId="4" fontId="5" numFmtId="3" xfId="0">
      <alignment horizontal="center" vertical="center" wrapText="1"/>
    </xf>
    <xf applyAlignment="1" applyBorder="1" applyFill="1" applyFont="1" borderId="1" fillId="4" fontId="5" numFmtId="0" xfId="0">
      <alignment horizontal="center" vertical="center"/>
    </xf>
    <xf applyAlignment="1" applyBorder="1" applyFill="1" applyFont="1" borderId="1" fillId="4" fontId="5" numFmtId="9" xfId="1">
      <alignment horizontal="center" vertical="center" wrapText="1"/>
    </xf>
    <xf applyAlignment="1" applyBorder="1" applyFill="1" applyFont="1" borderId="2" fillId="4" fontId="5" numFmtId="0" xfId="0">
      <alignment horizontal="center" vertical="center"/>
    </xf>
    <xf applyAlignment="1" applyBorder="1" applyFill="1" applyFont="1" borderId="2" fillId="4" fontId="5" numFmtId="9" xfId="1">
      <alignment horizontal="center" vertical="center" wrapText="1"/>
    </xf>
    <xf applyAlignment="1" applyBorder="1" applyFill="1" applyFont="1" borderId="1" fillId="8" fontId="5" numFmtId="9" xfId="1">
      <alignment horizontal="center" vertical="center"/>
    </xf>
    <xf applyAlignment="1" applyBorder="1" applyFill="1" applyFont="1" applyNumberFormat="1" borderId="1" fillId="8" fontId="5" numFmtId="3" xfId="0">
      <alignment horizontal="center" vertical="center"/>
    </xf>
    <xf applyAlignment="1" applyBorder="1" applyFill="1" applyFont="1" borderId="2" fillId="8" fontId="5" numFmtId="9" xfId="1">
      <alignment horizontal="center" vertical="center"/>
    </xf>
    <xf applyAlignment="1" applyBorder="1" applyFill="1" applyFont="1" applyNumberFormat="1" borderId="2" fillId="8" fontId="5" numFmtId="3" xfId="0">
      <alignment horizontal="center" vertical="center" wrapText="1"/>
    </xf>
    <xf applyAlignment="1" applyBorder="1" applyFill="1" applyFont="1" borderId="1" fillId="8" fontId="5" numFmtId="9" xfId="1">
      <alignment horizontal="center" vertical="center" wrapText="1"/>
    </xf>
    <xf applyAlignment="1" applyBorder="1" applyFill="1" applyFont="1" applyNumberFormat="1" borderId="1" fillId="8" fontId="5" numFmtId="1" xfId="1">
      <alignment horizontal="center" vertical="center"/>
    </xf>
    <xf applyAlignment="1" applyBorder="1" applyFill="1" applyFont="1" borderId="2" fillId="8" fontId="5" numFmtId="0" xfId="0">
      <alignment horizontal="center" vertical="center"/>
    </xf>
    <xf applyAlignment="1" applyBorder="1" applyFill="1" applyFont="1" borderId="2" fillId="8" fontId="5" numFmtId="9" xfId="1">
      <alignment horizontal="center" vertical="center" wrapText="1"/>
    </xf>
    <xf applyAlignment="1" applyBorder="1" applyFill="1" applyFont="1" borderId="1" fillId="11" fontId="5" numFmtId="9" xfId="1">
      <alignment horizontal="center" vertical="center" wrapText="1"/>
    </xf>
    <xf applyAlignment="1" applyBorder="1" applyFill="1" applyFont="1" applyNumberFormat="1" borderId="2" fillId="11" fontId="5" numFmtId="3" xfId="0">
      <alignment horizontal="center" vertical="center" wrapText="1"/>
    </xf>
    <xf applyAlignment="1" applyBorder="1" applyFill="1" applyFont="1" borderId="2" fillId="11" fontId="5" numFmtId="9" xfId="1">
      <alignment horizontal="center" vertical="center" wrapText="1"/>
    </xf>
    <xf applyAlignment="1" applyBorder="1" applyFill="1" applyFont="1" applyNumberFormat="1" borderId="1" fillId="11" fontId="5" numFmtId="3" xfId="0">
      <alignment horizontal="center" vertical="center" wrapText="1"/>
    </xf>
    <xf applyNumberFormat="1" borderId="0" fillId="0" fontId="0" numFmtId="3" xfId="0"/>
    <xf applyAlignment="1" applyBorder="1" applyFill="1" applyFont="1" applyNumberFormat="1" borderId="1" fillId="12" fontId="5" numFmtId="3" xfId="0">
      <alignment horizontal="center"/>
    </xf>
    <xf applyAlignment="1" applyBorder="1" applyFill="1" applyFont="1" borderId="1" fillId="12" fontId="2" numFmtId="0" xfId="0">
      <alignment horizontal="center"/>
    </xf>
    <xf applyAlignment="1" applyBorder="1" applyFont="1" applyNumberFormat="1" borderId="1" fillId="0" fontId="5" numFmtId="3" xfId="0">
      <alignment horizontal="center" vertical="center" wrapText="1"/>
    </xf>
    <xf borderId="0" fillId="0" fontId="2" numFmtId="164" xfId="2"/>
    <xf applyAlignment="1" applyBorder="1" applyFill="1" applyFont="1" borderId="1" fillId="8" fontId="5" numFmtId="0" xfId="0">
      <alignment horizontal="left" vertical="center"/>
    </xf>
    <xf applyAlignment="1" applyBorder="1" applyFill="1" applyFont="1" borderId="1" fillId="6" fontId="5" numFmtId="0" xfId="0">
      <alignment horizontal="left" vertical="center"/>
    </xf>
    <xf applyAlignment="1" applyBorder="1" applyFill="1" applyFont="1" borderId="1" fillId="2" fontId="5" numFmtId="0" xfId="0">
      <alignment horizontal="left" vertical="center"/>
    </xf>
    <xf applyAlignment="1" applyBorder="1" applyFill="1" applyFont="1" borderId="1" fillId="3" fontId="4" numFmtId="0" xfId="0">
      <alignment horizontal="left" vertical="center"/>
    </xf>
    <xf applyAlignment="1" applyBorder="1" applyFill="1" applyFont="1" borderId="1" fillId="13" fontId="8" numFmtId="0" xfId="0">
      <alignment horizontal="center" vertical="center" wrapText="1"/>
    </xf>
    <xf applyAlignment="1" applyBorder="1" applyFill="1" applyFont="1" applyNumberFormat="1" borderId="2" fillId="13" fontId="5" numFmtId="3" xfId="0">
      <alignment horizontal="center" vertical="center" wrapText="1"/>
    </xf>
    <xf applyAlignment="1" applyBorder="1" applyFill="1" applyFont="1" applyNumberFormat="1" borderId="1" fillId="13" fontId="5" numFmtId="3" xfId="0">
      <alignment horizontal="center" vertical="center"/>
    </xf>
    <xf applyAlignment="1" applyBorder="1" applyFill="1" applyFont="1" borderId="1" fillId="13" fontId="3" numFmtId="0" xfId="0">
      <alignment horizontal="center" wrapText="1"/>
    </xf>
    <xf applyAlignment="1" applyBorder="1" applyFill="1" applyFont="1" borderId="1" fillId="13" fontId="2" numFmtId="0" xfId="0">
      <alignment horizontal="center" wrapText="1"/>
    </xf>
    <xf applyAlignment="1" applyBorder="1" applyFill="1" applyFont="1" borderId="1" fillId="13" fontId="2" numFmtId="0" xfId="0">
      <alignment horizontal="center"/>
    </xf>
    <xf applyFill="1" borderId="0" fillId="13" fontId="0" numFmtId="0" xfId="0"/>
    <xf applyAlignment="1" applyBorder="1" applyFill="1" applyFont="1" applyNumberFormat="1" borderId="2" fillId="13" fontId="5" numFmtId="3" xfId="0">
      <alignment horizontal="center" vertical="center"/>
    </xf>
    <xf applyAlignment="1" applyBorder="1" applyFill="1" applyFont="1" applyNumberFormat="1" borderId="1" fillId="13" fontId="5" numFmtId="1" xfId="1">
      <alignment horizontal="center" vertical="center"/>
    </xf>
    <xf applyAlignment="1" applyBorder="1" applyFill="1" applyFont="1" borderId="1" fillId="13" fontId="8" numFmtId="0" xfId="0">
      <alignment horizontal="center" wrapText="1"/>
    </xf>
    <xf applyAlignment="1" applyBorder="1" applyFill="1" applyFont="1" applyNumberFormat="1" borderId="1" fillId="13" fontId="2" numFmtId="3" xfId="0">
      <alignment horizontal="center"/>
    </xf>
    <xf applyAlignment="1" applyBorder="1" applyFill="1" applyFont="1" applyNumberFormat="1" borderId="1" fillId="13" fontId="5" numFmtId="3" xfId="0">
      <alignment horizontal="center" vertical="center" wrapText="1"/>
    </xf>
    <xf applyAlignment="1" applyBorder="1" applyFill="1" applyFont="1" borderId="1" fillId="13" fontId="5" numFmtId="0" xfId="0">
      <alignment horizontal="center" vertical="center"/>
    </xf>
    <xf applyAlignment="1" applyBorder="1" applyFill="1" applyFont="1" borderId="2" fillId="13" fontId="5" numFmtId="0" xfId="0">
      <alignment horizontal="center" vertical="center"/>
    </xf>
    <xf applyAlignment="1" applyBorder="1" applyFill="1" applyFont="1" borderId="1" fillId="13" fontId="6" numFmtId="0" xfId="0">
      <alignment horizontal="center" wrapText="1"/>
    </xf>
    <xf applyFill="1" applyFont="1" borderId="0" fillId="13" fontId="9" numFmtId="0" xfId="0"/>
    <xf applyAlignment="1" applyBorder="1" applyFill="1" applyFont="1" applyNumberFormat="1" borderId="2" fillId="13" fontId="7" numFmtId="3" xfId="0">
      <alignment horizontal="center" vertical="center" wrapText="1"/>
    </xf>
    <xf applyAlignment="1" applyBorder="1" applyFill="1" applyFont="1" applyNumberFormat="1" borderId="1" fillId="13" fontId="7" numFmtId="3" xfId="0">
      <alignment horizontal="center" vertical="center" wrapText="1"/>
    </xf>
    <xf applyAlignment="1" applyBorder="1" applyFill="1" applyFont="1" borderId="1" fillId="13" fontId="8" numFmtId="0" quotePrefix="1" xfId="0">
      <alignment horizontal="center" wrapText="1"/>
    </xf>
    <xf applyAlignment="1" applyBorder="1" applyFill="1" applyFont="1" borderId="1" fillId="13" fontId="5" numFmtId="0" quotePrefix="1" xfId="0">
      <alignment horizontal="center" wrapText="1"/>
    </xf>
    <xf applyAlignment="1" applyBorder="1" applyFill="1" applyFont="1" applyNumberFormat="1" borderId="1" fillId="13" fontId="5" numFmtId="3" xfId="0">
      <alignment horizontal="center"/>
    </xf>
    <xf applyAlignment="1" applyBorder="1" applyFont="1" borderId="3" fillId="0" fontId="3" numFmtId="0" xfId="0">
      <alignment horizontal="center" vertical="center"/>
    </xf>
    <xf applyAlignment="1" applyBorder="1" applyFont="1" borderId="3" fillId="0" fontId="3" numFmtId="0" xfId="0">
      <alignment horizontal="center"/>
    </xf>
  </cellXfs>
  <cellStyles count="4">
    <cellStyle name="Comma 2" xfId="2"/>
    <cellStyle name="Excel Built-in Comma" xfId="3"/>
    <cellStyle builtinId="0" name="Normal" xfId="0"/>
    <cellStyle builtinId="5" name="Percent" xfId="1"/>
  </cellStyles>
  <dxfs count="0"/>
  <tableStyles count="0" defaultPivotStyle="PivotStyleLight16" defaultTableStyle="TableStyleMedium2"/>
  <colors>
    <mruColors>
      <color rgb="FFDFAFFF"/>
      <color rgb="FF99CCFF"/>
      <color rgb="FFD828B2"/>
      <color rgb="FFEED5FF"/>
      <color rgb="FFE9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5" Target="persons/person.xml" Type="http://schemas.microsoft.com/office/2017/10/relationships/person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Relationship Id="rId7" Target="../customXml/item1.xml" Type="http://schemas.openxmlformats.org/officeDocument/2006/relationships/customXml"/><Relationship Id="rId8" Target="../customXml/item2.xml" Type="http://schemas.openxmlformats.org/officeDocument/2006/relationships/customXml"/><Relationship Id="rId9" Target="../customXml/item3.xml" Type="http://schemas.openxmlformats.org/officeDocument/2006/relationships/custom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rand Marketing" id="{FDB47BFD-2B32-49E6-83D3-09F386925172}" userId="Brand Marketing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58" dT="2021-10-07T03:12:54.59" personId="{FDB47BFD-2B32-49E6-83D3-09F386925172}" id="{8EAC4FD2-D4AF-4DFB-B45C-3EC61EFA9DE5}">
    <text>from (Aft Pro-ration - Deductibles)*10% to (Aft pro-ration * 10%)</text>
  </threadedComment>
  <threadedComment ref="O158" dT="2021-10-07T03:12:07.13" personId="{FDB47BFD-2B32-49E6-83D3-09F386925172}" id="{49D03A7E-3493-46D4-A1F8-A26D0A972226}">
    <text>Minimum value set at (1) instead of stop loss</text>
  </threadedComment>
  <threadedComment ref="K159" dT="2021-10-07T03:13:46.91" personId="{FDB47BFD-2B32-49E6-83D3-09F386925172}" id="{58761FAD-9D58-4578-A4A8-63AF6EDE4DA8}">
    <text>from (Aft Pro-ration - Deductibles)*10% to (Aft pro-ration * 10%)</text>
  </threadedComment>
  <threadedComment ref="O159" dT="2021-10-07T03:12:20.64" personId="{FDB47BFD-2B32-49E6-83D3-09F386925172}" id="{9A76A786-6B76-4AAA-B25E-F8656B4DAA3C}">
    <text>Minimum value set at (1) instead of stop loss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K158" dT="2021-10-07T01:23:57.36" personId="{FDB47BFD-2B32-49E6-83D3-09F386925172}" id="{2E89BB63-6FC4-4EB4-8928-7753A9842EDB}">
    <text>from (Aft Pro-ration - Deductibles)*10% to (Aft pro-ration * 10%)</text>
  </threadedComment>
  <threadedComment ref="O158" dT="2021-10-07T01:22:07.46" personId="{FDB47BFD-2B32-49E6-83D3-09F386925172}" id="{0EA14579-0C21-4B2D-AE92-2AE09C55217B}">
    <text>Minimum value set at (1) instead of stop loss</text>
  </threadedComment>
  <threadedComment ref="K159" dT="2021-10-07T03:13:07.24" personId="{FDB47BFD-2B32-49E6-83D3-09F386925172}" id="{33E718A3-6AB8-4815-9FD6-4A83B50EEDE5}">
    <text>from (Aft Pro-ration - Deductibles)*10% to (Aft pro-ration * 10%)</text>
  </threadedComment>
  <threadedComment ref="O159" dT="2021-10-07T03:13:19.77" personId="{FDB47BFD-2B32-49E6-83D3-09F386925172}" id="{5FEFFEA1-400D-48D2-B0FF-9B10E27545AA}">
    <text>Minimum value set at (1) instead of stop loss</text>
  </threadedComment>
</ThreadedComments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Relationship Id="rId4" Target="../threadedComments/threadedComment1.xml" Type="http://schemas.microsoft.com/office/2017/10/relationships/threadedComment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vmlDrawing2.vml" Type="http://schemas.openxmlformats.org/officeDocument/2006/relationships/vmlDrawing"/><Relationship Id="rId3" Target="../comments2.xml" Type="http://schemas.openxmlformats.org/officeDocument/2006/relationships/comments"/><Relationship Id="rId4" Target="../threadedComments/threadedComment2.xml" Type="http://schemas.microsoft.com/office/2017/10/relationships/threadedCommen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1"/>
  <dimension ref="A1:CL209"/>
  <sheetViews>
    <sheetView tabSelected="1" topLeftCell="A121" workbookViewId="0" zoomScale="85" zoomScaleNormal="85">
      <selection activeCell="B107" sqref="B107"/>
    </sheetView>
  </sheetViews>
  <sheetFormatPr defaultRowHeight="15" x14ac:dyDescent="0.25"/>
  <cols>
    <col min="1" max="1" style="100" width="9.140625" collapsed="true"/>
    <col min="2" max="2" customWidth="true" width="67.5703125" collapsed="true"/>
    <col min="3" max="3" customWidth="true" width="16.5703125" collapsed="true"/>
    <col min="4" max="4" customWidth="true" width="14.85546875" collapsed="true"/>
    <col min="5" max="5" customWidth="true" width="21.42578125" collapsed="true"/>
    <col min="6" max="7" customWidth="true" width="15.42578125" collapsed="true"/>
    <col min="8" max="8" customWidth="true" width="13.85546875" collapsed="true"/>
    <col min="9" max="11" customWidth="true" width="15.42578125" collapsed="true"/>
    <col min="12" max="12" customWidth="true" width="16.7109375" collapsed="true"/>
    <col min="13" max="13" customWidth="true" width="15.140625" collapsed="true"/>
    <col min="14" max="14" customWidth="true" width="21.85546875" collapsed="true"/>
    <col min="15" max="15" customWidth="true" width="12.85546875" collapsed="true"/>
    <col min="18" max="18" customWidth="true" width="24.42578125" collapsed="true"/>
  </cols>
  <sheetData>
    <row r="1" spans="1:89" x14ac:dyDescent="0.25">
      <c r="A1" s="88"/>
      <c r="B1" s="48"/>
      <c r="C1" s="186" t="s">
        <v>5</v>
      </c>
      <c r="D1" s="186"/>
      <c r="E1" s="186"/>
      <c r="F1" s="187" t="s">
        <v>6</v>
      </c>
      <c r="G1" s="187"/>
      <c r="H1" s="187"/>
      <c r="I1" s="187"/>
      <c r="J1" s="187"/>
      <c r="K1" s="187"/>
      <c r="L1" s="187"/>
      <c r="M1" s="49"/>
      <c r="N1" s="50"/>
      <c r="O1" s="50"/>
      <c r="P1" s="50"/>
      <c r="Q1" s="50"/>
    </row>
    <row ht="60" r="2" spans="1:89" x14ac:dyDescent="0.25">
      <c r="A2" s="89" t="s">
        <v>7</v>
      </c>
      <c r="B2" s="46" t="s">
        <v>8</v>
      </c>
      <c r="C2" s="47" t="s">
        <v>9</v>
      </c>
      <c r="D2" s="47" t="s">
        <v>10</v>
      </c>
      <c r="E2" s="47" t="s">
        <v>11</v>
      </c>
      <c r="F2" s="29" t="s">
        <v>12</v>
      </c>
      <c r="G2" s="29" t="s">
        <v>13</v>
      </c>
      <c r="H2" s="29" t="s">
        <v>14</v>
      </c>
      <c r="I2" s="30" t="s">
        <v>15</v>
      </c>
      <c r="J2" s="29" t="s">
        <v>16</v>
      </c>
      <c r="K2" s="29" t="s">
        <v>17</v>
      </c>
      <c r="L2" s="30" t="s">
        <v>18</v>
      </c>
      <c r="M2" s="29" t="s">
        <v>19</v>
      </c>
      <c r="N2" s="29" t="s">
        <v>20</v>
      </c>
      <c r="O2" s="30" t="s">
        <v>21</v>
      </c>
      <c r="P2" s="29" t="s">
        <v>22</v>
      </c>
      <c r="Q2" s="29" t="s">
        <v>46</v>
      </c>
      <c r="R2" s="29" t="s">
        <v>47</v>
      </c>
    </row>
    <row r="3" spans="1:89" x14ac:dyDescent="0.25">
      <c r="A3" s="110">
        <v>1</v>
      </c>
      <c r="B3" s="1" t="s">
        <v>0</v>
      </c>
      <c r="C3" s="14" t="s">
        <v>23</v>
      </c>
      <c r="D3" s="14" t="s">
        <v>24</v>
      </c>
      <c r="E3" s="14" t="s">
        <v>24</v>
      </c>
      <c r="F3" s="16">
        <v>1</v>
      </c>
      <c r="G3" s="2">
        <v>3500</v>
      </c>
      <c r="H3" s="13">
        <v>2000</v>
      </c>
      <c r="I3" s="16">
        <v>0.1</v>
      </c>
      <c r="J3" s="13"/>
      <c r="K3" s="13"/>
      <c r="L3" s="13"/>
      <c r="M3" s="13"/>
      <c r="N3" s="33">
        <v>2000000</v>
      </c>
      <c r="O3" s="31" t="s">
        <v>25</v>
      </c>
      <c r="P3" s="32"/>
      <c r="Q3" s="84"/>
      <c r="R3" s="85"/>
    </row>
    <row r="4" spans="1:89" x14ac:dyDescent="0.25">
      <c r="A4" s="110">
        <v>2</v>
      </c>
      <c r="B4" s="1" t="s">
        <v>0</v>
      </c>
      <c r="C4" s="14" t="s">
        <v>23</v>
      </c>
      <c r="D4" s="14" t="s">
        <v>24</v>
      </c>
      <c r="E4" s="14" t="s">
        <v>23</v>
      </c>
      <c r="F4" s="16">
        <v>1</v>
      </c>
      <c r="G4" s="2">
        <v>3500</v>
      </c>
      <c r="H4" s="13">
        <v>2000</v>
      </c>
      <c r="I4" s="16">
        <v>0.1</v>
      </c>
      <c r="J4" s="13"/>
      <c r="K4" s="13"/>
      <c r="L4" s="13"/>
      <c r="M4" s="13"/>
      <c r="N4" s="33">
        <v>2000000</v>
      </c>
      <c r="O4" s="31" t="s">
        <v>25</v>
      </c>
      <c r="P4" s="32"/>
      <c r="Q4" s="84"/>
      <c r="R4" s="85"/>
    </row>
    <row r="5" spans="1:89" x14ac:dyDescent="0.25">
      <c r="A5" s="110">
        <v>3</v>
      </c>
      <c r="B5" s="1" t="s">
        <v>0</v>
      </c>
      <c r="C5" s="14" t="s">
        <v>23</v>
      </c>
      <c r="D5" s="14" t="s">
        <v>23</v>
      </c>
      <c r="E5" s="14" t="s">
        <v>24</v>
      </c>
      <c r="F5" s="16">
        <v>1</v>
      </c>
      <c r="G5" s="2">
        <v>3500</v>
      </c>
      <c r="H5" s="13">
        <v>2000</v>
      </c>
      <c r="I5" s="16">
        <v>0.1</v>
      </c>
      <c r="J5" s="13"/>
      <c r="K5" s="13"/>
      <c r="L5" s="13"/>
      <c r="M5" s="13"/>
      <c r="N5" s="33">
        <v>1000000</v>
      </c>
      <c r="O5" s="31" t="s">
        <v>25</v>
      </c>
      <c r="P5" s="32"/>
      <c r="Q5" s="84"/>
      <c r="R5" s="85"/>
    </row>
    <row r="6" spans="1:89" x14ac:dyDescent="0.25">
      <c r="A6" s="110">
        <v>4</v>
      </c>
      <c r="B6" s="1" t="s">
        <v>0</v>
      </c>
      <c r="C6" s="14" t="s">
        <v>23</v>
      </c>
      <c r="D6" s="14" t="s">
        <v>23</v>
      </c>
      <c r="E6" s="14" t="s">
        <v>23</v>
      </c>
      <c r="F6" s="16">
        <v>1</v>
      </c>
      <c r="G6" s="2">
        <v>3500</v>
      </c>
      <c r="H6" s="13">
        <v>2000</v>
      </c>
      <c r="I6" s="16">
        <v>0.1</v>
      </c>
      <c r="J6" s="13"/>
      <c r="K6" s="13"/>
      <c r="L6" s="13"/>
      <c r="M6" s="13"/>
      <c r="N6" s="33">
        <v>1000000</v>
      </c>
      <c r="O6" s="31" t="s">
        <v>25</v>
      </c>
      <c r="P6" s="32"/>
      <c r="Q6" s="84"/>
      <c r="R6" s="85"/>
    </row>
    <row customFormat="1" r="7" s="82" spans="1:89" x14ac:dyDescent="0.25">
      <c r="A7" s="110">
        <v>5</v>
      </c>
      <c r="B7" s="1" t="s">
        <v>53</v>
      </c>
      <c r="C7" s="14" t="s">
        <v>24</v>
      </c>
      <c r="D7" s="14" t="s">
        <v>24</v>
      </c>
      <c r="E7" s="14" t="s">
        <v>24</v>
      </c>
      <c r="F7" s="16">
        <v>1</v>
      </c>
      <c r="G7" s="129">
        <v>2000</v>
      </c>
      <c r="H7" s="129">
        <v>2000</v>
      </c>
      <c r="I7" s="16">
        <v>0</v>
      </c>
      <c r="J7" s="13"/>
      <c r="K7" s="13"/>
      <c r="L7" s="15">
        <v>0.05</v>
      </c>
      <c r="M7" s="13">
        <v>3000</v>
      </c>
      <c r="N7" s="33">
        <v>2000000</v>
      </c>
      <c r="O7" s="31" t="s">
        <v>25</v>
      </c>
      <c r="P7" s="32"/>
      <c r="Q7" s="84"/>
      <c r="R7" s="85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</row>
    <row customFormat="1" r="8" s="82" spans="1:89" x14ac:dyDescent="0.25">
      <c r="A8" s="110">
        <v>6</v>
      </c>
      <c r="B8" s="1" t="s">
        <v>53</v>
      </c>
      <c r="C8" s="14" t="s">
        <v>24</v>
      </c>
      <c r="D8" s="14" t="s">
        <v>23</v>
      </c>
      <c r="E8" s="14" t="s">
        <v>24</v>
      </c>
      <c r="F8" s="16">
        <v>1</v>
      </c>
      <c r="G8" s="129">
        <v>2000</v>
      </c>
      <c r="H8" s="129">
        <v>2000</v>
      </c>
      <c r="I8" s="16">
        <v>0</v>
      </c>
      <c r="J8" s="13"/>
      <c r="K8" s="13"/>
      <c r="L8" s="15">
        <v>0.05</v>
      </c>
      <c r="M8" s="13">
        <v>3000</v>
      </c>
      <c r="N8" s="33">
        <v>600000</v>
      </c>
      <c r="O8" s="31" t="s">
        <v>25</v>
      </c>
      <c r="P8" s="32"/>
      <c r="Q8" s="84"/>
      <c r="R8" s="85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</row>
    <row customFormat="1" r="9" s="82" spans="1:89" x14ac:dyDescent="0.25">
      <c r="A9" s="110">
        <v>7</v>
      </c>
      <c r="B9" s="1" t="s">
        <v>53</v>
      </c>
      <c r="C9" s="14" t="s">
        <v>24</v>
      </c>
      <c r="D9" s="14" t="s">
        <v>23</v>
      </c>
      <c r="E9" s="14" t="s">
        <v>23</v>
      </c>
      <c r="F9" s="16">
        <v>1</v>
      </c>
      <c r="G9" s="129">
        <v>2000</v>
      </c>
      <c r="H9" s="129">
        <v>2000</v>
      </c>
      <c r="I9" s="16">
        <v>0</v>
      </c>
      <c r="J9" s="13"/>
      <c r="K9" s="13">
        <v>0</v>
      </c>
      <c r="L9" s="15">
        <v>0.05</v>
      </c>
      <c r="M9" s="13"/>
      <c r="N9" s="33">
        <v>600000</v>
      </c>
      <c r="O9" s="31" t="s">
        <v>25</v>
      </c>
      <c r="P9" s="32"/>
      <c r="Q9" s="84"/>
      <c r="R9" s="85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</row>
    <row customFormat="1" r="10" s="82" spans="1:89" x14ac:dyDescent="0.25">
      <c r="A10" s="110">
        <v>8</v>
      </c>
      <c r="B10" s="1" t="s">
        <v>53</v>
      </c>
      <c r="C10" s="14" t="s">
        <v>24</v>
      </c>
      <c r="D10" s="14" t="s">
        <v>23</v>
      </c>
      <c r="E10" s="14" t="s">
        <v>24</v>
      </c>
      <c r="F10" s="16">
        <v>1</v>
      </c>
      <c r="G10" s="129">
        <v>2000</v>
      </c>
      <c r="H10" s="129">
        <v>2000</v>
      </c>
      <c r="I10" s="16">
        <v>0</v>
      </c>
      <c r="J10" s="13"/>
      <c r="K10" s="13">
        <v>0</v>
      </c>
      <c r="L10" s="15">
        <v>0.05</v>
      </c>
      <c r="M10" s="13">
        <v>3000</v>
      </c>
      <c r="N10" s="33">
        <v>600000</v>
      </c>
      <c r="O10" s="31" t="s">
        <v>25</v>
      </c>
      <c r="P10" s="32"/>
      <c r="Q10" s="84"/>
      <c r="R10" s="85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</row>
    <row r="11" spans="1:89" x14ac:dyDescent="0.25">
      <c r="A11" s="113">
        <v>9</v>
      </c>
      <c r="B11" s="130" t="s">
        <v>54</v>
      </c>
      <c r="C11" s="17" t="s">
        <v>23</v>
      </c>
      <c r="D11" s="17" t="s">
        <v>24</v>
      </c>
      <c r="E11" s="17" t="s">
        <v>24</v>
      </c>
      <c r="F11" s="119">
        <v>1</v>
      </c>
      <c r="G11" s="120">
        <v>3500</v>
      </c>
      <c r="H11" s="120">
        <v>2000</v>
      </c>
      <c r="I11" s="121">
        <v>0.1</v>
      </c>
      <c r="J11" s="122">
        <v>25500</v>
      </c>
      <c r="K11" s="118"/>
      <c r="L11" s="123"/>
      <c r="M11" s="118"/>
      <c r="N11" s="35">
        <v>2000000</v>
      </c>
      <c r="O11" s="24" t="s">
        <v>25</v>
      </c>
      <c r="P11" s="34"/>
      <c r="Q11" s="34"/>
      <c r="R11" s="85"/>
    </row>
    <row r="12" spans="1:89" x14ac:dyDescent="0.25">
      <c r="A12" s="113">
        <v>10</v>
      </c>
      <c r="B12" s="130" t="s">
        <v>54</v>
      </c>
      <c r="C12" s="17" t="s">
        <v>23</v>
      </c>
      <c r="D12" s="17" t="s">
        <v>24</v>
      </c>
      <c r="E12" s="17" t="s">
        <v>23</v>
      </c>
      <c r="F12" s="119">
        <v>1</v>
      </c>
      <c r="G12" s="120">
        <v>3500</v>
      </c>
      <c r="H12" s="120">
        <v>2000</v>
      </c>
      <c r="I12" s="121">
        <v>0.1</v>
      </c>
      <c r="J12" s="122">
        <v>25500</v>
      </c>
      <c r="K12" s="118"/>
      <c r="L12" s="123"/>
      <c r="M12" s="118"/>
      <c r="N12" s="35">
        <v>1000000</v>
      </c>
      <c r="O12" s="24" t="s">
        <v>25</v>
      </c>
      <c r="P12" s="34"/>
      <c r="Q12" s="34"/>
      <c r="R12" s="85"/>
    </row>
    <row r="13" spans="1:89" x14ac:dyDescent="0.25">
      <c r="A13" s="113">
        <v>11</v>
      </c>
      <c r="B13" s="130" t="s">
        <v>54</v>
      </c>
      <c r="C13" s="17" t="s">
        <v>23</v>
      </c>
      <c r="D13" s="17" t="s">
        <v>23</v>
      </c>
      <c r="E13" s="17" t="s">
        <v>24</v>
      </c>
      <c r="F13" s="119">
        <v>1</v>
      </c>
      <c r="G13" s="120">
        <v>3500</v>
      </c>
      <c r="H13" s="120">
        <v>2000</v>
      </c>
      <c r="I13" s="121">
        <v>0.1</v>
      </c>
      <c r="J13" s="122">
        <v>25500</v>
      </c>
      <c r="K13" s="118"/>
      <c r="L13" s="123"/>
      <c r="M13" s="118"/>
      <c r="N13" s="35">
        <v>1000000</v>
      </c>
      <c r="O13" s="24" t="s">
        <v>25</v>
      </c>
      <c r="P13" s="34"/>
      <c r="Q13" s="34"/>
      <c r="R13" s="85"/>
    </row>
    <row r="14" spans="1:89" x14ac:dyDescent="0.25">
      <c r="A14" s="113">
        <v>12</v>
      </c>
      <c r="B14" s="130" t="s">
        <v>54</v>
      </c>
      <c r="C14" s="17" t="s">
        <v>23</v>
      </c>
      <c r="D14" s="17" t="s">
        <v>23</v>
      </c>
      <c r="E14" s="17" t="s">
        <v>23</v>
      </c>
      <c r="F14" s="119">
        <v>1</v>
      </c>
      <c r="G14" s="120">
        <v>3500</v>
      </c>
      <c r="H14" s="120">
        <v>2000</v>
      </c>
      <c r="I14" s="121">
        <v>0.1</v>
      </c>
      <c r="J14" s="122">
        <v>25500</v>
      </c>
      <c r="K14" s="118"/>
      <c r="L14" s="123"/>
      <c r="M14" s="118"/>
      <c r="N14" s="35">
        <v>1000000</v>
      </c>
      <c r="O14" s="24" t="s">
        <v>25</v>
      </c>
      <c r="P14" s="34"/>
      <c r="Q14" s="34"/>
      <c r="R14" s="85"/>
    </row>
    <row r="15" spans="1:89" x14ac:dyDescent="0.25">
      <c r="A15" s="113">
        <v>13</v>
      </c>
      <c r="B15" s="164" t="s">
        <v>62</v>
      </c>
      <c r="C15" s="3" t="s">
        <v>24</v>
      </c>
      <c r="D15" s="3" t="s">
        <v>24</v>
      </c>
      <c r="E15" s="3" t="s">
        <v>24</v>
      </c>
      <c r="F15" s="123">
        <v>1</v>
      </c>
      <c r="G15" s="120">
        <v>3500</v>
      </c>
      <c r="H15" s="120">
        <v>2000</v>
      </c>
      <c r="I15" s="119">
        <v>0.05</v>
      </c>
      <c r="J15" s="120">
        <v>3000</v>
      </c>
      <c r="K15" s="118"/>
      <c r="L15" s="123">
        <v>0</v>
      </c>
      <c r="M15" s="118"/>
      <c r="N15" s="108">
        <v>2000000</v>
      </c>
      <c r="O15" s="24" t="s">
        <v>25</v>
      </c>
      <c r="P15" s="34"/>
      <c r="Q15" s="34"/>
      <c r="R15" s="85"/>
    </row>
    <row r="16" spans="1:89" x14ac:dyDescent="0.25">
      <c r="A16" s="113">
        <v>14</v>
      </c>
      <c r="B16" s="164" t="s">
        <v>62</v>
      </c>
      <c r="C16" s="3" t="s">
        <v>24</v>
      </c>
      <c r="D16" s="3" t="s">
        <v>24</v>
      </c>
      <c r="E16" s="3" t="s">
        <v>23</v>
      </c>
      <c r="F16" s="123">
        <v>1</v>
      </c>
      <c r="G16" s="120">
        <v>3500</v>
      </c>
      <c r="H16" s="120">
        <v>2000</v>
      </c>
      <c r="I16" s="119">
        <v>0.05</v>
      </c>
      <c r="J16" s="120">
        <v>3000</v>
      </c>
      <c r="K16" s="118"/>
      <c r="L16" s="123">
        <v>0</v>
      </c>
      <c r="M16" s="118"/>
      <c r="N16" s="108">
        <v>2000000</v>
      </c>
      <c r="O16" s="24" t="s">
        <v>25</v>
      </c>
      <c r="P16" s="34"/>
      <c r="Q16" s="34"/>
      <c r="R16" s="85"/>
    </row>
    <row r="17" spans="1:18" x14ac:dyDescent="0.25">
      <c r="A17" s="113">
        <v>15</v>
      </c>
      <c r="B17" s="164" t="s">
        <v>62</v>
      </c>
      <c r="C17" s="3" t="s">
        <v>24</v>
      </c>
      <c r="D17" s="3" t="s">
        <v>23</v>
      </c>
      <c r="E17" s="3" t="s">
        <v>24</v>
      </c>
      <c r="F17" s="123">
        <v>1</v>
      </c>
      <c r="G17" s="120">
        <v>3500</v>
      </c>
      <c r="H17" s="120">
        <v>2000</v>
      </c>
      <c r="I17" s="119">
        <v>0.05</v>
      </c>
      <c r="J17" s="120">
        <v>12750</v>
      </c>
      <c r="K17" s="118"/>
      <c r="L17" s="123">
        <v>0</v>
      </c>
      <c r="M17" s="118"/>
      <c r="N17" s="108">
        <v>1000000</v>
      </c>
      <c r="O17" s="24" t="s">
        <v>25</v>
      </c>
      <c r="P17" s="34"/>
      <c r="Q17" s="34"/>
      <c r="R17" s="85"/>
    </row>
    <row r="18" spans="1:18" x14ac:dyDescent="0.25">
      <c r="A18" s="113">
        <v>16</v>
      </c>
      <c r="B18" s="164" t="s">
        <v>62</v>
      </c>
      <c r="C18" s="3" t="s">
        <v>24</v>
      </c>
      <c r="D18" s="3" t="s">
        <v>23</v>
      </c>
      <c r="E18" s="3" t="s">
        <v>23</v>
      </c>
      <c r="F18" s="123">
        <v>1</v>
      </c>
      <c r="G18" s="120">
        <v>3500</v>
      </c>
      <c r="H18" s="120">
        <v>2000</v>
      </c>
      <c r="I18" s="119">
        <v>0.05</v>
      </c>
      <c r="J18" s="120">
        <v>12750</v>
      </c>
      <c r="K18" s="118"/>
      <c r="L18" s="123">
        <v>0</v>
      </c>
      <c r="M18" s="118"/>
      <c r="N18" s="108">
        <v>1000000</v>
      </c>
      <c r="O18" s="24" t="s">
        <v>25</v>
      </c>
      <c r="P18" s="34"/>
      <c r="Q18" s="34"/>
      <c r="R18" s="85"/>
    </row>
    <row customHeight="1" ht="15.75" r="19" spans="1:18" x14ac:dyDescent="0.25">
      <c r="A19" s="113">
        <v>17</v>
      </c>
      <c r="B19" s="164" t="s">
        <v>63</v>
      </c>
      <c r="C19" s="3" t="s">
        <v>24</v>
      </c>
      <c r="D19" s="3" t="s">
        <v>24</v>
      </c>
      <c r="E19" s="3" t="s">
        <v>24</v>
      </c>
      <c r="F19" s="123">
        <v>1</v>
      </c>
      <c r="G19" s="120">
        <v>350</v>
      </c>
      <c r="H19" s="120">
        <v>200</v>
      </c>
      <c r="I19" s="119">
        <v>0.1</v>
      </c>
      <c r="J19" s="120">
        <v>25500</v>
      </c>
      <c r="K19" s="118"/>
      <c r="L19" s="119">
        <v>0</v>
      </c>
      <c r="M19" s="118"/>
      <c r="N19" s="108">
        <v>2000000</v>
      </c>
      <c r="O19" s="24" t="s">
        <v>25</v>
      </c>
      <c r="P19" s="109"/>
      <c r="Q19" s="109"/>
      <c r="R19" s="85"/>
    </row>
    <row r="20" spans="1:18" x14ac:dyDescent="0.25">
      <c r="A20" s="113">
        <v>18</v>
      </c>
      <c r="B20" s="164" t="s">
        <v>63</v>
      </c>
      <c r="C20" s="3" t="s">
        <v>24</v>
      </c>
      <c r="D20" s="3" t="s">
        <v>24</v>
      </c>
      <c r="E20" s="3" t="s">
        <v>23</v>
      </c>
      <c r="F20" s="123">
        <v>1</v>
      </c>
      <c r="G20" s="120">
        <v>350</v>
      </c>
      <c r="H20" s="120">
        <v>200</v>
      </c>
      <c r="I20" s="119">
        <v>0.1</v>
      </c>
      <c r="J20" s="120">
        <v>25500</v>
      </c>
      <c r="K20" s="118"/>
      <c r="L20" s="119">
        <v>0</v>
      </c>
      <c r="M20" s="118"/>
      <c r="N20" s="108">
        <v>2000000</v>
      </c>
      <c r="O20" s="24" t="s">
        <v>25</v>
      </c>
      <c r="P20" s="109"/>
      <c r="Q20" s="109"/>
      <c r="R20" s="85"/>
    </row>
    <row r="21" spans="1:18" x14ac:dyDescent="0.25">
      <c r="A21" s="113">
        <v>19</v>
      </c>
      <c r="B21" s="164" t="s">
        <v>63</v>
      </c>
      <c r="C21" s="3" t="s">
        <v>24</v>
      </c>
      <c r="D21" s="3" t="s">
        <v>23</v>
      </c>
      <c r="E21" s="3" t="s">
        <v>24</v>
      </c>
      <c r="F21" s="123">
        <v>1</v>
      </c>
      <c r="G21" s="120">
        <v>350</v>
      </c>
      <c r="H21" s="120">
        <v>200</v>
      </c>
      <c r="I21" s="119">
        <v>0.1</v>
      </c>
      <c r="J21" s="120">
        <v>25500</v>
      </c>
      <c r="K21" s="118"/>
      <c r="L21" s="119">
        <v>0</v>
      </c>
      <c r="M21" s="118"/>
      <c r="N21" s="108">
        <v>1000000</v>
      </c>
      <c r="O21" s="24" t="s">
        <v>25</v>
      </c>
      <c r="P21" s="109"/>
      <c r="Q21" s="109"/>
      <c r="R21" s="85"/>
    </row>
    <row r="22" spans="1:18" x14ac:dyDescent="0.25">
      <c r="A22" s="113">
        <v>20</v>
      </c>
      <c r="B22" s="164" t="s">
        <v>63</v>
      </c>
      <c r="C22" s="3" t="s">
        <v>24</v>
      </c>
      <c r="D22" s="3" t="s">
        <v>23</v>
      </c>
      <c r="E22" s="3" t="s">
        <v>23</v>
      </c>
      <c r="F22" s="123">
        <v>1</v>
      </c>
      <c r="G22" s="120">
        <v>350</v>
      </c>
      <c r="H22" s="120">
        <v>200</v>
      </c>
      <c r="I22" s="119">
        <v>0.1</v>
      </c>
      <c r="J22" s="120">
        <v>25500</v>
      </c>
      <c r="K22" s="118"/>
      <c r="L22" s="119">
        <v>0</v>
      </c>
      <c r="M22" s="118"/>
      <c r="N22" s="108">
        <v>1000000</v>
      </c>
      <c r="O22" s="24" t="s">
        <v>25</v>
      </c>
      <c r="P22" s="109"/>
      <c r="Q22" s="109"/>
      <c r="R22" s="85"/>
    </row>
    <row r="23" spans="1:18" x14ac:dyDescent="0.25">
      <c r="A23" s="113">
        <v>21</v>
      </c>
      <c r="B23" s="164" t="s">
        <v>64</v>
      </c>
      <c r="C23" s="3" t="s">
        <v>24</v>
      </c>
      <c r="D23" s="3" t="s">
        <v>24</v>
      </c>
      <c r="E23" s="3" t="s">
        <v>24</v>
      </c>
      <c r="F23" s="123">
        <v>1</v>
      </c>
      <c r="G23" s="120">
        <v>0</v>
      </c>
      <c r="H23" s="120">
        <v>0</v>
      </c>
      <c r="I23" s="121">
        <v>0.05</v>
      </c>
      <c r="J23" s="120">
        <v>3000</v>
      </c>
      <c r="K23" s="118"/>
      <c r="L23" s="119">
        <v>0</v>
      </c>
      <c r="M23" s="118"/>
      <c r="N23" s="108">
        <v>2000000</v>
      </c>
      <c r="O23" s="24" t="s">
        <v>25</v>
      </c>
      <c r="P23" s="109"/>
      <c r="Q23" s="109"/>
      <c r="R23" s="85"/>
    </row>
    <row r="24" spans="1:18" x14ac:dyDescent="0.25">
      <c r="A24" s="113">
        <v>22</v>
      </c>
      <c r="B24" s="164" t="s">
        <v>64</v>
      </c>
      <c r="C24" s="3" t="s">
        <v>24</v>
      </c>
      <c r="D24" s="3" t="s">
        <v>24</v>
      </c>
      <c r="E24" s="3" t="s">
        <v>23</v>
      </c>
      <c r="F24" s="123">
        <v>1</v>
      </c>
      <c r="G24" s="120">
        <v>0</v>
      </c>
      <c r="H24" s="120">
        <v>0</v>
      </c>
      <c r="I24" s="121">
        <v>0.05</v>
      </c>
      <c r="J24" s="120">
        <v>3000</v>
      </c>
      <c r="K24" s="118"/>
      <c r="L24" s="119">
        <v>0</v>
      </c>
      <c r="M24" s="118"/>
      <c r="N24" s="108">
        <v>2000000</v>
      </c>
      <c r="O24" s="24" t="s">
        <v>25</v>
      </c>
      <c r="P24" s="109"/>
      <c r="Q24" s="109"/>
      <c r="R24" s="85"/>
    </row>
    <row r="25" spans="1:18" x14ac:dyDescent="0.25">
      <c r="A25" s="113">
        <v>23</v>
      </c>
      <c r="B25" s="164" t="s">
        <v>64</v>
      </c>
      <c r="C25" s="3" t="s">
        <v>24</v>
      </c>
      <c r="D25" s="3" t="s">
        <v>23</v>
      </c>
      <c r="E25" s="3" t="s">
        <v>24</v>
      </c>
      <c r="F25" s="123">
        <v>1</v>
      </c>
      <c r="G25" s="120">
        <v>500</v>
      </c>
      <c r="H25" s="120">
        <v>250</v>
      </c>
      <c r="I25" s="121">
        <v>0.05</v>
      </c>
      <c r="J25" s="120">
        <v>12750</v>
      </c>
      <c r="K25" s="118"/>
      <c r="L25" s="119">
        <v>0</v>
      </c>
      <c r="M25" s="118"/>
      <c r="N25" s="108">
        <v>1000000</v>
      </c>
      <c r="O25" s="24" t="s">
        <v>25</v>
      </c>
      <c r="P25" s="109"/>
      <c r="Q25" s="109"/>
      <c r="R25" s="85"/>
    </row>
    <row r="26" spans="1:18" x14ac:dyDescent="0.25">
      <c r="A26" s="113">
        <v>24</v>
      </c>
      <c r="B26" s="164" t="s">
        <v>64</v>
      </c>
      <c r="C26" s="3" t="s">
        <v>24</v>
      </c>
      <c r="D26" s="3" t="s">
        <v>23</v>
      </c>
      <c r="E26" s="3" t="s">
        <v>23</v>
      </c>
      <c r="F26" s="123">
        <v>1</v>
      </c>
      <c r="G26" s="120">
        <v>500</v>
      </c>
      <c r="H26" s="120">
        <v>250</v>
      </c>
      <c r="I26" s="121">
        <v>0.05</v>
      </c>
      <c r="J26" s="120">
        <v>12750</v>
      </c>
      <c r="K26" s="118"/>
      <c r="L26" s="119">
        <v>0</v>
      </c>
      <c r="M26" s="118"/>
      <c r="N26" s="108">
        <v>1000000</v>
      </c>
      <c r="O26" s="24" t="s">
        <v>25</v>
      </c>
      <c r="P26" s="109"/>
      <c r="Q26" s="109"/>
      <c r="R26" s="85"/>
    </row>
    <row r="27" spans="1:18" x14ac:dyDescent="0.25">
      <c r="A27" s="113">
        <v>25</v>
      </c>
      <c r="B27" s="164" t="s">
        <v>65</v>
      </c>
      <c r="C27" s="3" t="s">
        <v>24</v>
      </c>
      <c r="D27" s="3" t="s">
        <v>24</v>
      </c>
      <c r="E27" s="3" t="s">
        <v>24</v>
      </c>
      <c r="F27" s="123">
        <v>1</v>
      </c>
      <c r="G27" s="120">
        <v>0</v>
      </c>
      <c r="H27" s="120">
        <v>0</v>
      </c>
      <c r="I27" s="119">
        <v>0.05</v>
      </c>
      <c r="J27" s="120">
        <v>3000</v>
      </c>
      <c r="K27" s="118"/>
      <c r="L27" s="119">
        <v>0</v>
      </c>
      <c r="M27" s="118"/>
      <c r="N27" s="108">
        <v>2000000</v>
      </c>
      <c r="O27" s="24" t="s">
        <v>25</v>
      </c>
      <c r="P27" s="109"/>
      <c r="Q27" s="109"/>
      <c r="R27" s="85"/>
    </row>
    <row r="28" spans="1:18" x14ac:dyDescent="0.25">
      <c r="A28" s="113">
        <v>26</v>
      </c>
      <c r="B28" s="164" t="s">
        <v>65</v>
      </c>
      <c r="C28" s="3" t="s">
        <v>24</v>
      </c>
      <c r="D28" s="3" t="s">
        <v>24</v>
      </c>
      <c r="E28" s="3" t="s">
        <v>23</v>
      </c>
      <c r="F28" s="123">
        <v>1</v>
      </c>
      <c r="G28" s="120">
        <v>1000</v>
      </c>
      <c r="H28" s="120">
        <v>500</v>
      </c>
      <c r="I28" s="119">
        <v>0.05</v>
      </c>
      <c r="J28" s="120">
        <v>12750</v>
      </c>
      <c r="K28" s="118"/>
      <c r="L28" s="119">
        <v>0</v>
      </c>
      <c r="M28" s="118"/>
      <c r="N28" s="108">
        <v>2000000</v>
      </c>
      <c r="O28" s="24" t="s">
        <v>25</v>
      </c>
      <c r="P28" s="109"/>
      <c r="Q28" s="109"/>
      <c r="R28" s="85"/>
    </row>
    <row r="29" spans="1:18" x14ac:dyDescent="0.25">
      <c r="A29" s="113">
        <v>27</v>
      </c>
      <c r="B29" s="164" t="s">
        <v>65</v>
      </c>
      <c r="C29" s="3" t="s">
        <v>24</v>
      </c>
      <c r="D29" s="3" t="s">
        <v>23</v>
      </c>
      <c r="E29" s="3" t="s">
        <v>24</v>
      </c>
      <c r="F29" s="123">
        <v>1</v>
      </c>
      <c r="G29" s="120">
        <v>1000</v>
      </c>
      <c r="H29" s="120">
        <v>500</v>
      </c>
      <c r="I29" s="119">
        <v>0.05</v>
      </c>
      <c r="J29" s="120">
        <v>12750</v>
      </c>
      <c r="K29" s="118"/>
      <c r="L29" s="119">
        <v>0</v>
      </c>
      <c r="M29" s="118"/>
      <c r="N29" s="108">
        <v>1000000</v>
      </c>
      <c r="O29" s="24" t="s">
        <v>25</v>
      </c>
      <c r="P29" s="109"/>
      <c r="Q29" s="109"/>
      <c r="R29" s="85"/>
    </row>
    <row r="30" spans="1:18" x14ac:dyDescent="0.25">
      <c r="A30" s="113">
        <v>28</v>
      </c>
      <c r="B30" s="164" t="s">
        <v>65</v>
      </c>
      <c r="C30" s="3" t="s">
        <v>24</v>
      </c>
      <c r="D30" s="3" t="s">
        <v>23</v>
      </c>
      <c r="E30" s="3" t="s">
        <v>23</v>
      </c>
      <c r="F30" s="123">
        <v>1</v>
      </c>
      <c r="G30" s="120">
        <v>1000</v>
      </c>
      <c r="H30" s="120">
        <v>500</v>
      </c>
      <c r="I30" s="119">
        <v>0.05</v>
      </c>
      <c r="J30" s="120">
        <v>12750</v>
      </c>
      <c r="K30" s="118"/>
      <c r="L30" s="119">
        <v>0</v>
      </c>
      <c r="M30" s="118"/>
      <c r="N30" s="108">
        <v>1000000</v>
      </c>
      <c r="O30" s="24" t="s">
        <v>25</v>
      </c>
      <c r="P30" s="109"/>
      <c r="Q30" s="109"/>
      <c r="R30" s="85"/>
    </row>
    <row r="31" spans="1:18" x14ac:dyDescent="0.25">
      <c r="A31" s="114">
        <v>29</v>
      </c>
      <c r="B31" s="163" t="s">
        <v>1</v>
      </c>
      <c r="C31" s="18" t="s">
        <v>23</v>
      </c>
      <c r="D31" s="18" t="s">
        <v>24</v>
      </c>
      <c r="E31" s="18" t="s">
        <v>24</v>
      </c>
      <c r="F31" s="124">
        <v>1</v>
      </c>
      <c r="G31" s="125">
        <v>3500</v>
      </c>
      <c r="H31" s="125">
        <v>3000</v>
      </c>
      <c r="I31" s="126">
        <v>0.1</v>
      </c>
      <c r="J31" s="127"/>
      <c r="K31" s="105"/>
      <c r="L31" s="128"/>
      <c r="M31" s="105"/>
      <c r="N31" s="37">
        <v>2500000</v>
      </c>
      <c r="O31" s="25" t="s">
        <v>25</v>
      </c>
      <c r="P31" s="36"/>
      <c r="Q31" s="36"/>
      <c r="R31" s="85"/>
    </row>
    <row r="32" spans="1:18" x14ac:dyDescent="0.25">
      <c r="A32" s="114">
        <v>30</v>
      </c>
      <c r="B32" s="163" t="s">
        <v>1</v>
      </c>
      <c r="C32" s="18" t="s">
        <v>23</v>
      </c>
      <c r="D32" s="18" t="s">
        <v>24</v>
      </c>
      <c r="E32" s="18" t="s">
        <v>23</v>
      </c>
      <c r="F32" s="124">
        <v>1</v>
      </c>
      <c r="G32" s="125">
        <v>3500</v>
      </c>
      <c r="H32" s="125">
        <v>3000</v>
      </c>
      <c r="I32" s="126">
        <v>0.1</v>
      </c>
      <c r="J32" s="127"/>
      <c r="K32" s="105"/>
      <c r="L32" s="128"/>
      <c r="M32" s="105"/>
      <c r="N32" s="37">
        <v>2500000</v>
      </c>
      <c r="O32" s="25" t="s">
        <v>25</v>
      </c>
      <c r="P32" s="36"/>
      <c r="Q32" s="36"/>
      <c r="R32" s="85"/>
    </row>
    <row r="33" spans="1:18" x14ac:dyDescent="0.25">
      <c r="A33" s="114">
        <v>31</v>
      </c>
      <c r="B33" s="163" t="s">
        <v>1</v>
      </c>
      <c r="C33" s="18" t="s">
        <v>23</v>
      </c>
      <c r="D33" s="18" t="s">
        <v>23</v>
      </c>
      <c r="E33" s="18" t="s">
        <v>24</v>
      </c>
      <c r="F33" s="124">
        <v>1</v>
      </c>
      <c r="G33" s="125">
        <v>3500</v>
      </c>
      <c r="H33" s="125">
        <v>3000</v>
      </c>
      <c r="I33" s="126">
        <v>0.1</v>
      </c>
      <c r="J33" s="127"/>
      <c r="K33" s="105"/>
      <c r="L33" s="128"/>
      <c r="M33" s="105"/>
      <c r="N33" s="37">
        <v>1000000</v>
      </c>
      <c r="O33" s="25" t="s">
        <v>25</v>
      </c>
      <c r="P33" s="36"/>
      <c r="Q33" s="36"/>
      <c r="R33" s="85"/>
    </row>
    <row r="34" spans="1:18" x14ac:dyDescent="0.25">
      <c r="A34" s="114">
        <v>32</v>
      </c>
      <c r="B34" s="163" t="s">
        <v>1</v>
      </c>
      <c r="C34" s="18" t="s">
        <v>23</v>
      </c>
      <c r="D34" s="18" t="s">
        <v>23</v>
      </c>
      <c r="E34" s="18" t="s">
        <v>23</v>
      </c>
      <c r="F34" s="124">
        <v>1</v>
      </c>
      <c r="G34" s="125">
        <v>3500</v>
      </c>
      <c r="H34" s="125">
        <v>3000</v>
      </c>
      <c r="I34" s="126">
        <v>0.1</v>
      </c>
      <c r="J34" s="127"/>
      <c r="K34" s="105"/>
      <c r="L34" s="128"/>
      <c r="M34" s="105"/>
      <c r="N34" s="37">
        <v>1000000</v>
      </c>
      <c r="O34" s="25" t="s">
        <v>25</v>
      </c>
      <c r="P34" s="36"/>
      <c r="Q34" s="36"/>
      <c r="R34" s="85"/>
    </row>
    <row r="35" spans="1:18" x14ac:dyDescent="0.25">
      <c r="A35" s="114">
        <v>33</v>
      </c>
      <c r="B35" s="4" t="s">
        <v>61</v>
      </c>
      <c r="C35" s="18" t="s">
        <v>24</v>
      </c>
      <c r="D35" s="18" t="s">
        <v>24</v>
      </c>
      <c r="E35" s="18" t="s">
        <v>24</v>
      </c>
      <c r="F35" s="126">
        <v>1</v>
      </c>
      <c r="G35" s="125">
        <v>0</v>
      </c>
      <c r="H35" s="125">
        <v>0</v>
      </c>
      <c r="I35" s="126">
        <v>0.05</v>
      </c>
      <c r="J35" s="127"/>
      <c r="K35" s="131"/>
      <c r="L35" s="126">
        <v>0</v>
      </c>
      <c r="M35" s="131">
        <v>3000</v>
      </c>
      <c r="N35" s="37">
        <v>2500000</v>
      </c>
      <c r="O35" s="25" t="s">
        <v>25</v>
      </c>
      <c r="P35" s="38"/>
      <c r="Q35" s="36"/>
      <c r="R35" s="85"/>
    </row>
    <row r="36" spans="1:18" x14ac:dyDescent="0.25">
      <c r="A36" s="114">
        <v>34</v>
      </c>
      <c r="B36" s="4" t="s">
        <v>61</v>
      </c>
      <c r="C36" s="18" t="s">
        <v>24</v>
      </c>
      <c r="D36" s="18" t="s">
        <v>24</v>
      </c>
      <c r="E36" s="18" t="s">
        <v>23</v>
      </c>
      <c r="F36" s="126">
        <v>1</v>
      </c>
      <c r="G36" s="125">
        <v>0</v>
      </c>
      <c r="H36" s="125">
        <v>0</v>
      </c>
      <c r="I36" s="126">
        <v>0.05</v>
      </c>
      <c r="J36" s="127"/>
      <c r="K36" s="131"/>
      <c r="L36" s="126">
        <v>0</v>
      </c>
      <c r="M36" s="131">
        <v>3000</v>
      </c>
      <c r="N36" s="37">
        <v>2500000</v>
      </c>
      <c r="O36" s="25" t="s">
        <v>25</v>
      </c>
      <c r="P36" s="38"/>
      <c r="Q36" s="36"/>
      <c r="R36" s="85"/>
    </row>
    <row r="37" spans="1:18" x14ac:dyDescent="0.25">
      <c r="A37" s="114">
        <v>35</v>
      </c>
      <c r="B37" s="4" t="s">
        <v>61</v>
      </c>
      <c r="C37" s="18" t="s">
        <v>24</v>
      </c>
      <c r="D37" s="18" t="s">
        <v>23</v>
      </c>
      <c r="E37" s="18" t="s">
        <v>24</v>
      </c>
      <c r="F37" s="126">
        <v>1</v>
      </c>
      <c r="G37" s="125">
        <v>1500</v>
      </c>
      <c r="H37" s="125">
        <v>1500</v>
      </c>
      <c r="I37" s="126">
        <v>0.05</v>
      </c>
      <c r="J37" s="127"/>
      <c r="K37" s="131"/>
      <c r="L37" s="132">
        <v>0</v>
      </c>
      <c r="M37" s="131"/>
      <c r="N37" s="37">
        <v>1000000</v>
      </c>
      <c r="O37" s="25" t="s">
        <v>25</v>
      </c>
      <c r="P37" s="38"/>
      <c r="Q37" s="36"/>
      <c r="R37" s="85"/>
    </row>
    <row r="38" spans="1:18" x14ac:dyDescent="0.25">
      <c r="A38" s="114">
        <v>36</v>
      </c>
      <c r="B38" s="4" t="s">
        <v>61</v>
      </c>
      <c r="C38" s="18" t="s">
        <v>24</v>
      </c>
      <c r="D38" s="18" t="s">
        <v>23</v>
      </c>
      <c r="E38" s="18" t="s">
        <v>23</v>
      </c>
      <c r="F38" s="126">
        <v>1</v>
      </c>
      <c r="G38" s="125">
        <v>1500</v>
      </c>
      <c r="H38" s="125">
        <v>1500</v>
      </c>
      <c r="I38" s="126">
        <v>0.05</v>
      </c>
      <c r="J38" s="127"/>
      <c r="K38" s="131"/>
      <c r="L38" s="132">
        <v>0</v>
      </c>
      <c r="M38" s="131"/>
      <c r="N38" s="37">
        <v>1000000</v>
      </c>
      <c r="O38" s="25" t="s">
        <v>25</v>
      </c>
      <c r="P38" s="38"/>
      <c r="Q38" s="36"/>
      <c r="R38" s="85"/>
    </row>
    <row r="39" spans="1:18" x14ac:dyDescent="0.25">
      <c r="A39" s="115">
        <v>37</v>
      </c>
      <c r="B39" s="162" t="s">
        <v>2</v>
      </c>
      <c r="C39" s="19" t="s">
        <v>23</v>
      </c>
      <c r="D39" s="19" t="s">
        <v>24</v>
      </c>
      <c r="E39" s="19" t="s">
        <v>24</v>
      </c>
      <c r="F39" s="133">
        <v>1</v>
      </c>
      <c r="G39" s="134">
        <v>3500</v>
      </c>
      <c r="H39" s="134">
        <v>3500</v>
      </c>
      <c r="I39" s="135">
        <v>0.1</v>
      </c>
      <c r="J39" s="136"/>
      <c r="K39" s="106"/>
      <c r="L39" s="137"/>
      <c r="M39" s="106"/>
      <c r="N39" s="40">
        <v>1500000</v>
      </c>
      <c r="O39" s="26" t="s">
        <v>25</v>
      </c>
      <c r="P39" s="39"/>
      <c r="Q39" s="39"/>
      <c r="R39" s="85"/>
    </row>
    <row r="40" spans="1:18" x14ac:dyDescent="0.25">
      <c r="A40" s="115">
        <v>38</v>
      </c>
      <c r="B40" s="162" t="s">
        <v>2</v>
      </c>
      <c r="C40" s="19" t="s">
        <v>23</v>
      </c>
      <c r="D40" s="19" t="s">
        <v>24</v>
      </c>
      <c r="E40" s="19" t="s">
        <v>23</v>
      </c>
      <c r="F40" s="104">
        <v>1</v>
      </c>
      <c r="G40" s="138">
        <v>3500</v>
      </c>
      <c r="H40" s="138">
        <v>3500</v>
      </c>
      <c r="I40" s="101">
        <v>0.1</v>
      </c>
      <c r="J40" s="139"/>
      <c r="K40" s="140"/>
      <c r="L40" s="141"/>
      <c r="M40" s="140"/>
      <c r="N40" s="40">
        <v>1500000</v>
      </c>
      <c r="O40" s="26" t="s">
        <v>25</v>
      </c>
      <c r="P40" s="39"/>
      <c r="Q40" s="39"/>
      <c r="R40" s="85"/>
    </row>
    <row r="41" spans="1:18" x14ac:dyDescent="0.25">
      <c r="A41" s="115">
        <v>39</v>
      </c>
      <c r="B41" s="162" t="s">
        <v>2</v>
      </c>
      <c r="C41" s="19" t="s">
        <v>23</v>
      </c>
      <c r="D41" s="19" t="s">
        <v>23</v>
      </c>
      <c r="E41" s="19" t="s">
        <v>24</v>
      </c>
      <c r="F41" s="104">
        <v>1</v>
      </c>
      <c r="G41" s="138">
        <v>3500</v>
      </c>
      <c r="H41" s="138">
        <v>3500</v>
      </c>
      <c r="I41" s="101">
        <v>0.1</v>
      </c>
      <c r="J41" s="139"/>
      <c r="K41" s="140"/>
      <c r="L41" s="141"/>
      <c r="M41" s="140"/>
      <c r="N41" s="40">
        <v>1500000</v>
      </c>
      <c r="O41" s="26" t="s">
        <v>25</v>
      </c>
      <c r="P41" s="39"/>
      <c r="Q41" s="39"/>
      <c r="R41" s="85"/>
    </row>
    <row r="42" spans="1:18" x14ac:dyDescent="0.25">
      <c r="A42" s="115">
        <v>40</v>
      </c>
      <c r="B42" s="162" t="s">
        <v>2</v>
      </c>
      <c r="C42" s="19" t="s">
        <v>23</v>
      </c>
      <c r="D42" s="19" t="s">
        <v>23</v>
      </c>
      <c r="E42" s="19" t="s">
        <v>23</v>
      </c>
      <c r="F42" s="104">
        <v>1</v>
      </c>
      <c r="G42" s="138">
        <v>3500</v>
      </c>
      <c r="H42" s="138">
        <v>3500</v>
      </c>
      <c r="I42" s="101">
        <v>0.1</v>
      </c>
      <c r="J42" s="139"/>
      <c r="K42" s="140"/>
      <c r="L42" s="141"/>
      <c r="M42" s="140"/>
      <c r="N42" s="40">
        <v>1500000</v>
      </c>
      <c r="O42" s="26" t="s">
        <v>25</v>
      </c>
      <c r="P42" s="39"/>
      <c r="Q42" s="39"/>
      <c r="R42" s="85"/>
    </row>
    <row r="43" spans="1:18" x14ac:dyDescent="0.25">
      <c r="A43" s="115">
        <v>41</v>
      </c>
      <c r="B43" s="5" t="s">
        <v>60</v>
      </c>
      <c r="C43" s="19" t="s">
        <v>24</v>
      </c>
      <c r="D43" s="19" t="s">
        <v>24</v>
      </c>
      <c r="E43" s="19" t="s">
        <v>24</v>
      </c>
      <c r="F43" s="101">
        <v>1</v>
      </c>
      <c r="G43" s="138">
        <v>0</v>
      </c>
      <c r="H43" s="138">
        <v>0</v>
      </c>
      <c r="I43" s="101">
        <v>0</v>
      </c>
      <c r="J43" s="139"/>
      <c r="K43" s="142"/>
      <c r="L43" s="143">
        <v>0.05</v>
      </c>
      <c r="M43" s="142">
        <v>3000</v>
      </c>
      <c r="N43" s="40">
        <v>1500000</v>
      </c>
      <c r="O43" s="26" t="s">
        <v>25</v>
      </c>
      <c r="P43" s="51">
        <v>400000</v>
      </c>
      <c r="Q43" s="51" t="s">
        <v>24</v>
      </c>
      <c r="R43" s="85"/>
    </row>
    <row r="44" spans="1:18" x14ac:dyDescent="0.25">
      <c r="A44" s="115">
        <v>42</v>
      </c>
      <c r="B44" s="5" t="s">
        <v>60</v>
      </c>
      <c r="C44" s="19" t="s">
        <v>24</v>
      </c>
      <c r="D44" s="19" t="s">
        <v>24</v>
      </c>
      <c r="E44" s="19" t="s">
        <v>23</v>
      </c>
      <c r="F44" s="101">
        <v>1</v>
      </c>
      <c r="G44" s="138">
        <v>0</v>
      </c>
      <c r="H44" s="138">
        <v>0</v>
      </c>
      <c r="I44" s="101">
        <v>0</v>
      </c>
      <c r="J44" s="139"/>
      <c r="K44" s="142"/>
      <c r="L44" s="143">
        <v>0.05</v>
      </c>
      <c r="M44" s="142">
        <v>0</v>
      </c>
      <c r="N44" s="40">
        <v>1500000</v>
      </c>
      <c r="O44" s="26" t="s">
        <v>25</v>
      </c>
      <c r="P44" s="51">
        <v>400000</v>
      </c>
      <c r="Q44" s="51" t="s">
        <v>24</v>
      </c>
      <c r="R44" s="85"/>
    </row>
    <row r="45" spans="1:18" x14ac:dyDescent="0.25">
      <c r="A45" s="115">
        <v>43</v>
      </c>
      <c r="B45" s="5" t="s">
        <v>60</v>
      </c>
      <c r="C45" s="19" t="s">
        <v>24</v>
      </c>
      <c r="D45" s="19" t="s">
        <v>23</v>
      </c>
      <c r="E45" s="19" t="s">
        <v>24</v>
      </c>
      <c r="F45" s="101">
        <v>1</v>
      </c>
      <c r="G45" s="138">
        <v>0</v>
      </c>
      <c r="H45" s="138">
        <v>0</v>
      </c>
      <c r="I45" s="101">
        <v>0</v>
      </c>
      <c r="J45" s="139"/>
      <c r="K45" s="142"/>
      <c r="L45" s="143">
        <v>0.05</v>
      </c>
      <c r="M45" s="142"/>
      <c r="N45" s="40">
        <v>1500000</v>
      </c>
      <c r="O45" s="26" t="s">
        <v>25</v>
      </c>
      <c r="P45" s="51">
        <v>400000</v>
      </c>
      <c r="Q45" s="51" t="s">
        <v>24</v>
      </c>
      <c r="R45" s="85"/>
    </row>
    <row r="46" spans="1:18" x14ac:dyDescent="0.25">
      <c r="A46" s="115">
        <v>44</v>
      </c>
      <c r="B46" s="5" t="s">
        <v>60</v>
      </c>
      <c r="C46" s="19" t="s">
        <v>24</v>
      </c>
      <c r="D46" s="19" t="s">
        <v>23</v>
      </c>
      <c r="E46" s="19" t="s">
        <v>23</v>
      </c>
      <c r="F46" s="101">
        <v>1</v>
      </c>
      <c r="G46" s="138">
        <v>0</v>
      </c>
      <c r="H46" s="138">
        <v>0</v>
      </c>
      <c r="I46" s="101">
        <v>0</v>
      </c>
      <c r="J46" s="139"/>
      <c r="K46" s="142"/>
      <c r="L46" s="143">
        <v>0.05</v>
      </c>
      <c r="M46" s="142"/>
      <c r="N46" s="40">
        <v>1500000</v>
      </c>
      <c r="O46" s="26" t="s">
        <v>25</v>
      </c>
      <c r="P46" s="51">
        <v>400000</v>
      </c>
      <c r="Q46" s="51" t="s">
        <v>24</v>
      </c>
      <c r="R46" s="85"/>
    </row>
    <row r="47" spans="1:18" x14ac:dyDescent="0.25">
      <c r="A47" s="115">
        <v>45</v>
      </c>
      <c r="B47" s="86" t="s">
        <v>59</v>
      </c>
      <c r="C47" s="19" t="s">
        <v>24</v>
      </c>
      <c r="D47" s="19" t="s">
        <v>24</v>
      </c>
      <c r="E47" s="19" t="s">
        <v>24</v>
      </c>
      <c r="F47" s="101">
        <v>1</v>
      </c>
      <c r="G47" s="138">
        <v>0</v>
      </c>
      <c r="H47" s="138">
        <v>0</v>
      </c>
      <c r="I47" s="101">
        <v>0</v>
      </c>
      <c r="J47" s="139"/>
      <c r="K47" s="142"/>
      <c r="L47" s="143">
        <v>0.05</v>
      </c>
      <c r="M47" s="142">
        <v>3000</v>
      </c>
      <c r="N47" s="40">
        <v>1500000</v>
      </c>
      <c r="O47" s="26" t="s">
        <v>25</v>
      </c>
      <c r="P47" s="51">
        <v>400000</v>
      </c>
      <c r="Q47" s="51" t="s">
        <v>24</v>
      </c>
      <c r="R47" s="85"/>
    </row>
    <row r="48" spans="1:18" x14ac:dyDescent="0.25">
      <c r="A48" s="115">
        <v>46</v>
      </c>
      <c r="B48" s="86" t="s">
        <v>59</v>
      </c>
      <c r="C48" s="19" t="s">
        <v>24</v>
      </c>
      <c r="D48" s="19" t="s">
        <v>24</v>
      </c>
      <c r="E48" s="19" t="s">
        <v>23</v>
      </c>
      <c r="F48" s="101">
        <v>1</v>
      </c>
      <c r="G48" s="138">
        <v>3500</v>
      </c>
      <c r="H48" s="138">
        <v>0</v>
      </c>
      <c r="I48" s="101">
        <v>0</v>
      </c>
      <c r="J48" s="139"/>
      <c r="K48" s="142"/>
      <c r="L48" s="143">
        <v>0.05</v>
      </c>
      <c r="M48" s="142">
        <v>0</v>
      </c>
      <c r="N48" s="40">
        <v>1500000</v>
      </c>
      <c r="O48" s="26" t="s">
        <v>25</v>
      </c>
      <c r="P48" s="51">
        <v>400000</v>
      </c>
      <c r="Q48" s="51" t="s">
        <v>24</v>
      </c>
      <c r="R48" s="85" t="s">
        <v>49</v>
      </c>
    </row>
    <row r="49" spans="1:18" x14ac:dyDescent="0.25">
      <c r="A49" s="115">
        <v>47</v>
      </c>
      <c r="B49" s="86" t="s">
        <v>59</v>
      </c>
      <c r="C49" s="19" t="s">
        <v>24</v>
      </c>
      <c r="D49" s="19" t="s">
        <v>23</v>
      </c>
      <c r="E49" s="19" t="s">
        <v>24</v>
      </c>
      <c r="F49" s="101">
        <v>1</v>
      </c>
      <c r="G49" s="138">
        <v>0</v>
      </c>
      <c r="H49" s="138">
        <v>0</v>
      </c>
      <c r="I49" s="101">
        <v>0</v>
      </c>
      <c r="J49" s="139"/>
      <c r="K49" s="142"/>
      <c r="L49" s="143">
        <v>0.05</v>
      </c>
      <c r="M49" s="142"/>
      <c r="N49" s="40">
        <v>1500000</v>
      </c>
      <c r="O49" s="26" t="s">
        <v>25</v>
      </c>
      <c r="P49" s="51">
        <v>400000</v>
      </c>
      <c r="Q49" s="51" t="s">
        <v>24</v>
      </c>
      <c r="R49" s="85"/>
    </row>
    <row r="50" spans="1:18" x14ac:dyDescent="0.25">
      <c r="A50" s="115">
        <v>48</v>
      </c>
      <c r="B50" s="86" t="s">
        <v>59</v>
      </c>
      <c r="C50" s="19" t="s">
        <v>24</v>
      </c>
      <c r="D50" s="19" t="s">
        <v>23</v>
      </c>
      <c r="E50" s="19" t="s">
        <v>23</v>
      </c>
      <c r="F50" s="101">
        <v>1</v>
      </c>
      <c r="G50" s="138">
        <v>3500</v>
      </c>
      <c r="H50" s="138">
        <v>0</v>
      </c>
      <c r="I50" s="101">
        <v>0</v>
      </c>
      <c r="J50" s="139"/>
      <c r="K50" s="142"/>
      <c r="L50" s="143">
        <v>0.05</v>
      </c>
      <c r="M50" s="142"/>
      <c r="N50" s="40">
        <v>1500000</v>
      </c>
      <c r="O50" s="26" t="s">
        <v>25</v>
      </c>
      <c r="P50" s="51">
        <v>400000</v>
      </c>
      <c r="Q50" s="51" t="s">
        <v>24</v>
      </c>
      <c r="R50" s="85" t="s">
        <v>49</v>
      </c>
    </row>
    <row r="51" spans="1:18" x14ac:dyDescent="0.25">
      <c r="A51" s="111">
        <v>49</v>
      </c>
      <c r="B51" s="6" t="s">
        <v>3</v>
      </c>
      <c r="C51" s="21" t="s">
        <v>23</v>
      </c>
      <c r="D51" s="21" t="s">
        <v>24</v>
      </c>
      <c r="E51" s="21" t="s">
        <v>24</v>
      </c>
      <c r="F51" s="8">
        <v>1</v>
      </c>
      <c r="G51" s="7">
        <v>3500</v>
      </c>
      <c r="H51" s="7">
        <v>3500</v>
      </c>
      <c r="I51" s="22">
        <v>0.1</v>
      </c>
      <c r="J51" s="9"/>
      <c r="K51" s="11"/>
      <c r="L51" s="10"/>
      <c r="M51" s="11"/>
      <c r="N51" s="42">
        <v>1500000</v>
      </c>
      <c r="O51" s="27" t="s">
        <v>25</v>
      </c>
      <c r="P51" s="41"/>
      <c r="Q51" s="41"/>
      <c r="R51" s="85"/>
    </row>
    <row r="52" spans="1:18" x14ac:dyDescent="0.25">
      <c r="A52" s="111">
        <v>50</v>
      </c>
      <c r="B52" s="6" t="s">
        <v>3</v>
      </c>
      <c r="C52" s="21" t="s">
        <v>23</v>
      </c>
      <c r="D52" s="21" t="s">
        <v>24</v>
      </c>
      <c r="E52" s="21" t="s">
        <v>23</v>
      </c>
      <c r="F52" s="8">
        <v>1</v>
      </c>
      <c r="G52" s="7">
        <v>3500</v>
      </c>
      <c r="H52" s="7">
        <v>3500</v>
      </c>
      <c r="I52" s="22">
        <v>0.1</v>
      </c>
      <c r="J52" s="9"/>
      <c r="K52" s="11"/>
      <c r="L52" s="10"/>
      <c r="M52" s="11"/>
      <c r="N52" s="42">
        <v>1500000</v>
      </c>
      <c r="O52" s="27" t="s">
        <v>25</v>
      </c>
      <c r="P52" s="41"/>
      <c r="Q52" s="41"/>
      <c r="R52" s="85"/>
    </row>
    <row r="53" spans="1:18" x14ac:dyDescent="0.25">
      <c r="A53" s="111">
        <v>51</v>
      </c>
      <c r="B53" s="6" t="s">
        <v>3</v>
      </c>
      <c r="C53" s="21" t="s">
        <v>23</v>
      </c>
      <c r="D53" s="21" t="s">
        <v>23</v>
      </c>
      <c r="E53" s="21" t="s">
        <v>24</v>
      </c>
      <c r="F53" s="8">
        <v>1</v>
      </c>
      <c r="G53" s="7">
        <v>3500</v>
      </c>
      <c r="H53" s="7">
        <v>3500</v>
      </c>
      <c r="I53" s="22">
        <v>0.1</v>
      </c>
      <c r="J53" s="9"/>
      <c r="K53" s="11"/>
      <c r="L53" s="10"/>
      <c r="M53" s="11"/>
      <c r="N53" s="42">
        <v>1500000</v>
      </c>
      <c r="O53" s="27" t="s">
        <v>25</v>
      </c>
      <c r="P53" s="41"/>
      <c r="Q53" s="41"/>
      <c r="R53" s="85"/>
    </row>
    <row r="54" spans="1:18" x14ac:dyDescent="0.25">
      <c r="A54" s="111">
        <v>52</v>
      </c>
      <c r="B54" s="6" t="s">
        <v>3</v>
      </c>
      <c r="C54" s="21" t="s">
        <v>23</v>
      </c>
      <c r="D54" s="21" t="s">
        <v>23</v>
      </c>
      <c r="E54" s="21" t="s">
        <v>23</v>
      </c>
      <c r="F54" s="8">
        <v>1</v>
      </c>
      <c r="G54" s="7">
        <v>3500</v>
      </c>
      <c r="H54" s="7">
        <v>3500</v>
      </c>
      <c r="I54" s="22">
        <v>0.1</v>
      </c>
      <c r="J54" s="9"/>
      <c r="K54" s="11"/>
      <c r="L54" s="10"/>
      <c r="M54" s="11"/>
      <c r="N54" s="42">
        <v>1500000</v>
      </c>
      <c r="O54" s="27" t="s">
        <v>25</v>
      </c>
      <c r="P54" s="41"/>
      <c r="Q54" s="41"/>
      <c r="R54" s="85"/>
    </row>
    <row r="55" spans="1:18" x14ac:dyDescent="0.25">
      <c r="A55" s="111">
        <v>53</v>
      </c>
      <c r="B55" s="6" t="s">
        <v>26</v>
      </c>
      <c r="C55" s="11" t="s">
        <v>24</v>
      </c>
      <c r="D55" s="11" t="s">
        <v>24</v>
      </c>
      <c r="E55" s="11" t="s">
        <v>24</v>
      </c>
      <c r="F55" s="8">
        <v>1</v>
      </c>
      <c r="G55" s="7">
        <v>0</v>
      </c>
      <c r="H55" s="7">
        <v>0</v>
      </c>
      <c r="I55" s="8">
        <v>0</v>
      </c>
      <c r="J55" s="52"/>
      <c r="K55" s="11"/>
      <c r="L55" s="10">
        <v>0.1</v>
      </c>
      <c r="M55" s="11">
        <v>3000</v>
      </c>
      <c r="N55" s="53">
        <v>1500000</v>
      </c>
      <c r="O55" s="27" t="s">
        <v>25</v>
      </c>
      <c r="P55" s="41"/>
      <c r="Q55" s="41"/>
      <c r="R55" s="85"/>
    </row>
    <row r="56" spans="1:18" x14ac:dyDescent="0.25">
      <c r="A56" s="111">
        <v>54</v>
      </c>
      <c r="B56" s="6" t="s">
        <v>26</v>
      </c>
      <c r="C56" s="11" t="s">
        <v>24</v>
      </c>
      <c r="D56" s="11" t="s">
        <v>24</v>
      </c>
      <c r="E56" s="11" t="s">
        <v>23</v>
      </c>
      <c r="F56" s="8">
        <v>1</v>
      </c>
      <c r="G56" s="7">
        <v>0</v>
      </c>
      <c r="H56" s="7">
        <v>0</v>
      </c>
      <c r="I56" s="8">
        <v>0</v>
      </c>
      <c r="J56" s="52"/>
      <c r="K56" s="11"/>
      <c r="L56" s="10">
        <v>0.1</v>
      </c>
      <c r="M56" s="11">
        <v>3000</v>
      </c>
      <c r="N56" s="53">
        <v>1500000</v>
      </c>
      <c r="O56" s="27" t="s">
        <v>25</v>
      </c>
      <c r="P56" s="41"/>
      <c r="Q56" s="41"/>
      <c r="R56" s="85"/>
    </row>
    <row r="57" spans="1:18" x14ac:dyDescent="0.25">
      <c r="A57" s="111">
        <v>55</v>
      </c>
      <c r="B57" s="6" t="s">
        <v>26</v>
      </c>
      <c r="C57" s="11" t="s">
        <v>24</v>
      </c>
      <c r="D57" s="11" t="s">
        <v>23</v>
      </c>
      <c r="E57" s="11" t="s">
        <v>24</v>
      </c>
      <c r="F57" s="10">
        <v>1</v>
      </c>
      <c r="G57" s="7">
        <v>2000</v>
      </c>
      <c r="H57" s="7">
        <v>2000</v>
      </c>
      <c r="I57" s="8">
        <v>0</v>
      </c>
      <c r="J57" s="11"/>
      <c r="K57" s="11"/>
      <c r="L57" s="8">
        <v>0.1</v>
      </c>
      <c r="M57" s="11"/>
      <c r="N57" s="53">
        <v>1500000</v>
      </c>
      <c r="O57" s="27" t="s">
        <v>25</v>
      </c>
      <c r="P57" s="41"/>
      <c r="Q57" s="41"/>
      <c r="R57" s="85"/>
    </row>
    <row r="58" spans="1:18" x14ac:dyDescent="0.25">
      <c r="A58" s="111">
        <v>56</v>
      </c>
      <c r="B58" s="6" t="s">
        <v>26</v>
      </c>
      <c r="C58" s="11" t="s">
        <v>24</v>
      </c>
      <c r="D58" s="11" t="s">
        <v>23</v>
      </c>
      <c r="E58" s="11" t="s">
        <v>23</v>
      </c>
      <c r="F58" s="10">
        <v>1</v>
      </c>
      <c r="G58" s="7">
        <v>2000</v>
      </c>
      <c r="H58" s="7">
        <v>2000</v>
      </c>
      <c r="I58" s="8">
        <v>0</v>
      </c>
      <c r="J58" s="11"/>
      <c r="K58" s="11"/>
      <c r="L58" s="8">
        <v>0.1</v>
      </c>
      <c r="M58" s="11"/>
      <c r="N58" s="53">
        <v>1500000</v>
      </c>
      <c r="O58" s="27" t="s">
        <v>25</v>
      </c>
      <c r="P58" s="41"/>
      <c r="Q58" s="41"/>
      <c r="R58" s="85"/>
    </row>
    <row r="59" spans="1:18" x14ac:dyDescent="0.25">
      <c r="A59" s="111">
        <v>57</v>
      </c>
      <c r="B59" s="6" t="s">
        <v>27</v>
      </c>
      <c r="C59" s="21" t="s">
        <v>24</v>
      </c>
      <c r="D59" s="21" t="s">
        <v>24</v>
      </c>
      <c r="E59" s="21" t="s">
        <v>24</v>
      </c>
      <c r="F59" s="20">
        <v>1</v>
      </c>
      <c r="G59" s="7">
        <v>0</v>
      </c>
      <c r="H59" s="7">
        <v>0</v>
      </c>
      <c r="I59" s="22">
        <v>0</v>
      </c>
      <c r="J59" s="21"/>
      <c r="K59" s="21"/>
      <c r="L59" s="22">
        <v>0.05</v>
      </c>
      <c r="M59" s="21">
        <v>3000</v>
      </c>
      <c r="N59" s="53">
        <v>1500000</v>
      </c>
      <c r="O59" s="27" t="s">
        <v>25</v>
      </c>
      <c r="P59" s="43"/>
      <c r="Q59" s="41"/>
      <c r="R59" s="85"/>
    </row>
    <row r="60" spans="1:18" x14ac:dyDescent="0.25">
      <c r="A60" s="111">
        <v>58</v>
      </c>
      <c r="B60" s="6" t="s">
        <v>27</v>
      </c>
      <c r="C60" s="21" t="s">
        <v>24</v>
      </c>
      <c r="D60" s="21" t="s">
        <v>24</v>
      </c>
      <c r="E60" s="21" t="s">
        <v>23</v>
      </c>
      <c r="F60" s="20">
        <v>1</v>
      </c>
      <c r="G60" s="7">
        <v>0</v>
      </c>
      <c r="H60" s="7">
        <v>0</v>
      </c>
      <c r="I60" s="22">
        <v>0</v>
      </c>
      <c r="J60" s="21"/>
      <c r="K60" s="21"/>
      <c r="L60" s="22">
        <v>0.05</v>
      </c>
      <c r="M60" s="21">
        <v>3000</v>
      </c>
      <c r="N60" s="53">
        <v>1500000</v>
      </c>
      <c r="O60" s="27" t="s">
        <v>25</v>
      </c>
      <c r="P60" s="43"/>
      <c r="Q60" s="41"/>
      <c r="R60" s="85"/>
    </row>
    <row r="61" spans="1:18" x14ac:dyDescent="0.25">
      <c r="A61" s="111">
        <v>59</v>
      </c>
      <c r="B61" s="6" t="s">
        <v>27</v>
      </c>
      <c r="C61" s="21" t="s">
        <v>24</v>
      </c>
      <c r="D61" s="21" t="s">
        <v>23</v>
      </c>
      <c r="E61" s="21" t="s">
        <v>24</v>
      </c>
      <c r="F61" s="20">
        <v>1</v>
      </c>
      <c r="G61" s="7">
        <v>0</v>
      </c>
      <c r="H61" s="7">
        <v>0</v>
      </c>
      <c r="I61" s="22">
        <v>0</v>
      </c>
      <c r="J61" s="21"/>
      <c r="K61" s="21"/>
      <c r="L61" s="22">
        <v>0.05</v>
      </c>
      <c r="M61" s="21"/>
      <c r="N61" s="53">
        <v>1500000</v>
      </c>
      <c r="O61" s="27" t="s">
        <v>25</v>
      </c>
      <c r="P61" s="43"/>
      <c r="Q61" s="41"/>
      <c r="R61" s="85"/>
    </row>
    <row r="62" spans="1:18" x14ac:dyDescent="0.25">
      <c r="A62" s="111">
        <v>60</v>
      </c>
      <c r="B62" s="6" t="s">
        <v>27</v>
      </c>
      <c r="C62" s="21" t="s">
        <v>24</v>
      </c>
      <c r="D62" s="21" t="s">
        <v>23</v>
      </c>
      <c r="E62" s="21" t="s">
        <v>23</v>
      </c>
      <c r="F62" s="20">
        <v>1</v>
      </c>
      <c r="G62" s="7">
        <v>0</v>
      </c>
      <c r="H62" s="7">
        <v>0</v>
      </c>
      <c r="I62" s="22">
        <v>0</v>
      </c>
      <c r="J62" s="21"/>
      <c r="K62" s="21"/>
      <c r="L62" s="22">
        <v>0.05</v>
      </c>
      <c r="M62" s="21"/>
      <c r="N62" s="53">
        <v>1500000</v>
      </c>
      <c r="O62" s="27" t="s">
        <v>25</v>
      </c>
      <c r="P62" s="43"/>
      <c r="Q62" s="41"/>
      <c r="R62" s="85"/>
    </row>
    <row r="63" spans="1:18" x14ac:dyDescent="0.25">
      <c r="A63" s="111">
        <v>61</v>
      </c>
      <c r="B63" s="6" t="s">
        <v>31</v>
      </c>
      <c r="C63" s="76" t="s">
        <v>24</v>
      </c>
      <c r="D63" s="76" t="s">
        <v>24</v>
      </c>
      <c r="E63" s="76" t="s">
        <v>24</v>
      </c>
      <c r="F63" s="10">
        <v>1</v>
      </c>
      <c r="G63" s="7">
        <v>0</v>
      </c>
      <c r="H63" s="7">
        <v>0</v>
      </c>
      <c r="I63" s="22">
        <v>0</v>
      </c>
      <c r="J63" s="21"/>
      <c r="K63" s="21"/>
      <c r="L63" s="22">
        <v>0.05</v>
      </c>
      <c r="M63" s="21">
        <v>3000</v>
      </c>
      <c r="N63" s="42">
        <v>1500000</v>
      </c>
      <c r="O63" s="27" t="s">
        <v>25</v>
      </c>
      <c r="P63" s="77"/>
      <c r="Q63" s="78"/>
      <c r="R63" s="85"/>
    </row>
    <row r="64" spans="1:18" x14ac:dyDescent="0.25">
      <c r="A64" s="111">
        <v>62</v>
      </c>
      <c r="B64" s="6" t="s">
        <v>31</v>
      </c>
      <c r="C64" s="76" t="s">
        <v>24</v>
      </c>
      <c r="D64" s="76" t="s">
        <v>24</v>
      </c>
      <c r="E64" s="76" t="s">
        <v>23</v>
      </c>
      <c r="F64" s="10">
        <v>1</v>
      </c>
      <c r="G64" s="7">
        <v>0</v>
      </c>
      <c r="H64" s="7">
        <v>0</v>
      </c>
      <c r="I64" s="22">
        <v>0</v>
      </c>
      <c r="J64" s="21"/>
      <c r="K64" s="21"/>
      <c r="L64" s="22">
        <v>0.05</v>
      </c>
      <c r="M64" s="21">
        <v>3000</v>
      </c>
      <c r="N64" s="42">
        <v>1500000</v>
      </c>
      <c r="O64" s="27" t="s">
        <v>25</v>
      </c>
      <c r="P64" s="77"/>
      <c r="Q64" s="78"/>
      <c r="R64" s="85"/>
    </row>
    <row r="65" spans="1:18" x14ac:dyDescent="0.25">
      <c r="A65" s="111">
        <v>63</v>
      </c>
      <c r="B65" s="6" t="s">
        <v>31</v>
      </c>
      <c r="C65" s="76" t="s">
        <v>24</v>
      </c>
      <c r="D65" s="76" t="s">
        <v>23</v>
      </c>
      <c r="E65" s="76" t="s">
        <v>24</v>
      </c>
      <c r="F65" s="10">
        <v>1</v>
      </c>
      <c r="G65" s="7">
        <v>0</v>
      </c>
      <c r="H65" s="7">
        <v>0</v>
      </c>
      <c r="I65" s="22">
        <v>0</v>
      </c>
      <c r="J65" s="21"/>
      <c r="K65" s="21"/>
      <c r="L65" s="22">
        <v>0.05</v>
      </c>
      <c r="M65" s="21"/>
      <c r="N65" s="42">
        <v>1500000</v>
      </c>
      <c r="O65" s="27" t="s">
        <v>25</v>
      </c>
      <c r="P65" s="77"/>
      <c r="Q65" s="78"/>
      <c r="R65" s="85"/>
    </row>
    <row r="66" spans="1:18" x14ac:dyDescent="0.25">
      <c r="A66" s="111">
        <v>64</v>
      </c>
      <c r="B66" s="6" t="s">
        <v>31</v>
      </c>
      <c r="C66" s="76" t="s">
        <v>24</v>
      </c>
      <c r="D66" s="76" t="s">
        <v>23</v>
      </c>
      <c r="E66" s="76" t="s">
        <v>23</v>
      </c>
      <c r="F66" s="10">
        <v>1</v>
      </c>
      <c r="G66" s="7">
        <v>0</v>
      </c>
      <c r="H66" s="7">
        <v>0</v>
      </c>
      <c r="I66" s="22">
        <v>0</v>
      </c>
      <c r="J66" s="21"/>
      <c r="K66" s="21"/>
      <c r="L66" s="22">
        <v>0.05</v>
      </c>
      <c r="M66" s="21"/>
      <c r="N66" s="42">
        <v>1500000</v>
      </c>
      <c r="O66" s="27" t="s">
        <v>25</v>
      </c>
      <c r="P66" s="77"/>
      <c r="Q66" s="78"/>
      <c r="R66" s="85"/>
    </row>
    <row r="67" spans="1:18" x14ac:dyDescent="0.25">
      <c r="A67" s="111">
        <v>65</v>
      </c>
      <c r="B67" s="6" t="s">
        <v>32</v>
      </c>
      <c r="C67" s="76" t="s">
        <v>24</v>
      </c>
      <c r="D67" s="76" t="s">
        <v>24</v>
      </c>
      <c r="E67" s="76" t="s">
        <v>24</v>
      </c>
      <c r="F67" s="10">
        <v>1</v>
      </c>
      <c r="G67" s="7">
        <v>0</v>
      </c>
      <c r="H67" s="7">
        <v>0</v>
      </c>
      <c r="I67" s="8">
        <v>0</v>
      </c>
      <c r="J67" s="52"/>
      <c r="K67" s="11"/>
      <c r="L67" s="10">
        <v>0.1</v>
      </c>
      <c r="M67" s="11">
        <v>3000</v>
      </c>
      <c r="N67" s="53">
        <v>1500000</v>
      </c>
      <c r="O67" s="27" t="s">
        <v>25</v>
      </c>
      <c r="P67" s="78"/>
      <c r="Q67" s="78"/>
      <c r="R67" s="85"/>
    </row>
    <row r="68" spans="1:18" x14ac:dyDescent="0.25">
      <c r="A68" s="111">
        <v>66</v>
      </c>
      <c r="B68" s="6" t="s">
        <v>32</v>
      </c>
      <c r="C68" s="76" t="s">
        <v>24</v>
      </c>
      <c r="D68" s="76" t="s">
        <v>24</v>
      </c>
      <c r="E68" s="76" t="s">
        <v>23</v>
      </c>
      <c r="F68" s="10">
        <v>1</v>
      </c>
      <c r="G68" s="7">
        <v>0</v>
      </c>
      <c r="H68" s="7">
        <v>0</v>
      </c>
      <c r="I68" s="8">
        <v>0</v>
      </c>
      <c r="J68" s="52"/>
      <c r="K68" s="11"/>
      <c r="L68" s="10">
        <v>0.1</v>
      </c>
      <c r="M68" s="11">
        <v>3000</v>
      </c>
      <c r="N68" s="53">
        <v>1500000</v>
      </c>
      <c r="O68" s="27" t="s">
        <v>25</v>
      </c>
      <c r="P68" s="78"/>
      <c r="Q68" s="78"/>
      <c r="R68" s="85"/>
    </row>
    <row r="69" spans="1:18" x14ac:dyDescent="0.25">
      <c r="A69" s="111">
        <v>67</v>
      </c>
      <c r="B69" s="6" t="s">
        <v>32</v>
      </c>
      <c r="C69" s="76" t="s">
        <v>24</v>
      </c>
      <c r="D69" s="76" t="s">
        <v>23</v>
      </c>
      <c r="E69" s="76" t="s">
        <v>24</v>
      </c>
      <c r="F69" s="10">
        <v>1</v>
      </c>
      <c r="G69" s="7">
        <v>2000</v>
      </c>
      <c r="H69" s="7">
        <v>2000</v>
      </c>
      <c r="I69" s="8">
        <v>0</v>
      </c>
      <c r="J69" s="11"/>
      <c r="K69" s="11"/>
      <c r="L69" s="8">
        <v>0.1</v>
      </c>
      <c r="M69" s="11"/>
      <c r="N69" s="53">
        <v>1500000</v>
      </c>
      <c r="O69" s="27" t="s">
        <v>25</v>
      </c>
      <c r="P69" s="78"/>
      <c r="Q69" s="78"/>
      <c r="R69" s="85"/>
    </row>
    <row r="70" spans="1:18" x14ac:dyDescent="0.25">
      <c r="A70" s="111">
        <v>68</v>
      </c>
      <c r="B70" s="6" t="s">
        <v>32</v>
      </c>
      <c r="C70" s="76" t="s">
        <v>24</v>
      </c>
      <c r="D70" s="76" t="s">
        <v>23</v>
      </c>
      <c r="E70" s="76" t="s">
        <v>23</v>
      </c>
      <c r="F70" s="10">
        <v>1</v>
      </c>
      <c r="G70" s="7">
        <v>2000</v>
      </c>
      <c r="H70" s="7">
        <v>2000</v>
      </c>
      <c r="I70" s="8">
        <v>0</v>
      </c>
      <c r="J70" s="11"/>
      <c r="K70" s="11"/>
      <c r="L70" s="8">
        <v>0.1</v>
      </c>
      <c r="M70" s="11"/>
      <c r="N70" s="53">
        <v>1500000</v>
      </c>
      <c r="O70" s="27" t="s">
        <v>25</v>
      </c>
      <c r="P70" s="78"/>
      <c r="Q70" s="78"/>
      <c r="R70" s="85"/>
    </row>
    <row r="71" spans="1:18" x14ac:dyDescent="0.25">
      <c r="A71" s="116">
        <v>69</v>
      </c>
      <c r="B71" s="161" t="s">
        <v>4</v>
      </c>
      <c r="C71" s="23" t="s">
        <v>23</v>
      </c>
      <c r="D71" s="23" t="s">
        <v>24</v>
      </c>
      <c r="E71" s="23" t="s">
        <v>24</v>
      </c>
      <c r="F71" s="144">
        <v>1</v>
      </c>
      <c r="G71" s="145">
        <v>3500</v>
      </c>
      <c r="H71" s="145">
        <v>2000</v>
      </c>
      <c r="I71" s="146">
        <v>0.1</v>
      </c>
      <c r="J71" s="147"/>
      <c r="K71" s="107"/>
      <c r="L71" s="148"/>
      <c r="M71" s="107"/>
      <c r="N71" s="45">
        <v>1200000</v>
      </c>
      <c r="O71" s="28" t="s">
        <v>25</v>
      </c>
      <c r="P71" s="44"/>
      <c r="Q71" s="44"/>
      <c r="R71" s="85"/>
    </row>
    <row r="72" spans="1:18" x14ac:dyDescent="0.25">
      <c r="A72" s="116">
        <v>70</v>
      </c>
      <c r="B72" s="161" t="s">
        <v>4</v>
      </c>
      <c r="C72" s="23" t="s">
        <v>23</v>
      </c>
      <c r="D72" s="23" t="s">
        <v>24</v>
      </c>
      <c r="E72" s="23" t="s">
        <v>23</v>
      </c>
      <c r="F72" s="144">
        <v>1</v>
      </c>
      <c r="G72" s="145">
        <v>3500</v>
      </c>
      <c r="H72" s="145">
        <v>2000</v>
      </c>
      <c r="I72" s="146">
        <v>0.1</v>
      </c>
      <c r="J72" s="147"/>
      <c r="K72" s="107"/>
      <c r="L72" s="148"/>
      <c r="M72" s="107"/>
      <c r="N72" s="45">
        <v>1200000</v>
      </c>
      <c r="O72" s="28" t="s">
        <v>25</v>
      </c>
      <c r="P72" s="44"/>
      <c r="Q72" s="44"/>
      <c r="R72" s="85"/>
    </row>
    <row r="73" spans="1:18" x14ac:dyDescent="0.25">
      <c r="A73" s="116">
        <v>71</v>
      </c>
      <c r="B73" s="161" t="s">
        <v>4</v>
      </c>
      <c r="C73" s="23" t="s">
        <v>23</v>
      </c>
      <c r="D73" s="23" t="s">
        <v>23</v>
      </c>
      <c r="E73" s="23" t="s">
        <v>24</v>
      </c>
      <c r="F73" s="144">
        <v>1</v>
      </c>
      <c r="G73" s="145">
        <v>3500</v>
      </c>
      <c r="H73" s="145">
        <v>2000</v>
      </c>
      <c r="I73" s="146">
        <v>0.1</v>
      </c>
      <c r="J73" s="147"/>
      <c r="K73" s="107"/>
      <c r="L73" s="148"/>
      <c r="M73" s="107"/>
      <c r="N73" s="45">
        <v>1200000</v>
      </c>
      <c r="O73" s="28" t="s">
        <v>25</v>
      </c>
      <c r="P73" s="44"/>
      <c r="Q73" s="44"/>
      <c r="R73" s="85"/>
    </row>
    <row r="74" spans="1:18" x14ac:dyDescent="0.25">
      <c r="A74" s="116">
        <v>72</v>
      </c>
      <c r="B74" s="161" t="s">
        <v>4</v>
      </c>
      <c r="C74" s="23" t="s">
        <v>23</v>
      </c>
      <c r="D74" s="23" t="s">
        <v>23</v>
      </c>
      <c r="E74" s="23" t="s">
        <v>23</v>
      </c>
      <c r="F74" s="144">
        <v>1</v>
      </c>
      <c r="G74" s="145">
        <v>3500</v>
      </c>
      <c r="H74" s="145">
        <v>2000</v>
      </c>
      <c r="I74" s="146">
        <v>0.1</v>
      </c>
      <c r="J74" s="147"/>
      <c r="K74" s="107"/>
      <c r="L74" s="148"/>
      <c r="M74" s="107"/>
      <c r="N74" s="45">
        <v>1200000</v>
      </c>
      <c r="O74" s="28" t="s">
        <v>25</v>
      </c>
      <c r="P74" s="44"/>
      <c r="Q74" s="44"/>
      <c r="R74" s="85"/>
    </row>
    <row r="75" spans="1:18" x14ac:dyDescent="0.25">
      <c r="A75" s="116">
        <v>73</v>
      </c>
      <c r="B75" s="12" t="s">
        <v>55</v>
      </c>
      <c r="C75" s="23" t="s">
        <v>24</v>
      </c>
      <c r="D75" s="23" t="s">
        <v>24</v>
      </c>
      <c r="E75" s="23" t="s">
        <v>24</v>
      </c>
      <c r="F75" s="146">
        <v>1</v>
      </c>
      <c r="G75" s="149" t="n">
        <f>G71*5%</f>
        <v>175.0</v>
      </c>
      <c r="H75" s="145">
        <v>0</v>
      </c>
      <c r="I75" s="146" t="n">
        <f>I71*50%</f>
        <v>0.05</v>
      </c>
      <c r="J75" s="147"/>
      <c r="K75" s="150"/>
      <c r="L75" s="151">
        <v>0</v>
      </c>
      <c r="M75" s="150">
        <v>3000</v>
      </c>
      <c r="N75" s="45">
        <v>1200000</v>
      </c>
      <c r="O75" s="28" t="s">
        <v>25</v>
      </c>
      <c r="P75" s="54"/>
      <c r="Q75" s="44" t="s">
        <v>24</v>
      </c>
      <c r="R75" s="85"/>
    </row>
    <row r="76" spans="1:18" x14ac:dyDescent="0.25">
      <c r="A76" s="116">
        <v>74</v>
      </c>
      <c r="B76" s="12" t="s">
        <v>55</v>
      </c>
      <c r="C76" s="23" t="s">
        <v>24</v>
      </c>
      <c r="D76" s="23" t="s">
        <v>24</v>
      </c>
      <c r="E76" s="23" t="s">
        <v>23</v>
      </c>
      <c r="F76" s="146">
        <v>1</v>
      </c>
      <c r="G76" s="149" t="n">
        <f ref="G76:G78" si="0" t="shared">G72*5%</f>
        <v>175.0</v>
      </c>
      <c r="H76" s="145">
        <v>0</v>
      </c>
      <c r="I76" s="146" t="n">
        <f ref="I76:I78" si="1" t="shared">I72*50%</f>
        <v>0.05</v>
      </c>
      <c r="J76" s="147"/>
      <c r="K76" s="150"/>
      <c r="L76" s="151">
        <v>0</v>
      </c>
      <c r="M76" s="150">
        <v>3000</v>
      </c>
      <c r="N76" s="45">
        <v>1200000</v>
      </c>
      <c r="O76" s="28" t="s">
        <v>25</v>
      </c>
      <c r="P76" s="54"/>
      <c r="Q76" s="44" t="s">
        <v>24</v>
      </c>
      <c r="R76" s="85"/>
    </row>
    <row r="77" spans="1:18" x14ac:dyDescent="0.25">
      <c r="A77" s="116">
        <v>75</v>
      </c>
      <c r="B77" s="12" t="s">
        <v>55</v>
      </c>
      <c r="C77" s="23" t="s">
        <v>24</v>
      </c>
      <c r="D77" s="23" t="s">
        <v>23</v>
      </c>
      <c r="E77" s="23" t="s">
        <v>24</v>
      </c>
      <c r="F77" s="146">
        <v>1</v>
      </c>
      <c r="G77" s="149" t="n">
        <f si="0" t="shared"/>
        <v>175.0</v>
      </c>
      <c r="H77" s="145">
        <v>0</v>
      </c>
      <c r="I77" s="146" t="n">
        <f si="1" t="shared"/>
        <v>0.05</v>
      </c>
      <c r="J77" s="147"/>
      <c r="K77" s="150"/>
      <c r="L77" s="151">
        <v>0</v>
      </c>
      <c r="M77" s="150"/>
      <c r="N77" s="45">
        <v>1200000</v>
      </c>
      <c r="O77" s="28" t="s">
        <v>25</v>
      </c>
      <c r="P77" s="54"/>
      <c r="Q77" s="44" t="s">
        <v>24</v>
      </c>
      <c r="R77" s="85"/>
    </row>
    <row r="78" spans="1:18" x14ac:dyDescent="0.25">
      <c r="A78" s="116">
        <v>76</v>
      </c>
      <c r="B78" s="12" t="s">
        <v>55</v>
      </c>
      <c r="C78" s="23" t="s">
        <v>24</v>
      </c>
      <c r="D78" s="23" t="s">
        <v>23</v>
      </c>
      <c r="E78" s="23" t="s">
        <v>23</v>
      </c>
      <c r="F78" s="146">
        <v>1</v>
      </c>
      <c r="G78" s="149" t="n">
        <f si="0" t="shared"/>
        <v>175.0</v>
      </c>
      <c r="H78" s="145">
        <v>0</v>
      </c>
      <c r="I78" s="146" t="n">
        <f si="1" t="shared"/>
        <v>0.05</v>
      </c>
      <c r="J78" s="147"/>
      <c r="K78" s="150"/>
      <c r="L78" s="151">
        <v>0</v>
      </c>
      <c r="M78" s="150"/>
      <c r="N78" s="45">
        <v>1200000</v>
      </c>
      <c r="O78" s="28" t="s">
        <v>25</v>
      </c>
      <c r="P78" s="54"/>
      <c r="Q78" s="44" t="s">
        <v>24</v>
      </c>
      <c r="R78" s="85"/>
    </row>
    <row r="79" spans="1:18" x14ac:dyDescent="0.25">
      <c r="A79" s="116">
        <v>77</v>
      </c>
      <c r="B79" s="87" t="s">
        <v>56</v>
      </c>
      <c r="C79" s="23" t="s">
        <v>24</v>
      </c>
      <c r="D79" s="23" t="s">
        <v>24</v>
      </c>
      <c r="E79" s="23" t="s">
        <v>24</v>
      </c>
      <c r="F79" s="146">
        <v>1</v>
      </c>
      <c r="G79" s="149" t="n">
        <f>G71*5%</f>
        <v>175.0</v>
      </c>
      <c r="H79" s="145">
        <v>0</v>
      </c>
      <c r="I79" s="146" t="n">
        <f>I71*50%</f>
        <v>0.05</v>
      </c>
      <c r="J79" s="147"/>
      <c r="K79" s="150"/>
      <c r="L79" s="151">
        <v>0</v>
      </c>
      <c r="M79" s="150">
        <v>3000</v>
      </c>
      <c r="N79" s="45">
        <v>1200000</v>
      </c>
      <c r="O79" s="28" t="s">
        <v>25</v>
      </c>
      <c r="P79" s="54"/>
      <c r="Q79" s="44" t="s">
        <v>24</v>
      </c>
      <c r="R79" s="85"/>
    </row>
    <row r="80" spans="1:18" x14ac:dyDescent="0.25">
      <c r="A80" s="116">
        <v>78</v>
      </c>
      <c r="B80" s="87" t="s">
        <v>56</v>
      </c>
      <c r="C80" s="23" t="s">
        <v>24</v>
      </c>
      <c r="D80" s="23" t="s">
        <v>24</v>
      </c>
      <c r="E80" s="23" t="s">
        <v>23</v>
      </c>
      <c r="F80" s="146">
        <v>1</v>
      </c>
      <c r="G80" s="149" t="n">
        <f ref="G80:G82" si="2" t="shared">G72*5%</f>
        <v>175.0</v>
      </c>
      <c r="H80" s="145">
        <v>0</v>
      </c>
      <c r="I80" s="146" t="n">
        <f ref="I80:I82" si="3" t="shared">I72*50%</f>
        <v>0.05</v>
      </c>
      <c r="J80" s="147"/>
      <c r="K80" s="150"/>
      <c r="L80" s="151">
        <v>0</v>
      </c>
      <c r="M80" s="150">
        <v>3000</v>
      </c>
      <c r="N80" s="45">
        <v>1200000</v>
      </c>
      <c r="O80" s="28" t="s">
        <v>25</v>
      </c>
      <c r="P80" s="54"/>
      <c r="Q80" s="44" t="s">
        <v>24</v>
      </c>
      <c r="R80" s="85"/>
    </row>
    <row r="81" spans="1:73" x14ac:dyDescent="0.25">
      <c r="A81" s="116">
        <v>79</v>
      </c>
      <c r="B81" s="87" t="s">
        <v>56</v>
      </c>
      <c r="C81" s="23" t="s">
        <v>24</v>
      </c>
      <c r="D81" s="23" t="s">
        <v>23</v>
      </c>
      <c r="E81" s="23" t="s">
        <v>24</v>
      </c>
      <c r="F81" s="146">
        <v>1</v>
      </c>
      <c r="G81" s="149" t="n">
        <f si="2" t="shared"/>
        <v>175.0</v>
      </c>
      <c r="H81" s="145">
        <v>0</v>
      </c>
      <c r="I81" s="146" t="n">
        <f si="3" t="shared"/>
        <v>0.05</v>
      </c>
      <c r="J81" s="147"/>
      <c r="K81" s="150"/>
      <c r="L81" s="151">
        <v>0</v>
      </c>
      <c r="M81" s="150"/>
      <c r="N81" s="45">
        <v>1200000</v>
      </c>
      <c r="O81" s="28" t="s">
        <v>25</v>
      </c>
      <c r="P81" s="54"/>
      <c r="Q81" s="44" t="s">
        <v>24</v>
      </c>
      <c r="R81" s="85"/>
    </row>
    <row r="82" spans="1:73" x14ac:dyDescent="0.25">
      <c r="A82" s="116">
        <v>80</v>
      </c>
      <c r="B82" s="87" t="s">
        <v>56</v>
      </c>
      <c r="C82" s="23" t="s">
        <v>24</v>
      </c>
      <c r="D82" s="23" t="s">
        <v>23</v>
      </c>
      <c r="E82" s="23" t="s">
        <v>23</v>
      </c>
      <c r="F82" s="146">
        <v>1</v>
      </c>
      <c r="G82" s="149" t="n">
        <f si="2" t="shared"/>
        <v>175.0</v>
      </c>
      <c r="H82" s="145">
        <v>0</v>
      </c>
      <c r="I82" s="146" t="n">
        <f si="3" t="shared"/>
        <v>0.05</v>
      </c>
      <c r="J82" s="147"/>
      <c r="K82" s="150"/>
      <c r="L82" s="151">
        <v>0</v>
      </c>
      <c r="M82" s="150"/>
      <c r="N82" s="45">
        <v>1200000</v>
      </c>
      <c r="O82" s="28" t="s">
        <v>25</v>
      </c>
      <c r="P82" s="54"/>
      <c r="Q82" s="44" t="s">
        <v>24</v>
      </c>
      <c r="R82" s="85"/>
    </row>
    <row r="83" spans="1:73" x14ac:dyDescent="0.25">
      <c r="A83" s="116">
        <v>81</v>
      </c>
      <c r="B83" s="87" t="s">
        <v>57</v>
      </c>
      <c r="C83" s="23" t="s">
        <v>24</v>
      </c>
      <c r="D83" s="23" t="s">
        <v>24</v>
      </c>
      <c r="E83" s="23" t="s">
        <v>24</v>
      </c>
      <c r="F83" s="146">
        <v>1</v>
      </c>
      <c r="G83" s="149" t="n">
        <f>G71*0.5</f>
        <v>1750.0</v>
      </c>
      <c r="H83" s="145">
        <v>0</v>
      </c>
      <c r="I83" s="146" t="n">
        <f>I71*50%</f>
        <v>0.05</v>
      </c>
      <c r="J83" s="147"/>
      <c r="K83" s="150"/>
      <c r="L83" s="151">
        <v>0</v>
      </c>
      <c r="M83" s="150">
        <v>3000</v>
      </c>
      <c r="N83" s="45">
        <v>1200000</v>
      </c>
      <c r="O83" s="28" t="s">
        <v>25</v>
      </c>
      <c r="P83" s="54"/>
      <c r="Q83" s="44"/>
      <c r="R83" s="85"/>
    </row>
    <row r="84" spans="1:73" x14ac:dyDescent="0.25">
      <c r="A84" s="116">
        <v>82</v>
      </c>
      <c r="B84" s="87" t="s">
        <v>57</v>
      </c>
      <c r="C84" s="23" t="s">
        <v>24</v>
      </c>
      <c r="D84" s="23" t="s">
        <v>24</v>
      </c>
      <c r="E84" s="23" t="s">
        <v>23</v>
      </c>
      <c r="F84" s="146">
        <v>1</v>
      </c>
      <c r="G84" s="149" t="n">
        <f ref="G84:G86" si="4" t="shared">G72*0.5</f>
        <v>1750.0</v>
      </c>
      <c r="H84" s="145">
        <v>0</v>
      </c>
      <c r="I84" s="146" t="n">
        <f ref="I84:I86" si="5" t="shared">I72*50%</f>
        <v>0.05</v>
      </c>
      <c r="J84" s="147"/>
      <c r="K84" s="150"/>
      <c r="L84" s="151">
        <v>0</v>
      </c>
      <c r="M84" s="150">
        <v>3000</v>
      </c>
      <c r="N84" s="45">
        <v>1200000</v>
      </c>
      <c r="O84" s="28" t="s">
        <v>25</v>
      </c>
      <c r="P84" s="54"/>
      <c r="Q84" s="44"/>
      <c r="R84" s="85"/>
    </row>
    <row r="85" spans="1:73" x14ac:dyDescent="0.25">
      <c r="A85" s="116">
        <v>83</v>
      </c>
      <c r="B85" s="87" t="s">
        <v>57</v>
      </c>
      <c r="C85" s="23" t="s">
        <v>24</v>
      </c>
      <c r="D85" s="23" t="s">
        <v>23</v>
      </c>
      <c r="E85" s="23" t="s">
        <v>24</v>
      </c>
      <c r="F85" s="146">
        <v>1</v>
      </c>
      <c r="G85" s="149" t="n">
        <f si="4" t="shared"/>
        <v>1750.0</v>
      </c>
      <c r="H85" s="145">
        <v>0</v>
      </c>
      <c r="I85" s="146" t="n">
        <f si="5" t="shared"/>
        <v>0.05</v>
      </c>
      <c r="J85" s="147"/>
      <c r="K85" s="150"/>
      <c r="L85" s="151">
        <v>0</v>
      </c>
      <c r="M85" s="150"/>
      <c r="N85" s="45">
        <v>1200000</v>
      </c>
      <c r="O85" s="28" t="s">
        <v>25</v>
      </c>
      <c r="P85" s="54"/>
      <c r="Q85" s="44"/>
      <c r="R85" s="85"/>
    </row>
    <row r="86" spans="1:73" x14ac:dyDescent="0.25">
      <c r="A86" s="116">
        <v>84</v>
      </c>
      <c r="B86" s="87" t="s">
        <v>57</v>
      </c>
      <c r="C86" s="23" t="s">
        <v>24</v>
      </c>
      <c r="D86" s="23" t="s">
        <v>23</v>
      </c>
      <c r="E86" s="23" t="s">
        <v>23</v>
      </c>
      <c r="F86" s="146">
        <v>1</v>
      </c>
      <c r="G86" s="149" t="n">
        <f si="4" t="shared"/>
        <v>1750.0</v>
      </c>
      <c r="H86" s="145">
        <v>0</v>
      </c>
      <c r="I86" s="146" t="n">
        <f si="5" t="shared"/>
        <v>0.05</v>
      </c>
      <c r="J86" s="147"/>
      <c r="K86" s="150"/>
      <c r="L86" s="151">
        <v>0</v>
      </c>
      <c r="M86" s="150"/>
      <c r="N86" s="45">
        <v>1200000</v>
      </c>
      <c r="O86" s="28" t="s">
        <v>25</v>
      </c>
      <c r="P86" s="54"/>
      <c r="Q86" s="44"/>
      <c r="R86" s="85"/>
    </row>
    <row r="87" spans="1:73" x14ac:dyDescent="0.25">
      <c r="A87" s="112">
        <v>85</v>
      </c>
      <c r="B87" s="61" t="s">
        <v>28</v>
      </c>
      <c r="C87" s="62" t="s">
        <v>24</v>
      </c>
      <c r="D87" s="62" t="s">
        <v>24</v>
      </c>
      <c r="E87" s="62" t="s">
        <v>24</v>
      </c>
      <c r="F87" s="152">
        <v>1</v>
      </c>
      <c r="G87" s="63">
        <v>0</v>
      </c>
      <c r="H87" s="63">
        <v>0</v>
      </c>
      <c r="I87" s="64">
        <v>0</v>
      </c>
      <c r="J87" s="65"/>
      <c r="K87" s="66"/>
      <c r="L87" s="64">
        <v>0</v>
      </c>
      <c r="M87" s="66"/>
      <c r="N87" s="67">
        <v>2000000</v>
      </c>
      <c r="O87" s="68" t="s">
        <v>25</v>
      </c>
      <c r="P87" s="69"/>
      <c r="Q87" s="70"/>
      <c r="R87" s="85" t="s">
        <v>48</v>
      </c>
    </row>
    <row r="88" spans="1:73" x14ac:dyDescent="0.25">
      <c r="A88" s="112">
        <v>86</v>
      </c>
      <c r="B88" s="61" t="s">
        <v>28</v>
      </c>
      <c r="C88" s="62" t="s">
        <v>24</v>
      </c>
      <c r="D88" s="62" t="s">
        <v>24</v>
      </c>
      <c r="E88" s="62" t="s">
        <v>23</v>
      </c>
      <c r="F88" s="152">
        <v>0.85</v>
      </c>
      <c r="G88" s="63">
        <v>0</v>
      </c>
      <c r="H88" s="63">
        <v>0</v>
      </c>
      <c r="I88" s="64">
        <v>0</v>
      </c>
      <c r="J88" s="65"/>
      <c r="K88" s="66"/>
      <c r="L88" s="64">
        <v>0</v>
      </c>
      <c r="M88" s="66"/>
      <c r="N88" s="67">
        <v>2000000</v>
      </c>
      <c r="O88" s="68" t="s">
        <v>25</v>
      </c>
      <c r="P88" s="69"/>
      <c r="Q88" s="70"/>
      <c r="R88" s="85" t="s">
        <v>48</v>
      </c>
    </row>
    <row r="89" spans="1:73" x14ac:dyDescent="0.25">
      <c r="A89" s="112">
        <v>87</v>
      </c>
      <c r="B89" s="61" t="s">
        <v>28</v>
      </c>
      <c r="C89" s="62" t="s">
        <v>24</v>
      </c>
      <c r="D89" s="62" t="s">
        <v>23</v>
      </c>
      <c r="E89" s="62" t="s">
        <v>24</v>
      </c>
      <c r="F89" s="152">
        <v>1</v>
      </c>
      <c r="G89" s="63">
        <v>2000</v>
      </c>
      <c r="H89" s="63">
        <v>2000</v>
      </c>
      <c r="I89" s="64">
        <v>0</v>
      </c>
      <c r="J89" s="65"/>
      <c r="K89" s="66"/>
      <c r="L89" s="64">
        <v>0</v>
      </c>
      <c r="M89" s="66"/>
      <c r="N89" s="67">
        <v>600000</v>
      </c>
      <c r="O89" s="68" t="s">
        <v>25</v>
      </c>
      <c r="P89" s="69"/>
      <c r="Q89" s="70"/>
      <c r="R89" s="85" t="s">
        <v>48</v>
      </c>
    </row>
    <row r="90" spans="1:73" x14ac:dyDescent="0.25">
      <c r="A90" s="112">
        <v>88</v>
      </c>
      <c r="B90" s="61" t="s">
        <v>28</v>
      </c>
      <c r="C90" s="62" t="s">
        <v>24</v>
      </c>
      <c r="D90" s="62" t="s">
        <v>23</v>
      </c>
      <c r="E90" s="62" t="s">
        <v>23</v>
      </c>
      <c r="F90" s="152">
        <v>0.85</v>
      </c>
      <c r="G90" s="63">
        <v>2000</v>
      </c>
      <c r="H90" s="63">
        <v>2000</v>
      </c>
      <c r="I90" s="64">
        <v>0</v>
      </c>
      <c r="J90" s="65"/>
      <c r="K90" s="66"/>
      <c r="L90" s="64">
        <v>0</v>
      </c>
      <c r="M90" s="66"/>
      <c r="N90" s="67">
        <v>600000</v>
      </c>
      <c r="O90" s="68" t="s">
        <v>25</v>
      </c>
      <c r="P90" s="69"/>
      <c r="Q90" s="70"/>
      <c r="R90" s="85" t="s">
        <v>48</v>
      </c>
    </row>
    <row customFormat="1" r="91" s="102" spans="1:73" x14ac:dyDescent="0.25">
      <c r="A91" s="112">
        <v>89</v>
      </c>
      <c r="B91" s="83" t="s">
        <v>58</v>
      </c>
      <c r="C91" s="62" t="s">
        <v>24</v>
      </c>
      <c r="D91" s="62" t="s">
        <v>24</v>
      </c>
      <c r="E91" s="62" t="s">
        <v>24</v>
      </c>
      <c r="F91" s="152">
        <v>1</v>
      </c>
      <c r="G91" s="63">
        <v>0</v>
      </c>
      <c r="H91" s="63">
        <v>0</v>
      </c>
      <c r="I91" s="64">
        <v>0</v>
      </c>
      <c r="J91" s="65"/>
      <c r="K91" s="66"/>
      <c r="L91" s="64">
        <v>0.05</v>
      </c>
      <c r="M91" s="66">
        <v>3000</v>
      </c>
      <c r="N91" s="67">
        <v>2000000</v>
      </c>
      <c r="O91" s="68" t="s">
        <v>25</v>
      </c>
      <c r="P91" s="69"/>
      <c r="Q91" s="70" t="s">
        <v>24</v>
      </c>
      <c r="R91" s="85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</row>
    <row customFormat="1" r="92" s="102" spans="1:73" x14ac:dyDescent="0.25">
      <c r="A92" s="112">
        <v>90</v>
      </c>
      <c r="B92" s="83" t="s">
        <v>58</v>
      </c>
      <c r="C92" s="62" t="s">
        <v>24</v>
      </c>
      <c r="D92" s="62" t="s">
        <v>24</v>
      </c>
      <c r="E92" s="62" t="s">
        <v>23</v>
      </c>
      <c r="F92" s="152">
        <v>1</v>
      </c>
      <c r="G92" s="63">
        <v>0</v>
      </c>
      <c r="H92" s="63">
        <v>0</v>
      </c>
      <c r="I92" s="64">
        <v>0</v>
      </c>
      <c r="J92" s="65"/>
      <c r="K92" s="66"/>
      <c r="L92" s="64">
        <v>0.05</v>
      </c>
      <c r="M92" s="66">
        <v>3000</v>
      </c>
      <c r="N92" s="67">
        <v>2000000</v>
      </c>
      <c r="O92" s="68" t="s">
        <v>25</v>
      </c>
      <c r="P92" s="69"/>
      <c r="Q92" s="70" t="s">
        <v>24</v>
      </c>
      <c r="R92" s="85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</row>
    <row customFormat="1" r="93" s="102" spans="1:73" x14ac:dyDescent="0.25">
      <c r="A93" s="112">
        <v>91</v>
      </c>
      <c r="B93" s="83" t="s">
        <v>58</v>
      </c>
      <c r="C93" s="62" t="s">
        <v>24</v>
      </c>
      <c r="D93" s="62" t="s">
        <v>23</v>
      </c>
      <c r="E93" s="62" t="s">
        <v>24</v>
      </c>
      <c r="F93" s="152">
        <v>1</v>
      </c>
      <c r="G93" s="63">
        <v>0</v>
      </c>
      <c r="H93" s="63">
        <v>0</v>
      </c>
      <c r="I93" s="64">
        <v>0</v>
      </c>
      <c r="J93" s="65"/>
      <c r="K93" s="66"/>
      <c r="L93" s="64">
        <v>0.05</v>
      </c>
      <c r="M93" s="66">
        <v>3000</v>
      </c>
      <c r="N93" s="67">
        <v>600000</v>
      </c>
      <c r="O93" s="68" t="s">
        <v>25</v>
      </c>
      <c r="P93" s="69"/>
      <c r="Q93" s="70" t="s">
        <v>24</v>
      </c>
      <c r="R93" s="85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</row>
    <row customFormat="1" r="94" s="102" spans="1:73" x14ac:dyDescent="0.25">
      <c r="A94" s="112">
        <v>92</v>
      </c>
      <c r="B94" s="83" t="s">
        <v>58</v>
      </c>
      <c r="C94" s="62" t="s">
        <v>24</v>
      </c>
      <c r="D94" s="62" t="s">
        <v>23</v>
      </c>
      <c r="E94" s="62" t="s">
        <v>23</v>
      </c>
      <c r="F94" s="152">
        <v>1</v>
      </c>
      <c r="G94" s="63">
        <v>0</v>
      </c>
      <c r="H94" s="63">
        <v>0</v>
      </c>
      <c r="I94" s="64">
        <v>0</v>
      </c>
      <c r="J94" s="65"/>
      <c r="K94" s="66"/>
      <c r="L94" s="64">
        <v>0.05</v>
      </c>
      <c r="M94" s="66"/>
      <c r="N94" s="67">
        <v>600000</v>
      </c>
      <c r="O94" s="68" t="s">
        <v>25</v>
      </c>
      <c r="P94" s="69"/>
      <c r="Q94" s="70" t="s">
        <v>24</v>
      </c>
      <c r="R94" s="85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</row>
    <row customFormat="1" r="95" s="102" spans="1:73" x14ac:dyDescent="0.25">
      <c r="A95" s="112">
        <v>93</v>
      </c>
      <c r="B95" s="61" t="s">
        <v>29</v>
      </c>
      <c r="C95" s="62" t="s">
        <v>24</v>
      </c>
      <c r="D95" s="62" t="s">
        <v>24</v>
      </c>
      <c r="E95" s="62" t="s">
        <v>24</v>
      </c>
      <c r="F95" s="152">
        <v>1</v>
      </c>
      <c r="G95" s="63">
        <v>0</v>
      </c>
      <c r="H95" s="63">
        <v>0</v>
      </c>
      <c r="I95" s="64">
        <v>0</v>
      </c>
      <c r="J95" s="63"/>
      <c r="K95" s="90"/>
      <c r="L95" s="91">
        <v>0</v>
      </c>
      <c r="M95" s="90"/>
      <c r="N95" s="67">
        <v>2000000</v>
      </c>
      <c r="O95" s="68" t="s">
        <v>25</v>
      </c>
      <c r="P95" s="70"/>
      <c r="Q95" s="70"/>
      <c r="R95" s="85" t="s">
        <v>48</v>
      </c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</row>
    <row customFormat="1" r="96" s="102" spans="1:73" x14ac:dyDescent="0.25">
      <c r="A96" s="112">
        <v>94</v>
      </c>
      <c r="B96" s="61" t="s">
        <v>29</v>
      </c>
      <c r="C96" s="62" t="s">
        <v>24</v>
      </c>
      <c r="D96" s="62" t="s">
        <v>24</v>
      </c>
      <c r="E96" s="62" t="s">
        <v>23</v>
      </c>
      <c r="F96" s="152">
        <v>0.85</v>
      </c>
      <c r="G96" s="63">
        <v>0</v>
      </c>
      <c r="H96" s="63">
        <v>0</v>
      </c>
      <c r="I96" s="64">
        <v>0</v>
      </c>
      <c r="J96" s="63"/>
      <c r="K96" s="90"/>
      <c r="L96" s="91">
        <v>0</v>
      </c>
      <c r="M96" s="90"/>
      <c r="N96" s="67">
        <v>2000000</v>
      </c>
      <c r="O96" s="68" t="s">
        <v>25</v>
      </c>
      <c r="P96" s="70"/>
      <c r="Q96" s="70"/>
      <c r="R96" s="85" t="s">
        <v>48</v>
      </c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</row>
    <row customFormat="1" r="97" s="102" spans="1:73" x14ac:dyDescent="0.25">
      <c r="A97" s="112">
        <v>95</v>
      </c>
      <c r="B97" s="61" t="s">
        <v>29</v>
      </c>
      <c r="C97" s="62" t="s">
        <v>24</v>
      </c>
      <c r="D97" s="62" t="s">
        <v>23</v>
      </c>
      <c r="E97" s="62" t="s">
        <v>24</v>
      </c>
      <c r="F97" s="152">
        <v>1</v>
      </c>
      <c r="G97" s="63">
        <v>3500</v>
      </c>
      <c r="H97" s="63">
        <v>2000</v>
      </c>
      <c r="I97" s="64">
        <v>0</v>
      </c>
      <c r="J97" s="63"/>
      <c r="K97" s="90"/>
      <c r="L97" s="91">
        <v>0</v>
      </c>
      <c r="M97" s="90"/>
      <c r="N97" s="67">
        <v>2000000</v>
      </c>
      <c r="O97" s="68" t="s">
        <v>25</v>
      </c>
      <c r="P97" s="70"/>
      <c r="Q97" s="70"/>
      <c r="R97" s="85" t="s">
        <v>48</v>
      </c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</row>
    <row customFormat="1" r="98" s="102" spans="1:73" x14ac:dyDescent="0.25">
      <c r="A98" s="112">
        <v>96</v>
      </c>
      <c r="B98" s="61" t="s">
        <v>29</v>
      </c>
      <c r="C98" s="62" t="s">
        <v>24</v>
      </c>
      <c r="D98" s="62" t="s">
        <v>23</v>
      </c>
      <c r="E98" s="62" t="s">
        <v>23</v>
      </c>
      <c r="F98" s="152">
        <v>0.85</v>
      </c>
      <c r="G98" s="63">
        <v>3500</v>
      </c>
      <c r="H98" s="63">
        <v>2000</v>
      </c>
      <c r="I98" s="64">
        <v>0</v>
      </c>
      <c r="J98" s="63"/>
      <c r="K98" s="90"/>
      <c r="L98" s="91">
        <v>0</v>
      </c>
      <c r="M98" s="90"/>
      <c r="N98" s="67">
        <v>2000000</v>
      </c>
      <c r="O98" s="68" t="s">
        <v>25</v>
      </c>
      <c r="P98" s="70"/>
      <c r="Q98" s="70"/>
      <c r="R98" s="85" t="s">
        <v>48</v>
      </c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</row>
    <row customFormat="1" r="99" s="102" spans="1:73" x14ac:dyDescent="0.25">
      <c r="A99" s="112">
        <v>97</v>
      </c>
      <c r="B99" s="71" t="s">
        <v>30</v>
      </c>
      <c r="C99" s="62" t="s">
        <v>24</v>
      </c>
      <c r="D99" s="62" t="s">
        <v>24</v>
      </c>
      <c r="E99" s="62" t="s">
        <v>24</v>
      </c>
      <c r="F99" s="152">
        <v>1</v>
      </c>
      <c r="G99" s="63">
        <v>0</v>
      </c>
      <c r="H99" s="63">
        <v>0</v>
      </c>
      <c r="I99" s="64">
        <v>0</v>
      </c>
      <c r="J99" s="153"/>
      <c r="K99" s="66"/>
      <c r="L99" s="154">
        <v>0</v>
      </c>
      <c r="M99" s="66"/>
      <c r="N99" s="67">
        <v>1000000</v>
      </c>
      <c r="O99" s="68" t="s">
        <v>25</v>
      </c>
      <c r="P99" s="74"/>
      <c r="Q99" s="73"/>
      <c r="R99" s="85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</row>
    <row customFormat="1" customHeight="1" ht="15.75" r="100" s="102" spans="1:73" x14ac:dyDescent="0.25">
      <c r="A100" s="112">
        <v>98</v>
      </c>
      <c r="B100" s="71" t="s">
        <v>30</v>
      </c>
      <c r="C100" s="62" t="s">
        <v>24</v>
      </c>
      <c r="D100" s="62" t="s">
        <v>24</v>
      </c>
      <c r="E100" s="62" t="s">
        <v>23</v>
      </c>
      <c r="F100" s="152">
        <v>1</v>
      </c>
      <c r="G100" s="63">
        <v>0</v>
      </c>
      <c r="H100" s="63">
        <v>0</v>
      </c>
      <c r="I100" s="64">
        <v>0</v>
      </c>
      <c r="J100" s="153"/>
      <c r="K100" s="66"/>
      <c r="L100" s="154">
        <v>0</v>
      </c>
      <c r="M100" s="66"/>
      <c r="N100" s="67">
        <v>1000000</v>
      </c>
      <c r="O100" s="68" t="s">
        <v>25</v>
      </c>
      <c r="P100" s="74"/>
      <c r="Q100" s="73"/>
      <c r="R100" s="85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</row>
    <row customFormat="1" r="101" s="102" spans="1:73" x14ac:dyDescent="0.25">
      <c r="A101" s="112">
        <v>99</v>
      </c>
      <c r="B101" s="71" t="s">
        <v>30</v>
      </c>
      <c r="C101" s="62" t="s">
        <v>24</v>
      </c>
      <c r="D101" s="62" t="s">
        <v>23</v>
      </c>
      <c r="E101" s="62" t="s">
        <v>24</v>
      </c>
      <c r="F101" s="152">
        <v>1</v>
      </c>
      <c r="G101" s="63">
        <v>0</v>
      </c>
      <c r="H101" s="63">
        <v>0</v>
      </c>
      <c r="I101" s="64">
        <v>0</v>
      </c>
      <c r="J101" s="153"/>
      <c r="K101" s="66"/>
      <c r="L101" s="154">
        <v>0</v>
      </c>
      <c r="M101" s="66"/>
      <c r="N101" s="67">
        <v>1000000</v>
      </c>
      <c r="O101" s="68" t="s">
        <v>25</v>
      </c>
      <c r="P101" s="74"/>
      <c r="Q101" s="73"/>
      <c r="R101" s="85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</row>
    <row customFormat="1" r="102" s="102" spans="1:73" x14ac:dyDescent="0.25">
      <c r="A102" s="112">
        <v>100</v>
      </c>
      <c r="B102" s="71" t="s">
        <v>30</v>
      </c>
      <c r="C102" s="62" t="s">
        <v>24</v>
      </c>
      <c r="D102" s="62" t="s">
        <v>23</v>
      </c>
      <c r="E102" s="62" t="s">
        <v>23</v>
      </c>
      <c r="F102" s="152">
        <v>1</v>
      </c>
      <c r="G102" s="63">
        <v>0</v>
      </c>
      <c r="H102" s="63">
        <v>0</v>
      </c>
      <c r="I102" s="64">
        <v>0</v>
      </c>
      <c r="J102" s="153"/>
      <c r="K102" s="66"/>
      <c r="L102" s="154">
        <v>0</v>
      </c>
      <c r="M102" s="66"/>
      <c r="N102" s="67">
        <v>1000000</v>
      </c>
      <c r="O102" s="68" t="s">
        <v>25</v>
      </c>
      <c r="P102" s="74"/>
      <c r="Q102" s="73"/>
      <c r="R102" s="85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</row>
    <row r="103" spans="1:73" x14ac:dyDescent="0.25">
      <c r="A103" s="117">
        <v>101</v>
      </c>
      <c r="B103" s="75" t="s">
        <v>33</v>
      </c>
      <c r="C103" s="62" t="s">
        <v>24</v>
      </c>
      <c r="D103" s="62" t="s">
        <v>24</v>
      </c>
      <c r="E103" s="62" t="s">
        <v>24</v>
      </c>
      <c r="F103" s="152">
        <v>1</v>
      </c>
      <c r="G103" s="63">
        <v>0</v>
      </c>
      <c r="H103" s="63">
        <v>0</v>
      </c>
      <c r="I103" s="64">
        <v>0</v>
      </c>
      <c r="J103" s="153"/>
      <c r="K103" s="66"/>
      <c r="L103" s="154">
        <v>0</v>
      </c>
      <c r="M103" s="66"/>
      <c r="N103" s="67">
        <v>1500000</v>
      </c>
      <c r="O103" s="68" t="s">
        <v>25</v>
      </c>
      <c r="P103" s="74"/>
      <c r="Q103" s="73"/>
      <c r="R103" s="85" t="s">
        <v>48</v>
      </c>
    </row>
    <row r="104" spans="1:73" x14ac:dyDescent="0.25">
      <c r="A104" s="117">
        <v>102</v>
      </c>
      <c r="B104" s="75" t="s">
        <v>34</v>
      </c>
      <c r="C104" s="62" t="s">
        <v>24</v>
      </c>
      <c r="D104" s="62" t="s">
        <v>24</v>
      </c>
      <c r="E104" s="62" t="s">
        <v>24</v>
      </c>
      <c r="F104" s="152">
        <v>1</v>
      </c>
      <c r="G104" s="63">
        <v>0</v>
      </c>
      <c r="H104" s="63">
        <v>0</v>
      </c>
      <c r="I104" s="91">
        <v>0</v>
      </c>
      <c r="J104" s="155"/>
      <c r="K104" s="90"/>
      <c r="L104" s="152">
        <v>0</v>
      </c>
      <c r="M104" s="90"/>
      <c r="N104" s="72">
        <v>1200000</v>
      </c>
      <c r="O104" s="68" t="s">
        <v>25</v>
      </c>
      <c r="P104" s="73"/>
      <c r="Q104" s="73"/>
      <c r="R104" s="85"/>
    </row>
    <row ht="45" r="106" spans="1:73" x14ac:dyDescent="0.25">
      <c r="A106" s="92"/>
      <c r="B106" s="85"/>
      <c r="C106" s="93" t="s">
        <v>9</v>
      </c>
      <c r="D106" s="93" t="s">
        <v>10</v>
      </c>
      <c r="E106" s="93" t="s">
        <v>11</v>
      </c>
      <c r="F106" s="94" t="s">
        <v>12</v>
      </c>
      <c r="G106" s="94" t="s">
        <v>67</v>
      </c>
      <c r="H106" s="95" t="s">
        <v>44</v>
      </c>
      <c r="I106" s="94" t="s">
        <v>45</v>
      </c>
      <c r="J106" s="94" t="s">
        <v>35</v>
      </c>
      <c r="K106" s="94" t="s">
        <v>19</v>
      </c>
      <c r="L106" s="94" t="s">
        <v>36</v>
      </c>
      <c r="M106" s="94" t="s">
        <v>50</v>
      </c>
      <c r="N106" s="96" t="s">
        <v>37</v>
      </c>
    </row>
    <row ht="57.75" r="107" spans="1:73" x14ac:dyDescent="0.25">
      <c r="A107" s="92"/>
      <c r="B107" s="55" t="n">
        <v>2000.0</v>
      </c>
      <c r="C107" s="97"/>
      <c r="D107" s="97"/>
      <c r="E107" s="97"/>
      <c r="F107" s="57" t="s">
        <v>38</v>
      </c>
      <c r="G107" s="79"/>
      <c r="H107" s="79" t="s">
        <v>39</v>
      </c>
      <c r="I107" s="98"/>
      <c r="J107" s="99" t="s">
        <v>43</v>
      </c>
      <c r="K107" s="57" t="s">
        <v>40</v>
      </c>
      <c r="L107" s="58" t="s">
        <v>41</v>
      </c>
      <c r="M107" s="58" t="s">
        <v>51</v>
      </c>
      <c r="N107" s="58" t="s">
        <v>42</v>
      </c>
    </row>
    <row r="108" spans="1:73" x14ac:dyDescent="0.25">
      <c r="A108" s="110">
        <v>1</v>
      </c>
      <c r="B108" s="1" t="s">
        <v>0</v>
      </c>
      <c r="C108" s="14" t="s">
        <v>23</v>
      </c>
      <c r="D108" s="14" t="s">
        <v>24</v>
      </c>
      <c r="E108" s="14" t="s">
        <v>24</v>
      </c>
      <c r="F108" s="56" t="n">
        <f>$B$107*F3</f>
        <v>2000.0</v>
      </c>
      <c r="G108" s="59" t="n">
        <f ref="G108:G139" si="6" t="shared">H3</f>
        <v>2000.0</v>
      </c>
      <c r="H108" s="80" t="n">
        <f ref="H108:H139" si="7" t="shared">(F108-G108)*I3</f>
        <v>0.0</v>
      </c>
      <c r="I108" s="81" t="n">
        <f ref="I108:I139" si="8" t="shared">IF(AND(H108&gt;J3,J3&gt;0),J3,IF(AND(H108&gt;K3,K3&gt;0),H108-K3,H108))</f>
        <v>0.0</v>
      </c>
      <c r="J108" s="56" t="n">
        <f ref="J108:J139" si="9" t="shared">(F108-G108)*L3</f>
        <v>0.0</v>
      </c>
      <c r="K108" s="59" t="n">
        <f ref="K108:K139" si="10" t="shared">M3</f>
        <v>0.0</v>
      </c>
      <c r="L108" s="60" t="n">
        <f>IF(K108&lt;3000,J108,IF(J108&gt;K108,K108,IF(J108&lt;K108,J108,(IF(J108=K108,J108)))))</f>
        <v>0.0</v>
      </c>
      <c r="M108" s="60" t="s">
        <v>52</v>
      </c>
      <c r="N108" s="60" t="n">
        <f>MIN(M108,IF(F108&gt;G108,($B$107-F108)+G108+I108+L108,($B$107-F108)+F108))</f>
        <v>2000.0</v>
      </c>
    </row>
    <row r="109" spans="1:73" x14ac:dyDescent="0.25">
      <c r="A109" s="110">
        <v>2</v>
      </c>
      <c r="B109" s="1" t="s">
        <v>0</v>
      </c>
      <c r="C109" s="14" t="s">
        <v>23</v>
      </c>
      <c r="D109" s="14" t="s">
        <v>24</v>
      </c>
      <c r="E109" s="14" t="s">
        <v>23</v>
      </c>
      <c r="F109" s="56" t="n">
        <f ref="F109:F114" si="11" t="shared">$B$107*F4</f>
        <v>2000.0</v>
      </c>
      <c r="G109" s="59" t="n">
        <f si="6" t="shared"/>
        <v>2000.0</v>
      </c>
      <c r="H109" s="80" t="n">
        <f si="7" t="shared"/>
        <v>0.0</v>
      </c>
      <c r="I109" s="81" t="n">
        <f si="8" t="shared"/>
        <v>0.0</v>
      </c>
      <c r="J109" s="56" t="n">
        <f si="9" t="shared"/>
        <v>0.0</v>
      </c>
      <c r="K109" s="59" t="n">
        <f si="10" t="shared"/>
        <v>0.0</v>
      </c>
      <c r="L109" s="60" t="n">
        <f ref="L109:L139" si="12" t="shared">IF(K109&lt;3000,J109,IF(J109&gt;K109,K109,IF(J109&lt;K109,J109,(IF(J109=K109,J109)))))</f>
        <v>0.0</v>
      </c>
      <c r="M109" s="60" t="s">
        <v>52</v>
      </c>
      <c r="N109" s="60" t="n">
        <f ref="N109:N139" si="13" t="shared">MIN(M109,IF(F109&gt;G109,($B$107-F109)+G109+I109+L109,($B$107-F109)+F109))</f>
        <v>2000.0</v>
      </c>
    </row>
    <row r="110" spans="1:73" x14ac:dyDescent="0.25">
      <c r="A110" s="110">
        <v>3</v>
      </c>
      <c r="B110" s="1" t="s">
        <v>0</v>
      </c>
      <c r="C110" s="14" t="s">
        <v>23</v>
      </c>
      <c r="D110" s="14" t="s">
        <v>23</v>
      </c>
      <c r="E110" s="14" t="s">
        <v>24</v>
      </c>
      <c r="F110" s="56" t="n">
        <f si="11" t="shared"/>
        <v>2000.0</v>
      </c>
      <c r="G110" s="59" t="n">
        <f si="6" t="shared"/>
        <v>2000.0</v>
      </c>
      <c r="H110" s="80" t="n">
        <f si="7" t="shared"/>
        <v>0.0</v>
      </c>
      <c r="I110" s="81" t="n">
        <f si="8" t="shared"/>
        <v>0.0</v>
      </c>
      <c r="J110" s="56" t="n">
        <f si="9" t="shared"/>
        <v>0.0</v>
      </c>
      <c r="K110" s="59" t="n">
        <f si="10" t="shared"/>
        <v>0.0</v>
      </c>
      <c r="L110" s="60" t="n">
        <f si="12" t="shared"/>
        <v>0.0</v>
      </c>
      <c r="M110" s="60" t="s">
        <v>52</v>
      </c>
      <c r="N110" s="60" t="n">
        <f si="13" t="shared"/>
        <v>2000.0</v>
      </c>
    </row>
    <row customHeight="1" ht="70.5" r="111" spans="1:73" x14ac:dyDescent="0.25">
      <c r="A111" s="110">
        <v>4</v>
      </c>
      <c r="B111" s="1" t="s">
        <v>0</v>
      </c>
      <c r="C111" s="14" t="s">
        <v>23</v>
      </c>
      <c r="D111" s="14" t="s">
        <v>23</v>
      </c>
      <c r="E111" s="14" t="s">
        <v>23</v>
      </c>
      <c r="F111" s="56" t="n">
        <f si="11" t="shared"/>
        <v>2000.0</v>
      </c>
      <c r="G111" s="59" t="n">
        <f si="6" t="shared"/>
        <v>2000.0</v>
      </c>
      <c r="H111" s="80" t="n">
        <f si="7" t="shared"/>
        <v>0.0</v>
      </c>
      <c r="I111" s="81" t="n">
        <f si="8" t="shared"/>
        <v>0.0</v>
      </c>
      <c r="J111" s="56" t="n">
        <f si="9" t="shared"/>
        <v>0.0</v>
      </c>
      <c r="K111" s="59" t="n">
        <f si="10" t="shared"/>
        <v>0.0</v>
      </c>
      <c r="L111" s="60" t="n">
        <f si="12" t="shared"/>
        <v>0.0</v>
      </c>
      <c r="M111" s="60" t="s">
        <v>52</v>
      </c>
      <c r="N111" s="60" t="n">
        <f si="13" t="shared"/>
        <v>2000.0</v>
      </c>
    </row>
    <row r="112" spans="1:73" x14ac:dyDescent="0.25">
      <c r="A112" s="110">
        <v>5</v>
      </c>
      <c r="B112" s="1" t="s">
        <v>66</v>
      </c>
      <c r="C112" s="14" t="s">
        <v>24</v>
      </c>
      <c r="D112" s="14" t="s">
        <v>24</v>
      </c>
      <c r="E112" s="14" t="s">
        <v>24</v>
      </c>
      <c r="F112" s="56" t="n">
        <f si="11" t="shared"/>
        <v>2000.0</v>
      </c>
      <c r="G112" s="59" t="n">
        <f si="6" t="shared"/>
        <v>2000.0</v>
      </c>
      <c r="H112" s="80" t="n">
        <f si="7" t="shared"/>
        <v>0.0</v>
      </c>
      <c r="I112" s="81" t="n">
        <f si="8" t="shared"/>
        <v>0.0</v>
      </c>
      <c r="J112" s="56" t="n">
        <f si="9" t="shared"/>
        <v>0.0</v>
      </c>
      <c r="K112" s="59" t="n">
        <f si="10" t="shared"/>
        <v>3000.0</v>
      </c>
      <c r="L112" s="60" t="n">
        <f si="12" t="shared"/>
        <v>0.0</v>
      </c>
      <c r="M112" s="60" t="s">
        <v>52</v>
      </c>
      <c r="N112" s="60" t="n">
        <f si="13" t="shared"/>
        <v>2000.0</v>
      </c>
    </row>
    <row r="113" spans="1:14" x14ac:dyDescent="0.25">
      <c r="A113" s="110">
        <v>6</v>
      </c>
      <c r="B113" s="1" t="s">
        <v>66</v>
      </c>
      <c r="C113" s="14" t="s">
        <v>24</v>
      </c>
      <c r="D113" s="14" t="s">
        <v>23</v>
      </c>
      <c r="E113" s="14" t="s">
        <v>24</v>
      </c>
      <c r="F113" s="56" t="n">
        <f si="11" t="shared"/>
        <v>2000.0</v>
      </c>
      <c r="G113" s="59" t="n">
        <f si="6" t="shared"/>
        <v>2000.0</v>
      </c>
      <c r="H113" s="80" t="n">
        <f si="7" t="shared"/>
        <v>0.0</v>
      </c>
      <c r="I113" s="81" t="n">
        <f si="8" t="shared"/>
        <v>0.0</v>
      </c>
      <c r="J113" s="56" t="n">
        <f si="9" t="shared"/>
        <v>0.0</v>
      </c>
      <c r="K113" s="59" t="n">
        <f si="10" t="shared"/>
        <v>3000.0</v>
      </c>
      <c r="L113" s="60" t="n">
        <f si="12" t="shared"/>
        <v>0.0</v>
      </c>
      <c r="M113" s="60" t="s">
        <v>52</v>
      </c>
      <c r="N113" s="60" t="n">
        <f si="13" t="shared"/>
        <v>2000.0</v>
      </c>
    </row>
    <row r="114" spans="1:14" x14ac:dyDescent="0.25">
      <c r="A114" s="110">
        <v>7</v>
      </c>
      <c r="B114" s="1" t="s">
        <v>66</v>
      </c>
      <c r="C114" s="14" t="s">
        <v>24</v>
      </c>
      <c r="D114" s="14" t="s">
        <v>23</v>
      </c>
      <c r="E114" s="14" t="s">
        <v>23</v>
      </c>
      <c r="F114" s="56" t="n">
        <f si="11" t="shared"/>
        <v>2000.0</v>
      </c>
      <c r="G114" s="59" t="n">
        <f si="6" t="shared"/>
        <v>2000.0</v>
      </c>
      <c r="H114" s="80" t="n">
        <f si="7" t="shared"/>
        <v>0.0</v>
      </c>
      <c r="I114" s="81" t="n">
        <f si="8" t="shared"/>
        <v>0.0</v>
      </c>
      <c r="J114" s="56" t="n">
        <f si="9" t="shared"/>
        <v>0.0</v>
      </c>
      <c r="K114" s="59" t="n">
        <f si="10" t="shared"/>
        <v>0.0</v>
      </c>
      <c r="L114" s="60" t="n">
        <f si="12" t="shared"/>
        <v>0.0</v>
      </c>
      <c r="M114" s="60" t="s">
        <v>52</v>
      </c>
      <c r="N114" s="60" t="n">
        <f si="13" t="shared"/>
        <v>2000.0</v>
      </c>
    </row>
    <row customHeight="1" ht="15.75" r="115" spans="1:14" x14ac:dyDescent="0.25">
      <c r="A115" s="110">
        <v>8</v>
      </c>
      <c r="B115" s="1" t="s">
        <v>66</v>
      </c>
      <c r="C115" s="14" t="s">
        <v>24</v>
      </c>
      <c r="D115" s="14" t="s">
        <v>23</v>
      </c>
      <c r="E115" s="14" t="s">
        <v>24</v>
      </c>
      <c r="F115" s="56" t="n">
        <f ref="F115:F135" si="14" t="shared">$B$107*F10</f>
        <v>2000.0</v>
      </c>
      <c r="G115" s="59" t="n">
        <f si="6" t="shared"/>
        <v>2000.0</v>
      </c>
      <c r="H115" s="80" t="n">
        <f si="7" t="shared"/>
        <v>0.0</v>
      </c>
      <c r="I115" s="81" t="n">
        <f si="8" t="shared"/>
        <v>0.0</v>
      </c>
      <c r="J115" s="56" t="n">
        <f si="9" t="shared"/>
        <v>0.0</v>
      </c>
      <c r="K115" s="59" t="n">
        <f si="10" t="shared"/>
        <v>3000.0</v>
      </c>
      <c r="L115" s="60" t="n">
        <f si="12" t="shared"/>
        <v>0.0</v>
      </c>
      <c r="M115" s="60" t="s">
        <v>52</v>
      </c>
      <c r="N115" s="60" t="n">
        <f si="13" t="shared"/>
        <v>2000.0</v>
      </c>
    </row>
    <row r="116" spans="1:14" x14ac:dyDescent="0.25">
      <c r="A116" s="113">
        <v>9</v>
      </c>
      <c r="B116" s="130" t="s">
        <v>54</v>
      </c>
      <c r="C116" s="17" t="s">
        <v>23</v>
      </c>
      <c r="D116" s="17" t="s">
        <v>24</v>
      </c>
      <c r="E116" s="17" t="s">
        <v>24</v>
      </c>
      <c r="F116" s="56" t="n">
        <f si="14" t="shared"/>
        <v>2000.0</v>
      </c>
      <c r="G116" s="59" t="n">
        <f si="6" t="shared"/>
        <v>2000.0</v>
      </c>
      <c r="H116" s="80" t="n">
        <f si="7" t="shared"/>
        <v>0.0</v>
      </c>
      <c r="I116" s="81" t="n">
        <f si="8" t="shared"/>
        <v>0.0</v>
      </c>
      <c r="J116" s="56" t="n">
        <f si="9" t="shared"/>
        <v>0.0</v>
      </c>
      <c r="K116" s="59" t="n">
        <f si="10" t="shared"/>
        <v>0.0</v>
      </c>
      <c r="L116" s="60" t="n">
        <f si="12" t="shared"/>
        <v>0.0</v>
      </c>
      <c r="M116" s="60" t="s">
        <v>52</v>
      </c>
      <c r="N116" s="60" t="n">
        <f si="13" t="shared"/>
        <v>2000.0</v>
      </c>
    </row>
    <row r="117" spans="1:14" x14ac:dyDescent="0.25">
      <c r="A117" s="113">
        <v>10</v>
      </c>
      <c r="B117" s="130" t="s">
        <v>54</v>
      </c>
      <c r="C117" s="17" t="s">
        <v>23</v>
      </c>
      <c r="D117" s="17" t="s">
        <v>24</v>
      </c>
      <c r="E117" s="17" t="s">
        <v>23</v>
      </c>
      <c r="F117" s="56" t="n">
        <f si="14" t="shared"/>
        <v>2000.0</v>
      </c>
      <c r="G117" s="59" t="n">
        <f si="6" t="shared"/>
        <v>2000.0</v>
      </c>
      <c r="H117" s="80" t="n">
        <f si="7" t="shared"/>
        <v>0.0</v>
      </c>
      <c r="I117" s="81" t="n">
        <f si="8" t="shared"/>
        <v>0.0</v>
      </c>
      <c r="J117" s="56" t="n">
        <f si="9" t="shared"/>
        <v>0.0</v>
      </c>
      <c r="K117" s="59" t="n">
        <f si="10" t="shared"/>
        <v>0.0</v>
      </c>
      <c r="L117" s="60" t="n">
        <f si="12" t="shared"/>
        <v>0.0</v>
      </c>
      <c r="M117" s="60" t="s">
        <v>52</v>
      </c>
      <c r="N117" s="60" t="n">
        <f si="13" t="shared"/>
        <v>2000.0</v>
      </c>
    </row>
    <row r="118" spans="1:14" x14ac:dyDescent="0.25">
      <c r="A118" s="113">
        <v>11</v>
      </c>
      <c r="B118" s="130" t="s">
        <v>54</v>
      </c>
      <c r="C118" s="17" t="s">
        <v>23</v>
      </c>
      <c r="D118" s="17" t="s">
        <v>23</v>
      </c>
      <c r="E118" s="17" t="s">
        <v>24</v>
      </c>
      <c r="F118" s="56" t="n">
        <f si="14" t="shared"/>
        <v>2000.0</v>
      </c>
      <c r="G118" s="59" t="n">
        <f si="6" t="shared"/>
        <v>2000.0</v>
      </c>
      <c r="H118" s="80" t="n">
        <f si="7" t="shared"/>
        <v>0.0</v>
      </c>
      <c r="I118" s="81" t="n">
        <f si="8" t="shared"/>
        <v>0.0</v>
      </c>
      <c r="J118" s="56" t="n">
        <f si="9" t="shared"/>
        <v>0.0</v>
      </c>
      <c r="K118" s="59" t="n">
        <f si="10" t="shared"/>
        <v>0.0</v>
      </c>
      <c r="L118" s="60" t="n">
        <f si="12" t="shared"/>
        <v>0.0</v>
      </c>
      <c r="M118" s="60" t="s">
        <v>52</v>
      </c>
      <c r="N118" s="60" t="n">
        <f si="13" t="shared"/>
        <v>2000.0</v>
      </c>
    </row>
    <row r="119" spans="1:14" x14ac:dyDescent="0.25">
      <c r="A119" s="113">
        <v>12</v>
      </c>
      <c r="B119" s="130" t="s">
        <v>54</v>
      </c>
      <c r="C119" s="17" t="s">
        <v>23</v>
      </c>
      <c r="D119" s="17" t="s">
        <v>23</v>
      </c>
      <c r="E119" s="17" t="s">
        <v>23</v>
      </c>
      <c r="F119" s="56" t="n">
        <f si="14" t="shared"/>
        <v>2000.0</v>
      </c>
      <c r="G119" s="59" t="n">
        <f si="6" t="shared"/>
        <v>2000.0</v>
      </c>
      <c r="H119" s="80" t="n">
        <f si="7" t="shared"/>
        <v>0.0</v>
      </c>
      <c r="I119" s="81" t="n">
        <f si="8" t="shared"/>
        <v>0.0</v>
      </c>
      <c r="J119" s="56" t="n">
        <f si="9" t="shared"/>
        <v>0.0</v>
      </c>
      <c r="K119" s="59" t="n">
        <f si="10" t="shared"/>
        <v>0.0</v>
      </c>
      <c r="L119" s="60" t="n">
        <f si="12" t="shared"/>
        <v>0.0</v>
      </c>
      <c r="M119" s="60" t="s">
        <v>52</v>
      </c>
      <c r="N119" s="60" t="n">
        <f si="13" t="shared"/>
        <v>2000.0</v>
      </c>
    </row>
    <row r="120" spans="1:14" x14ac:dyDescent="0.25">
      <c r="A120" s="113">
        <v>13</v>
      </c>
      <c r="B120" s="164" t="s">
        <v>62</v>
      </c>
      <c r="C120" s="3" t="s">
        <v>24</v>
      </c>
      <c r="D120" s="3" t="s">
        <v>24</v>
      </c>
      <c r="E120" s="3" t="s">
        <v>24</v>
      </c>
      <c r="F120" s="56" t="n">
        <f si="14" t="shared"/>
        <v>2000.0</v>
      </c>
      <c r="G120" s="59" t="n">
        <f si="6" t="shared"/>
        <v>2000.0</v>
      </c>
      <c r="H120" s="80" t="n">
        <f si="7" t="shared"/>
        <v>0.0</v>
      </c>
      <c r="I120" s="81" t="n">
        <f si="8" t="shared"/>
        <v>0.0</v>
      </c>
      <c r="J120" s="56" t="n">
        <f si="9" t="shared"/>
        <v>0.0</v>
      </c>
      <c r="K120" s="59" t="n">
        <f si="10" t="shared"/>
        <v>0.0</v>
      </c>
      <c r="L120" s="60" t="n">
        <f si="12" t="shared"/>
        <v>0.0</v>
      </c>
      <c r="M120" s="60" t="s">
        <v>52</v>
      </c>
      <c r="N120" s="60" t="n">
        <f si="13" t="shared"/>
        <v>2000.0</v>
      </c>
    </row>
    <row r="121" spans="1:14" x14ac:dyDescent="0.25">
      <c r="A121" s="113">
        <v>14</v>
      </c>
      <c r="B121" s="164" t="s">
        <v>62</v>
      </c>
      <c r="C121" s="3" t="s">
        <v>24</v>
      </c>
      <c r="D121" s="3" t="s">
        <v>24</v>
      </c>
      <c r="E121" s="3" t="s">
        <v>23</v>
      </c>
      <c r="F121" s="56" t="n">
        <f si="14" t="shared"/>
        <v>2000.0</v>
      </c>
      <c r="G121" s="59" t="n">
        <f si="6" t="shared"/>
        <v>2000.0</v>
      </c>
      <c r="H121" s="80" t="n">
        <f si="7" t="shared"/>
        <v>0.0</v>
      </c>
      <c r="I121" s="81" t="n">
        <f si="8" t="shared"/>
        <v>0.0</v>
      </c>
      <c r="J121" s="56" t="n">
        <f si="9" t="shared"/>
        <v>0.0</v>
      </c>
      <c r="K121" s="59" t="n">
        <f si="10" t="shared"/>
        <v>0.0</v>
      </c>
      <c r="L121" s="60" t="n">
        <f si="12" t="shared"/>
        <v>0.0</v>
      </c>
      <c r="M121" s="60" t="s">
        <v>52</v>
      </c>
      <c r="N121" s="60" t="n">
        <f si="13" t="shared"/>
        <v>2000.0</v>
      </c>
    </row>
    <row r="122" spans="1:14" x14ac:dyDescent="0.25">
      <c r="A122" s="113">
        <v>15</v>
      </c>
      <c r="B122" s="164" t="s">
        <v>62</v>
      </c>
      <c r="C122" s="3" t="s">
        <v>24</v>
      </c>
      <c r="D122" s="3" t="s">
        <v>23</v>
      </c>
      <c r="E122" s="3" t="s">
        <v>24</v>
      </c>
      <c r="F122" s="56" t="n">
        <f si="14" t="shared"/>
        <v>2000.0</v>
      </c>
      <c r="G122" s="59" t="n">
        <f si="6" t="shared"/>
        <v>2000.0</v>
      </c>
      <c r="H122" s="80" t="n">
        <f si="7" t="shared"/>
        <v>0.0</v>
      </c>
      <c r="I122" s="81" t="n">
        <f si="8" t="shared"/>
        <v>0.0</v>
      </c>
      <c r="J122" s="56" t="n">
        <f si="9" t="shared"/>
        <v>0.0</v>
      </c>
      <c r="K122" s="59" t="n">
        <f si="10" t="shared"/>
        <v>0.0</v>
      </c>
      <c r="L122" s="60" t="n">
        <f si="12" t="shared"/>
        <v>0.0</v>
      </c>
      <c r="M122" s="60" t="s">
        <v>52</v>
      </c>
      <c r="N122" s="60" t="n">
        <f si="13" t="shared"/>
        <v>2000.0</v>
      </c>
    </row>
    <row r="123" spans="1:14" x14ac:dyDescent="0.25">
      <c r="A123" s="113">
        <v>16</v>
      </c>
      <c r="B123" s="164" t="s">
        <v>62</v>
      </c>
      <c r="C123" s="3" t="s">
        <v>24</v>
      </c>
      <c r="D123" s="3" t="s">
        <v>23</v>
      </c>
      <c r="E123" s="3" t="s">
        <v>23</v>
      </c>
      <c r="F123" s="56" t="n">
        <f si="14" t="shared"/>
        <v>2000.0</v>
      </c>
      <c r="G123" s="59" t="n">
        <f si="6" t="shared"/>
        <v>2000.0</v>
      </c>
      <c r="H123" s="80" t="n">
        <f si="7" t="shared"/>
        <v>0.0</v>
      </c>
      <c r="I123" s="81" t="n">
        <f si="8" t="shared"/>
        <v>0.0</v>
      </c>
      <c r="J123" s="56" t="n">
        <f si="9" t="shared"/>
        <v>0.0</v>
      </c>
      <c r="K123" s="59" t="n">
        <f si="10" t="shared"/>
        <v>0.0</v>
      </c>
      <c r="L123" s="60" t="n">
        <f si="12" t="shared"/>
        <v>0.0</v>
      </c>
      <c r="M123" s="60" t="s">
        <v>52</v>
      </c>
      <c r="N123" s="60" t="n">
        <f si="13" t="shared"/>
        <v>2000.0</v>
      </c>
    </row>
    <row r="124" spans="1:14" x14ac:dyDescent="0.25">
      <c r="A124" s="113">
        <v>17</v>
      </c>
      <c r="B124" s="164" t="s">
        <v>63</v>
      </c>
      <c r="C124" s="3" t="s">
        <v>24</v>
      </c>
      <c r="D124" s="3" t="s">
        <v>24</v>
      </c>
      <c r="E124" s="3" t="s">
        <v>24</v>
      </c>
      <c r="F124" s="56" t="n">
        <f si="14" t="shared"/>
        <v>2000.0</v>
      </c>
      <c r="G124" s="59" t="n">
        <f si="6" t="shared"/>
        <v>200.0</v>
      </c>
      <c r="H124" s="80" t="n">
        <f si="7" t="shared"/>
        <v>180.0</v>
      </c>
      <c r="I124" s="81" t="n">
        <f si="8" t="shared"/>
        <v>180.0</v>
      </c>
      <c r="J124" s="56" t="n">
        <f si="9" t="shared"/>
        <v>0.0</v>
      </c>
      <c r="K124" s="59" t="n">
        <f si="10" t="shared"/>
        <v>0.0</v>
      </c>
      <c r="L124" s="60" t="n">
        <f si="12" t="shared"/>
        <v>0.0</v>
      </c>
      <c r="M124" s="60" t="s">
        <v>52</v>
      </c>
      <c r="N124" s="60" t="n">
        <f si="13" t="shared"/>
        <v>380.0</v>
      </c>
    </row>
    <row r="125" spans="1:14" x14ac:dyDescent="0.25">
      <c r="A125" s="113">
        <v>18</v>
      </c>
      <c r="B125" s="164" t="s">
        <v>63</v>
      </c>
      <c r="C125" s="3" t="s">
        <v>24</v>
      </c>
      <c r="D125" s="3" t="s">
        <v>24</v>
      </c>
      <c r="E125" s="3" t="s">
        <v>23</v>
      </c>
      <c r="F125" s="56" t="n">
        <f si="14" t="shared"/>
        <v>2000.0</v>
      </c>
      <c r="G125" s="59" t="n">
        <f si="6" t="shared"/>
        <v>200.0</v>
      </c>
      <c r="H125" s="80" t="n">
        <f si="7" t="shared"/>
        <v>180.0</v>
      </c>
      <c r="I125" s="81" t="n">
        <f si="8" t="shared"/>
        <v>180.0</v>
      </c>
      <c r="J125" s="56" t="n">
        <f si="9" t="shared"/>
        <v>0.0</v>
      </c>
      <c r="K125" s="59" t="n">
        <f si="10" t="shared"/>
        <v>0.0</v>
      </c>
      <c r="L125" s="60" t="n">
        <f si="12" t="shared"/>
        <v>0.0</v>
      </c>
      <c r="M125" s="60" t="s">
        <v>52</v>
      </c>
      <c r="N125" s="60" t="n">
        <f si="13" t="shared"/>
        <v>380.0</v>
      </c>
    </row>
    <row r="126" spans="1:14" x14ac:dyDescent="0.25">
      <c r="A126" s="113">
        <v>19</v>
      </c>
      <c r="B126" s="164" t="s">
        <v>63</v>
      </c>
      <c r="C126" s="3" t="s">
        <v>24</v>
      </c>
      <c r="D126" s="3" t="s">
        <v>23</v>
      </c>
      <c r="E126" s="3" t="s">
        <v>24</v>
      </c>
      <c r="F126" s="56" t="n">
        <f si="14" t="shared"/>
        <v>2000.0</v>
      </c>
      <c r="G126" s="59" t="n">
        <f si="6" t="shared"/>
        <v>200.0</v>
      </c>
      <c r="H126" s="80" t="n">
        <f si="7" t="shared"/>
        <v>180.0</v>
      </c>
      <c r="I126" s="81" t="n">
        <f si="8" t="shared"/>
        <v>180.0</v>
      </c>
      <c r="J126" s="56" t="n">
        <f si="9" t="shared"/>
        <v>0.0</v>
      </c>
      <c r="K126" s="59" t="n">
        <f si="10" t="shared"/>
        <v>0.0</v>
      </c>
      <c r="L126" s="60" t="n">
        <f si="12" t="shared"/>
        <v>0.0</v>
      </c>
      <c r="M126" s="60" t="s">
        <v>52</v>
      </c>
      <c r="N126" s="60" t="n">
        <f si="13" t="shared"/>
        <v>380.0</v>
      </c>
    </row>
    <row r="127" spans="1:14" x14ac:dyDescent="0.25">
      <c r="A127" s="113">
        <v>20</v>
      </c>
      <c r="B127" s="164" t="s">
        <v>63</v>
      </c>
      <c r="C127" s="3" t="s">
        <v>24</v>
      </c>
      <c r="D127" s="3" t="s">
        <v>23</v>
      </c>
      <c r="E127" s="3" t="s">
        <v>23</v>
      </c>
      <c r="F127" s="56" t="n">
        <f si="14" t="shared"/>
        <v>2000.0</v>
      </c>
      <c r="G127" s="59" t="n">
        <f si="6" t="shared"/>
        <v>200.0</v>
      </c>
      <c r="H127" s="80" t="n">
        <f si="7" t="shared"/>
        <v>180.0</v>
      </c>
      <c r="I127" s="81" t="n">
        <f si="8" t="shared"/>
        <v>180.0</v>
      </c>
      <c r="J127" s="56" t="n">
        <f si="9" t="shared"/>
        <v>0.0</v>
      </c>
      <c r="K127" s="59" t="n">
        <f si="10" t="shared"/>
        <v>0.0</v>
      </c>
      <c r="L127" s="60" t="n">
        <f si="12" t="shared"/>
        <v>0.0</v>
      </c>
      <c r="M127" s="60" t="s">
        <v>52</v>
      </c>
      <c r="N127" s="60" t="n">
        <f si="13" t="shared"/>
        <v>380.0</v>
      </c>
    </row>
    <row r="128" spans="1:14" x14ac:dyDescent="0.25">
      <c r="A128" s="113">
        <v>21</v>
      </c>
      <c r="B128" s="164" t="s">
        <v>64</v>
      </c>
      <c r="C128" s="3" t="s">
        <v>24</v>
      </c>
      <c r="D128" s="3" t="s">
        <v>24</v>
      </c>
      <c r="E128" s="3" t="s">
        <v>24</v>
      </c>
      <c r="F128" s="56" t="n">
        <f si="14" t="shared"/>
        <v>2000.0</v>
      </c>
      <c r="G128" s="59" t="n">
        <f si="6" t="shared"/>
        <v>0.0</v>
      </c>
      <c r="H128" s="80" t="n">
        <f si="7" t="shared"/>
        <v>100.0</v>
      </c>
      <c r="I128" s="81" t="n">
        <f si="8" t="shared"/>
        <v>100.0</v>
      </c>
      <c r="J128" s="56" t="n">
        <f si="9" t="shared"/>
        <v>0.0</v>
      </c>
      <c r="K128" s="59" t="n">
        <f si="10" t="shared"/>
        <v>0.0</v>
      </c>
      <c r="L128" s="60" t="n">
        <f si="12" t="shared"/>
        <v>0.0</v>
      </c>
      <c r="M128" s="60" t="s">
        <v>52</v>
      </c>
      <c r="N128" s="60" t="n">
        <f si="13" t="shared"/>
        <v>100.0</v>
      </c>
    </row>
    <row r="129" spans="1:14" x14ac:dyDescent="0.25">
      <c r="A129" s="113">
        <v>22</v>
      </c>
      <c r="B129" s="164" t="s">
        <v>64</v>
      </c>
      <c r="C129" s="3" t="s">
        <v>24</v>
      </c>
      <c r="D129" s="3" t="s">
        <v>24</v>
      </c>
      <c r="E129" s="3" t="s">
        <v>23</v>
      </c>
      <c r="F129" s="56" t="n">
        <f si="14" t="shared"/>
        <v>2000.0</v>
      </c>
      <c r="G129" s="59" t="n">
        <f si="6" t="shared"/>
        <v>0.0</v>
      </c>
      <c r="H129" s="80" t="n">
        <f si="7" t="shared"/>
        <v>100.0</v>
      </c>
      <c r="I129" s="81" t="n">
        <f si="8" t="shared"/>
        <v>100.0</v>
      </c>
      <c r="J129" s="56" t="n">
        <f si="9" t="shared"/>
        <v>0.0</v>
      </c>
      <c r="K129" s="59" t="n">
        <f si="10" t="shared"/>
        <v>0.0</v>
      </c>
      <c r="L129" s="60" t="n">
        <f si="12" t="shared"/>
        <v>0.0</v>
      </c>
      <c r="M129" s="60" t="s">
        <v>52</v>
      </c>
      <c r="N129" s="60" t="n">
        <f si="13" t="shared"/>
        <v>100.0</v>
      </c>
    </row>
    <row r="130" spans="1:14" x14ac:dyDescent="0.25">
      <c r="A130" s="113">
        <v>23</v>
      </c>
      <c r="B130" s="164" t="s">
        <v>64</v>
      </c>
      <c r="C130" s="3" t="s">
        <v>24</v>
      </c>
      <c r="D130" s="3" t="s">
        <v>23</v>
      </c>
      <c r="E130" s="3" t="s">
        <v>24</v>
      </c>
      <c r="F130" s="56" t="n">
        <f si="14" t="shared"/>
        <v>2000.0</v>
      </c>
      <c r="G130" s="59" t="n">
        <f si="6" t="shared"/>
        <v>250.0</v>
      </c>
      <c r="H130" s="80" t="n">
        <f si="7" t="shared"/>
        <v>87.5</v>
      </c>
      <c r="I130" s="81" t="n">
        <f si="8" t="shared"/>
        <v>87.5</v>
      </c>
      <c r="J130" s="56" t="n">
        <f si="9" t="shared"/>
        <v>0.0</v>
      </c>
      <c r="K130" s="59" t="n">
        <f si="10" t="shared"/>
        <v>0.0</v>
      </c>
      <c r="L130" s="60" t="n">
        <f si="12" t="shared"/>
        <v>0.0</v>
      </c>
      <c r="M130" s="60" t="s">
        <v>52</v>
      </c>
      <c r="N130" s="60" t="n">
        <f si="13" t="shared"/>
        <v>337.5</v>
      </c>
    </row>
    <row r="131" spans="1:14" x14ac:dyDescent="0.25">
      <c r="A131" s="113">
        <v>24</v>
      </c>
      <c r="B131" s="164" t="s">
        <v>64</v>
      </c>
      <c r="C131" s="3" t="s">
        <v>24</v>
      </c>
      <c r="D131" s="3" t="s">
        <v>23</v>
      </c>
      <c r="E131" s="3" t="s">
        <v>23</v>
      </c>
      <c r="F131" s="56" t="n">
        <f si="14" t="shared"/>
        <v>2000.0</v>
      </c>
      <c r="G131" s="59" t="n">
        <f si="6" t="shared"/>
        <v>250.0</v>
      </c>
      <c r="H131" s="80" t="n">
        <f si="7" t="shared"/>
        <v>87.5</v>
      </c>
      <c r="I131" s="81" t="n">
        <f si="8" t="shared"/>
        <v>87.5</v>
      </c>
      <c r="J131" s="56" t="n">
        <f si="9" t="shared"/>
        <v>0.0</v>
      </c>
      <c r="K131" s="59" t="n">
        <f si="10" t="shared"/>
        <v>0.0</v>
      </c>
      <c r="L131" s="60" t="n">
        <f si="12" t="shared"/>
        <v>0.0</v>
      </c>
      <c r="M131" s="60" t="s">
        <v>52</v>
      </c>
      <c r="N131" s="60" t="n">
        <f si="13" t="shared"/>
        <v>337.5</v>
      </c>
    </row>
    <row r="132" spans="1:14" x14ac:dyDescent="0.25">
      <c r="A132" s="113">
        <v>25</v>
      </c>
      <c r="B132" s="164" t="s">
        <v>65</v>
      </c>
      <c r="C132" s="3" t="s">
        <v>24</v>
      </c>
      <c r="D132" s="3" t="s">
        <v>24</v>
      </c>
      <c r="E132" s="3" t="s">
        <v>24</v>
      </c>
      <c r="F132" s="56" t="n">
        <f si="14" t="shared"/>
        <v>2000.0</v>
      </c>
      <c r="G132" s="59" t="n">
        <f si="6" t="shared"/>
        <v>0.0</v>
      </c>
      <c r="H132" s="80" t="n">
        <f si="7" t="shared"/>
        <v>100.0</v>
      </c>
      <c r="I132" s="81" t="n">
        <f si="8" t="shared"/>
        <v>100.0</v>
      </c>
      <c r="J132" s="56" t="n">
        <f si="9" t="shared"/>
        <v>0.0</v>
      </c>
      <c r="K132" s="59" t="n">
        <f si="10" t="shared"/>
        <v>0.0</v>
      </c>
      <c r="L132" s="60" t="n">
        <f si="12" t="shared"/>
        <v>0.0</v>
      </c>
      <c r="M132" s="60" t="s">
        <v>52</v>
      </c>
      <c r="N132" s="60" t="n">
        <f si="13" t="shared"/>
        <v>100.0</v>
      </c>
    </row>
    <row r="133" spans="1:14" x14ac:dyDescent="0.25">
      <c r="A133" s="113">
        <v>26</v>
      </c>
      <c r="B133" s="164" t="s">
        <v>65</v>
      </c>
      <c r="C133" s="3" t="s">
        <v>24</v>
      </c>
      <c r="D133" s="3" t="s">
        <v>24</v>
      </c>
      <c r="E133" s="3" t="s">
        <v>23</v>
      </c>
      <c r="F133" s="56" t="n">
        <f si="14" t="shared"/>
        <v>2000.0</v>
      </c>
      <c r="G133" s="59" t="n">
        <f si="6" t="shared"/>
        <v>500.0</v>
      </c>
      <c r="H133" s="80" t="n">
        <f si="7" t="shared"/>
        <v>75.0</v>
      </c>
      <c r="I133" s="81" t="n">
        <f si="8" t="shared"/>
        <v>75.0</v>
      </c>
      <c r="J133" s="56" t="n">
        <f si="9" t="shared"/>
        <v>0.0</v>
      </c>
      <c r="K133" s="59" t="n">
        <f si="10" t="shared"/>
        <v>0.0</v>
      </c>
      <c r="L133" s="60" t="n">
        <f si="12" t="shared"/>
        <v>0.0</v>
      </c>
      <c r="M133" s="60" t="s">
        <v>52</v>
      </c>
      <c r="N133" s="60" t="n">
        <f si="13" t="shared"/>
        <v>575.0</v>
      </c>
    </row>
    <row r="134" spans="1:14" x14ac:dyDescent="0.25">
      <c r="A134" s="113">
        <v>27</v>
      </c>
      <c r="B134" s="164" t="s">
        <v>65</v>
      </c>
      <c r="C134" s="3" t="s">
        <v>24</v>
      </c>
      <c r="D134" s="3" t="s">
        <v>23</v>
      </c>
      <c r="E134" s="3" t="s">
        <v>24</v>
      </c>
      <c r="F134" s="56" t="n">
        <f si="14" t="shared"/>
        <v>2000.0</v>
      </c>
      <c r="G134" s="59" t="n">
        <f si="6" t="shared"/>
        <v>500.0</v>
      </c>
      <c r="H134" s="80" t="n">
        <f si="7" t="shared"/>
        <v>75.0</v>
      </c>
      <c r="I134" s="81" t="n">
        <f si="8" t="shared"/>
        <v>75.0</v>
      </c>
      <c r="J134" s="56" t="n">
        <f si="9" t="shared"/>
        <v>0.0</v>
      </c>
      <c r="K134" s="59" t="n">
        <f si="10" t="shared"/>
        <v>0.0</v>
      </c>
      <c r="L134" s="60" t="n">
        <f si="12" t="shared"/>
        <v>0.0</v>
      </c>
      <c r="M134" s="60" t="s">
        <v>52</v>
      </c>
      <c r="N134" s="60" t="n">
        <f si="13" t="shared"/>
        <v>575.0</v>
      </c>
    </row>
    <row r="135" spans="1:14" x14ac:dyDescent="0.25">
      <c r="A135" s="113">
        <v>28</v>
      </c>
      <c r="B135" s="164" t="s">
        <v>65</v>
      </c>
      <c r="C135" s="3" t="s">
        <v>24</v>
      </c>
      <c r="D135" s="3" t="s">
        <v>23</v>
      </c>
      <c r="E135" s="3" t="s">
        <v>23</v>
      </c>
      <c r="F135" s="56" t="n">
        <f si="14" t="shared"/>
        <v>2000.0</v>
      </c>
      <c r="G135" s="59" t="n">
        <f si="6" t="shared"/>
        <v>500.0</v>
      </c>
      <c r="H135" s="80" t="n">
        <f si="7" t="shared"/>
        <v>75.0</v>
      </c>
      <c r="I135" s="81" t="n">
        <f si="8" t="shared"/>
        <v>75.0</v>
      </c>
      <c r="J135" s="56" t="n">
        <f si="9" t="shared"/>
        <v>0.0</v>
      </c>
      <c r="K135" s="59" t="n">
        <f si="10" t="shared"/>
        <v>0.0</v>
      </c>
      <c r="L135" s="60" t="n">
        <f si="12" t="shared"/>
        <v>0.0</v>
      </c>
      <c r="M135" s="60" t="s">
        <v>52</v>
      </c>
      <c r="N135" s="60" t="n">
        <f si="13" t="shared"/>
        <v>575.0</v>
      </c>
    </row>
    <row customHeight="1" ht="15.75" r="136" spans="1:14" x14ac:dyDescent="0.25">
      <c r="A136" s="114">
        <v>29</v>
      </c>
      <c r="B136" s="163" t="s">
        <v>1</v>
      </c>
      <c r="C136" s="18" t="s">
        <v>23</v>
      </c>
      <c r="D136" s="18" t="s">
        <v>24</v>
      </c>
      <c r="E136" s="18" t="s">
        <v>24</v>
      </c>
      <c r="F136" s="56" t="n">
        <f ref="F136:F167" si="15" t="shared">$B$107*F31</f>
        <v>2000.0</v>
      </c>
      <c r="G136" s="59" t="n">
        <f si="6" t="shared"/>
        <v>3000.0</v>
      </c>
      <c r="H136" s="80" t="n">
        <f si="7" t="shared"/>
        <v>-100.0</v>
      </c>
      <c r="I136" s="81" t="n">
        <f si="8" t="shared"/>
        <v>-100.0</v>
      </c>
      <c r="J136" s="56" t="n">
        <f si="9" t="shared"/>
        <v>0.0</v>
      </c>
      <c r="K136" s="59" t="n">
        <f si="10" t="shared"/>
        <v>0.0</v>
      </c>
      <c r="L136" s="60" t="n">
        <f si="12" t="shared"/>
        <v>0.0</v>
      </c>
      <c r="M136" s="60" t="s">
        <v>52</v>
      </c>
      <c r="N136" s="60" t="n">
        <f si="13" t="shared"/>
        <v>2000.0</v>
      </c>
    </row>
    <row r="137" spans="1:14" x14ac:dyDescent="0.25">
      <c r="A137" s="114">
        <v>30</v>
      </c>
      <c r="B137" s="163" t="s">
        <v>1</v>
      </c>
      <c r="C137" s="18" t="s">
        <v>23</v>
      </c>
      <c r="D137" s="18" t="s">
        <v>24</v>
      </c>
      <c r="E137" s="18" t="s">
        <v>23</v>
      </c>
      <c r="F137" s="56" t="n">
        <f si="15" t="shared"/>
        <v>2000.0</v>
      </c>
      <c r="G137" s="59" t="n">
        <f si="6" t="shared"/>
        <v>3000.0</v>
      </c>
      <c r="H137" s="80" t="n">
        <f si="7" t="shared"/>
        <v>-100.0</v>
      </c>
      <c r="I137" s="81" t="n">
        <f si="8" t="shared"/>
        <v>-100.0</v>
      </c>
      <c r="J137" s="56" t="n">
        <f si="9" t="shared"/>
        <v>0.0</v>
      </c>
      <c r="K137" s="59" t="n">
        <f si="10" t="shared"/>
        <v>0.0</v>
      </c>
      <c r="L137" s="60" t="n">
        <f si="12" t="shared"/>
        <v>0.0</v>
      </c>
      <c r="M137" s="60" t="s">
        <v>52</v>
      </c>
      <c r="N137" s="60" t="n">
        <f si="13" t="shared"/>
        <v>2000.0</v>
      </c>
    </row>
    <row r="138" spans="1:14" x14ac:dyDescent="0.25">
      <c r="A138" s="114">
        <v>31</v>
      </c>
      <c r="B138" s="163" t="s">
        <v>1</v>
      </c>
      <c r="C138" s="18" t="s">
        <v>23</v>
      </c>
      <c r="D138" s="18" t="s">
        <v>23</v>
      </c>
      <c r="E138" s="18" t="s">
        <v>24</v>
      </c>
      <c r="F138" s="56" t="n">
        <f si="15" t="shared"/>
        <v>2000.0</v>
      </c>
      <c r="G138" s="59" t="n">
        <f si="6" t="shared"/>
        <v>3000.0</v>
      </c>
      <c r="H138" s="80" t="n">
        <f si="7" t="shared"/>
        <v>-100.0</v>
      </c>
      <c r="I138" s="81" t="n">
        <f si="8" t="shared"/>
        <v>-100.0</v>
      </c>
      <c r="J138" s="56" t="n">
        <f si="9" t="shared"/>
        <v>0.0</v>
      </c>
      <c r="K138" s="59" t="n">
        <f si="10" t="shared"/>
        <v>0.0</v>
      </c>
      <c r="L138" s="60" t="n">
        <f si="12" t="shared"/>
        <v>0.0</v>
      </c>
      <c r="M138" s="60" t="s">
        <v>52</v>
      </c>
      <c r="N138" s="60" t="n">
        <f si="13" t="shared"/>
        <v>2000.0</v>
      </c>
    </row>
    <row r="139" spans="1:14" x14ac:dyDescent="0.25">
      <c r="A139" s="114">
        <v>32</v>
      </c>
      <c r="B139" s="163" t="s">
        <v>1</v>
      </c>
      <c r="C139" s="18" t="s">
        <v>23</v>
      </c>
      <c r="D139" s="18" t="s">
        <v>23</v>
      </c>
      <c r="E139" s="18" t="s">
        <v>23</v>
      </c>
      <c r="F139" s="56" t="n">
        <f si="15" t="shared"/>
        <v>2000.0</v>
      </c>
      <c r="G139" s="59" t="n">
        <f si="6" t="shared"/>
        <v>3000.0</v>
      </c>
      <c r="H139" s="80" t="n">
        <f si="7" t="shared"/>
        <v>-100.0</v>
      </c>
      <c r="I139" s="81" t="n">
        <f si="8" t="shared"/>
        <v>-100.0</v>
      </c>
      <c r="J139" s="56" t="n">
        <f si="9" t="shared"/>
        <v>0.0</v>
      </c>
      <c r="K139" s="59" t="n">
        <f si="10" t="shared"/>
        <v>0.0</v>
      </c>
      <c r="L139" s="60" t="n">
        <f si="12" t="shared"/>
        <v>0.0</v>
      </c>
      <c r="M139" s="60" t="s">
        <v>52</v>
      </c>
      <c r="N139" s="60" t="n">
        <f si="13" t="shared"/>
        <v>2000.0</v>
      </c>
    </row>
    <row r="140" spans="1:14" x14ac:dyDescent="0.25">
      <c r="A140" s="114">
        <v>33</v>
      </c>
      <c r="B140" s="4" t="s">
        <v>61</v>
      </c>
      <c r="C140" s="18" t="s">
        <v>24</v>
      </c>
      <c r="D140" s="18" t="s">
        <v>24</v>
      </c>
      <c r="E140" s="18" t="s">
        <v>24</v>
      </c>
      <c r="F140" s="56" t="n">
        <f si="15" t="shared"/>
        <v>2000.0</v>
      </c>
      <c r="G140" s="59" t="n">
        <f ref="G140:G171" si="16" t="shared">H35</f>
        <v>0.0</v>
      </c>
      <c r="H140" s="80" t="n">
        <f ref="H140:H171" si="17" t="shared">(F140-G140)*I35</f>
        <v>100.0</v>
      </c>
      <c r="I140" s="159" t="n">
        <f ref="I140:I171" si="18" t="shared">IF(AND(H140&gt;J35,J35&gt;0),J35,IF(AND(H140&gt;K35,K35&gt;0),H140-K35,H140))</f>
        <v>100.0</v>
      </c>
      <c r="J140" s="56" t="n">
        <f ref="J140:J161" si="19" t="shared">(F140-G140)*L35</f>
        <v>0.0</v>
      </c>
      <c r="K140" s="59" t="n">
        <f ref="K140:K171" si="20" t="shared">M35</f>
        <v>3000.0</v>
      </c>
      <c r="L140" s="60" t="n">
        <f ref="L140:L180" si="21" t="shared">IF(K140&lt;3000,J140,IF(J140&gt;K140,K140,IF(J140&lt;K140,J140,(IF(J140=K140,J140)))))</f>
        <v>0.0</v>
      </c>
      <c r="M140" s="60" t="s">
        <v>52</v>
      </c>
      <c r="N140" s="157" t="n">
        <f>MIN(K140,IF(F140&gt;G140,($B$107-F140)+G140+I140+L140,($B$107-F140)+F140))</f>
        <v>100.0</v>
      </c>
    </row>
    <row r="141" spans="1:14" x14ac:dyDescent="0.25">
      <c r="A141" s="114">
        <v>34</v>
      </c>
      <c r="B141" s="4" t="s">
        <v>61</v>
      </c>
      <c r="C141" s="18" t="s">
        <v>24</v>
      </c>
      <c r="D141" s="18" t="s">
        <v>24</v>
      </c>
      <c r="E141" s="18" t="s">
        <v>23</v>
      </c>
      <c r="F141" s="56" t="n">
        <f si="15" t="shared"/>
        <v>2000.0</v>
      </c>
      <c r="G141" s="59" t="n">
        <f si="16" t="shared"/>
        <v>0.0</v>
      </c>
      <c r="H141" s="80" t="n">
        <f si="17" t="shared"/>
        <v>100.0</v>
      </c>
      <c r="I141" s="159" t="n">
        <f si="18" t="shared"/>
        <v>100.0</v>
      </c>
      <c r="J141" s="56" t="n">
        <f si="19" t="shared"/>
        <v>0.0</v>
      </c>
      <c r="K141" s="59" t="n">
        <f si="20" t="shared"/>
        <v>3000.0</v>
      </c>
      <c r="L141" s="60" t="n">
        <f si="21" t="shared"/>
        <v>0.0</v>
      </c>
      <c r="M141" s="60" t="s">
        <v>52</v>
      </c>
      <c r="N141" s="157" t="n">
        <f>MIN(K141,IF(F141&gt;G141,($B$107-F141)+G141+I141+L141,($B$107-F141)+F141))</f>
        <v>100.0</v>
      </c>
    </row>
    <row r="142" spans="1:14" x14ac:dyDescent="0.25">
      <c r="A142" s="114">
        <v>35</v>
      </c>
      <c r="B142" s="4" t="s">
        <v>61</v>
      </c>
      <c r="C142" s="18" t="s">
        <v>24</v>
      </c>
      <c r="D142" s="18" t="s">
        <v>23</v>
      </c>
      <c r="E142" s="18" t="s">
        <v>24</v>
      </c>
      <c r="F142" s="56" t="n">
        <f si="15" t="shared"/>
        <v>2000.0</v>
      </c>
      <c r="G142" s="59" t="n">
        <f si="16" t="shared"/>
        <v>1500.0</v>
      </c>
      <c r="H142" s="80" t="n">
        <f si="17" t="shared"/>
        <v>25.0</v>
      </c>
      <c r="I142" s="81" t="n">
        <f si="18" t="shared"/>
        <v>25.0</v>
      </c>
      <c r="J142" s="56" t="n">
        <f si="19" t="shared"/>
        <v>0.0</v>
      </c>
      <c r="K142" s="59" t="n">
        <f si="20" t="shared"/>
        <v>0.0</v>
      </c>
      <c r="L142" s="60" t="n">
        <f si="21" t="shared"/>
        <v>0.0</v>
      </c>
      <c r="M142" s="60" t="s">
        <v>52</v>
      </c>
      <c r="N142" s="60" t="n">
        <f ref="N142:N205" si="22" t="shared">MIN(M142,IF(F142&gt;G142,($B$107-F142)+G142+I142+L142,($B$107-F142)+F142))</f>
        <v>1525.0</v>
      </c>
    </row>
    <row r="143" spans="1:14" x14ac:dyDescent="0.25">
      <c r="A143" s="114">
        <v>36</v>
      </c>
      <c r="B143" s="4" t="s">
        <v>61</v>
      </c>
      <c r="C143" s="18" t="s">
        <v>24</v>
      </c>
      <c r="D143" s="18" t="s">
        <v>23</v>
      </c>
      <c r="E143" s="18" t="s">
        <v>23</v>
      </c>
      <c r="F143" s="56" t="n">
        <f si="15" t="shared"/>
        <v>2000.0</v>
      </c>
      <c r="G143" s="59" t="n">
        <f si="16" t="shared"/>
        <v>1500.0</v>
      </c>
      <c r="H143" s="80" t="n">
        <f si="17" t="shared"/>
        <v>25.0</v>
      </c>
      <c r="I143" s="81" t="n">
        <f si="18" t="shared"/>
        <v>25.0</v>
      </c>
      <c r="J143" s="56" t="n">
        <f si="19" t="shared"/>
        <v>0.0</v>
      </c>
      <c r="K143" s="59" t="n">
        <f si="20" t="shared"/>
        <v>0.0</v>
      </c>
      <c r="L143" s="60" t="n">
        <f si="21" t="shared"/>
        <v>0.0</v>
      </c>
      <c r="M143" s="60" t="s">
        <v>52</v>
      </c>
      <c r="N143" s="60" t="n">
        <f si="22" t="shared"/>
        <v>1525.0</v>
      </c>
    </row>
    <row r="144" spans="1:14" x14ac:dyDescent="0.25">
      <c r="A144" s="115">
        <v>37</v>
      </c>
      <c r="B144" s="162" t="s">
        <v>2</v>
      </c>
      <c r="C144" s="19" t="s">
        <v>23</v>
      </c>
      <c r="D144" s="19" t="s">
        <v>24</v>
      </c>
      <c r="E144" s="19" t="s">
        <v>24</v>
      </c>
      <c r="F144" s="56" t="n">
        <f si="15" t="shared"/>
        <v>2000.0</v>
      </c>
      <c r="G144" s="59" t="n">
        <f si="16" t="shared"/>
        <v>3500.0</v>
      </c>
      <c r="H144" s="80" t="n">
        <f si="17" t="shared"/>
        <v>-150.0</v>
      </c>
      <c r="I144" s="81" t="n">
        <f si="18" t="shared"/>
        <v>-150.0</v>
      </c>
      <c r="J144" s="56" t="n">
        <f si="19" t="shared"/>
        <v>0.0</v>
      </c>
      <c r="K144" s="59" t="n">
        <f si="20" t="shared"/>
        <v>0.0</v>
      </c>
      <c r="L144" s="60" t="n">
        <f si="21" t="shared"/>
        <v>0.0</v>
      </c>
      <c r="M144" s="60" t="s">
        <v>52</v>
      </c>
      <c r="N144" s="60" t="n">
        <f si="22" t="shared"/>
        <v>2000.0</v>
      </c>
    </row>
    <row r="145" spans="1:14" x14ac:dyDescent="0.25">
      <c r="A145" s="115">
        <v>38</v>
      </c>
      <c r="B145" s="162" t="s">
        <v>2</v>
      </c>
      <c r="C145" s="19" t="s">
        <v>23</v>
      </c>
      <c r="D145" s="19" t="s">
        <v>24</v>
      </c>
      <c r="E145" s="19" t="s">
        <v>23</v>
      </c>
      <c r="F145" s="56" t="n">
        <f si="15" t="shared"/>
        <v>2000.0</v>
      </c>
      <c r="G145" s="59" t="n">
        <f si="16" t="shared"/>
        <v>3500.0</v>
      </c>
      <c r="H145" s="80" t="n">
        <f si="17" t="shared"/>
        <v>-150.0</v>
      </c>
      <c r="I145" s="81" t="n">
        <f si="18" t="shared"/>
        <v>-150.0</v>
      </c>
      <c r="J145" s="56" t="n">
        <f si="19" t="shared"/>
        <v>0.0</v>
      </c>
      <c r="K145" s="59" t="n">
        <f si="20" t="shared"/>
        <v>0.0</v>
      </c>
      <c r="L145" s="60" t="n">
        <f si="21" t="shared"/>
        <v>0.0</v>
      </c>
      <c r="M145" s="60" t="s">
        <v>52</v>
      </c>
      <c r="N145" s="60" t="n">
        <f si="22" t="shared"/>
        <v>2000.0</v>
      </c>
    </row>
    <row r="146" spans="1:14" x14ac:dyDescent="0.25">
      <c r="A146" s="115">
        <v>39</v>
      </c>
      <c r="B146" s="162" t="s">
        <v>2</v>
      </c>
      <c r="C146" s="19" t="s">
        <v>23</v>
      </c>
      <c r="D146" s="19" t="s">
        <v>23</v>
      </c>
      <c r="E146" s="19" t="s">
        <v>24</v>
      </c>
      <c r="F146" s="56" t="n">
        <f si="15" t="shared"/>
        <v>2000.0</v>
      </c>
      <c r="G146" s="59" t="n">
        <f si="16" t="shared"/>
        <v>3500.0</v>
      </c>
      <c r="H146" s="80" t="n">
        <f si="17" t="shared"/>
        <v>-150.0</v>
      </c>
      <c r="I146" s="81" t="n">
        <f si="18" t="shared"/>
        <v>-150.0</v>
      </c>
      <c r="J146" s="56" t="n">
        <f si="19" t="shared"/>
        <v>0.0</v>
      </c>
      <c r="K146" s="59" t="n">
        <f si="20" t="shared"/>
        <v>0.0</v>
      </c>
      <c r="L146" s="60" t="n">
        <f si="21" t="shared"/>
        <v>0.0</v>
      </c>
      <c r="M146" s="60" t="s">
        <v>52</v>
      </c>
      <c r="N146" s="60" t="n">
        <f si="22" t="shared"/>
        <v>2000.0</v>
      </c>
    </row>
    <row r="147" spans="1:14" x14ac:dyDescent="0.25">
      <c r="A147" s="115">
        <v>40</v>
      </c>
      <c r="B147" s="162" t="s">
        <v>2</v>
      </c>
      <c r="C147" s="19" t="s">
        <v>23</v>
      </c>
      <c r="D147" s="19" t="s">
        <v>23</v>
      </c>
      <c r="E147" s="19" t="s">
        <v>23</v>
      </c>
      <c r="F147" s="56" t="n">
        <f si="15" t="shared"/>
        <v>2000.0</v>
      </c>
      <c r="G147" s="59" t="n">
        <f si="16" t="shared"/>
        <v>3500.0</v>
      </c>
      <c r="H147" s="80" t="n">
        <f si="17" t="shared"/>
        <v>-150.0</v>
      </c>
      <c r="I147" s="81" t="n">
        <f si="18" t="shared"/>
        <v>-150.0</v>
      </c>
      <c r="J147" s="56" t="n">
        <f si="19" t="shared"/>
        <v>0.0</v>
      </c>
      <c r="K147" s="59" t="n">
        <f si="20" t="shared"/>
        <v>0.0</v>
      </c>
      <c r="L147" s="60" t="n">
        <f si="21" t="shared"/>
        <v>0.0</v>
      </c>
      <c r="M147" s="60" t="s">
        <v>52</v>
      </c>
      <c r="N147" s="60" t="n">
        <f si="22" t="shared"/>
        <v>2000.0</v>
      </c>
    </row>
    <row r="148" spans="1:14" x14ac:dyDescent="0.25">
      <c r="A148" s="115">
        <v>41</v>
      </c>
      <c r="B148" s="5" t="s">
        <v>60</v>
      </c>
      <c r="C148" s="19" t="s">
        <v>24</v>
      </c>
      <c r="D148" s="19" t="s">
        <v>24</v>
      </c>
      <c r="E148" s="19" t="s">
        <v>24</v>
      </c>
      <c r="F148" s="56" t="n">
        <f si="15" t="shared"/>
        <v>2000.0</v>
      </c>
      <c r="G148" s="59" t="n">
        <f si="16" t="shared"/>
        <v>0.0</v>
      </c>
      <c r="H148" s="80" t="n">
        <f si="17" t="shared"/>
        <v>0.0</v>
      </c>
      <c r="I148" s="81" t="n">
        <f si="18" t="shared"/>
        <v>0.0</v>
      </c>
      <c r="J148" s="56" t="n">
        <f si="19" t="shared"/>
        <v>100.0</v>
      </c>
      <c r="K148" s="59" t="n">
        <f si="20" t="shared"/>
        <v>3000.0</v>
      </c>
      <c r="L148" s="60" t="n">
        <f si="21" t="shared"/>
        <v>100.0</v>
      </c>
      <c r="M148" s="60" t="s">
        <v>52</v>
      </c>
      <c r="N148" s="60" t="n">
        <f si="22" t="shared"/>
        <v>100.0</v>
      </c>
    </row>
    <row r="149" spans="1:14" x14ac:dyDescent="0.25">
      <c r="A149" s="115">
        <v>42</v>
      </c>
      <c r="B149" s="5" t="s">
        <v>60</v>
      </c>
      <c r="C149" s="19" t="s">
        <v>24</v>
      </c>
      <c r="D149" s="19" t="s">
        <v>24</v>
      </c>
      <c r="E149" s="19" t="s">
        <v>23</v>
      </c>
      <c r="F149" s="56" t="n">
        <f si="15" t="shared"/>
        <v>2000.0</v>
      </c>
      <c r="G149" s="59" t="n">
        <f si="16" t="shared"/>
        <v>0.0</v>
      </c>
      <c r="H149" s="80" t="n">
        <f si="17" t="shared"/>
        <v>0.0</v>
      </c>
      <c r="I149" s="81" t="n">
        <f si="18" t="shared"/>
        <v>0.0</v>
      </c>
      <c r="J149" s="56" t="n">
        <f si="19" t="shared"/>
        <v>100.0</v>
      </c>
      <c r="K149" s="59" t="n">
        <f si="20" t="shared"/>
        <v>0.0</v>
      </c>
      <c r="L149" s="60" t="n">
        <f si="21" t="shared"/>
        <v>100.0</v>
      </c>
      <c r="M149" s="60" t="s">
        <v>52</v>
      </c>
      <c r="N149" s="60" t="n">
        <f si="22" t="shared"/>
        <v>100.0</v>
      </c>
    </row>
    <row r="150" spans="1:14" x14ac:dyDescent="0.25">
      <c r="A150" s="115">
        <v>43</v>
      </c>
      <c r="B150" s="5" t="s">
        <v>60</v>
      </c>
      <c r="C150" s="19" t="s">
        <v>24</v>
      </c>
      <c r="D150" s="19" t="s">
        <v>23</v>
      </c>
      <c r="E150" s="19" t="s">
        <v>24</v>
      </c>
      <c r="F150" s="56" t="n">
        <f si="15" t="shared"/>
        <v>2000.0</v>
      </c>
      <c r="G150" s="59" t="n">
        <f si="16" t="shared"/>
        <v>0.0</v>
      </c>
      <c r="H150" s="80" t="n">
        <f si="17" t="shared"/>
        <v>0.0</v>
      </c>
      <c r="I150" s="81" t="n">
        <f si="18" t="shared"/>
        <v>0.0</v>
      </c>
      <c r="J150" s="56" t="n">
        <f si="19" t="shared"/>
        <v>100.0</v>
      </c>
      <c r="K150" s="59" t="n">
        <f si="20" t="shared"/>
        <v>0.0</v>
      </c>
      <c r="L150" s="60" t="n">
        <f si="21" t="shared"/>
        <v>100.0</v>
      </c>
      <c r="M150" s="60" t="s">
        <v>52</v>
      </c>
      <c r="N150" s="60" t="n">
        <f si="22" t="shared"/>
        <v>100.0</v>
      </c>
    </row>
    <row r="151" spans="1:14" x14ac:dyDescent="0.25">
      <c r="A151" s="115">
        <v>44</v>
      </c>
      <c r="B151" s="5" t="s">
        <v>60</v>
      </c>
      <c r="C151" s="19" t="s">
        <v>24</v>
      </c>
      <c r="D151" s="19" t="s">
        <v>23</v>
      </c>
      <c r="E151" s="19" t="s">
        <v>23</v>
      </c>
      <c r="F151" s="56" t="n">
        <f si="15" t="shared"/>
        <v>2000.0</v>
      </c>
      <c r="G151" s="59" t="n">
        <f si="16" t="shared"/>
        <v>0.0</v>
      </c>
      <c r="H151" s="80" t="n">
        <f si="17" t="shared"/>
        <v>0.0</v>
      </c>
      <c r="I151" s="81" t="n">
        <f si="18" t="shared"/>
        <v>0.0</v>
      </c>
      <c r="J151" s="56" t="n">
        <f si="19" t="shared"/>
        <v>100.0</v>
      </c>
      <c r="K151" s="59" t="n">
        <f si="20" t="shared"/>
        <v>0.0</v>
      </c>
      <c r="L151" s="60" t="n">
        <f si="21" t="shared"/>
        <v>100.0</v>
      </c>
      <c r="M151" s="60" t="s">
        <v>52</v>
      </c>
      <c r="N151" s="60" t="n">
        <f si="22" t="shared"/>
        <v>100.0</v>
      </c>
    </row>
    <row r="152" spans="1:14" x14ac:dyDescent="0.25">
      <c r="A152" s="115">
        <v>45</v>
      </c>
      <c r="B152" s="86" t="s">
        <v>59</v>
      </c>
      <c r="C152" s="19" t="s">
        <v>24</v>
      </c>
      <c r="D152" s="19" t="s">
        <v>24</v>
      </c>
      <c r="E152" s="19" t="s">
        <v>24</v>
      </c>
      <c r="F152" s="56" t="n">
        <f si="15" t="shared"/>
        <v>2000.0</v>
      </c>
      <c r="G152" s="59" t="n">
        <f si="16" t="shared"/>
        <v>0.0</v>
      </c>
      <c r="H152" s="80" t="n">
        <f si="17" t="shared"/>
        <v>0.0</v>
      </c>
      <c r="I152" s="81" t="n">
        <f si="18" t="shared"/>
        <v>0.0</v>
      </c>
      <c r="J152" s="56" t="n">
        <f si="19" t="shared"/>
        <v>100.0</v>
      </c>
      <c r="K152" s="59" t="n">
        <f si="20" t="shared"/>
        <v>3000.0</v>
      </c>
      <c r="L152" s="60" t="n">
        <f si="21" t="shared"/>
        <v>100.0</v>
      </c>
      <c r="M152" s="60" t="s">
        <v>52</v>
      </c>
      <c r="N152" s="60" t="n">
        <f si="22" t="shared"/>
        <v>100.0</v>
      </c>
    </row>
    <row r="153" spans="1:14" x14ac:dyDescent="0.25">
      <c r="A153" s="115">
        <v>46</v>
      </c>
      <c r="B153" s="86" t="s">
        <v>59</v>
      </c>
      <c r="C153" s="19" t="s">
        <v>24</v>
      </c>
      <c r="D153" s="19" t="s">
        <v>24</v>
      </c>
      <c r="E153" s="19" t="s">
        <v>23</v>
      </c>
      <c r="F153" s="56" t="n">
        <f si="15" t="shared"/>
        <v>2000.0</v>
      </c>
      <c r="G153" s="59" t="n">
        <f si="16" t="shared"/>
        <v>0.0</v>
      </c>
      <c r="H153" s="80" t="n">
        <f si="17" t="shared"/>
        <v>0.0</v>
      </c>
      <c r="I153" s="159" t="n">
        <f si="18" t="shared"/>
        <v>0.0</v>
      </c>
      <c r="J153" s="56" t="n">
        <f si="19" t="shared"/>
        <v>100.0</v>
      </c>
      <c r="K153" s="59" t="n">
        <f si="20" t="shared"/>
        <v>0.0</v>
      </c>
      <c r="L153" s="60" t="n">
        <f si="21" t="shared"/>
        <v>100.0</v>
      </c>
      <c r="M153" s="60" t="s">
        <v>52</v>
      </c>
      <c r="N153" s="157" t="n">
        <f>IF(G153&gt;B107,B107,IF(L153&gt;(G153+I153),L153,G153+I153))</f>
        <v>100.0</v>
      </c>
    </row>
    <row r="154" spans="1:14" x14ac:dyDescent="0.25">
      <c r="A154" s="115">
        <v>47</v>
      </c>
      <c r="B154" s="86" t="s">
        <v>59</v>
      </c>
      <c r="C154" s="19" t="s">
        <v>24</v>
      </c>
      <c r="D154" s="19" t="s">
        <v>23</v>
      </c>
      <c r="E154" s="19" t="s">
        <v>24</v>
      </c>
      <c r="F154" s="56" t="n">
        <f si="15" t="shared"/>
        <v>2000.0</v>
      </c>
      <c r="G154" s="59" t="n">
        <f si="16" t="shared"/>
        <v>0.0</v>
      </c>
      <c r="H154" s="80" t="n">
        <f si="17" t="shared"/>
        <v>0.0</v>
      </c>
      <c r="I154" s="159" t="n">
        <f si="18" t="shared"/>
        <v>0.0</v>
      </c>
      <c r="J154" s="56" t="n">
        <f si="19" t="shared"/>
        <v>100.0</v>
      </c>
      <c r="K154" s="59" t="n">
        <f si="20" t="shared"/>
        <v>0.0</v>
      </c>
      <c r="L154" s="60" t="n">
        <f si="21" t="shared"/>
        <v>100.0</v>
      </c>
      <c r="M154" s="60" t="s">
        <v>52</v>
      </c>
      <c r="N154" s="60" t="n">
        <f si="22" t="shared"/>
        <v>100.0</v>
      </c>
    </row>
    <row r="155" spans="1:14" x14ac:dyDescent="0.25">
      <c r="A155" s="115">
        <v>48</v>
      </c>
      <c r="B155" s="86" t="s">
        <v>59</v>
      </c>
      <c r="C155" s="19" t="s">
        <v>24</v>
      </c>
      <c r="D155" s="19" t="s">
        <v>23</v>
      </c>
      <c r="E155" s="19" t="s">
        <v>23</v>
      </c>
      <c r="F155" s="56" t="n">
        <f si="15" t="shared"/>
        <v>2000.0</v>
      </c>
      <c r="G155" s="59" t="n">
        <f si="16" t="shared"/>
        <v>0.0</v>
      </c>
      <c r="H155" s="80" t="n">
        <f si="17" t="shared"/>
        <v>0.0</v>
      </c>
      <c r="I155" s="159" t="n">
        <f si="18" t="shared"/>
        <v>0.0</v>
      </c>
      <c r="J155" s="56" t="n">
        <f si="19" t="shared"/>
        <v>100.0</v>
      </c>
      <c r="K155" s="59" t="n">
        <f si="20" t="shared"/>
        <v>0.0</v>
      </c>
      <c r="L155" s="60" t="n">
        <f si="21" t="shared"/>
        <v>100.0</v>
      </c>
      <c r="M155" s="60" t="s">
        <v>52</v>
      </c>
      <c r="N155" s="157" t="n">
        <f>IF(G155&gt;B109,B109,IF(L155&gt;(G155+I155),L155,G155+I155))</f>
        <v>100.0</v>
      </c>
    </row>
    <row r="156" spans="1:14" x14ac:dyDescent="0.25">
      <c r="A156" s="111">
        <v>49</v>
      </c>
      <c r="B156" s="6" t="s">
        <v>3</v>
      </c>
      <c r="C156" s="21" t="s">
        <v>23</v>
      </c>
      <c r="D156" s="21" t="s">
        <v>24</v>
      </c>
      <c r="E156" s="21" t="s">
        <v>24</v>
      </c>
      <c r="F156" s="56" t="n">
        <f si="15" t="shared"/>
        <v>2000.0</v>
      </c>
      <c r="G156" s="59" t="n">
        <f si="16" t="shared"/>
        <v>3500.0</v>
      </c>
      <c r="H156" s="80" t="n">
        <f si="17" t="shared"/>
        <v>-150.0</v>
      </c>
      <c r="I156" s="81" t="n">
        <f si="18" t="shared"/>
        <v>-150.0</v>
      </c>
      <c r="J156" s="56" t="n">
        <f si="19" t="shared"/>
        <v>0.0</v>
      </c>
      <c r="K156" s="59" t="n">
        <f si="20" t="shared"/>
        <v>0.0</v>
      </c>
      <c r="L156" s="60" t="n">
        <f si="21" t="shared"/>
        <v>0.0</v>
      </c>
      <c r="M156" s="60" t="s">
        <v>52</v>
      </c>
      <c r="N156" s="60" t="n">
        <f si="22" t="shared"/>
        <v>2000.0</v>
      </c>
    </row>
    <row r="157" spans="1:14" x14ac:dyDescent="0.25">
      <c r="A157" s="111">
        <v>50</v>
      </c>
      <c r="B157" s="6" t="s">
        <v>3</v>
      </c>
      <c r="C157" s="21" t="s">
        <v>23</v>
      </c>
      <c r="D157" s="21" t="s">
        <v>24</v>
      </c>
      <c r="E157" s="21" t="s">
        <v>23</v>
      </c>
      <c r="F157" s="56" t="n">
        <f si="15" t="shared"/>
        <v>2000.0</v>
      </c>
      <c r="G157" s="59" t="n">
        <f si="16" t="shared"/>
        <v>3500.0</v>
      </c>
      <c r="H157" s="80" t="n">
        <f si="17" t="shared"/>
        <v>-150.0</v>
      </c>
      <c r="I157" s="81" t="n">
        <f si="18" t="shared"/>
        <v>-150.0</v>
      </c>
      <c r="J157" s="56" t="n">
        <f si="19" t="shared"/>
        <v>0.0</v>
      </c>
      <c r="K157" s="59" t="n">
        <f si="20" t="shared"/>
        <v>0.0</v>
      </c>
      <c r="L157" s="60" t="n">
        <f si="21" t="shared"/>
        <v>0.0</v>
      </c>
      <c r="M157" s="60" t="s">
        <v>52</v>
      </c>
      <c r="N157" s="60" t="n">
        <f si="22" t="shared"/>
        <v>2000.0</v>
      </c>
    </row>
    <row r="158" spans="1:14" x14ac:dyDescent="0.25">
      <c r="A158" s="111">
        <v>51</v>
      </c>
      <c r="B158" s="6" t="s">
        <v>3</v>
      </c>
      <c r="C158" s="21" t="s">
        <v>23</v>
      </c>
      <c r="D158" s="21" t="s">
        <v>23</v>
      </c>
      <c r="E158" s="21" t="s">
        <v>24</v>
      </c>
      <c r="F158" s="56" t="n">
        <f si="15" t="shared"/>
        <v>2000.0</v>
      </c>
      <c r="G158" s="59" t="n">
        <f si="16" t="shared"/>
        <v>3500.0</v>
      </c>
      <c r="H158" s="80" t="n">
        <f si="17" t="shared"/>
        <v>-150.0</v>
      </c>
      <c r="I158" s="81" t="n">
        <f si="18" t="shared"/>
        <v>-150.0</v>
      </c>
      <c r="J158" s="56" t="n">
        <f si="19" t="shared"/>
        <v>0.0</v>
      </c>
      <c r="K158" s="59" t="n">
        <f si="20" t="shared"/>
        <v>0.0</v>
      </c>
      <c r="L158" s="60" t="n">
        <f si="21" t="shared"/>
        <v>0.0</v>
      </c>
      <c r="M158" s="60" t="s">
        <v>52</v>
      </c>
      <c r="N158" s="60" t="n">
        <f si="22" t="shared"/>
        <v>2000.0</v>
      </c>
    </row>
    <row r="159" spans="1:14" x14ac:dyDescent="0.25">
      <c r="A159" s="111">
        <v>52</v>
      </c>
      <c r="B159" s="6" t="s">
        <v>3</v>
      </c>
      <c r="C159" s="21" t="s">
        <v>23</v>
      </c>
      <c r="D159" s="21" t="s">
        <v>23</v>
      </c>
      <c r="E159" s="21" t="s">
        <v>23</v>
      </c>
      <c r="F159" s="56" t="n">
        <f si="15" t="shared"/>
        <v>2000.0</v>
      </c>
      <c r="G159" s="59" t="n">
        <f si="16" t="shared"/>
        <v>3500.0</v>
      </c>
      <c r="H159" s="80" t="n">
        <f si="17" t="shared"/>
        <v>-150.0</v>
      </c>
      <c r="I159" s="81" t="n">
        <f si="18" t="shared"/>
        <v>-150.0</v>
      </c>
      <c r="J159" s="56" t="n">
        <f si="19" t="shared"/>
        <v>0.0</v>
      </c>
      <c r="K159" s="59" t="n">
        <f si="20" t="shared"/>
        <v>0.0</v>
      </c>
      <c r="L159" s="60" t="n">
        <f si="21" t="shared"/>
        <v>0.0</v>
      </c>
      <c r="M159" s="60" t="s">
        <v>52</v>
      </c>
      <c r="N159" s="60" t="n">
        <f si="22" t="shared"/>
        <v>2000.0</v>
      </c>
    </row>
    <row r="160" spans="1:14" x14ac:dyDescent="0.25">
      <c r="A160" s="111">
        <v>53</v>
      </c>
      <c r="B160" s="6" t="s">
        <v>26</v>
      </c>
      <c r="C160" s="11" t="s">
        <v>24</v>
      </c>
      <c r="D160" s="11" t="s">
        <v>24</v>
      </c>
      <c r="E160" s="11" t="s">
        <v>24</v>
      </c>
      <c r="F160" s="56" t="n">
        <f si="15" t="shared"/>
        <v>2000.0</v>
      </c>
      <c r="G160" s="59" t="n">
        <f si="16" t="shared"/>
        <v>0.0</v>
      </c>
      <c r="H160" s="80" t="n">
        <f si="17" t="shared"/>
        <v>0.0</v>
      </c>
      <c r="I160" s="81" t="n">
        <f si="18" t="shared"/>
        <v>0.0</v>
      </c>
      <c r="J160" s="56" t="n">
        <f si="19" t="shared"/>
        <v>200.0</v>
      </c>
      <c r="K160" s="59" t="n">
        <f si="20" t="shared"/>
        <v>3000.0</v>
      </c>
      <c r="L160" s="60" t="n">
        <f si="21" t="shared"/>
        <v>200.0</v>
      </c>
      <c r="M160" s="60" t="s">
        <v>52</v>
      </c>
      <c r="N160" s="60" t="n">
        <f si="22" t="shared"/>
        <v>200.0</v>
      </c>
    </row>
    <row r="161" spans="1:17" x14ac:dyDescent="0.25">
      <c r="A161" s="111">
        <v>54</v>
      </c>
      <c r="B161" s="6" t="s">
        <v>26</v>
      </c>
      <c r="C161" s="11" t="s">
        <v>24</v>
      </c>
      <c r="D161" s="11" t="s">
        <v>24</v>
      </c>
      <c r="E161" s="11" t="s">
        <v>23</v>
      </c>
      <c r="F161" s="56" t="n">
        <f si="15" t="shared"/>
        <v>2000.0</v>
      </c>
      <c r="G161" s="59" t="n">
        <f si="16" t="shared"/>
        <v>0.0</v>
      </c>
      <c r="H161" s="80" t="n">
        <f si="17" t="shared"/>
        <v>0.0</v>
      </c>
      <c r="I161" s="81" t="n">
        <f si="18" t="shared"/>
        <v>0.0</v>
      </c>
      <c r="J161" s="56" t="n">
        <f si="19" t="shared"/>
        <v>200.0</v>
      </c>
      <c r="K161" s="59" t="n">
        <f si="20" t="shared"/>
        <v>3000.0</v>
      </c>
      <c r="L161" s="60" t="n">
        <f si="21" t="shared"/>
        <v>200.0</v>
      </c>
      <c r="M161" s="60" t="s">
        <v>52</v>
      </c>
      <c r="N161" s="60" t="n">
        <f si="22" t="shared"/>
        <v>200.0</v>
      </c>
    </row>
    <row r="162" spans="1:17" x14ac:dyDescent="0.25">
      <c r="A162" s="111">
        <v>55</v>
      </c>
      <c r="B162" s="6" t="s">
        <v>26</v>
      </c>
      <c r="C162" s="11" t="s">
        <v>24</v>
      </c>
      <c r="D162" s="11" t="s">
        <v>23</v>
      </c>
      <c r="E162" s="11" t="s">
        <v>24</v>
      </c>
      <c r="F162" s="56" t="n">
        <f si="15" t="shared"/>
        <v>2000.0</v>
      </c>
      <c r="G162" s="59" t="n">
        <f si="16" t="shared"/>
        <v>2000.0</v>
      </c>
      <c r="H162" s="80" t="n">
        <f si="17" t="shared"/>
        <v>0.0</v>
      </c>
      <c r="I162" s="159" t="n">
        <f si="18" t="shared"/>
        <v>0.0</v>
      </c>
      <c r="J162" s="158" t="n">
        <f>F162*L57</f>
        <v>200.0</v>
      </c>
      <c r="K162" s="59" t="n">
        <f si="20" t="shared"/>
        <v>0.0</v>
      </c>
      <c r="L162" s="60" t="n">
        <f si="21" t="shared"/>
        <v>200.0</v>
      </c>
      <c r="M162" s="60" t="s">
        <v>52</v>
      </c>
      <c r="N162" s="60" t="n">
        <f si="22" t="shared"/>
        <v>2000.0</v>
      </c>
    </row>
    <row r="163" spans="1:17" x14ac:dyDescent="0.25">
      <c r="A163" s="111">
        <v>56</v>
      </c>
      <c r="B163" s="6" t="s">
        <v>26</v>
      </c>
      <c r="C163" s="11" t="s">
        <v>24</v>
      </c>
      <c r="D163" s="11" t="s">
        <v>23</v>
      </c>
      <c r="E163" s="11" t="s">
        <v>23</v>
      </c>
      <c r="F163" s="56" t="n">
        <f si="15" t="shared"/>
        <v>2000.0</v>
      </c>
      <c r="G163" s="59" t="n">
        <f si="16" t="shared"/>
        <v>2000.0</v>
      </c>
      <c r="H163" s="80" t="n">
        <f si="17" t="shared"/>
        <v>0.0</v>
      </c>
      <c r="I163" s="159" t="n">
        <f si="18" t="shared"/>
        <v>0.0</v>
      </c>
      <c r="J163" s="158" t="n">
        <f>F163*L58</f>
        <v>200.0</v>
      </c>
      <c r="K163" s="59" t="n">
        <f si="20" t="shared"/>
        <v>0.0</v>
      </c>
      <c r="L163" s="60" t="n">
        <f si="21" t="shared"/>
        <v>200.0</v>
      </c>
      <c r="M163" s="60" t="s">
        <v>52</v>
      </c>
      <c r="N163" s="60" t="n">
        <f si="22" t="shared"/>
        <v>2000.0</v>
      </c>
    </row>
    <row r="164" spans="1:17" x14ac:dyDescent="0.25">
      <c r="A164" s="111">
        <v>57</v>
      </c>
      <c r="B164" s="6" t="s">
        <v>27</v>
      </c>
      <c r="C164" s="21" t="s">
        <v>24</v>
      </c>
      <c r="D164" s="21" t="s">
        <v>24</v>
      </c>
      <c r="E164" s="21" t="s">
        <v>24</v>
      </c>
      <c r="F164" s="56" t="n">
        <f si="15" t="shared"/>
        <v>2000.0</v>
      </c>
      <c r="G164" s="59" t="n">
        <f si="16" t="shared"/>
        <v>0.0</v>
      </c>
      <c r="H164" s="80" t="n">
        <f si="17" t="shared"/>
        <v>0.0</v>
      </c>
      <c r="I164" s="81" t="n">
        <f si="18" t="shared"/>
        <v>0.0</v>
      </c>
      <c r="J164" s="56" t="n">
        <f ref="J164:J209" si="23" t="shared">(F164-G164)*L59</f>
        <v>100.0</v>
      </c>
      <c r="K164" s="59" t="n">
        <f si="20" t="shared"/>
        <v>3000.0</v>
      </c>
      <c r="L164" s="60" t="n">
        <f si="21" t="shared"/>
        <v>100.0</v>
      </c>
      <c r="M164" s="60" t="s">
        <v>52</v>
      </c>
      <c r="N164" s="60" t="n">
        <f si="22" t="shared"/>
        <v>100.0</v>
      </c>
    </row>
    <row r="165" spans="1:17" x14ac:dyDescent="0.25">
      <c r="A165" s="111">
        <v>58</v>
      </c>
      <c r="B165" s="6" t="s">
        <v>27</v>
      </c>
      <c r="C165" s="21" t="s">
        <v>24</v>
      </c>
      <c r="D165" s="21" t="s">
        <v>24</v>
      </c>
      <c r="E165" s="21" t="s">
        <v>23</v>
      </c>
      <c r="F165" s="56" t="n">
        <f si="15" t="shared"/>
        <v>2000.0</v>
      </c>
      <c r="G165" s="59" t="n">
        <f si="16" t="shared"/>
        <v>0.0</v>
      </c>
      <c r="H165" s="80" t="n">
        <f si="17" t="shared"/>
        <v>0.0</v>
      </c>
      <c r="I165" s="81" t="n">
        <f si="18" t="shared"/>
        <v>0.0</v>
      </c>
      <c r="J165" s="56" t="n">
        <f si="23" t="shared"/>
        <v>100.0</v>
      </c>
      <c r="K165" s="59" t="n">
        <f si="20" t="shared"/>
        <v>3000.0</v>
      </c>
      <c r="L165" s="60" t="n">
        <f si="21" t="shared"/>
        <v>100.0</v>
      </c>
      <c r="M165" s="60" t="s">
        <v>52</v>
      </c>
      <c r="N165" s="60" t="n">
        <f si="22" t="shared"/>
        <v>100.0</v>
      </c>
    </row>
    <row r="166" spans="1:17" x14ac:dyDescent="0.25">
      <c r="A166" s="111">
        <v>59</v>
      </c>
      <c r="B166" s="6" t="s">
        <v>27</v>
      </c>
      <c r="C166" s="21" t="s">
        <v>24</v>
      </c>
      <c r="D166" s="21" t="s">
        <v>23</v>
      </c>
      <c r="E166" s="21" t="s">
        <v>24</v>
      </c>
      <c r="F166" s="56" t="n">
        <f si="15" t="shared"/>
        <v>2000.0</v>
      </c>
      <c r="G166" s="59" t="n">
        <f si="16" t="shared"/>
        <v>0.0</v>
      </c>
      <c r="H166" s="80" t="n">
        <f si="17" t="shared"/>
        <v>0.0</v>
      </c>
      <c r="I166" s="81" t="n">
        <f si="18" t="shared"/>
        <v>0.0</v>
      </c>
      <c r="J166" s="56" t="n">
        <f si="23" t="shared"/>
        <v>100.0</v>
      </c>
      <c r="K166" s="59" t="n">
        <f si="20" t="shared"/>
        <v>0.0</v>
      </c>
      <c r="L166" s="60" t="n">
        <f si="21" t="shared"/>
        <v>100.0</v>
      </c>
      <c r="M166" s="60" t="s">
        <v>52</v>
      </c>
      <c r="N166" s="60" t="n">
        <f si="22" t="shared"/>
        <v>100.0</v>
      </c>
    </row>
    <row r="167" spans="1:17" x14ac:dyDescent="0.25">
      <c r="A167" s="111">
        <v>60</v>
      </c>
      <c r="B167" s="6" t="s">
        <v>27</v>
      </c>
      <c r="C167" s="21" t="s">
        <v>24</v>
      </c>
      <c r="D167" s="21" t="s">
        <v>23</v>
      </c>
      <c r="E167" s="21" t="s">
        <v>23</v>
      </c>
      <c r="F167" s="56" t="n">
        <f si="15" t="shared"/>
        <v>2000.0</v>
      </c>
      <c r="G167" s="59" t="n">
        <f si="16" t="shared"/>
        <v>0.0</v>
      </c>
      <c r="H167" s="80" t="n">
        <f si="17" t="shared"/>
        <v>0.0</v>
      </c>
      <c r="I167" s="81" t="n">
        <f si="18" t="shared"/>
        <v>0.0</v>
      </c>
      <c r="J167" s="56" t="n">
        <f si="23" t="shared"/>
        <v>100.0</v>
      </c>
      <c r="K167" s="59" t="n">
        <f si="20" t="shared"/>
        <v>0.0</v>
      </c>
      <c r="L167" s="60" t="n">
        <f si="21" t="shared"/>
        <v>100.0</v>
      </c>
      <c r="M167" s="60" t="s">
        <v>52</v>
      </c>
      <c r="N167" s="60" t="n">
        <f si="22" t="shared"/>
        <v>100.0</v>
      </c>
      <c r="Q167" s="156"/>
    </row>
    <row r="168" spans="1:17" x14ac:dyDescent="0.25">
      <c r="A168" s="111">
        <v>61</v>
      </c>
      <c r="B168" s="6" t="s">
        <v>31</v>
      </c>
      <c r="C168" s="76" t="s">
        <v>24</v>
      </c>
      <c r="D168" s="76" t="s">
        <v>24</v>
      </c>
      <c r="E168" s="76" t="s">
        <v>24</v>
      </c>
      <c r="F168" s="56" t="n">
        <f ref="F168:F199" si="24" t="shared">$B$107*F63</f>
        <v>2000.0</v>
      </c>
      <c r="G168" s="59" t="n">
        <f si="16" t="shared"/>
        <v>0.0</v>
      </c>
      <c r="H168" s="80" t="n">
        <f si="17" t="shared"/>
        <v>0.0</v>
      </c>
      <c r="I168" s="81" t="n">
        <f si="18" t="shared"/>
        <v>0.0</v>
      </c>
      <c r="J168" s="56" t="n">
        <f si="23" t="shared"/>
        <v>100.0</v>
      </c>
      <c r="K168" s="59" t="n">
        <f si="20" t="shared"/>
        <v>3000.0</v>
      </c>
      <c r="L168" s="60" t="n">
        <f si="21" t="shared"/>
        <v>100.0</v>
      </c>
      <c r="M168" s="60" t="s">
        <v>52</v>
      </c>
      <c r="N168" s="60" t="n">
        <f si="22" t="shared"/>
        <v>100.0</v>
      </c>
    </row>
    <row r="169" spans="1:17" x14ac:dyDescent="0.25">
      <c r="A169" s="111">
        <v>62</v>
      </c>
      <c r="B169" s="6" t="s">
        <v>31</v>
      </c>
      <c r="C169" s="76" t="s">
        <v>24</v>
      </c>
      <c r="D169" s="76" t="s">
        <v>24</v>
      </c>
      <c r="E169" s="76" t="s">
        <v>23</v>
      </c>
      <c r="F169" s="56" t="n">
        <f si="24" t="shared"/>
        <v>2000.0</v>
      </c>
      <c r="G169" s="59" t="n">
        <f si="16" t="shared"/>
        <v>0.0</v>
      </c>
      <c r="H169" s="80" t="n">
        <f si="17" t="shared"/>
        <v>0.0</v>
      </c>
      <c r="I169" s="81" t="n">
        <f si="18" t="shared"/>
        <v>0.0</v>
      </c>
      <c r="J169" s="56" t="n">
        <f si="23" t="shared"/>
        <v>100.0</v>
      </c>
      <c r="K169" s="59" t="n">
        <f si="20" t="shared"/>
        <v>3000.0</v>
      </c>
      <c r="L169" s="60" t="n">
        <f si="21" t="shared"/>
        <v>100.0</v>
      </c>
      <c r="M169" s="60" t="s">
        <v>52</v>
      </c>
      <c r="N169" s="60" t="n">
        <f si="22" t="shared"/>
        <v>100.0</v>
      </c>
    </row>
    <row r="170" spans="1:17" x14ac:dyDescent="0.25">
      <c r="A170" s="111">
        <v>63</v>
      </c>
      <c r="B170" s="6" t="s">
        <v>31</v>
      </c>
      <c r="C170" s="76" t="s">
        <v>24</v>
      </c>
      <c r="D170" s="76" t="s">
        <v>23</v>
      </c>
      <c r="E170" s="76" t="s">
        <v>24</v>
      </c>
      <c r="F170" s="56" t="n">
        <f si="24" t="shared"/>
        <v>2000.0</v>
      </c>
      <c r="G170" s="59" t="n">
        <f si="16" t="shared"/>
        <v>0.0</v>
      </c>
      <c r="H170" s="80" t="n">
        <f si="17" t="shared"/>
        <v>0.0</v>
      </c>
      <c r="I170" s="81" t="n">
        <f si="18" t="shared"/>
        <v>0.0</v>
      </c>
      <c r="J170" s="56" t="n">
        <f si="23" t="shared"/>
        <v>100.0</v>
      </c>
      <c r="K170" s="59" t="n">
        <f si="20" t="shared"/>
        <v>0.0</v>
      </c>
      <c r="L170" s="60" t="n">
        <f si="21" t="shared"/>
        <v>100.0</v>
      </c>
      <c r="M170" s="60" t="s">
        <v>52</v>
      </c>
      <c r="N170" s="60" t="n">
        <f si="22" t="shared"/>
        <v>100.0</v>
      </c>
    </row>
    <row r="171" spans="1:17" x14ac:dyDescent="0.25">
      <c r="A171" s="111">
        <v>64</v>
      </c>
      <c r="B171" s="6" t="s">
        <v>31</v>
      </c>
      <c r="C171" s="76" t="s">
        <v>24</v>
      </c>
      <c r="D171" s="76" t="s">
        <v>23</v>
      </c>
      <c r="E171" s="76" t="s">
        <v>23</v>
      </c>
      <c r="F171" s="56" t="n">
        <f si="24" t="shared"/>
        <v>2000.0</v>
      </c>
      <c r="G171" s="59" t="n">
        <f si="16" t="shared"/>
        <v>0.0</v>
      </c>
      <c r="H171" s="80" t="n">
        <f si="17" t="shared"/>
        <v>0.0</v>
      </c>
      <c r="I171" s="81" t="n">
        <f si="18" t="shared"/>
        <v>0.0</v>
      </c>
      <c r="J171" s="56" t="n">
        <f si="23" t="shared"/>
        <v>100.0</v>
      </c>
      <c r="K171" s="59" t="n">
        <f si="20" t="shared"/>
        <v>0.0</v>
      </c>
      <c r="L171" s="60" t="n">
        <f si="21" t="shared"/>
        <v>100.0</v>
      </c>
      <c r="M171" s="60" t="s">
        <v>52</v>
      </c>
      <c r="N171" s="60" t="n">
        <f si="22" t="shared"/>
        <v>100.0</v>
      </c>
    </row>
    <row r="172" spans="1:17" x14ac:dyDescent="0.25">
      <c r="A172" s="111">
        <v>65</v>
      </c>
      <c r="B172" s="6" t="s">
        <v>32</v>
      </c>
      <c r="C172" s="76" t="s">
        <v>24</v>
      </c>
      <c r="D172" s="76" t="s">
        <v>24</v>
      </c>
      <c r="E172" s="76" t="s">
        <v>24</v>
      </c>
      <c r="F172" s="56" t="n">
        <f si="24" t="shared"/>
        <v>2000.0</v>
      </c>
      <c r="G172" s="59" t="n">
        <f ref="G172:G203" si="25" t="shared">H67</f>
        <v>0.0</v>
      </c>
      <c r="H172" s="80" t="n">
        <f ref="H172:H179" si="26" t="shared">(F172-G172)*I67</f>
        <v>0.0</v>
      </c>
      <c r="I172" s="81" t="n">
        <f ref="I172:I203" si="27" t="shared">IF(AND(H172&gt;J67,J67&gt;0),J67,IF(AND(H172&gt;K67,K67&gt;0),H172-K67,H172))</f>
        <v>0.0</v>
      </c>
      <c r="J172" s="56" t="n">
        <f si="23" t="shared"/>
        <v>200.0</v>
      </c>
      <c r="K172" s="59" t="n">
        <f ref="K172:K203" si="28" t="shared">M67</f>
        <v>3000.0</v>
      </c>
      <c r="L172" s="60" t="n">
        <f si="21" t="shared"/>
        <v>200.0</v>
      </c>
      <c r="M172" s="60" t="s">
        <v>52</v>
      </c>
      <c r="N172" s="60" t="n">
        <f si="22" t="shared"/>
        <v>200.0</v>
      </c>
    </row>
    <row r="173" spans="1:17" x14ac:dyDescent="0.25">
      <c r="A173" s="111">
        <v>66</v>
      </c>
      <c r="B173" s="6" t="s">
        <v>32</v>
      </c>
      <c r="C173" s="76" t="s">
        <v>24</v>
      </c>
      <c r="D173" s="76" t="s">
        <v>24</v>
      </c>
      <c r="E173" s="76" t="s">
        <v>23</v>
      </c>
      <c r="F173" s="56" t="n">
        <f si="24" t="shared"/>
        <v>2000.0</v>
      </c>
      <c r="G173" s="59" t="n">
        <f si="25" t="shared"/>
        <v>0.0</v>
      </c>
      <c r="H173" s="80" t="n">
        <f si="26" t="shared"/>
        <v>0.0</v>
      </c>
      <c r="I173" s="81" t="n">
        <f si="27" t="shared"/>
        <v>0.0</v>
      </c>
      <c r="J173" s="56" t="n">
        <f si="23" t="shared"/>
        <v>200.0</v>
      </c>
      <c r="K173" s="59" t="n">
        <f si="28" t="shared"/>
        <v>3000.0</v>
      </c>
      <c r="L173" s="60" t="n">
        <f si="21" t="shared"/>
        <v>200.0</v>
      </c>
      <c r="M173" s="60" t="s">
        <v>52</v>
      </c>
      <c r="N173" s="60" t="n">
        <f si="22" t="shared"/>
        <v>200.0</v>
      </c>
    </row>
    <row r="174" spans="1:17" x14ac:dyDescent="0.25">
      <c r="A174" s="111">
        <v>67</v>
      </c>
      <c r="B174" s="6" t="s">
        <v>32</v>
      </c>
      <c r="C174" s="76" t="s">
        <v>24</v>
      </c>
      <c r="D174" s="76" t="s">
        <v>23</v>
      </c>
      <c r="E174" s="76" t="s">
        <v>24</v>
      </c>
      <c r="F174" s="56" t="n">
        <f si="24" t="shared"/>
        <v>2000.0</v>
      </c>
      <c r="G174" s="59" t="n">
        <f si="25" t="shared"/>
        <v>2000.0</v>
      </c>
      <c r="H174" s="80" t="n">
        <f si="26" t="shared"/>
        <v>0.0</v>
      </c>
      <c r="I174" s="81" t="n">
        <f si="27" t="shared"/>
        <v>0.0</v>
      </c>
      <c r="J174" s="56" t="n">
        <f si="23" t="shared"/>
        <v>0.0</v>
      </c>
      <c r="K174" s="59" t="n">
        <f si="28" t="shared"/>
        <v>0.0</v>
      </c>
      <c r="L174" s="60" t="n">
        <f si="21" t="shared"/>
        <v>0.0</v>
      </c>
      <c r="M174" s="60" t="s">
        <v>52</v>
      </c>
      <c r="N174" s="60" t="n">
        <f si="22" t="shared"/>
        <v>2000.0</v>
      </c>
    </row>
    <row r="175" spans="1:17" x14ac:dyDescent="0.25">
      <c r="A175" s="111">
        <v>68</v>
      </c>
      <c r="B175" s="6" t="s">
        <v>32</v>
      </c>
      <c r="C175" s="76" t="s">
        <v>24</v>
      </c>
      <c r="D175" s="76" t="s">
        <v>23</v>
      </c>
      <c r="E175" s="76" t="s">
        <v>23</v>
      </c>
      <c r="F175" s="56" t="n">
        <f si="24" t="shared"/>
        <v>2000.0</v>
      </c>
      <c r="G175" s="59" t="n">
        <f si="25" t="shared"/>
        <v>2000.0</v>
      </c>
      <c r="H175" s="80" t="n">
        <f si="26" t="shared"/>
        <v>0.0</v>
      </c>
      <c r="I175" s="81" t="n">
        <f si="27" t="shared"/>
        <v>0.0</v>
      </c>
      <c r="J175" s="56" t="n">
        <f si="23" t="shared"/>
        <v>0.0</v>
      </c>
      <c r="K175" s="59" t="n">
        <f si="28" t="shared"/>
        <v>0.0</v>
      </c>
      <c r="L175" s="60" t="n">
        <f si="21" t="shared"/>
        <v>0.0</v>
      </c>
      <c r="M175" s="60" t="s">
        <v>52</v>
      </c>
      <c r="N175" s="60" t="n">
        <f si="22" t="shared"/>
        <v>2000.0</v>
      </c>
    </row>
    <row r="176" spans="1:17" x14ac:dyDescent="0.25">
      <c r="A176" s="116">
        <v>69</v>
      </c>
      <c r="B176" s="161" t="s">
        <v>4</v>
      </c>
      <c r="C176" s="23" t="s">
        <v>23</v>
      </c>
      <c r="D176" s="23" t="s">
        <v>24</v>
      </c>
      <c r="E176" s="23" t="s">
        <v>24</v>
      </c>
      <c r="F176" s="56" t="n">
        <f si="24" t="shared"/>
        <v>2000.0</v>
      </c>
      <c r="G176" s="59" t="n">
        <f si="25" t="shared"/>
        <v>2000.0</v>
      </c>
      <c r="H176" s="80" t="n">
        <f si="26" t="shared"/>
        <v>0.0</v>
      </c>
      <c r="I176" s="81" t="n">
        <f si="27" t="shared"/>
        <v>0.0</v>
      </c>
      <c r="J176" s="56" t="n">
        <f si="23" t="shared"/>
        <v>0.0</v>
      </c>
      <c r="K176" s="59" t="n">
        <f si="28" t="shared"/>
        <v>0.0</v>
      </c>
      <c r="L176" s="60" t="n">
        <f si="21" t="shared"/>
        <v>0.0</v>
      </c>
      <c r="M176" s="60" t="s">
        <v>52</v>
      </c>
      <c r="N176" s="60" t="n">
        <f si="22" t="shared"/>
        <v>2000.0</v>
      </c>
    </row>
    <row r="177" spans="1:14" x14ac:dyDescent="0.25">
      <c r="A177" s="116">
        <v>70</v>
      </c>
      <c r="B177" s="161" t="s">
        <v>4</v>
      </c>
      <c r="C177" s="23" t="s">
        <v>23</v>
      </c>
      <c r="D177" s="23" t="s">
        <v>24</v>
      </c>
      <c r="E177" s="23" t="s">
        <v>23</v>
      </c>
      <c r="F177" s="56" t="n">
        <f si="24" t="shared"/>
        <v>2000.0</v>
      </c>
      <c r="G177" s="59" t="n">
        <f si="25" t="shared"/>
        <v>2000.0</v>
      </c>
      <c r="H177" s="80" t="n">
        <f si="26" t="shared"/>
        <v>0.0</v>
      </c>
      <c r="I177" s="81" t="n">
        <f si="27" t="shared"/>
        <v>0.0</v>
      </c>
      <c r="J177" s="56" t="n">
        <f si="23" t="shared"/>
        <v>0.0</v>
      </c>
      <c r="K177" s="59" t="n">
        <f si="28" t="shared"/>
        <v>0.0</v>
      </c>
      <c r="L177" s="60" t="n">
        <f si="21" t="shared"/>
        <v>0.0</v>
      </c>
      <c r="M177" s="60" t="s">
        <v>52</v>
      </c>
      <c r="N177" s="60" t="n">
        <f si="22" t="shared"/>
        <v>2000.0</v>
      </c>
    </row>
    <row r="178" spans="1:14" x14ac:dyDescent="0.25">
      <c r="A178" s="116">
        <v>71</v>
      </c>
      <c r="B178" s="161" t="s">
        <v>4</v>
      </c>
      <c r="C178" s="23" t="s">
        <v>23</v>
      </c>
      <c r="D178" s="23" t="s">
        <v>23</v>
      </c>
      <c r="E178" s="23" t="s">
        <v>24</v>
      </c>
      <c r="F178" s="56" t="n">
        <f si="24" t="shared"/>
        <v>2000.0</v>
      </c>
      <c r="G178" s="59" t="n">
        <f si="25" t="shared"/>
        <v>2000.0</v>
      </c>
      <c r="H178" s="80" t="n">
        <f si="26" t="shared"/>
        <v>0.0</v>
      </c>
      <c r="I178" s="81" t="n">
        <f si="27" t="shared"/>
        <v>0.0</v>
      </c>
      <c r="J178" s="56" t="n">
        <f si="23" t="shared"/>
        <v>0.0</v>
      </c>
      <c r="K178" s="59" t="n">
        <f si="28" t="shared"/>
        <v>0.0</v>
      </c>
      <c r="L178" s="60" t="n">
        <f si="21" t="shared"/>
        <v>0.0</v>
      </c>
      <c r="M178" s="60" t="s">
        <v>52</v>
      </c>
      <c r="N178" s="60" t="n">
        <f si="22" t="shared"/>
        <v>2000.0</v>
      </c>
    </row>
    <row r="179" spans="1:14" x14ac:dyDescent="0.25">
      <c r="A179" s="116">
        <v>72</v>
      </c>
      <c r="B179" s="161" t="s">
        <v>4</v>
      </c>
      <c r="C179" s="23" t="s">
        <v>23</v>
      </c>
      <c r="D179" s="23" t="s">
        <v>23</v>
      </c>
      <c r="E179" s="23" t="s">
        <v>23</v>
      </c>
      <c r="F179" s="56" t="n">
        <f si="24" t="shared"/>
        <v>2000.0</v>
      </c>
      <c r="G179" s="59" t="n">
        <f si="25" t="shared"/>
        <v>2000.0</v>
      </c>
      <c r="H179" s="80" t="n">
        <f si="26" t="shared"/>
        <v>0.0</v>
      </c>
      <c r="I179" s="81" t="n">
        <f si="27" t="shared"/>
        <v>0.0</v>
      </c>
      <c r="J179" s="56" t="n">
        <f si="23" t="shared"/>
        <v>0.0</v>
      </c>
      <c r="K179" s="59" t="n">
        <f si="28" t="shared"/>
        <v>0.0</v>
      </c>
      <c r="L179" s="60" t="n">
        <f si="21" t="shared"/>
        <v>0.0</v>
      </c>
      <c r="M179" s="103" t="s">
        <v>52</v>
      </c>
      <c r="N179" s="60" t="n">
        <f si="22" t="shared"/>
        <v>2000.0</v>
      </c>
    </row>
    <row r="180" spans="1:14" x14ac:dyDescent="0.25">
      <c r="A180" s="116">
        <v>73</v>
      </c>
      <c r="B180" s="12" t="s">
        <v>55</v>
      </c>
      <c r="C180" s="23" t="s">
        <v>24</v>
      </c>
      <c r="D180" s="23" t="s">
        <v>24</v>
      </c>
      <c r="E180" s="23" t="s">
        <v>24</v>
      </c>
      <c r="F180" s="56" t="n">
        <f si="24" t="shared"/>
        <v>2000.0</v>
      </c>
      <c r="G180" s="59" t="n">
        <f si="25" t="shared"/>
        <v>0.0</v>
      </c>
      <c r="H180" s="158" t="n">
        <f ref="H180:H191" si="29" t="shared">$H$176*50%</f>
        <v>0.0</v>
      </c>
      <c r="I180" s="81" t="n">
        <f si="27" t="shared"/>
        <v>0.0</v>
      </c>
      <c r="J180" s="56" t="n">
        <f si="23" t="shared"/>
        <v>0.0</v>
      </c>
      <c r="K180" s="59" t="n">
        <f si="28" t="shared"/>
        <v>3000.0</v>
      </c>
      <c r="L180" s="60" t="n">
        <f si="21" t="shared"/>
        <v>0.0</v>
      </c>
      <c r="M180" s="103">
        <v>3000</v>
      </c>
      <c r="N180" s="60" t="n">
        <f si="22" t="shared"/>
        <v>0.0</v>
      </c>
    </row>
    <row r="181" spans="1:14" x14ac:dyDescent="0.25">
      <c r="A181" s="116">
        <v>74</v>
      </c>
      <c r="B181" s="12" t="s">
        <v>55</v>
      </c>
      <c r="C181" s="23" t="s">
        <v>24</v>
      </c>
      <c r="D181" s="23" t="s">
        <v>24</v>
      </c>
      <c r="E181" s="23" t="s">
        <v>23</v>
      </c>
      <c r="F181" s="56" t="n">
        <f si="24" t="shared"/>
        <v>2000.0</v>
      </c>
      <c r="G181" s="59" t="n">
        <f si="25" t="shared"/>
        <v>0.0</v>
      </c>
      <c r="H181" s="158" t="n">
        <f si="29" t="shared"/>
        <v>0.0</v>
      </c>
      <c r="I181" s="81" t="n">
        <f si="27" t="shared"/>
        <v>0.0</v>
      </c>
      <c r="J181" s="56" t="n">
        <f si="23" t="shared"/>
        <v>0.0</v>
      </c>
      <c r="K181" s="59" t="n">
        <f si="28" t="shared"/>
        <v>3000.0</v>
      </c>
      <c r="L181" s="60" t="n">
        <f ref="L181:L191" si="30" t="shared">IF(K181&lt;3000,J181,IF(J181&gt;K181,K181,IF(J181&lt;K181,J181,(IF(J181=K181,J181)))))</f>
        <v>0.0</v>
      </c>
      <c r="M181" s="103">
        <v>3000</v>
      </c>
      <c r="N181" s="60" t="n">
        <f si="22" t="shared"/>
        <v>0.0</v>
      </c>
    </row>
    <row r="182" spans="1:14" x14ac:dyDescent="0.25">
      <c r="A182" s="116">
        <v>75</v>
      </c>
      <c r="B182" s="12" t="s">
        <v>55</v>
      </c>
      <c r="C182" s="23" t="s">
        <v>24</v>
      </c>
      <c r="D182" s="23" t="s">
        <v>23</v>
      </c>
      <c r="E182" s="23" t="s">
        <v>24</v>
      </c>
      <c r="F182" s="56" t="n">
        <f si="24" t="shared"/>
        <v>2000.0</v>
      </c>
      <c r="G182" s="59" t="n">
        <f si="25" t="shared"/>
        <v>0.0</v>
      </c>
      <c r="H182" s="158" t="n">
        <f si="29" t="shared"/>
        <v>0.0</v>
      </c>
      <c r="I182" s="81" t="n">
        <f si="27" t="shared"/>
        <v>0.0</v>
      </c>
      <c r="J182" s="56" t="n">
        <f si="23" t="shared"/>
        <v>0.0</v>
      </c>
      <c r="K182" s="59" t="n">
        <f si="28" t="shared"/>
        <v>0.0</v>
      </c>
      <c r="L182" s="60" t="n">
        <f si="30" t="shared"/>
        <v>0.0</v>
      </c>
      <c r="M182" s="103" t="s">
        <v>52</v>
      </c>
      <c r="N182" s="60" t="n">
        <f si="22" t="shared"/>
        <v>0.0</v>
      </c>
    </row>
    <row r="183" spans="1:14" x14ac:dyDescent="0.25">
      <c r="A183" s="116">
        <v>76</v>
      </c>
      <c r="B183" s="12" t="s">
        <v>55</v>
      </c>
      <c r="C183" s="23" t="s">
        <v>24</v>
      </c>
      <c r="D183" s="23" t="s">
        <v>23</v>
      </c>
      <c r="E183" s="23" t="s">
        <v>23</v>
      </c>
      <c r="F183" s="56" t="n">
        <f si="24" t="shared"/>
        <v>2000.0</v>
      </c>
      <c r="G183" s="59" t="n">
        <f si="25" t="shared"/>
        <v>0.0</v>
      </c>
      <c r="H183" s="158" t="n">
        <f si="29" t="shared"/>
        <v>0.0</v>
      </c>
      <c r="I183" s="81" t="n">
        <f si="27" t="shared"/>
        <v>0.0</v>
      </c>
      <c r="J183" s="56" t="n">
        <f si="23" t="shared"/>
        <v>0.0</v>
      </c>
      <c r="K183" s="59" t="n">
        <f si="28" t="shared"/>
        <v>0.0</v>
      </c>
      <c r="L183" s="60" t="n">
        <f si="30" t="shared"/>
        <v>0.0</v>
      </c>
      <c r="M183" s="103" t="s">
        <v>52</v>
      </c>
      <c r="N183" s="60" t="n">
        <f si="22" t="shared"/>
        <v>0.0</v>
      </c>
    </row>
    <row r="184" spans="1:14" x14ac:dyDescent="0.25">
      <c r="A184" s="116">
        <v>77</v>
      </c>
      <c r="B184" s="87" t="s">
        <v>56</v>
      </c>
      <c r="C184" s="23" t="s">
        <v>24</v>
      </c>
      <c r="D184" s="23" t="s">
        <v>24</v>
      </c>
      <c r="E184" s="23" t="s">
        <v>24</v>
      </c>
      <c r="F184" s="56" t="n">
        <f si="24" t="shared"/>
        <v>2000.0</v>
      </c>
      <c r="G184" s="59" t="n">
        <f si="25" t="shared"/>
        <v>0.0</v>
      </c>
      <c r="H184" s="158" t="n">
        <f si="29" t="shared"/>
        <v>0.0</v>
      </c>
      <c r="I184" s="81" t="n">
        <f si="27" t="shared"/>
        <v>0.0</v>
      </c>
      <c r="J184" s="56" t="n">
        <f si="23" t="shared"/>
        <v>0.0</v>
      </c>
      <c r="K184" s="59" t="n">
        <f si="28" t="shared"/>
        <v>3000.0</v>
      </c>
      <c r="L184" s="60" t="n">
        <f si="30" t="shared"/>
        <v>0.0</v>
      </c>
      <c r="M184" s="103">
        <v>3000</v>
      </c>
      <c r="N184" s="60" t="n">
        <f si="22" t="shared"/>
        <v>0.0</v>
      </c>
    </row>
    <row r="185" spans="1:14" x14ac:dyDescent="0.25">
      <c r="A185" s="116">
        <v>78</v>
      </c>
      <c r="B185" s="87" t="s">
        <v>56</v>
      </c>
      <c r="C185" s="23" t="s">
        <v>24</v>
      </c>
      <c r="D185" s="23" t="s">
        <v>24</v>
      </c>
      <c r="E185" s="23" t="s">
        <v>23</v>
      </c>
      <c r="F185" s="56" t="n">
        <f si="24" t="shared"/>
        <v>2000.0</v>
      </c>
      <c r="G185" s="59" t="n">
        <f si="25" t="shared"/>
        <v>0.0</v>
      </c>
      <c r="H185" s="158" t="n">
        <f si="29" t="shared"/>
        <v>0.0</v>
      </c>
      <c r="I185" s="81" t="n">
        <f si="27" t="shared"/>
        <v>0.0</v>
      </c>
      <c r="J185" s="56" t="n">
        <f si="23" t="shared"/>
        <v>0.0</v>
      </c>
      <c r="K185" s="59" t="n">
        <f si="28" t="shared"/>
        <v>3000.0</v>
      </c>
      <c r="L185" s="60" t="n">
        <f si="30" t="shared"/>
        <v>0.0</v>
      </c>
      <c r="M185" s="103">
        <v>3000</v>
      </c>
      <c r="N185" s="60" t="n">
        <f si="22" t="shared"/>
        <v>0.0</v>
      </c>
    </row>
    <row r="186" spans="1:14" x14ac:dyDescent="0.25">
      <c r="A186" s="116">
        <v>79</v>
      </c>
      <c r="B186" s="87" t="s">
        <v>56</v>
      </c>
      <c r="C186" s="23" t="s">
        <v>24</v>
      </c>
      <c r="D186" s="23" t="s">
        <v>23</v>
      </c>
      <c r="E186" s="23" t="s">
        <v>24</v>
      </c>
      <c r="F186" s="56" t="n">
        <f si="24" t="shared"/>
        <v>2000.0</v>
      </c>
      <c r="G186" s="59" t="n">
        <f si="25" t="shared"/>
        <v>0.0</v>
      </c>
      <c r="H186" s="158" t="n">
        <f si="29" t="shared"/>
        <v>0.0</v>
      </c>
      <c r="I186" s="81" t="n">
        <f si="27" t="shared"/>
        <v>0.0</v>
      </c>
      <c r="J186" s="56" t="n">
        <f si="23" t="shared"/>
        <v>0.0</v>
      </c>
      <c r="K186" s="59" t="n">
        <f si="28" t="shared"/>
        <v>0.0</v>
      </c>
      <c r="L186" s="60" t="n">
        <f si="30" t="shared"/>
        <v>0.0</v>
      </c>
      <c r="M186" s="103" t="s">
        <v>52</v>
      </c>
      <c r="N186" s="60" t="n">
        <f si="22" t="shared"/>
        <v>0.0</v>
      </c>
    </row>
    <row r="187" spans="1:14" x14ac:dyDescent="0.25">
      <c r="A187" s="116">
        <v>80</v>
      </c>
      <c r="B187" s="87" t="s">
        <v>56</v>
      </c>
      <c r="C187" s="23" t="s">
        <v>24</v>
      </c>
      <c r="D187" s="23" t="s">
        <v>23</v>
      </c>
      <c r="E187" s="23" t="s">
        <v>23</v>
      </c>
      <c r="F187" s="56" t="n">
        <f si="24" t="shared"/>
        <v>2000.0</v>
      </c>
      <c r="G187" s="59" t="n">
        <f si="25" t="shared"/>
        <v>0.0</v>
      </c>
      <c r="H187" s="158" t="n">
        <f si="29" t="shared"/>
        <v>0.0</v>
      </c>
      <c r="I187" s="81" t="n">
        <f si="27" t="shared"/>
        <v>0.0</v>
      </c>
      <c r="J187" s="56" t="n">
        <f si="23" t="shared"/>
        <v>0.0</v>
      </c>
      <c r="K187" s="59" t="n">
        <f si="28" t="shared"/>
        <v>0.0</v>
      </c>
      <c r="L187" s="60" t="n">
        <f si="30" t="shared"/>
        <v>0.0</v>
      </c>
      <c r="M187" s="103" t="s">
        <v>52</v>
      </c>
      <c r="N187" s="60" t="n">
        <f si="22" t="shared"/>
        <v>0.0</v>
      </c>
    </row>
    <row r="188" spans="1:14" x14ac:dyDescent="0.25">
      <c r="A188" s="116">
        <v>81</v>
      </c>
      <c r="B188" s="87" t="s">
        <v>57</v>
      </c>
      <c r="C188" s="23" t="s">
        <v>24</v>
      </c>
      <c r="D188" s="23" t="s">
        <v>24</v>
      </c>
      <c r="E188" s="23" t="s">
        <v>24</v>
      </c>
      <c r="F188" s="56" t="n">
        <f si="24" t="shared"/>
        <v>2000.0</v>
      </c>
      <c r="G188" s="59" t="n">
        <f si="25" t="shared"/>
        <v>0.0</v>
      </c>
      <c r="H188" s="158" t="n">
        <f si="29" t="shared"/>
        <v>0.0</v>
      </c>
      <c r="I188" s="81" t="n">
        <f si="27" t="shared"/>
        <v>0.0</v>
      </c>
      <c r="J188" s="56" t="n">
        <f si="23" t="shared"/>
        <v>0.0</v>
      </c>
      <c r="K188" s="59" t="n">
        <f si="28" t="shared"/>
        <v>3000.0</v>
      </c>
      <c r="L188" s="60" t="n">
        <f si="30" t="shared"/>
        <v>0.0</v>
      </c>
      <c r="M188" s="103">
        <v>3000</v>
      </c>
      <c r="N188" s="60" t="n">
        <f si="22" t="shared"/>
        <v>0.0</v>
      </c>
    </row>
    <row r="189" spans="1:14" x14ac:dyDescent="0.25">
      <c r="A189" s="116">
        <v>82</v>
      </c>
      <c r="B189" s="87" t="s">
        <v>57</v>
      </c>
      <c r="C189" s="23" t="s">
        <v>24</v>
      </c>
      <c r="D189" s="23" t="s">
        <v>24</v>
      </c>
      <c r="E189" s="23" t="s">
        <v>23</v>
      </c>
      <c r="F189" s="56" t="n">
        <f si="24" t="shared"/>
        <v>2000.0</v>
      </c>
      <c r="G189" s="59" t="n">
        <f si="25" t="shared"/>
        <v>0.0</v>
      </c>
      <c r="H189" s="158" t="n">
        <f si="29" t="shared"/>
        <v>0.0</v>
      </c>
      <c r="I189" s="81" t="n">
        <f si="27" t="shared"/>
        <v>0.0</v>
      </c>
      <c r="J189" s="56" t="n">
        <f si="23" t="shared"/>
        <v>0.0</v>
      </c>
      <c r="K189" s="59" t="n">
        <f si="28" t="shared"/>
        <v>3000.0</v>
      </c>
      <c r="L189" s="60" t="n">
        <f si="30" t="shared"/>
        <v>0.0</v>
      </c>
      <c r="M189" s="103">
        <v>3000</v>
      </c>
      <c r="N189" s="60" t="n">
        <f si="22" t="shared"/>
        <v>0.0</v>
      </c>
    </row>
    <row r="190" spans="1:14" x14ac:dyDescent="0.25">
      <c r="A190" s="116">
        <v>83</v>
      </c>
      <c r="B190" s="87" t="s">
        <v>57</v>
      </c>
      <c r="C190" s="23" t="s">
        <v>24</v>
      </c>
      <c r="D190" s="23" t="s">
        <v>23</v>
      </c>
      <c r="E190" s="23" t="s">
        <v>24</v>
      </c>
      <c r="F190" s="56" t="n">
        <f si="24" t="shared"/>
        <v>2000.0</v>
      </c>
      <c r="G190" s="59" t="n">
        <f si="25" t="shared"/>
        <v>0.0</v>
      </c>
      <c r="H190" s="158" t="n">
        <f si="29" t="shared"/>
        <v>0.0</v>
      </c>
      <c r="I190" s="81" t="n">
        <f si="27" t="shared"/>
        <v>0.0</v>
      </c>
      <c r="J190" s="56" t="n">
        <f si="23" t="shared"/>
        <v>0.0</v>
      </c>
      <c r="K190" s="59" t="n">
        <f si="28" t="shared"/>
        <v>0.0</v>
      </c>
      <c r="L190" s="60" t="n">
        <f si="30" t="shared"/>
        <v>0.0</v>
      </c>
      <c r="M190" s="103" t="s">
        <v>52</v>
      </c>
      <c r="N190" s="60" t="n">
        <f si="22" t="shared"/>
        <v>0.0</v>
      </c>
    </row>
    <row r="191" spans="1:14" x14ac:dyDescent="0.25">
      <c r="A191" s="116">
        <v>84</v>
      </c>
      <c r="B191" s="87" t="s">
        <v>57</v>
      </c>
      <c r="C191" s="23" t="s">
        <v>24</v>
      </c>
      <c r="D191" s="23" t="s">
        <v>23</v>
      </c>
      <c r="E191" s="23" t="s">
        <v>23</v>
      </c>
      <c r="F191" s="56" t="n">
        <f si="24" t="shared"/>
        <v>2000.0</v>
      </c>
      <c r="G191" s="59" t="n">
        <f si="25" t="shared"/>
        <v>0.0</v>
      </c>
      <c r="H191" s="158" t="n">
        <f si="29" t="shared"/>
        <v>0.0</v>
      </c>
      <c r="I191" s="81" t="n">
        <f si="27" t="shared"/>
        <v>0.0</v>
      </c>
      <c r="J191" s="56" t="n">
        <f si="23" t="shared"/>
        <v>0.0</v>
      </c>
      <c r="K191" s="59" t="n">
        <f si="28" t="shared"/>
        <v>0.0</v>
      </c>
      <c r="L191" s="60" t="n">
        <f si="30" t="shared"/>
        <v>0.0</v>
      </c>
      <c r="M191" s="103" t="s">
        <v>52</v>
      </c>
      <c r="N191" s="60" t="n">
        <f si="22" t="shared"/>
        <v>0.0</v>
      </c>
    </row>
    <row r="192" spans="1:14" x14ac:dyDescent="0.25">
      <c r="A192" s="112">
        <v>85</v>
      </c>
      <c r="B192" s="61" t="s">
        <v>28</v>
      </c>
      <c r="C192" s="62" t="s">
        <v>24</v>
      </c>
      <c r="D192" s="62" t="s">
        <v>24</v>
      </c>
      <c r="E192" s="62" t="s">
        <v>24</v>
      </c>
      <c r="F192" s="56" t="n">
        <f si="24" t="shared"/>
        <v>2000.0</v>
      </c>
      <c r="G192" s="59" t="n">
        <f si="25" t="shared"/>
        <v>0.0</v>
      </c>
      <c r="H192" s="80" t="n">
        <f ref="H192:H209" si="31" t="shared">(F192-G192)*I87</f>
        <v>0.0</v>
      </c>
      <c r="I192" s="81" t="n">
        <f si="27" t="shared"/>
        <v>0.0</v>
      </c>
      <c r="J192" s="56" t="n">
        <f si="23" t="shared"/>
        <v>0.0</v>
      </c>
      <c r="K192" s="59" t="n">
        <f si="28" t="shared"/>
        <v>0.0</v>
      </c>
      <c r="L192" s="60" t="n">
        <f>IF(K192&lt;3000,J192,IF(J192&gt;K192,K192,IF(J192&lt;K192,J192,(IF(J192=K192,J192)))))</f>
        <v>0.0</v>
      </c>
      <c r="M192" s="103" t="s">
        <v>52</v>
      </c>
      <c r="N192" s="60" t="n">
        <f si="22" t="shared"/>
        <v>0.0</v>
      </c>
    </row>
    <row r="193" spans="1:14" x14ac:dyDescent="0.25">
      <c r="A193" s="112">
        <v>86</v>
      </c>
      <c r="B193" s="61" t="s">
        <v>28</v>
      </c>
      <c r="C193" s="62" t="s">
        <v>24</v>
      </c>
      <c r="D193" s="62" t="s">
        <v>24</v>
      </c>
      <c r="E193" s="62" t="s">
        <v>23</v>
      </c>
      <c r="F193" s="56" t="n">
        <f si="24" t="shared"/>
        <v>1700.0</v>
      </c>
      <c r="G193" s="59" t="n">
        <f si="25" t="shared"/>
        <v>0.0</v>
      </c>
      <c r="H193" s="80" t="n">
        <f si="31" t="shared"/>
        <v>0.0</v>
      </c>
      <c r="I193" s="81" t="n">
        <f si="27" t="shared"/>
        <v>0.0</v>
      </c>
      <c r="J193" s="56" t="n">
        <f si="23" t="shared"/>
        <v>0.0</v>
      </c>
      <c r="K193" s="59" t="n">
        <f si="28" t="shared"/>
        <v>0.0</v>
      </c>
      <c r="L193" s="60" t="n">
        <f ref="L193:L209" si="32" t="shared">IF(K193&lt;3000,J193,IF(J193&gt;K193,K193,IF(J193&lt;K193,J193,(IF(J193=K193,J193)))))</f>
        <v>0.0</v>
      </c>
      <c r="M193" s="103" t="s">
        <v>52</v>
      </c>
      <c r="N193" s="60" t="n">
        <f si="22" t="shared"/>
        <v>300.0</v>
      </c>
    </row>
    <row r="194" spans="1:14" x14ac:dyDescent="0.25">
      <c r="A194" s="112">
        <v>87</v>
      </c>
      <c r="B194" s="61" t="s">
        <v>28</v>
      </c>
      <c r="C194" s="62" t="s">
        <v>24</v>
      </c>
      <c r="D194" s="62" t="s">
        <v>23</v>
      </c>
      <c r="E194" s="62" t="s">
        <v>24</v>
      </c>
      <c r="F194" s="56" t="n">
        <f si="24" t="shared"/>
        <v>2000.0</v>
      </c>
      <c r="G194" s="59" t="n">
        <f si="25" t="shared"/>
        <v>2000.0</v>
      </c>
      <c r="H194" s="80" t="n">
        <f si="31" t="shared"/>
        <v>0.0</v>
      </c>
      <c r="I194" s="81" t="n">
        <f si="27" t="shared"/>
        <v>0.0</v>
      </c>
      <c r="J194" s="56" t="n">
        <f si="23" t="shared"/>
        <v>0.0</v>
      </c>
      <c r="K194" s="59" t="n">
        <f si="28" t="shared"/>
        <v>0.0</v>
      </c>
      <c r="L194" s="60" t="n">
        <f si="32" t="shared"/>
        <v>0.0</v>
      </c>
      <c r="M194" s="103" t="s">
        <v>52</v>
      </c>
      <c r="N194" s="60" t="n">
        <f si="22" t="shared"/>
        <v>2000.0</v>
      </c>
    </row>
    <row r="195" spans="1:14" x14ac:dyDescent="0.25">
      <c r="A195" s="112">
        <v>88</v>
      </c>
      <c r="B195" s="61" t="s">
        <v>28</v>
      </c>
      <c r="C195" s="62" t="s">
        <v>24</v>
      </c>
      <c r="D195" s="62" t="s">
        <v>23</v>
      </c>
      <c r="E195" s="62" t="s">
        <v>23</v>
      </c>
      <c r="F195" s="56" t="n">
        <f si="24" t="shared"/>
        <v>1700.0</v>
      </c>
      <c r="G195" s="59" t="n">
        <f si="25" t="shared"/>
        <v>2000.0</v>
      </c>
      <c r="H195" s="80" t="n">
        <f si="31" t="shared"/>
        <v>0.0</v>
      </c>
      <c r="I195" s="81" t="n">
        <f si="27" t="shared"/>
        <v>0.0</v>
      </c>
      <c r="J195" s="56" t="n">
        <f si="23" t="shared"/>
        <v>0.0</v>
      </c>
      <c r="K195" s="59" t="n">
        <f si="28" t="shared"/>
        <v>0.0</v>
      </c>
      <c r="L195" s="60" t="n">
        <f si="32" t="shared"/>
        <v>0.0</v>
      </c>
      <c r="M195" s="60" t="s">
        <v>52</v>
      </c>
      <c r="N195" s="60" t="n">
        <f si="22" t="shared"/>
        <v>2000.0</v>
      </c>
    </row>
    <row r="196" spans="1:14" x14ac:dyDescent="0.25">
      <c r="A196" s="112">
        <v>89</v>
      </c>
      <c r="B196" s="83" t="s">
        <v>58</v>
      </c>
      <c r="C196" s="62" t="s">
        <v>24</v>
      </c>
      <c r="D196" s="62" t="s">
        <v>24</v>
      </c>
      <c r="E196" s="62" t="s">
        <v>24</v>
      </c>
      <c r="F196" s="56" t="n">
        <f si="24" t="shared"/>
        <v>2000.0</v>
      </c>
      <c r="G196" s="59" t="n">
        <f si="25" t="shared"/>
        <v>0.0</v>
      </c>
      <c r="H196" s="80" t="n">
        <f si="31" t="shared"/>
        <v>0.0</v>
      </c>
      <c r="I196" s="81" t="n">
        <f si="27" t="shared"/>
        <v>0.0</v>
      </c>
      <c r="J196" s="56" t="n">
        <f si="23" t="shared"/>
        <v>100.0</v>
      </c>
      <c r="K196" s="59" t="n">
        <f si="28" t="shared"/>
        <v>3000.0</v>
      </c>
      <c r="L196" s="60" t="n">
        <f si="32" t="shared"/>
        <v>100.0</v>
      </c>
      <c r="M196" s="60" t="s">
        <v>52</v>
      </c>
      <c r="N196" s="60" t="n">
        <f si="22" t="shared"/>
        <v>100.0</v>
      </c>
    </row>
    <row r="197" spans="1:14" x14ac:dyDescent="0.25">
      <c r="A197" s="112">
        <v>90</v>
      </c>
      <c r="B197" s="83" t="s">
        <v>58</v>
      </c>
      <c r="C197" s="62" t="s">
        <v>24</v>
      </c>
      <c r="D197" s="62" t="s">
        <v>24</v>
      </c>
      <c r="E197" s="62" t="s">
        <v>23</v>
      </c>
      <c r="F197" s="56" t="n">
        <f si="24" t="shared"/>
        <v>2000.0</v>
      </c>
      <c r="G197" s="59" t="n">
        <f si="25" t="shared"/>
        <v>0.0</v>
      </c>
      <c r="H197" s="80" t="n">
        <f si="31" t="shared"/>
        <v>0.0</v>
      </c>
      <c r="I197" s="81" t="n">
        <f si="27" t="shared"/>
        <v>0.0</v>
      </c>
      <c r="J197" s="56" t="n">
        <f si="23" t="shared"/>
        <v>100.0</v>
      </c>
      <c r="K197" s="59" t="n">
        <f si="28" t="shared"/>
        <v>3000.0</v>
      </c>
      <c r="L197" s="60" t="n">
        <f si="32" t="shared"/>
        <v>100.0</v>
      </c>
      <c r="M197" s="60" t="s">
        <v>52</v>
      </c>
      <c r="N197" s="60" t="n">
        <f si="22" t="shared"/>
        <v>100.0</v>
      </c>
    </row>
    <row r="198" spans="1:14" x14ac:dyDescent="0.25">
      <c r="A198" s="112">
        <v>91</v>
      </c>
      <c r="B198" s="83" t="s">
        <v>58</v>
      </c>
      <c r="C198" s="62" t="s">
        <v>24</v>
      </c>
      <c r="D198" s="62" t="s">
        <v>23</v>
      </c>
      <c r="E198" s="62" t="s">
        <v>24</v>
      </c>
      <c r="F198" s="56" t="n">
        <f si="24" t="shared"/>
        <v>2000.0</v>
      </c>
      <c r="G198" s="59" t="n">
        <f si="25" t="shared"/>
        <v>0.0</v>
      </c>
      <c r="H198" s="80" t="n">
        <f si="31" t="shared"/>
        <v>0.0</v>
      </c>
      <c r="I198" s="81" t="n">
        <f si="27" t="shared"/>
        <v>0.0</v>
      </c>
      <c r="J198" s="56" t="n">
        <f si="23" t="shared"/>
        <v>100.0</v>
      </c>
      <c r="K198" s="59" t="n">
        <f si="28" t="shared"/>
        <v>3000.0</v>
      </c>
      <c r="L198" s="60" t="n">
        <f si="32" t="shared"/>
        <v>100.0</v>
      </c>
      <c r="M198" s="60" t="s">
        <v>52</v>
      </c>
      <c r="N198" s="60" t="n">
        <f si="22" t="shared"/>
        <v>100.0</v>
      </c>
    </row>
    <row r="199" spans="1:14" x14ac:dyDescent="0.25">
      <c r="A199" s="112">
        <v>92</v>
      </c>
      <c r="B199" s="83" t="s">
        <v>58</v>
      </c>
      <c r="C199" s="62" t="s">
        <v>24</v>
      </c>
      <c r="D199" s="62" t="s">
        <v>23</v>
      </c>
      <c r="E199" s="62" t="s">
        <v>23</v>
      </c>
      <c r="F199" s="56" t="n">
        <f si="24" t="shared"/>
        <v>2000.0</v>
      </c>
      <c r="G199" s="59" t="n">
        <f si="25" t="shared"/>
        <v>0.0</v>
      </c>
      <c r="H199" s="80" t="n">
        <f si="31" t="shared"/>
        <v>0.0</v>
      </c>
      <c r="I199" s="81" t="n">
        <f si="27" t="shared"/>
        <v>0.0</v>
      </c>
      <c r="J199" s="56" t="n">
        <f si="23" t="shared"/>
        <v>100.0</v>
      </c>
      <c r="K199" s="59" t="n">
        <f si="28" t="shared"/>
        <v>0.0</v>
      </c>
      <c r="L199" s="60" t="n">
        <f si="32" t="shared"/>
        <v>100.0</v>
      </c>
      <c r="M199" s="60" t="s">
        <v>52</v>
      </c>
      <c r="N199" s="60" t="n">
        <f si="22" t="shared"/>
        <v>100.0</v>
      </c>
    </row>
    <row r="200" spans="1:14" x14ac:dyDescent="0.25">
      <c r="A200" s="112">
        <v>93</v>
      </c>
      <c r="B200" s="61" t="s">
        <v>29</v>
      </c>
      <c r="C200" s="62" t="s">
        <v>24</v>
      </c>
      <c r="D200" s="62" t="s">
        <v>24</v>
      </c>
      <c r="E200" s="62" t="s">
        <v>24</v>
      </c>
      <c r="F200" s="56" t="n">
        <f ref="F200:F209" si="33" t="shared">$B$107*F95</f>
        <v>2000.0</v>
      </c>
      <c r="G200" s="59" t="n">
        <f si="25" t="shared"/>
        <v>0.0</v>
      </c>
      <c r="H200" s="80" t="n">
        <f si="31" t="shared"/>
        <v>0.0</v>
      </c>
      <c r="I200" s="81" t="n">
        <f si="27" t="shared"/>
        <v>0.0</v>
      </c>
      <c r="J200" s="56" t="n">
        <f si="23" t="shared"/>
        <v>0.0</v>
      </c>
      <c r="K200" s="59" t="n">
        <f si="28" t="shared"/>
        <v>0.0</v>
      </c>
      <c r="L200" s="60" t="n">
        <f si="32" t="shared"/>
        <v>0.0</v>
      </c>
      <c r="M200" s="60" t="s">
        <v>52</v>
      </c>
      <c r="N200" s="60" t="n">
        <f si="22" t="shared"/>
        <v>0.0</v>
      </c>
    </row>
    <row r="201" spans="1:14" x14ac:dyDescent="0.25">
      <c r="A201" s="112">
        <v>94</v>
      </c>
      <c r="B201" s="61" t="s">
        <v>29</v>
      </c>
      <c r="C201" s="62" t="s">
        <v>24</v>
      </c>
      <c r="D201" s="62" t="s">
        <v>24</v>
      </c>
      <c r="E201" s="62" t="s">
        <v>23</v>
      </c>
      <c r="F201" s="56" t="n">
        <f si="33" t="shared"/>
        <v>1700.0</v>
      </c>
      <c r="G201" s="59" t="n">
        <f si="25" t="shared"/>
        <v>0.0</v>
      </c>
      <c r="H201" s="80" t="n">
        <f si="31" t="shared"/>
        <v>0.0</v>
      </c>
      <c r="I201" s="81" t="n">
        <f si="27" t="shared"/>
        <v>0.0</v>
      </c>
      <c r="J201" s="56" t="n">
        <f si="23" t="shared"/>
        <v>0.0</v>
      </c>
      <c r="K201" s="59" t="n">
        <f si="28" t="shared"/>
        <v>0.0</v>
      </c>
      <c r="L201" s="60" t="n">
        <f si="32" t="shared"/>
        <v>0.0</v>
      </c>
      <c r="M201" s="60" t="s">
        <v>52</v>
      </c>
      <c r="N201" s="60" t="n">
        <f si="22" t="shared"/>
        <v>300.0</v>
      </c>
    </row>
    <row r="202" spans="1:14" x14ac:dyDescent="0.25">
      <c r="A202" s="112">
        <v>95</v>
      </c>
      <c r="B202" s="61" t="s">
        <v>29</v>
      </c>
      <c r="C202" s="62" t="s">
        <v>24</v>
      </c>
      <c r="D202" s="62" t="s">
        <v>23</v>
      </c>
      <c r="E202" s="62" t="s">
        <v>24</v>
      </c>
      <c r="F202" s="56" t="n">
        <f si="33" t="shared"/>
        <v>2000.0</v>
      </c>
      <c r="G202" s="59" t="n">
        <f si="25" t="shared"/>
        <v>2000.0</v>
      </c>
      <c r="H202" s="80" t="n">
        <f si="31" t="shared"/>
        <v>0.0</v>
      </c>
      <c r="I202" s="81" t="n">
        <f si="27" t="shared"/>
        <v>0.0</v>
      </c>
      <c r="J202" s="56" t="n">
        <f si="23" t="shared"/>
        <v>0.0</v>
      </c>
      <c r="K202" s="59" t="n">
        <f si="28" t="shared"/>
        <v>0.0</v>
      </c>
      <c r="L202" s="60" t="n">
        <f si="32" t="shared"/>
        <v>0.0</v>
      </c>
      <c r="M202" s="60" t="s">
        <v>52</v>
      </c>
      <c r="N202" s="60" t="n">
        <f si="22" t="shared"/>
        <v>2000.0</v>
      </c>
    </row>
    <row r="203" spans="1:14" x14ac:dyDescent="0.25">
      <c r="A203" s="112">
        <v>96</v>
      </c>
      <c r="B203" s="61" t="s">
        <v>29</v>
      </c>
      <c r="C203" s="62" t="s">
        <v>24</v>
      </c>
      <c r="D203" s="62" t="s">
        <v>23</v>
      </c>
      <c r="E203" s="62" t="s">
        <v>23</v>
      </c>
      <c r="F203" s="56" t="n">
        <f si="33" t="shared"/>
        <v>1700.0</v>
      </c>
      <c r="G203" s="59" t="n">
        <f si="25" t="shared"/>
        <v>2000.0</v>
      </c>
      <c r="H203" s="80" t="n">
        <f si="31" t="shared"/>
        <v>0.0</v>
      </c>
      <c r="I203" s="81" t="n">
        <f si="27" t="shared"/>
        <v>0.0</v>
      </c>
      <c r="J203" s="56" t="n">
        <f si="23" t="shared"/>
        <v>0.0</v>
      </c>
      <c r="K203" s="59" t="n">
        <f si="28" t="shared"/>
        <v>0.0</v>
      </c>
      <c r="L203" s="60" t="n">
        <f si="32" t="shared"/>
        <v>0.0</v>
      </c>
      <c r="M203" s="60" t="s">
        <v>52</v>
      </c>
      <c r="N203" s="60" t="n">
        <f si="22" t="shared"/>
        <v>2000.0</v>
      </c>
    </row>
    <row r="204" spans="1:14" x14ac:dyDescent="0.25">
      <c r="A204" s="112">
        <v>97</v>
      </c>
      <c r="B204" s="71" t="s">
        <v>30</v>
      </c>
      <c r="C204" s="62" t="s">
        <v>24</v>
      </c>
      <c r="D204" s="62" t="s">
        <v>24</v>
      </c>
      <c r="E204" s="62" t="s">
        <v>24</v>
      </c>
      <c r="F204" s="56" t="n">
        <f si="33" t="shared"/>
        <v>2000.0</v>
      </c>
      <c r="G204" s="59" t="n">
        <f ref="G204:G209" si="34" t="shared">H99</f>
        <v>0.0</v>
      </c>
      <c r="H204" s="80" t="n">
        <f si="31" t="shared"/>
        <v>0.0</v>
      </c>
      <c r="I204" s="81" t="n">
        <f ref="I204:I209" si="35" t="shared">IF(AND(H204&gt;J99,J99&gt;0),J99,IF(AND(H204&gt;K99,K99&gt;0),H204-K99,H204))</f>
        <v>0.0</v>
      </c>
      <c r="J204" s="56" t="n">
        <f si="23" t="shared"/>
        <v>0.0</v>
      </c>
      <c r="K204" s="59" t="n">
        <f ref="K204:K209" si="36" t="shared">M99</f>
        <v>0.0</v>
      </c>
      <c r="L204" s="60" t="n">
        <f si="32" t="shared"/>
        <v>0.0</v>
      </c>
      <c r="M204" s="60" t="s">
        <v>52</v>
      </c>
      <c r="N204" s="60" t="n">
        <f si="22" t="shared"/>
        <v>0.0</v>
      </c>
    </row>
    <row r="205" spans="1:14" x14ac:dyDescent="0.25">
      <c r="A205" s="112">
        <v>98</v>
      </c>
      <c r="B205" s="71" t="s">
        <v>30</v>
      </c>
      <c r="C205" s="62" t="s">
        <v>24</v>
      </c>
      <c r="D205" s="62" t="s">
        <v>24</v>
      </c>
      <c r="E205" s="62" t="s">
        <v>23</v>
      </c>
      <c r="F205" s="56" t="n">
        <f si="33" t="shared"/>
        <v>2000.0</v>
      </c>
      <c r="G205" s="59" t="n">
        <f si="34" t="shared"/>
        <v>0.0</v>
      </c>
      <c r="H205" s="80" t="n">
        <f si="31" t="shared"/>
        <v>0.0</v>
      </c>
      <c r="I205" s="81" t="n">
        <f si="35" t="shared"/>
        <v>0.0</v>
      </c>
      <c r="J205" s="56" t="n">
        <f si="23" t="shared"/>
        <v>0.0</v>
      </c>
      <c r="K205" s="59" t="n">
        <f si="36" t="shared"/>
        <v>0.0</v>
      </c>
      <c r="L205" s="60" t="n">
        <f si="32" t="shared"/>
        <v>0.0</v>
      </c>
      <c r="M205" s="60" t="s">
        <v>52</v>
      </c>
      <c r="N205" s="60" t="n">
        <f si="22" t="shared"/>
        <v>0.0</v>
      </c>
    </row>
    <row r="206" spans="1:14" x14ac:dyDescent="0.25">
      <c r="A206" s="112">
        <v>99</v>
      </c>
      <c r="B206" s="71" t="s">
        <v>30</v>
      </c>
      <c r="C206" s="62" t="s">
        <v>24</v>
      </c>
      <c r="D206" s="62" t="s">
        <v>23</v>
      </c>
      <c r="E206" s="62" t="s">
        <v>24</v>
      </c>
      <c r="F206" s="56" t="n">
        <f si="33" t="shared"/>
        <v>2000.0</v>
      </c>
      <c r="G206" s="59" t="n">
        <f si="34" t="shared"/>
        <v>0.0</v>
      </c>
      <c r="H206" s="80" t="n">
        <f si="31" t="shared"/>
        <v>0.0</v>
      </c>
      <c r="I206" s="81" t="n">
        <f si="35" t="shared"/>
        <v>0.0</v>
      </c>
      <c r="J206" s="56" t="n">
        <f si="23" t="shared"/>
        <v>0.0</v>
      </c>
      <c r="K206" s="59" t="n">
        <f si="36" t="shared"/>
        <v>0.0</v>
      </c>
      <c r="L206" s="60" t="n">
        <f si="32" t="shared"/>
        <v>0.0</v>
      </c>
      <c r="M206" s="60" t="s">
        <v>52</v>
      </c>
      <c r="N206" s="60" t="n">
        <f ref="N206:N209" si="37" t="shared">MIN(M206,IF(F206&gt;G206,($B$107-F206)+G206+I206+L206,($B$107-F206)+F206))</f>
        <v>0.0</v>
      </c>
    </row>
    <row r="207" spans="1:14" x14ac:dyDescent="0.25">
      <c r="A207" s="112">
        <v>100</v>
      </c>
      <c r="B207" s="71" t="s">
        <v>30</v>
      </c>
      <c r="C207" s="62" t="s">
        <v>24</v>
      </c>
      <c r="D207" s="62" t="s">
        <v>23</v>
      </c>
      <c r="E207" s="62" t="s">
        <v>23</v>
      </c>
      <c r="F207" s="56" t="n">
        <f si="33" t="shared"/>
        <v>2000.0</v>
      </c>
      <c r="G207" s="59" t="n">
        <f si="34" t="shared"/>
        <v>0.0</v>
      </c>
      <c r="H207" s="80" t="n">
        <f si="31" t="shared"/>
        <v>0.0</v>
      </c>
      <c r="I207" s="81" t="n">
        <f si="35" t="shared"/>
        <v>0.0</v>
      </c>
      <c r="J207" s="56" t="n">
        <f si="23" t="shared"/>
        <v>0.0</v>
      </c>
      <c r="K207" s="59" t="n">
        <f si="36" t="shared"/>
        <v>0.0</v>
      </c>
      <c r="L207" s="60" t="n">
        <f si="32" t="shared"/>
        <v>0.0</v>
      </c>
      <c r="M207" s="60" t="s">
        <v>52</v>
      </c>
      <c r="N207" s="60" t="n">
        <f si="37" t="shared"/>
        <v>0.0</v>
      </c>
    </row>
    <row r="208" spans="1:14" x14ac:dyDescent="0.25">
      <c r="A208" s="117">
        <v>101</v>
      </c>
      <c r="B208" s="75" t="s">
        <v>33</v>
      </c>
      <c r="C208" s="62" t="s">
        <v>24</v>
      </c>
      <c r="D208" s="62" t="s">
        <v>24</v>
      </c>
      <c r="E208" s="62" t="s">
        <v>24</v>
      </c>
      <c r="F208" s="56" t="n">
        <f si="33" t="shared"/>
        <v>2000.0</v>
      </c>
      <c r="G208" s="59" t="n">
        <f si="34" t="shared"/>
        <v>0.0</v>
      </c>
      <c r="H208" s="80" t="n">
        <f si="31" t="shared"/>
        <v>0.0</v>
      </c>
      <c r="I208" s="81" t="n">
        <f si="35" t="shared"/>
        <v>0.0</v>
      </c>
      <c r="J208" s="56" t="n">
        <f si="23" t="shared"/>
        <v>0.0</v>
      </c>
      <c r="K208" s="59" t="n">
        <f si="36" t="shared"/>
        <v>0.0</v>
      </c>
      <c r="L208" s="60" t="n">
        <f si="32" t="shared"/>
        <v>0.0</v>
      </c>
      <c r="M208" s="60" t="s">
        <v>52</v>
      </c>
      <c r="N208" s="60" t="n">
        <f si="37" t="shared"/>
        <v>0.0</v>
      </c>
    </row>
    <row r="209" spans="1:14" x14ac:dyDescent="0.25">
      <c r="A209" s="117">
        <v>102</v>
      </c>
      <c r="B209" s="75" t="s">
        <v>34</v>
      </c>
      <c r="C209" s="62" t="s">
        <v>24</v>
      </c>
      <c r="D209" s="62" t="s">
        <v>24</v>
      </c>
      <c r="E209" s="62" t="s">
        <v>24</v>
      </c>
      <c r="F209" s="56" t="n">
        <f si="33" t="shared"/>
        <v>2000.0</v>
      </c>
      <c r="G209" s="59" t="n">
        <f si="34" t="shared"/>
        <v>0.0</v>
      </c>
      <c r="H209" s="80" t="n">
        <f si="31" t="shared"/>
        <v>0.0</v>
      </c>
      <c r="I209" s="81" t="n">
        <f si="35" t="shared"/>
        <v>0.0</v>
      </c>
      <c r="J209" s="56" t="n">
        <f si="23" t="shared"/>
        <v>0.0</v>
      </c>
      <c r="K209" s="59" t="n">
        <f si="36" t="shared"/>
        <v>0.0</v>
      </c>
      <c r="L209" s="60" t="n">
        <f si="32" t="shared"/>
        <v>0.0</v>
      </c>
      <c r="M209" s="60" t="s">
        <v>52</v>
      </c>
      <c r="N209" s="60" t="n">
        <f si="37" t="shared"/>
        <v>0.0</v>
      </c>
    </row>
  </sheetData>
  <autoFilter ref="A106:N209"/>
  <mergeCells count="2">
    <mergeCell ref="C1:E1"/>
    <mergeCell ref="F1:L1"/>
  </mergeCells>
  <pageMargins bottom="0.75" footer="0.3" header="0.3" left="0.7" right="0.7" top="0.75"/>
  <pageSetup orientation="portrait" r:id="rId1"/>
  <legacyDrawing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2"/>
  <dimension ref="A1:CQ217"/>
  <sheetViews>
    <sheetView topLeftCell="A100" workbookViewId="0" zoomScale="85" zoomScaleNormal="85">
      <selection activeCell="D176" sqref="D176"/>
    </sheetView>
  </sheetViews>
  <sheetFormatPr defaultRowHeight="15" x14ac:dyDescent="0.25"/>
  <cols>
    <col min="1" max="1" style="100" width="8.85546875" collapsed="true"/>
    <col min="2" max="2" customWidth="true" width="66.0" collapsed="true"/>
    <col min="4" max="4" customWidth="true" width="19.28515625" collapsed="true"/>
    <col min="6" max="6" customWidth="true" width="15.42578125" collapsed="true"/>
    <col min="7" max="7" customWidth="true" style="171" width="15.42578125" collapsed="true"/>
    <col min="8" max="8" customWidth="true" style="171" width="13.85546875" collapsed="true"/>
    <col min="9" max="9" customWidth="true" width="15.42578125" collapsed="true"/>
    <col min="10" max="10" customWidth="true" style="171" width="15.42578125" collapsed="true"/>
    <col min="11" max="11" customWidth="true" width="15.42578125" collapsed="true"/>
    <col min="12" max="12" customWidth="true" width="10.7109375" collapsed="true"/>
    <col min="13" max="13" customWidth="true" width="15.140625" collapsed="true"/>
    <col min="14" max="14" customWidth="true" style="171" width="21.85546875" collapsed="true"/>
    <col min="15" max="15" customWidth="true" width="12.85546875" collapsed="true"/>
    <col min="18" max="18" customWidth="true" width="24.42578125" collapsed="true"/>
  </cols>
  <sheetData>
    <row r="1" spans="1:94" x14ac:dyDescent="0.25">
      <c r="A1" s="88"/>
      <c r="B1" s="48"/>
      <c r="C1" s="186" t="s">
        <v>5</v>
      </c>
      <c r="D1" s="186"/>
      <c r="E1" s="186"/>
      <c r="F1" s="187" t="s">
        <v>6</v>
      </c>
      <c r="G1" s="187"/>
      <c r="H1" s="187"/>
      <c r="I1" s="187"/>
      <c r="J1" s="187"/>
      <c r="K1" s="187"/>
      <c r="L1" s="187"/>
      <c r="M1" s="49"/>
      <c r="N1" s="180"/>
      <c r="O1" s="50"/>
      <c r="P1" s="50"/>
      <c r="Q1" s="50"/>
    </row>
    <row ht="60" r="2" spans="1:94" x14ac:dyDescent="0.25">
      <c r="A2" s="89" t="s">
        <v>7</v>
      </c>
      <c r="B2" s="46" t="s">
        <v>8</v>
      </c>
      <c r="C2" s="47" t="s">
        <v>9</v>
      </c>
      <c r="D2" s="47" t="s">
        <v>10</v>
      </c>
      <c r="E2" s="47" t="s">
        <v>11</v>
      </c>
      <c r="F2" s="29" t="s">
        <v>12</v>
      </c>
      <c r="G2" s="165" t="s">
        <v>13</v>
      </c>
      <c r="H2" s="165" t="s">
        <v>14</v>
      </c>
      <c r="I2" s="30" t="s">
        <v>15</v>
      </c>
      <c r="J2" s="165" t="s">
        <v>16</v>
      </c>
      <c r="K2" s="29" t="s">
        <v>17</v>
      </c>
      <c r="L2" s="30" t="s">
        <v>18</v>
      </c>
      <c r="M2" s="29" t="s">
        <v>19</v>
      </c>
      <c r="N2" s="165" t="s">
        <v>20</v>
      </c>
      <c r="O2" s="30" t="s">
        <v>21</v>
      </c>
      <c r="P2" s="29" t="s">
        <v>22</v>
      </c>
      <c r="Q2" s="29" t="s">
        <v>46</v>
      </c>
      <c r="R2" s="29" t="s">
        <v>47</v>
      </c>
    </row>
    <row r="3" spans="1:94" x14ac:dyDescent="0.25">
      <c r="A3" s="110">
        <v>1</v>
      </c>
      <c r="B3" s="1" t="s">
        <v>0</v>
      </c>
      <c r="C3" s="14" t="s">
        <v>23</v>
      </c>
      <c r="D3" s="14" t="s">
        <v>24</v>
      </c>
      <c r="E3" s="14" t="s">
        <v>24</v>
      </c>
      <c r="F3" s="16">
        <v>1</v>
      </c>
      <c r="G3" s="172">
        <v>3500</v>
      </c>
      <c r="H3" s="166">
        <v>2000</v>
      </c>
      <c r="I3" s="16">
        <v>0.1</v>
      </c>
      <c r="J3" s="166"/>
      <c r="K3" s="13"/>
      <c r="L3" s="13"/>
      <c r="M3" s="13"/>
      <c r="N3" s="181">
        <v>2000000</v>
      </c>
      <c r="O3" s="31" t="s">
        <v>25</v>
      </c>
      <c r="P3" s="32"/>
      <c r="Q3" s="84"/>
      <c r="R3" s="85"/>
    </row>
    <row r="4" spans="1:94" x14ac:dyDescent="0.25">
      <c r="A4" s="110">
        <v>2</v>
      </c>
      <c r="B4" s="1" t="s">
        <v>0</v>
      </c>
      <c r="C4" s="14" t="s">
        <v>23</v>
      </c>
      <c r="D4" s="14" t="s">
        <v>24</v>
      </c>
      <c r="E4" s="14" t="s">
        <v>23</v>
      </c>
      <c r="F4" s="16">
        <v>1</v>
      </c>
      <c r="G4" s="172">
        <v>3500</v>
      </c>
      <c r="H4" s="166">
        <v>2000</v>
      </c>
      <c r="I4" s="16">
        <v>0.1</v>
      </c>
      <c r="J4" s="166"/>
      <c r="K4" s="13"/>
      <c r="L4" s="13"/>
      <c r="M4" s="13"/>
      <c r="N4" s="181">
        <v>2000000</v>
      </c>
      <c r="O4" s="31" t="s">
        <v>25</v>
      </c>
      <c r="P4" s="32"/>
      <c r="Q4" s="84"/>
      <c r="R4" s="85"/>
    </row>
    <row r="5" spans="1:94" x14ac:dyDescent="0.25">
      <c r="A5" s="110">
        <v>3</v>
      </c>
      <c r="B5" s="1" t="s">
        <v>0</v>
      </c>
      <c r="C5" s="14" t="s">
        <v>23</v>
      </c>
      <c r="D5" s="14" t="s">
        <v>23</v>
      </c>
      <c r="E5" s="14" t="s">
        <v>24</v>
      </c>
      <c r="F5" s="16">
        <v>1</v>
      </c>
      <c r="G5" s="172">
        <v>3500</v>
      </c>
      <c r="H5" s="166">
        <v>2000</v>
      </c>
      <c r="I5" s="16">
        <v>0.1</v>
      </c>
      <c r="J5" s="166"/>
      <c r="K5" s="13"/>
      <c r="L5" s="13"/>
      <c r="M5" s="13"/>
      <c r="N5" s="181">
        <v>1000000</v>
      </c>
      <c r="O5" s="31" t="s">
        <v>25</v>
      </c>
      <c r="P5" s="32"/>
      <c r="Q5" s="84"/>
      <c r="R5" s="85"/>
    </row>
    <row r="6" spans="1:94" x14ac:dyDescent="0.25">
      <c r="A6" s="110">
        <v>4</v>
      </c>
      <c r="B6" s="1" t="s">
        <v>0</v>
      </c>
      <c r="C6" s="14" t="s">
        <v>23</v>
      </c>
      <c r="D6" s="14" t="s">
        <v>23</v>
      </c>
      <c r="E6" s="14" t="s">
        <v>23</v>
      </c>
      <c r="F6" s="16">
        <v>1</v>
      </c>
      <c r="G6" s="172">
        <v>3500</v>
      </c>
      <c r="H6" s="166">
        <v>2000</v>
      </c>
      <c r="I6" s="16">
        <v>0.1</v>
      </c>
      <c r="J6" s="166"/>
      <c r="K6" s="13"/>
      <c r="L6" s="13"/>
      <c r="M6" s="13"/>
      <c r="N6" s="181">
        <v>1000000</v>
      </c>
      <c r="O6" s="31" t="s">
        <v>25</v>
      </c>
      <c r="P6" s="32"/>
      <c r="Q6" s="84"/>
      <c r="R6" s="85"/>
    </row>
    <row customFormat="1" r="7" s="82" spans="1:94" x14ac:dyDescent="0.25">
      <c r="A7" s="110">
        <v>5</v>
      </c>
      <c r="B7" s="1" t="s">
        <v>53</v>
      </c>
      <c r="C7" s="14" t="s">
        <v>24</v>
      </c>
      <c r="D7" s="14" t="s">
        <v>24</v>
      </c>
      <c r="E7" s="14" t="s">
        <v>24</v>
      </c>
      <c r="F7" s="16">
        <v>1</v>
      </c>
      <c r="G7" s="167">
        <v>2000</v>
      </c>
      <c r="H7" s="167">
        <v>2000</v>
      </c>
      <c r="I7" s="16">
        <v>0</v>
      </c>
      <c r="J7" s="166"/>
      <c r="K7" s="13"/>
      <c r="L7" s="15">
        <v>0.05</v>
      </c>
      <c r="M7" s="13">
        <v>3000</v>
      </c>
      <c r="N7" s="181">
        <v>2000000</v>
      </c>
      <c r="O7" s="31" t="s">
        <v>25</v>
      </c>
      <c r="P7" s="32"/>
      <c r="Q7" s="84"/>
      <c r="R7" s="85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</row>
    <row customFormat="1" r="8" s="82" spans="1:94" x14ac:dyDescent="0.25">
      <c r="A8" s="110">
        <v>6</v>
      </c>
      <c r="B8" s="1" t="s">
        <v>53</v>
      </c>
      <c r="C8" s="14" t="s">
        <v>24</v>
      </c>
      <c r="D8" s="14" t="s">
        <v>23</v>
      </c>
      <c r="E8" s="14" t="s">
        <v>24</v>
      </c>
      <c r="F8" s="16">
        <v>1</v>
      </c>
      <c r="G8" s="167">
        <v>2000</v>
      </c>
      <c r="H8" s="167">
        <v>2000</v>
      </c>
      <c r="I8" s="16">
        <v>0</v>
      </c>
      <c r="J8" s="166"/>
      <c r="K8" s="13"/>
      <c r="L8" s="15">
        <v>0.05</v>
      </c>
      <c r="M8" s="13">
        <v>3000</v>
      </c>
      <c r="N8" s="181">
        <v>600000</v>
      </c>
      <c r="O8" s="31" t="s">
        <v>25</v>
      </c>
      <c r="P8" s="32"/>
      <c r="Q8" s="84"/>
      <c r="R8" s="85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</row>
    <row customFormat="1" r="9" s="82" spans="1:94" x14ac:dyDescent="0.25">
      <c r="A9" s="110">
        <v>7</v>
      </c>
      <c r="B9" s="1" t="s">
        <v>53</v>
      </c>
      <c r="C9" s="14" t="s">
        <v>24</v>
      </c>
      <c r="D9" s="14" t="s">
        <v>23</v>
      </c>
      <c r="E9" s="14" t="s">
        <v>23</v>
      </c>
      <c r="F9" s="16">
        <v>1</v>
      </c>
      <c r="G9" s="167">
        <v>2000</v>
      </c>
      <c r="H9" s="167">
        <v>2000</v>
      </c>
      <c r="I9" s="16">
        <v>0</v>
      </c>
      <c r="J9" s="166"/>
      <c r="K9" s="13">
        <v>0</v>
      </c>
      <c r="L9" s="15">
        <v>0.05</v>
      </c>
      <c r="M9" s="13"/>
      <c r="N9" s="181">
        <v>600000</v>
      </c>
      <c r="O9" s="31" t="s">
        <v>25</v>
      </c>
      <c r="P9" s="32"/>
      <c r="Q9" s="84"/>
      <c r="R9" s="85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</row>
    <row customFormat="1" r="10" s="82" spans="1:94" x14ac:dyDescent="0.25">
      <c r="A10" s="110">
        <v>8</v>
      </c>
      <c r="B10" s="1" t="s">
        <v>53</v>
      </c>
      <c r="C10" s="14" t="s">
        <v>24</v>
      </c>
      <c r="D10" s="14" t="s">
        <v>23</v>
      </c>
      <c r="E10" s="14" t="s">
        <v>24</v>
      </c>
      <c r="F10" s="16">
        <v>1</v>
      </c>
      <c r="G10" s="167">
        <v>2000</v>
      </c>
      <c r="H10" s="167">
        <v>2000</v>
      </c>
      <c r="I10" s="16">
        <v>0</v>
      </c>
      <c r="J10" s="166"/>
      <c r="K10" s="13">
        <v>0</v>
      </c>
      <c r="L10" s="15">
        <v>0.05</v>
      </c>
      <c r="M10" s="13">
        <v>3000</v>
      </c>
      <c r="N10" s="181">
        <v>600000</v>
      </c>
      <c r="O10" s="31" t="s">
        <v>25</v>
      </c>
      <c r="P10" s="32"/>
      <c r="Q10" s="84"/>
      <c r="R10" s="85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</row>
    <row r="11" spans="1:94" x14ac:dyDescent="0.25">
      <c r="A11" s="113">
        <v>9</v>
      </c>
      <c r="B11" s="130" t="s">
        <v>54</v>
      </c>
      <c r="C11" s="17" t="s">
        <v>23</v>
      </c>
      <c r="D11" s="17" t="s">
        <v>24</v>
      </c>
      <c r="E11" s="17" t="s">
        <v>24</v>
      </c>
      <c r="F11" s="119">
        <v>1</v>
      </c>
      <c r="G11" s="167">
        <v>3500</v>
      </c>
      <c r="H11" s="167">
        <v>2000</v>
      </c>
      <c r="I11" s="121">
        <v>0.1</v>
      </c>
      <c r="J11" s="166">
        <v>25500</v>
      </c>
      <c r="K11" s="118"/>
      <c r="L11" s="123"/>
      <c r="M11" s="118"/>
      <c r="N11" s="181">
        <v>2000000</v>
      </c>
      <c r="O11" s="24" t="s">
        <v>25</v>
      </c>
      <c r="P11" s="34"/>
      <c r="Q11" s="34"/>
      <c r="R11" s="85"/>
    </row>
    <row r="12" spans="1:94" x14ac:dyDescent="0.25">
      <c r="A12" s="113">
        <v>10</v>
      </c>
      <c r="B12" s="130" t="s">
        <v>54</v>
      </c>
      <c r="C12" s="17" t="s">
        <v>23</v>
      </c>
      <c r="D12" s="17" t="s">
        <v>24</v>
      </c>
      <c r="E12" s="17" t="s">
        <v>23</v>
      </c>
      <c r="F12" s="119">
        <v>1</v>
      </c>
      <c r="G12" s="167">
        <v>3500</v>
      </c>
      <c r="H12" s="167">
        <v>2000</v>
      </c>
      <c r="I12" s="121">
        <v>0.1</v>
      </c>
      <c r="J12" s="166">
        <v>25500</v>
      </c>
      <c r="K12" s="118"/>
      <c r="L12" s="123"/>
      <c r="M12" s="118"/>
      <c r="N12" s="181">
        <v>1000000</v>
      </c>
      <c r="O12" s="24" t="s">
        <v>25</v>
      </c>
      <c r="P12" s="34"/>
      <c r="Q12" s="34"/>
      <c r="R12" s="85"/>
    </row>
    <row r="13" spans="1:94" x14ac:dyDescent="0.25">
      <c r="A13" s="113">
        <v>11</v>
      </c>
      <c r="B13" s="130" t="s">
        <v>54</v>
      </c>
      <c r="C13" s="17" t="s">
        <v>23</v>
      </c>
      <c r="D13" s="17" t="s">
        <v>23</v>
      </c>
      <c r="E13" s="17" t="s">
        <v>24</v>
      </c>
      <c r="F13" s="119">
        <v>1</v>
      </c>
      <c r="G13" s="167">
        <v>3500</v>
      </c>
      <c r="H13" s="167">
        <v>2000</v>
      </c>
      <c r="I13" s="121">
        <v>0.1</v>
      </c>
      <c r="J13" s="166">
        <v>25500</v>
      </c>
      <c r="K13" s="118"/>
      <c r="L13" s="123"/>
      <c r="M13" s="118"/>
      <c r="N13" s="181">
        <v>1000000</v>
      </c>
      <c r="O13" s="24" t="s">
        <v>25</v>
      </c>
      <c r="P13" s="34"/>
      <c r="Q13" s="34"/>
      <c r="R13" s="85"/>
    </row>
    <row r="14" spans="1:94" x14ac:dyDescent="0.25">
      <c r="A14" s="113">
        <v>12</v>
      </c>
      <c r="B14" s="130" t="s">
        <v>54</v>
      </c>
      <c r="C14" s="17" t="s">
        <v>23</v>
      </c>
      <c r="D14" s="17" t="s">
        <v>23</v>
      </c>
      <c r="E14" s="17" t="s">
        <v>23</v>
      </c>
      <c r="F14" s="119">
        <v>1</v>
      </c>
      <c r="G14" s="167">
        <v>3500</v>
      </c>
      <c r="H14" s="167">
        <v>2000</v>
      </c>
      <c r="I14" s="121">
        <v>0.1</v>
      </c>
      <c r="J14" s="166">
        <v>25500</v>
      </c>
      <c r="K14" s="118"/>
      <c r="L14" s="123"/>
      <c r="M14" s="118"/>
      <c r="N14" s="181">
        <v>1000000</v>
      </c>
      <c r="O14" s="24" t="s">
        <v>25</v>
      </c>
      <c r="P14" s="34"/>
      <c r="Q14" s="34"/>
      <c r="R14" s="85"/>
    </row>
    <row customFormat="1" r="15" s="102" spans="1:94" x14ac:dyDescent="0.25">
      <c r="A15" s="113">
        <v>13</v>
      </c>
      <c r="B15" s="130" t="s">
        <v>62</v>
      </c>
      <c r="C15" s="3" t="s">
        <v>24</v>
      </c>
      <c r="D15" s="3" t="s">
        <v>24</v>
      </c>
      <c r="E15" s="3" t="s">
        <v>24</v>
      </c>
      <c r="F15" s="119">
        <v>1</v>
      </c>
      <c r="G15" s="167">
        <v>3500</v>
      </c>
      <c r="H15" s="167">
        <v>2000</v>
      </c>
      <c r="I15" s="119">
        <v>0.05</v>
      </c>
      <c r="J15" s="167">
        <v>3000</v>
      </c>
      <c r="K15" s="118"/>
      <c r="L15" s="123">
        <v>0</v>
      </c>
      <c r="M15" s="118"/>
      <c r="N15" s="182">
        <v>2000000</v>
      </c>
      <c r="O15" s="24" t="s">
        <v>25</v>
      </c>
      <c r="P15" s="34"/>
      <c r="Q15" s="34"/>
      <c r="R15" s="8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</row>
    <row customFormat="1" customHeight="1" ht="15.75" r="16" s="102" spans="1:94" x14ac:dyDescent="0.25">
      <c r="A16" s="113">
        <v>14</v>
      </c>
      <c r="B16" s="130" t="s">
        <v>62</v>
      </c>
      <c r="C16" s="3" t="s">
        <v>24</v>
      </c>
      <c r="D16" s="3" t="s">
        <v>24</v>
      </c>
      <c r="E16" s="3" t="s">
        <v>23</v>
      </c>
      <c r="F16" s="119">
        <v>1</v>
      </c>
      <c r="G16" s="167">
        <v>3500</v>
      </c>
      <c r="H16" s="167">
        <v>2000</v>
      </c>
      <c r="I16" s="119">
        <v>0.05</v>
      </c>
      <c r="J16" s="167">
        <v>3000</v>
      </c>
      <c r="K16" s="118"/>
      <c r="L16" s="123">
        <v>0</v>
      </c>
      <c r="M16" s="118"/>
      <c r="N16" s="182">
        <v>2000000</v>
      </c>
      <c r="O16" s="24" t="s">
        <v>25</v>
      </c>
      <c r="P16" s="34"/>
      <c r="Q16" s="34"/>
      <c r="R16" s="85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</row>
    <row customFormat="1" r="17" s="102" spans="1:94" x14ac:dyDescent="0.25">
      <c r="A17" s="113">
        <v>15</v>
      </c>
      <c r="B17" s="130" t="s">
        <v>62</v>
      </c>
      <c r="C17" s="3" t="s">
        <v>24</v>
      </c>
      <c r="D17" s="3" t="s">
        <v>23</v>
      </c>
      <c r="E17" s="3" t="s">
        <v>24</v>
      </c>
      <c r="F17" s="119">
        <v>1</v>
      </c>
      <c r="G17" s="167">
        <v>3500</v>
      </c>
      <c r="H17" s="167">
        <v>2000</v>
      </c>
      <c r="I17" s="119">
        <v>0.05</v>
      </c>
      <c r="J17" s="167">
        <v>12750</v>
      </c>
      <c r="K17" s="118"/>
      <c r="L17" s="123">
        <v>0</v>
      </c>
      <c r="M17" s="118"/>
      <c r="N17" s="182">
        <v>1000000</v>
      </c>
      <c r="O17" s="24" t="s">
        <v>25</v>
      </c>
      <c r="P17" s="34"/>
      <c r="Q17" s="34"/>
      <c r="R17" s="85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</row>
    <row customFormat="1" r="18" s="102" spans="1:94" x14ac:dyDescent="0.25">
      <c r="A18" s="113">
        <v>16</v>
      </c>
      <c r="B18" s="130" t="s">
        <v>62</v>
      </c>
      <c r="C18" s="3" t="s">
        <v>24</v>
      </c>
      <c r="D18" s="3" t="s">
        <v>23</v>
      </c>
      <c r="E18" s="3" t="s">
        <v>23</v>
      </c>
      <c r="F18" s="119">
        <v>1</v>
      </c>
      <c r="G18" s="167">
        <v>3500</v>
      </c>
      <c r="H18" s="167">
        <v>2000</v>
      </c>
      <c r="I18" s="119">
        <v>0.05</v>
      </c>
      <c r="J18" s="167">
        <v>12750</v>
      </c>
      <c r="K18" s="118"/>
      <c r="L18" s="123">
        <v>0</v>
      </c>
      <c r="M18" s="118"/>
      <c r="N18" s="182">
        <v>1000000</v>
      </c>
      <c r="O18" s="24" t="s">
        <v>25</v>
      </c>
      <c r="P18" s="34"/>
      <c r="Q18" s="34"/>
      <c r="R18" s="85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</row>
    <row customFormat="1" r="19" s="102" spans="1:94" x14ac:dyDescent="0.25">
      <c r="A19" s="113">
        <v>17</v>
      </c>
      <c r="B19" s="130" t="s">
        <v>63</v>
      </c>
      <c r="C19" s="3" t="s">
        <v>24</v>
      </c>
      <c r="D19" s="3" t="s">
        <v>24</v>
      </c>
      <c r="E19" s="3" t="s">
        <v>24</v>
      </c>
      <c r="F19" s="119">
        <v>1</v>
      </c>
      <c r="G19" s="167">
        <v>350</v>
      </c>
      <c r="H19" s="167">
        <v>200</v>
      </c>
      <c r="I19" s="119">
        <v>0.1</v>
      </c>
      <c r="J19" s="167">
        <v>25500</v>
      </c>
      <c r="K19" s="118"/>
      <c r="L19" s="119">
        <v>0</v>
      </c>
      <c r="M19" s="118"/>
      <c r="N19" s="182">
        <v>2000000</v>
      </c>
      <c r="O19" s="24" t="s">
        <v>25</v>
      </c>
      <c r="P19" s="109"/>
      <c r="Q19" s="109"/>
      <c r="R19" s="85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</row>
    <row customFormat="1" r="20" s="102" spans="1:94" x14ac:dyDescent="0.25">
      <c r="A20" s="113">
        <v>18</v>
      </c>
      <c r="B20" s="130" t="s">
        <v>63</v>
      </c>
      <c r="C20" s="3" t="s">
        <v>24</v>
      </c>
      <c r="D20" s="3" t="s">
        <v>24</v>
      </c>
      <c r="E20" s="3" t="s">
        <v>23</v>
      </c>
      <c r="F20" s="119">
        <v>1</v>
      </c>
      <c r="G20" s="167">
        <v>350</v>
      </c>
      <c r="H20" s="167">
        <v>200</v>
      </c>
      <c r="I20" s="119">
        <v>0.1</v>
      </c>
      <c r="J20" s="167">
        <v>25500</v>
      </c>
      <c r="K20" s="118"/>
      <c r="L20" s="119">
        <v>0</v>
      </c>
      <c r="M20" s="118"/>
      <c r="N20" s="182">
        <v>2000000</v>
      </c>
      <c r="O20" s="24" t="s">
        <v>25</v>
      </c>
      <c r="P20" s="109"/>
      <c r="Q20" s="109"/>
      <c r="R20" s="85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</row>
    <row customFormat="1" r="21" s="102" spans="1:94" x14ac:dyDescent="0.25">
      <c r="A21" s="113">
        <v>19</v>
      </c>
      <c r="B21" s="130" t="s">
        <v>63</v>
      </c>
      <c r="C21" s="3" t="s">
        <v>24</v>
      </c>
      <c r="D21" s="3" t="s">
        <v>23</v>
      </c>
      <c r="E21" s="3" t="s">
        <v>24</v>
      </c>
      <c r="F21" s="119">
        <v>1</v>
      </c>
      <c r="G21" s="167">
        <v>350</v>
      </c>
      <c r="H21" s="167">
        <v>200</v>
      </c>
      <c r="I21" s="119">
        <v>0.1</v>
      </c>
      <c r="J21" s="167">
        <v>25500</v>
      </c>
      <c r="K21" s="118"/>
      <c r="L21" s="119">
        <v>0</v>
      </c>
      <c r="M21" s="118"/>
      <c r="N21" s="182">
        <v>1000000</v>
      </c>
      <c r="O21" s="24" t="s">
        <v>25</v>
      </c>
      <c r="P21" s="109"/>
      <c r="Q21" s="109"/>
      <c r="R21" s="85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</row>
    <row customFormat="1" r="22" s="102" spans="1:94" x14ac:dyDescent="0.25">
      <c r="A22" s="113">
        <v>20</v>
      </c>
      <c r="B22" s="130" t="s">
        <v>63</v>
      </c>
      <c r="C22" s="3" t="s">
        <v>24</v>
      </c>
      <c r="D22" s="3" t="s">
        <v>23</v>
      </c>
      <c r="E22" s="3" t="s">
        <v>23</v>
      </c>
      <c r="F22" s="119">
        <v>1</v>
      </c>
      <c r="G22" s="167">
        <v>350</v>
      </c>
      <c r="H22" s="167">
        <v>200</v>
      </c>
      <c r="I22" s="119">
        <v>0.1</v>
      </c>
      <c r="J22" s="167">
        <v>25500</v>
      </c>
      <c r="K22" s="118"/>
      <c r="L22" s="119">
        <v>0</v>
      </c>
      <c r="M22" s="118"/>
      <c r="N22" s="182">
        <v>1000000</v>
      </c>
      <c r="O22" s="24" t="s">
        <v>25</v>
      </c>
      <c r="P22" s="109"/>
      <c r="Q22" s="109"/>
      <c r="R22" s="85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</row>
    <row customFormat="1" r="23" s="102" spans="1:94" x14ac:dyDescent="0.25">
      <c r="A23" s="113">
        <v>21</v>
      </c>
      <c r="B23" s="130" t="s">
        <v>64</v>
      </c>
      <c r="C23" s="3" t="s">
        <v>24</v>
      </c>
      <c r="D23" s="3" t="s">
        <v>24</v>
      </c>
      <c r="E23" s="3" t="s">
        <v>24</v>
      </c>
      <c r="F23" s="119">
        <v>1</v>
      </c>
      <c r="G23" s="167">
        <v>0</v>
      </c>
      <c r="H23" s="167">
        <v>0</v>
      </c>
      <c r="I23" s="121">
        <v>0.05</v>
      </c>
      <c r="J23" s="167">
        <v>3000</v>
      </c>
      <c r="K23" s="118"/>
      <c r="L23" s="119">
        <v>0</v>
      </c>
      <c r="M23" s="118"/>
      <c r="N23" s="182">
        <v>2000000</v>
      </c>
      <c r="O23" s="24" t="s">
        <v>25</v>
      </c>
      <c r="P23" s="109"/>
      <c r="Q23" s="109"/>
      <c r="R23" s="85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</row>
    <row customFormat="1" r="24" s="102" spans="1:94" x14ac:dyDescent="0.25">
      <c r="A24" s="113">
        <v>22</v>
      </c>
      <c r="B24" s="130" t="s">
        <v>64</v>
      </c>
      <c r="C24" s="3" t="s">
        <v>24</v>
      </c>
      <c r="D24" s="3" t="s">
        <v>24</v>
      </c>
      <c r="E24" s="3" t="s">
        <v>23</v>
      </c>
      <c r="F24" s="119">
        <v>1</v>
      </c>
      <c r="G24" s="167">
        <v>0</v>
      </c>
      <c r="H24" s="167">
        <v>0</v>
      </c>
      <c r="I24" s="121">
        <v>0.05</v>
      </c>
      <c r="J24" s="167">
        <v>3000</v>
      </c>
      <c r="K24" s="118"/>
      <c r="L24" s="119">
        <v>0</v>
      </c>
      <c r="M24" s="118"/>
      <c r="N24" s="182">
        <v>2000000</v>
      </c>
      <c r="O24" s="24" t="s">
        <v>25</v>
      </c>
      <c r="P24" s="109"/>
      <c r="Q24" s="109"/>
      <c r="R24" s="85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</row>
    <row customFormat="1" r="25" s="102" spans="1:94" x14ac:dyDescent="0.25">
      <c r="A25" s="113">
        <v>23</v>
      </c>
      <c r="B25" s="130" t="s">
        <v>64</v>
      </c>
      <c r="C25" s="3" t="s">
        <v>24</v>
      </c>
      <c r="D25" s="3" t="s">
        <v>23</v>
      </c>
      <c r="E25" s="3" t="s">
        <v>24</v>
      </c>
      <c r="F25" s="119">
        <v>1</v>
      </c>
      <c r="G25" s="167">
        <v>500</v>
      </c>
      <c r="H25" s="167">
        <v>250</v>
      </c>
      <c r="I25" s="121">
        <v>0.05</v>
      </c>
      <c r="J25" s="167">
        <v>12750</v>
      </c>
      <c r="K25" s="118"/>
      <c r="L25" s="119">
        <v>0</v>
      </c>
      <c r="M25" s="118"/>
      <c r="N25" s="182">
        <v>1000000</v>
      </c>
      <c r="O25" s="24" t="s">
        <v>25</v>
      </c>
      <c r="P25" s="109"/>
      <c r="Q25" s="109"/>
      <c r="R25" s="8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</row>
    <row customFormat="1" r="26" s="102" spans="1:94" x14ac:dyDescent="0.25">
      <c r="A26" s="113">
        <v>24</v>
      </c>
      <c r="B26" s="130" t="s">
        <v>64</v>
      </c>
      <c r="C26" s="3" t="s">
        <v>24</v>
      </c>
      <c r="D26" s="3" t="s">
        <v>23</v>
      </c>
      <c r="E26" s="3" t="s">
        <v>23</v>
      </c>
      <c r="F26" s="119">
        <v>1</v>
      </c>
      <c r="G26" s="167">
        <v>500</v>
      </c>
      <c r="H26" s="167">
        <v>250</v>
      </c>
      <c r="I26" s="121">
        <v>0.05</v>
      </c>
      <c r="J26" s="167">
        <v>12750</v>
      </c>
      <c r="K26" s="118"/>
      <c r="L26" s="119">
        <v>0</v>
      </c>
      <c r="M26" s="118"/>
      <c r="N26" s="182">
        <v>1000000</v>
      </c>
      <c r="O26" s="24" t="s">
        <v>25</v>
      </c>
      <c r="P26" s="109"/>
      <c r="Q26" s="109"/>
      <c r="R26" s="85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</row>
    <row customFormat="1" r="27" s="102" spans="1:94" x14ac:dyDescent="0.25">
      <c r="A27" s="113">
        <v>25</v>
      </c>
      <c r="B27" s="130" t="s">
        <v>65</v>
      </c>
      <c r="C27" s="3" t="s">
        <v>24</v>
      </c>
      <c r="D27" s="3" t="s">
        <v>24</v>
      </c>
      <c r="E27" s="3" t="s">
        <v>24</v>
      </c>
      <c r="F27" s="119">
        <v>1</v>
      </c>
      <c r="G27" s="167">
        <v>0</v>
      </c>
      <c r="H27" s="167">
        <v>0</v>
      </c>
      <c r="I27" s="119">
        <v>0.05</v>
      </c>
      <c r="J27" s="167">
        <v>3000</v>
      </c>
      <c r="K27" s="118"/>
      <c r="L27" s="119">
        <v>0</v>
      </c>
      <c r="M27" s="118"/>
      <c r="N27" s="182">
        <v>2000000</v>
      </c>
      <c r="O27" s="24" t="s">
        <v>25</v>
      </c>
      <c r="P27" s="109"/>
      <c r="Q27" s="109"/>
      <c r="R27" s="85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</row>
    <row customFormat="1" r="28" s="102" spans="1:94" x14ac:dyDescent="0.25">
      <c r="A28" s="113">
        <v>26</v>
      </c>
      <c r="B28" s="130" t="s">
        <v>65</v>
      </c>
      <c r="C28" s="3" t="s">
        <v>24</v>
      </c>
      <c r="D28" s="3" t="s">
        <v>24</v>
      </c>
      <c r="E28" s="3" t="s">
        <v>23</v>
      </c>
      <c r="F28" s="119">
        <v>1</v>
      </c>
      <c r="G28" s="167">
        <v>1000</v>
      </c>
      <c r="H28" s="167">
        <v>500</v>
      </c>
      <c r="I28" s="119">
        <v>0.05</v>
      </c>
      <c r="J28" s="167">
        <v>12750</v>
      </c>
      <c r="K28" s="118"/>
      <c r="L28" s="119">
        <v>0</v>
      </c>
      <c r="M28" s="118"/>
      <c r="N28" s="182">
        <v>2000000</v>
      </c>
      <c r="O28" s="24" t="s">
        <v>25</v>
      </c>
      <c r="P28" s="109"/>
      <c r="Q28" s="109"/>
      <c r="R28" s="85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</row>
    <row customFormat="1" r="29" s="102" spans="1:94" x14ac:dyDescent="0.25">
      <c r="A29" s="113">
        <v>27</v>
      </c>
      <c r="B29" s="130" t="s">
        <v>65</v>
      </c>
      <c r="C29" s="3" t="s">
        <v>24</v>
      </c>
      <c r="D29" s="3" t="s">
        <v>23</v>
      </c>
      <c r="E29" s="3" t="s">
        <v>24</v>
      </c>
      <c r="F29" s="119">
        <v>1</v>
      </c>
      <c r="G29" s="167">
        <v>1000</v>
      </c>
      <c r="H29" s="167">
        <v>500</v>
      </c>
      <c r="I29" s="119">
        <v>0.05</v>
      </c>
      <c r="J29" s="167">
        <v>12750</v>
      </c>
      <c r="K29" s="118"/>
      <c r="L29" s="119">
        <v>0</v>
      </c>
      <c r="M29" s="118"/>
      <c r="N29" s="182">
        <v>1000000</v>
      </c>
      <c r="O29" s="24" t="s">
        <v>25</v>
      </c>
      <c r="P29" s="109"/>
      <c r="Q29" s="109"/>
      <c r="R29" s="85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</row>
    <row customFormat="1" r="30" s="102" spans="1:94" x14ac:dyDescent="0.25">
      <c r="A30" s="113">
        <v>28</v>
      </c>
      <c r="B30" s="130" t="s">
        <v>65</v>
      </c>
      <c r="C30" s="3" t="s">
        <v>24</v>
      </c>
      <c r="D30" s="3" t="s">
        <v>23</v>
      </c>
      <c r="E30" s="3" t="s">
        <v>23</v>
      </c>
      <c r="F30" s="119">
        <v>1</v>
      </c>
      <c r="G30" s="167">
        <v>1000</v>
      </c>
      <c r="H30" s="167">
        <v>500</v>
      </c>
      <c r="I30" s="119">
        <v>0.05</v>
      </c>
      <c r="J30" s="167">
        <v>12750</v>
      </c>
      <c r="K30" s="118"/>
      <c r="L30" s="119">
        <v>0</v>
      </c>
      <c r="M30" s="118"/>
      <c r="N30" s="182">
        <v>1000000</v>
      </c>
      <c r="O30" s="24" t="s">
        <v>25</v>
      </c>
      <c r="P30" s="109"/>
      <c r="Q30" s="109"/>
      <c r="R30" s="85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</row>
    <row r="31" spans="1:94" x14ac:dyDescent="0.25">
      <c r="A31" s="114">
        <v>29</v>
      </c>
      <c r="B31" s="163" t="s">
        <v>1</v>
      </c>
      <c r="C31" s="18" t="s">
        <v>23</v>
      </c>
      <c r="D31" s="18" t="s">
        <v>24</v>
      </c>
      <c r="E31" s="18" t="s">
        <v>24</v>
      </c>
      <c r="F31" s="124">
        <v>1</v>
      </c>
      <c r="G31" s="167">
        <v>3500</v>
      </c>
      <c r="H31" s="167">
        <v>3000</v>
      </c>
      <c r="I31" s="126">
        <v>0.1</v>
      </c>
      <c r="J31" s="166"/>
      <c r="K31" s="105"/>
      <c r="L31" s="128"/>
      <c r="M31" s="105"/>
      <c r="N31" s="181">
        <v>2500000</v>
      </c>
      <c r="O31" s="25" t="s">
        <v>25</v>
      </c>
      <c r="P31" s="36"/>
      <c r="Q31" s="36"/>
      <c r="R31" s="85"/>
    </row>
    <row r="32" spans="1:94" x14ac:dyDescent="0.25">
      <c r="A32" s="114">
        <v>30</v>
      </c>
      <c r="B32" s="163" t="s">
        <v>1</v>
      </c>
      <c r="C32" s="18" t="s">
        <v>23</v>
      </c>
      <c r="D32" s="18" t="s">
        <v>24</v>
      </c>
      <c r="E32" s="18" t="s">
        <v>23</v>
      </c>
      <c r="F32" s="124">
        <v>1</v>
      </c>
      <c r="G32" s="167">
        <v>3500</v>
      </c>
      <c r="H32" s="167">
        <v>3000</v>
      </c>
      <c r="I32" s="126">
        <v>0.1</v>
      </c>
      <c r="J32" s="166"/>
      <c r="K32" s="105"/>
      <c r="L32" s="128"/>
      <c r="M32" s="105"/>
      <c r="N32" s="181">
        <v>2500000</v>
      </c>
      <c r="O32" s="25" t="s">
        <v>25</v>
      </c>
      <c r="P32" s="36"/>
      <c r="Q32" s="36"/>
      <c r="R32" s="85"/>
    </row>
    <row r="33" spans="1:18" x14ac:dyDescent="0.25">
      <c r="A33" s="114">
        <v>31</v>
      </c>
      <c r="B33" s="163" t="s">
        <v>1</v>
      </c>
      <c r="C33" s="18" t="s">
        <v>23</v>
      </c>
      <c r="D33" s="18" t="s">
        <v>23</v>
      </c>
      <c r="E33" s="18" t="s">
        <v>24</v>
      </c>
      <c r="F33" s="124">
        <v>1</v>
      </c>
      <c r="G33" s="167">
        <v>3500</v>
      </c>
      <c r="H33" s="167">
        <v>3000</v>
      </c>
      <c r="I33" s="126">
        <v>0.1</v>
      </c>
      <c r="J33" s="166"/>
      <c r="K33" s="105"/>
      <c r="L33" s="128"/>
      <c r="M33" s="105"/>
      <c r="N33" s="181">
        <v>1000000</v>
      </c>
      <c r="O33" s="25" t="s">
        <v>25</v>
      </c>
      <c r="P33" s="36"/>
      <c r="Q33" s="36"/>
      <c r="R33" s="85"/>
    </row>
    <row r="34" spans="1:18" x14ac:dyDescent="0.25">
      <c r="A34" s="114">
        <v>32</v>
      </c>
      <c r="B34" s="163" t="s">
        <v>1</v>
      </c>
      <c r="C34" s="18" t="s">
        <v>23</v>
      </c>
      <c r="D34" s="18" t="s">
        <v>23</v>
      </c>
      <c r="E34" s="18" t="s">
        <v>23</v>
      </c>
      <c r="F34" s="124">
        <v>1</v>
      </c>
      <c r="G34" s="167">
        <v>3500</v>
      </c>
      <c r="H34" s="167">
        <v>3000</v>
      </c>
      <c r="I34" s="126">
        <v>0.1</v>
      </c>
      <c r="J34" s="166"/>
      <c r="K34" s="105"/>
      <c r="L34" s="128"/>
      <c r="M34" s="105"/>
      <c r="N34" s="181">
        <v>1000000</v>
      </c>
      <c r="O34" s="25" t="s">
        <v>25</v>
      </c>
      <c r="P34" s="36"/>
      <c r="Q34" s="36"/>
      <c r="R34" s="85"/>
    </row>
    <row r="35" spans="1:18" x14ac:dyDescent="0.25">
      <c r="A35" s="114">
        <v>33</v>
      </c>
      <c r="B35" s="4" t="s">
        <v>61</v>
      </c>
      <c r="C35" s="18" t="s">
        <v>24</v>
      </c>
      <c r="D35" s="18" t="s">
        <v>24</v>
      </c>
      <c r="E35" s="18" t="s">
        <v>24</v>
      </c>
      <c r="F35" s="126">
        <v>1</v>
      </c>
      <c r="G35" s="167">
        <v>0</v>
      </c>
      <c r="H35" s="167">
        <v>0</v>
      </c>
      <c r="I35" s="126">
        <v>0.05</v>
      </c>
      <c r="J35" s="166"/>
      <c r="K35" s="131"/>
      <c r="L35" s="126">
        <v>0</v>
      </c>
      <c r="M35" s="131">
        <v>3000</v>
      </c>
      <c r="N35" s="181">
        <v>2500000</v>
      </c>
      <c r="O35" s="25" t="s">
        <v>25</v>
      </c>
      <c r="P35" s="38"/>
      <c r="Q35" s="36"/>
      <c r="R35" s="85"/>
    </row>
    <row r="36" spans="1:18" x14ac:dyDescent="0.25">
      <c r="A36" s="114">
        <v>34</v>
      </c>
      <c r="B36" s="4" t="s">
        <v>61</v>
      </c>
      <c r="C36" s="18" t="s">
        <v>24</v>
      </c>
      <c r="D36" s="18" t="s">
        <v>24</v>
      </c>
      <c r="E36" s="18" t="s">
        <v>23</v>
      </c>
      <c r="F36" s="126">
        <v>1</v>
      </c>
      <c r="G36" s="167">
        <v>0</v>
      </c>
      <c r="H36" s="167">
        <v>0</v>
      </c>
      <c r="I36" s="126">
        <v>0.05</v>
      </c>
      <c r="J36" s="166"/>
      <c r="K36" s="131"/>
      <c r="L36" s="126">
        <v>0</v>
      </c>
      <c r="M36" s="131">
        <v>3000</v>
      </c>
      <c r="N36" s="181">
        <v>2500000</v>
      </c>
      <c r="O36" s="25" t="s">
        <v>25</v>
      </c>
      <c r="P36" s="38"/>
      <c r="Q36" s="36"/>
      <c r="R36" s="85"/>
    </row>
    <row r="37" spans="1:18" x14ac:dyDescent="0.25">
      <c r="A37" s="114">
        <v>35</v>
      </c>
      <c r="B37" s="4" t="s">
        <v>61</v>
      </c>
      <c r="C37" s="18" t="s">
        <v>24</v>
      </c>
      <c r="D37" s="18" t="s">
        <v>23</v>
      </c>
      <c r="E37" s="18" t="s">
        <v>24</v>
      </c>
      <c r="F37" s="126">
        <v>1</v>
      </c>
      <c r="G37" s="167">
        <v>1500</v>
      </c>
      <c r="H37" s="167">
        <v>1500</v>
      </c>
      <c r="I37" s="126">
        <v>0.05</v>
      </c>
      <c r="J37" s="166"/>
      <c r="K37" s="131"/>
      <c r="L37" s="132">
        <v>0</v>
      </c>
      <c r="M37" s="131"/>
      <c r="N37" s="181">
        <v>1000000</v>
      </c>
      <c r="O37" s="25" t="s">
        <v>25</v>
      </c>
      <c r="P37" s="38"/>
      <c r="Q37" s="36"/>
      <c r="R37" s="85"/>
    </row>
    <row r="38" spans="1:18" x14ac:dyDescent="0.25">
      <c r="A38" s="114">
        <v>36</v>
      </c>
      <c r="B38" s="4" t="s">
        <v>61</v>
      </c>
      <c r="C38" s="18" t="s">
        <v>24</v>
      </c>
      <c r="D38" s="18" t="s">
        <v>23</v>
      </c>
      <c r="E38" s="18" t="s">
        <v>23</v>
      </c>
      <c r="F38" s="126">
        <v>1</v>
      </c>
      <c r="G38" s="167">
        <v>1500</v>
      </c>
      <c r="H38" s="167">
        <v>1500</v>
      </c>
      <c r="I38" s="126">
        <v>0.05</v>
      </c>
      <c r="J38" s="166"/>
      <c r="K38" s="131"/>
      <c r="L38" s="132">
        <v>0</v>
      </c>
      <c r="M38" s="131"/>
      <c r="N38" s="181">
        <v>1000000</v>
      </c>
      <c r="O38" s="25" t="s">
        <v>25</v>
      </c>
      <c r="P38" s="38"/>
      <c r="Q38" s="36"/>
      <c r="R38" s="85"/>
    </row>
    <row r="39" spans="1:18" x14ac:dyDescent="0.25">
      <c r="A39" s="115">
        <v>37</v>
      </c>
      <c r="B39" s="162" t="s">
        <v>2</v>
      </c>
      <c r="C39" s="19" t="s">
        <v>23</v>
      </c>
      <c r="D39" s="19" t="s">
        <v>24</v>
      </c>
      <c r="E39" s="19" t="s">
        <v>24</v>
      </c>
      <c r="F39" s="133">
        <v>1</v>
      </c>
      <c r="G39" s="167">
        <v>3500</v>
      </c>
      <c r="H39" s="167">
        <v>3500</v>
      </c>
      <c r="I39" s="135">
        <v>0.1</v>
      </c>
      <c r="J39" s="166"/>
      <c r="K39" s="106"/>
      <c r="L39" s="137"/>
      <c r="M39" s="106"/>
      <c r="N39" s="181">
        <v>1500000</v>
      </c>
      <c r="O39" s="26" t="s">
        <v>25</v>
      </c>
      <c r="P39" s="39"/>
      <c r="Q39" s="39"/>
      <c r="R39" s="85"/>
    </row>
    <row r="40" spans="1:18" x14ac:dyDescent="0.25">
      <c r="A40" s="115">
        <v>38</v>
      </c>
      <c r="B40" s="162" t="s">
        <v>2</v>
      </c>
      <c r="C40" s="19" t="s">
        <v>23</v>
      </c>
      <c r="D40" s="19" t="s">
        <v>24</v>
      </c>
      <c r="E40" s="19" t="s">
        <v>23</v>
      </c>
      <c r="F40" s="104">
        <v>1</v>
      </c>
      <c r="G40" s="167">
        <v>3500</v>
      </c>
      <c r="H40" s="167">
        <v>3500</v>
      </c>
      <c r="I40" s="101">
        <v>0.1</v>
      </c>
      <c r="J40" s="166"/>
      <c r="K40" s="140"/>
      <c r="L40" s="141"/>
      <c r="M40" s="140"/>
      <c r="N40" s="181">
        <v>1500000</v>
      </c>
      <c r="O40" s="26" t="s">
        <v>25</v>
      </c>
      <c r="P40" s="39"/>
      <c r="Q40" s="39"/>
      <c r="R40" s="85"/>
    </row>
    <row r="41" spans="1:18" x14ac:dyDescent="0.25">
      <c r="A41" s="115">
        <v>39</v>
      </c>
      <c r="B41" s="162" t="s">
        <v>2</v>
      </c>
      <c r="C41" s="19" t="s">
        <v>23</v>
      </c>
      <c r="D41" s="19" t="s">
        <v>23</v>
      </c>
      <c r="E41" s="19" t="s">
        <v>24</v>
      </c>
      <c r="F41" s="104">
        <v>1</v>
      </c>
      <c r="G41" s="167">
        <v>3500</v>
      </c>
      <c r="H41" s="167">
        <v>3500</v>
      </c>
      <c r="I41" s="101">
        <v>0.1</v>
      </c>
      <c r="J41" s="166"/>
      <c r="K41" s="140"/>
      <c r="L41" s="141"/>
      <c r="M41" s="140"/>
      <c r="N41" s="181">
        <v>1500000</v>
      </c>
      <c r="O41" s="26" t="s">
        <v>25</v>
      </c>
      <c r="P41" s="39"/>
      <c r="Q41" s="39"/>
      <c r="R41" s="85"/>
    </row>
    <row r="42" spans="1:18" x14ac:dyDescent="0.25">
      <c r="A42" s="115">
        <v>40</v>
      </c>
      <c r="B42" s="162" t="s">
        <v>2</v>
      </c>
      <c r="C42" s="19" t="s">
        <v>23</v>
      </c>
      <c r="D42" s="19" t="s">
        <v>23</v>
      </c>
      <c r="E42" s="19" t="s">
        <v>23</v>
      </c>
      <c r="F42" s="104">
        <v>1</v>
      </c>
      <c r="G42" s="167">
        <v>3500</v>
      </c>
      <c r="H42" s="167">
        <v>3500</v>
      </c>
      <c r="I42" s="101">
        <v>0.1</v>
      </c>
      <c r="J42" s="166"/>
      <c r="K42" s="140"/>
      <c r="L42" s="141"/>
      <c r="M42" s="140"/>
      <c r="N42" s="181">
        <v>1500000</v>
      </c>
      <c r="O42" s="26" t="s">
        <v>25</v>
      </c>
      <c r="P42" s="39"/>
      <c r="Q42" s="39"/>
      <c r="R42" s="85"/>
    </row>
    <row r="43" spans="1:18" x14ac:dyDescent="0.25">
      <c r="A43" s="115">
        <v>41</v>
      </c>
      <c r="B43" s="5" t="s">
        <v>60</v>
      </c>
      <c r="C43" s="19" t="s">
        <v>24</v>
      </c>
      <c r="D43" s="19" t="s">
        <v>24</v>
      </c>
      <c r="E43" s="19" t="s">
        <v>24</v>
      </c>
      <c r="F43" s="101">
        <v>1</v>
      </c>
      <c r="G43" s="167">
        <v>0</v>
      </c>
      <c r="H43" s="167">
        <v>0</v>
      </c>
      <c r="I43" s="101">
        <v>0</v>
      </c>
      <c r="J43" s="166"/>
      <c r="K43" s="142"/>
      <c r="L43" s="143">
        <v>0.05</v>
      </c>
      <c r="M43" s="142">
        <v>3000</v>
      </c>
      <c r="N43" s="181">
        <v>1500000</v>
      </c>
      <c r="O43" s="26" t="s">
        <v>25</v>
      </c>
      <c r="P43" s="51">
        <v>400000</v>
      </c>
      <c r="Q43" s="51" t="s">
        <v>24</v>
      </c>
      <c r="R43" s="85"/>
    </row>
    <row r="44" spans="1:18" x14ac:dyDescent="0.25">
      <c r="A44" s="115">
        <v>42</v>
      </c>
      <c r="B44" s="5" t="s">
        <v>60</v>
      </c>
      <c r="C44" s="19" t="s">
        <v>24</v>
      </c>
      <c r="D44" s="19" t="s">
        <v>24</v>
      </c>
      <c r="E44" s="19" t="s">
        <v>23</v>
      </c>
      <c r="F44" s="101">
        <v>1</v>
      </c>
      <c r="G44" s="167">
        <v>0</v>
      </c>
      <c r="H44" s="167">
        <v>0</v>
      </c>
      <c r="I44" s="101">
        <v>0</v>
      </c>
      <c r="J44" s="166"/>
      <c r="K44" s="142"/>
      <c r="L44" s="143">
        <v>0.05</v>
      </c>
      <c r="M44" s="142">
        <v>0</v>
      </c>
      <c r="N44" s="181">
        <v>1500000</v>
      </c>
      <c r="O44" s="26" t="s">
        <v>25</v>
      </c>
      <c r="P44" s="51">
        <v>400000</v>
      </c>
      <c r="Q44" s="51" t="s">
        <v>24</v>
      </c>
      <c r="R44" s="85"/>
    </row>
    <row r="45" spans="1:18" x14ac:dyDescent="0.25">
      <c r="A45" s="115">
        <v>43</v>
      </c>
      <c r="B45" s="5" t="s">
        <v>60</v>
      </c>
      <c r="C45" s="19" t="s">
        <v>24</v>
      </c>
      <c r="D45" s="19" t="s">
        <v>23</v>
      </c>
      <c r="E45" s="19" t="s">
        <v>24</v>
      </c>
      <c r="F45" s="101">
        <v>1</v>
      </c>
      <c r="G45" s="167">
        <v>0</v>
      </c>
      <c r="H45" s="167">
        <v>0</v>
      </c>
      <c r="I45" s="101">
        <v>0</v>
      </c>
      <c r="J45" s="166"/>
      <c r="K45" s="142"/>
      <c r="L45" s="143">
        <v>0.05</v>
      </c>
      <c r="M45" s="142"/>
      <c r="N45" s="181">
        <v>1500000</v>
      </c>
      <c r="O45" s="26" t="s">
        <v>25</v>
      </c>
      <c r="P45" s="51">
        <v>400000</v>
      </c>
      <c r="Q45" s="51" t="s">
        <v>24</v>
      </c>
      <c r="R45" s="85"/>
    </row>
    <row r="46" spans="1:18" x14ac:dyDescent="0.25">
      <c r="A46" s="115">
        <v>44</v>
      </c>
      <c r="B46" s="5" t="s">
        <v>60</v>
      </c>
      <c r="C46" s="19" t="s">
        <v>24</v>
      </c>
      <c r="D46" s="19" t="s">
        <v>23</v>
      </c>
      <c r="E46" s="19" t="s">
        <v>23</v>
      </c>
      <c r="F46" s="101">
        <v>1</v>
      </c>
      <c r="G46" s="167">
        <v>0</v>
      </c>
      <c r="H46" s="167">
        <v>0</v>
      </c>
      <c r="I46" s="101">
        <v>0</v>
      </c>
      <c r="J46" s="166"/>
      <c r="K46" s="142"/>
      <c r="L46" s="143">
        <v>0.05</v>
      </c>
      <c r="M46" s="142"/>
      <c r="N46" s="181">
        <v>1500000</v>
      </c>
      <c r="O46" s="26" t="s">
        <v>25</v>
      </c>
      <c r="P46" s="51">
        <v>400000</v>
      </c>
      <c r="Q46" s="51" t="s">
        <v>24</v>
      </c>
      <c r="R46" s="85"/>
    </row>
    <row r="47" spans="1:18" x14ac:dyDescent="0.25">
      <c r="A47" s="115">
        <v>45</v>
      </c>
      <c r="B47" s="86" t="s">
        <v>59</v>
      </c>
      <c r="C47" s="19" t="s">
        <v>24</v>
      </c>
      <c r="D47" s="19" t="s">
        <v>24</v>
      </c>
      <c r="E47" s="19" t="s">
        <v>24</v>
      </c>
      <c r="F47" s="101">
        <v>1</v>
      </c>
      <c r="G47" s="167">
        <v>0</v>
      </c>
      <c r="H47" s="167">
        <v>0</v>
      </c>
      <c r="I47" s="101">
        <v>0</v>
      </c>
      <c r="J47" s="166"/>
      <c r="K47" s="142"/>
      <c r="L47" s="143">
        <v>0.05</v>
      </c>
      <c r="M47" s="142">
        <v>3000</v>
      </c>
      <c r="N47" s="181">
        <v>1500000</v>
      </c>
      <c r="O47" s="26" t="s">
        <v>25</v>
      </c>
      <c r="P47" s="51">
        <v>400000</v>
      </c>
      <c r="Q47" s="51" t="s">
        <v>24</v>
      </c>
      <c r="R47" s="85"/>
    </row>
    <row r="48" spans="1:18" x14ac:dyDescent="0.25">
      <c r="A48" s="115">
        <v>46</v>
      </c>
      <c r="B48" s="86" t="s">
        <v>59</v>
      </c>
      <c r="C48" s="19" t="s">
        <v>24</v>
      </c>
      <c r="D48" s="19" t="s">
        <v>24</v>
      </c>
      <c r="E48" s="19" t="s">
        <v>23</v>
      </c>
      <c r="F48" s="101">
        <v>1</v>
      </c>
      <c r="G48" s="167">
        <v>3500</v>
      </c>
      <c r="H48" s="167">
        <v>0</v>
      </c>
      <c r="I48" s="101">
        <v>0</v>
      </c>
      <c r="J48" s="166"/>
      <c r="K48" s="142"/>
      <c r="L48" s="143">
        <v>0.05</v>
      </c>
      <c r="M48" s="142">
        <v>0</v>
      </c>
      <c r="N48" s="181">
        <v>1500000</v>
      </c>
      <c r="O48" s="26" t="s">
        <v>25</v>
      </c>
      <c r="P48" s="51">
        <v>400000</v>
      </c>
      <c r="Q48" s="51" t="s">
        <v>24</v>
      </c>
      <c r="R48" s="85" t="s">
        <v>49</v>
      </c>
    </row>
    <row r="49" spans="1:18" x14ac:dyDescent="0.25">
      <c r="A49" s="115">
        <v>47</v>
      </c>
      <c r="B49" s="86" t="s">
        <v>59</v>
      </c>
      <c r="C49" s="19" t="s">
        <v>24</v>
      </c>
      <c r="D49" s="19" t="s">
        <v>23</v>
      </c>
      <c r="E49" s="19" t="s">
        <v>24</v>
      </c>
      <c r="F49" s="101">
        <v>1</v>
      </c>
      <c r="G49" s="167">
        <v>0</v>
      </c>
      <c r="H49" s="167">
        <v>0</v>
      </c>
      <c r="I49" s="101">
        <v>0</v>
      </c>
      <c r="J49" s="166"/>
      <c r="K49" s="142"/>
      <c r="L49" s="143">
        <v>0.05</v>
      </c>
      <c r="M49" s="142"/>
      <c r="N49" s="181">
        <v>1500000</v>
      </c>
      <c r="O49" s="26" t="s">
        <v>25</v>
      </c>
      <c r="P49" s="51">
        <v>400000</v>
      </c>
      <c r="Q49" s="51" t="s">
        <v>24</v>
      </c>
      <c r="R49" s="85"/>
    </row>
    <row r="50" spans="1:18" x14ac:dyDescent="0.25">
      <c r="A50" s="115">
        <v>48</v>
      </c>
      <c r="B50" s="86" t="s">
        <v>59</v>
      </c>
      <c r="C50" s="19" t="s">
        <v>24</v>
      </c>
      <c r="D50" s="19" t="s">
        <v>23</v>
      </c>
      <c r="E50" s="19" t="s">
        <v>23</v>
      </c>
      <c r="F50" s="101">
        <v>1</v>
      </c>
      <c r="G50" s="167">
        <v>3500</v>
      </c>
      <c r="H50" s="167">
        <v>0</v>
      </c>
      <c r="I50" s="101">
        <v>0</v>
      </c>
      <c r="J50" s="166"/>
      <c r="K50" s="142"/>
      <c r="L50" s="143">
        <v>0.05</v>
      </c>
      <c r="M50" s="142"/>
      <c r="N50" s="181">
        <v>1500000</v>
      </c>
      <c r="O50" s="26" t="s">
        <v>25</v>
      </c>
      <c r="P50" s="51">
        <v>400000</v>
      </c>
      <c r="Q50" s="51" t="s">
        <v>24</v>
      </c>
      <c r="R50" s="85" t="s">
        <v>49</v>
      </c>
    </row>
    <row r="51" spans="1:18" x14ac:dyDescent="0.25">
      <c r="A51" s="111">
        <v>49</v>
      </c>
      <c r="B51" s="6" t="s">
        <v>3</v>
      </c>
      <c r="C51" s="21" t="s">
        <v>23</v>
      </c>
      <c r="D51" s="21" t="s">
        <v>24</v>
      </c>
      <c r="E51" s="21" t="s">
        <v>24</v>
      </c>
      <c r="F51" s="8">
        <v>1</v>
      </c>
      <c r="G51" s="167">
        <v>3500</v>
      </c>
      <c r="H51" s="167">
        <v>3500</v>
      </c>
      <c r="I51" s="22">
        <v>0.1</v>
      </c>
      <c r="J51" s="166"/>
      <c r="K51" s="11"/>
      <c r="L51" s="10"/>
      <c r="M51" s="11"/>
      <c r="N51" s="181">
        <v>1500000</v>
      </c>
      <c r="O51" s="27" t="s">
        <v>25</v>
      </c>
      <c r="P51" s="41"/>
      <c r="Q51" s="41"/>
      <c r="R51" s="85"/>
    </row>
    <row r="52" spans="1:18" x14ac:dyDescent="0.25">
      <c r="A52" s="111">
        <v>50</v>
      </c>
      <c r="B52" s="6" t="s">
        <v>3</v>
      </c>
      <c r="C52" s="21" t="s">
        <v>23</v>
      </c>
      <c r="D52" s="21" t="s">
        <v>24</v>
      </c>
      <c r="E52" s="21" t="s">
        <v>23</v>
      </c>
      <c r="F52" s="8">
        <v>1</v>
      </c>
      <c r="G52" s="167">
        <v>3500</v>
      </c>
      <c r="H52" s="167">
        <v>3500</v>
      </c>
      <c r="I52" s="22">
        <v>0.1</v>
      </c>
      <c r="J52" s="166"/>
      <c r="K52" s="11"/>
      <c r="L52" s="10"/>
      <c r="M52" s="11"/>
      <c r="N52" s="181">
        <v>1500000</v>
      </c>
      <c r="O52" s="27" t="s">
        <v>25</v>
      </c>
      <c r="P52" s="41"/>
      <c r="Q52" s="41"/>
      <c r="R52" s="85"/>
    </row>
    <row r="53" spans="1:18" x14ac:dyDescent="0.25">
      <c r="A53" s="111">
        <v>51</v>
      </c>
      <c r="B53" s="6" t="s">
        <v>3</v>
      </c>
      <c r="C53" s="21" t="s">
        <v>23</v>
      </c>
      <c r="D53" s="21" t="s">
        <v>23</v>
      </c>
      <c r="E53" s="21" t="s">
        <v>24</v>
      </c>
      <c r="F53" s="8">
        <v>1</v>
      </c>
      <c r="G53" s="167">
        <v>3500</v>
      </c>
      <c r="H53" s="167">
        <v>3500</v>
      </c>
      <c r="I53" s="22">
        <v>0.1</v>
      </c>
      <c r="J53" s="166"/>
      <c r="K53" s="11"/>
      <c r="L53" s="10"/>
      <c r="M53" s="11"/>
      <c r="N53" s="181">
        <v>1500000</v>
      </c>
      <c r="O53" s="27" t="s">
        <v>25</v>
      </c>
      <c r="P53" s="41"/>
      <c r="Q53" s="41"/>
      <c r="R53" s="85"/>
    </row>
    <row r="54" spans="1:18" x14ac:dyDescent="0.25">
      <c r="A54" s="111">
        <v>52</v>
      </c>
      <c r="B54" s="6" t="s">
        <v>3</v>
      </c>
      <c r="C54" s="21" t="s">
        <v>23</v>
      </c>
      <c r="D54" s="21" t="s">
        <v>23</v>
      </c>
      <c r="E54" s="21" t="s">
        <v>23</v>
      </c>
      <c r="F54" s="8">
        <v>1</v>
      </c>
      <c r="G54" s="167">
        <v>3500</v>
      </c>
      <c r="H54" s="167">
        <v>3500</v>
      </c>
      <c r="I54" s="22">
        <v>0.1</v>
      </c>
      <c r="J54" s="166"/>
      <c r="K54" s="11"/>
      <c r="L54" s="10"/>
      <c r="M54" s="11"/>
      <c r="N54" s="181">
        <v>1500000</v>
      </c>
      <c r="O54" s="27" t="s">
        <v>25</v>
      </c>
      <c r="P54" s="41"/>
      <c r="Q54" s="41"/>
      <c r="R54" s="85"/>
    </row>
    <row r="55" spans="1:18" x14ac:dyDescent="0.25">
      <c r="A55" s="111">
        <v>53</v>
      </c>
      <c r="B55" s="6" t="s">
        <v>26</v>
      </c>
      <c r="C55" s="11" t="s">
        <v>24</v>
      </c>
      <c r="D55" s="11" t="s">
        <v>24</v>
      </c>
      <c r="E55" s="11" t="s">
        <v>24</v>
      </c>
      <c r="F55" s="8">
        <v>1</v>
      </c>
      <c r="G55" s="167">
        <v>0</v>
      </c>
      <c r="H55" s="167">
        <v>0</v>
      </c>
      <c r="I55" s="8">
        <v>0</v>
      </c>
      <c r="J55" s="176"/>
      <c r="K55" s="11"/>
      <c r="L55" s="10">
        <v>0.1</v>
      </c>
      <c r="M55" s="11">
        <v>3000</v>
      </c>
      <c r="N55" s="182">
        <v>1500000</v>
      </c>
      <c r="O55" s="27" t="s">
        <v>25</v>
      </c>
      <c r="P55" s="41"/>
      <c r="Q55" s="41"/>
      <c r="R55" s="85"/>
    </row>
    <row r="56" spans="1:18" x14ac:dyDescent="0.25">
      <c r="A56" s="111">
        <v>54</v>
      </c>
      <c r="B56" s="6" t="s">
        <v>26</v>
      </c>
      <c r="C56" s="11" t="s">
        <v>24</v>
      </c>
      <c r="D56" s="11" t="s">
        <v>24</v>
      </c>
      <c r="E56" s="11" t="s">
        <v>23</v>
      </c>
      <c r="F56" s="8">
        <v>1</v>
      </c>
      <c r="G56" s="167">
        <v>0</v>
      </c>
      <c r="H56" s="167">
        <v>0</v>
      </c>
      <c r="I56" s="8">
        <v>0</v>
      </c>
      <c r="J56" s="176"/>
      <c r="K56" s="11"/>
      <c r="L56" s="10">
        <v>0.1</v>
      </c>
      <c r="M56" s="11">
        <v>3000</v>
      </c>
      <c r="N56" s="182">
        <v>1500000</v>
      </c>
      <c r="O56" s="27" t="s">
        <v>25</v>
      </c>
      <c r="P56" s="41"/>
      <c r="Q56" s="41"/>
      <c r="R56" s="85"/>
    </row>
    <row r="57" spans="1:18" x14ac:dyDescent="0.25">
      <c r="A57" s="111">
        <v>55</v>
      </c>
      <c r="B57" s="6" t="s">
        <v>26</v>
      </c>
      <c r="C57" s="11" t="s">
        <v>24</v>
      </c>
      <c r="D57" s="11" t="s">
        <v>23</v>
      </c>
      <c r="E57" s="11" t="s">
        <v>24</v>
      </c>
      <c r="F57" s="10">
        <v>1</v>
      </c>
      <c r="G57" s="167">
        <v>2000</v>
      </c>
      <c r="H57" s="167">
        <v>2000</v>
      </c>
      <c r="I57" s="8">
        <v>0</v>
      </c>
      <c r="J57" s="177"/>
      <c r="K57" s="11"/>
      <c r="L57" s="8">
        <v>0.1</v>
      </c>
      <c r="M57" s="11"/>
      <c r="N57" s="182">
        <v>1500000</v>
      </c>
      <c r="O57" s="27" t="s">
        <v>25</v>
      </c>
      <c r="P57" s="41"/>
      <c r="Q57" s="41"/>
      <c r="R57" s="85"/>
    </row>
    <row r="58" spans="1:18" x14ac:dyDescent="0.25">
      <c r="A58" s="111">
        <v>56</v>
      </c>
      <c r="B58" s="6" t="s">
        <v>26</v>
      </c>
      <c r="C58" s="11" t="s">
        <v>24</v>
      </c>
      <c r="D58" s="11" t="s">
        <v>23</v>
      </c>
      <c r="E58" s="11" t="s">
        <v>23</v>
      </c>
      <c r="F58" s="10">
        <v>1</v>
      </c>
      <c r="G58" s="167">
        <v>2000</v>
      </c>
      <c r="H58" s="167">
        <v>2000</v>
      </c>
      <c r="I58" s="8">
        <v>0</v>
      </c>
      <c r="J58" s="177"/>
      <c r="K58" s="11"/>
      <c r="L58" s="8">
        <v>0.1</v>
      </c>
      <c r="M58" s="11"/>
      <c r="N58" s="182">
        <v>1500000</v>
      </c>
      <c r="O58" s="27" t="s">
        <v>25</v>
      </c>
      <c r="P58" s="41"/>
      <c r="Q58" s="41"/>
      <c r="R58" s="85"/>
    </row>
    <row r="59" spans="1:18" x14ac:dyDescent="0.25">
      <c r="A59" s="111">
        <v>57</v>
      </c>
      <c r="B59" s="6" t="s">
        <v>27</v>
      </c>
      <c r="C59" s="21" t="s">
        <v>24</v>
      </c>
      <c r="D59" s="21" t="s">
        <v>24</v>
      </c>
      <c r="E59" s="21" t="s">
        <v>24</v>
      </c>
      <c r="F59" s="20">
        <v>1</v>
      </c>
      <c r="G59" s="167">
        <v>0</v>
      </c>
      <c r="H59" s="167">
        <v>0</v>
      </c>
      <c r="I59" s="22">
        <v>0</v>
      </c>
      <c r="J59" s="178"/>
      <c r="K59" s="21"/>
      <c r="L59" s="22">
        <v>0.05</v>
      </c>
      <c r="M59" s="21">
        <v>3000</v>
      </c>
      <c r="N59" s="182">
        <v>1500000</v>
      </c>
      <c r="O59" s="27" t="s">
        <v>25</v>
      </c>
      <c r="P59" s="43"/>
      <c r="Q59" s="41"/>
      <c r="R59" s="85"/>
    </row>
    <row r="60" spans="1:18" x14ac:dyDescent="0.25">
      <c r="A60" s="111">
        <v>58</v>
      </c>
      <c r="B60" s="6" t="s">
        <v>27</v>
      </c>
      <c r="C60" s="21" t="s">
        <v>24</v>
      </c>
      <c r="D60" s="21" t="s">
        <v>24</v>
      </c>
      <c r="E60" s="21" t="s">
        <v>23</v>
      </c>
      <c r="F60" s="20">
        <v>1</v>
      </c>
      <c r="G60" s="167">
        <v>0</v>
      </c>
      <c r="H60" s="167">
        <v>0</v>
      </c>
      <c r="I60" s="22">
        <v>0</v>
      </c>
      <c r="J60" s="178"/>
      <c r="K60" s="21"/>
      <c r="L60" s="22">
        <v>0.05</v>
      </c>
      <c r="M60" s="21">
        <v>3000</v>
      </c>
      <c r="N60" s="182">
        <v>1500000</v>
      </c>
      <c r="O60" s="27" t="s">
        <v>25</v>
      </c>
      <c r="P60" s="43"/>
      <c r="Q60" s="41"/>
      <c r="R60" s="85"/>
    </row>
    <row r="61" spans="1:18" x14ac:dyDescent="0.25">
      <c r="A61" s="111">
        <v>59</v>
      </c>
      <c r="B61" s="6" t="s">
        <v>27</v>
      </c>
      <c r="C61" s="21" t="s">
        <v>24</v>
      </c>
      <c r="D61" s="21" t="s">
        <v>23</v>
      </c>
      <c r="E61" s="21" t="s">
        <v>24</v>
      </c>
      <c r="F61" s="20">
        <v>1</v>
      </c>
      <c r="G61" s="167">
        <v>0</v>
      </c>
      <c r="H61" s="167">
        <v>0</v>
      </c>
      <c r="I61" s="22">
        <v>0</v>
      </c>
      <c r="J61" s="178"/>
      <c r="K61" s="21"/>
      <c r="L61" s="22">
        <v>0.05</v>
      </c>
      <c r="M61" s="21"/>
      <c r="N61" s="182">
        <v>1500000</v>
      </c>
      <c r="O61" s="27" t="s">
        <v>25</v>
      </c>
      <c r="P61" s="43"/>
      <c r="Q61" s="41"/>
      <c r="R61" s="85"/>
    </row>
    <row r="62" spans="1:18" x14ac:dyDescent="0.25">
      <c r="A62" s="111">
        <v>60</v>
      </c>
      <c r="B62" s="6" t="s">
        <v>27</v>
      </c>
      <c r="C62" s="21" t="s">
        <v>24</v>
      </c>
      <c r="D62" s="21" t="s">
        <v>23</v>
      </c>
      <c r="E62" s="21" t="s">
        <v>23</v>
      </c>
      <c r="F62" s="20">
        <v>1</v>
      </c>
      <c r="G62" s="167">
        <v>0</v>
      </c>
      <c r="H62" s="167">
        <v>0</v>
      </c>
      <c r="I62" s="22">
        <v>0</v>
      </c>
      <c r="J62" s="178"/>
      <c r="K62" s="21"/>
      <c r="L62" s="22">
        <v>0.05</v>
      </c>
      <c r="M62" s="21"/>
      <c r="N62" s="182">
        <v>1500000</v>
      </c>
      <c r="O62" s="27" t="s">
        <v>25</v>
      </c>
      <c r="P62" s="43"/>
      <c r="Q62" s="41"/>
      <c r="R62" s="85"/>
    </row>
    <row r="63" spans="1:18" x14ac:dyDescent="0.25">
      <c r="A63" s="111">
        <v>61</v>
      </c>
      <c r="B63" s="6" t="s">
        <v>31</v>
      </c>
      <c r="C63" s="76" t="s">
        <v>24</v>
      </c>
      <c r="D63" s="76" t="s">
        <v>24</v>
      </c>
      <c r="E63" s="76" t="s">
        <v>24</v>
      </c>
      <c r="F63" s="10">
        <v>1</v>
      </c>
      <c r="G63" s="167">
        <v>0</v>
      </c>
      <c r="H63" s="167">
        <v>0</v>
      </c>
      <c r="I63" s="22">
        <v>0</v>
      </c>
      <c r="J63" s="178"/>
      <c r="K63" s="21"/>
      <c r="L63" s="22">
        <v>0.05</v>
      </c>
      <c r="M63" s="21">
        <v>3000</v>
      </c>
      <c r="N63" s="181">
        <v>1500000</v>
      </c>
      <c r="O63" s="27" t="s">
        <v>25</v>
      </c>
      <c r="P63" s="77"/>
      <c r="Q63" s="78"/>
      <c r="R63" s="85"/>
    </row>
    <row r="64" spans="1:18" x14ac:dyDescent="0.25">
      <c r="A64" s="111">
        <v>62</v>
      </c>
      <c r="B64" s="6" t="s">
        <v>31</v>
      </c>
      <c r="C64" s="76" t="s">
        <v>24</v>
      </c>
      <c r="D64" s="76" t="s">
        <v>24</v>
      </c>
      <c r="E64" s="76" t="s">
        <v>23</v>
      </c>
      <c r="F64" s="10">
        <v>1</v>
      </c>
      <c r="G64" s="167">
        <v>0</v>
      </c>
      <c r="H64" s="167">
        <v>0</v>
      </c>
      <c r="I64" s="22">
        <v>0</v>
      </c>
      <c r="J64" s="178"/>
      <c r="K64" s="21"/>
      <c r="L64" s="22">
        <v>0.05</v>
      </c>
      <c r="M64" s="21">
        <v>3000</v>
      </c>
      <c r="N64" s="181">
        <v>1500000</v>
      </c>
      <c r="O64" s="27" t="s">
        <v>25</v>
      </c>
      <c r="P64" s="77"/>
      <c r="Q64" s="78"/>
      <c r="R64" s="85"/>
    </row>
    <row r="65" spans="1:18" x14ac:dyDescent="0.25">
      <c r="A65" s="111">
        <v>63</v>
      </c>
      <c r="B65" s="6" t="s">
        <v>31</v>
      </c>
      <c r="C65" s="76" t="s">
        <v>24</v>
      </c>
      <c r="D65" s="76" t="s">
        <v>23</v>
      </c>
      <c r="E65" s="76" t="s">
        <v>24</v>
      </c>
      <c r="F65" s="10">
        <v>1</v>
      </c>
      <c r="G65" s="167">
        <v>0</v>
      </c>
      <c r="H65" s="167">
        <v>0</v>
      </c>
      <c r="I65" s="22">
        <v>0</v>
      </c>
      <c r="J65" s="178"/>
      <c r="K65" s="21"/>
      <c r="L65" s="22">
        <v>0.05</v>
      </c>
      <c r="M65" s="21"/>
      <c r="N65" s="181">
        <v>1500000</v>
      </c>
      <c r="O65" s="27" t="s">
        <v>25</v>
      </c>
      <c r="P65" s="77"/>
      <c r="Q65" s="78"/>
      <c r="R65" s="85"/>
    </row>
    <row r="66" spans="1:18" x14ac:dyDescent="0.25">
      <c r="A66" s="111">
        <v>64</v>
      </c>
      <c r="B66" s="6" t="s">
        <v>31</v>
      </c>
      <c r="C66" s="76" t="s">
        <v>24</v>
      </c>
      <c r="D66" s="76" t="s">
        <v>23</v>
      </c>
      <c r="E66" s="76" t="s">
        <v>23</v>
      </c>
      <c r="F66" s="10">
        <v>1</v>
      </c>
      <c r="G66" s="167">
        <v>0</v>
      </c>
      <c r="H66" s="167">
        <v>0</v>
      </c>
      <c r="I66" s="22">
        <v>0</v>
      </c>
      <c r="J66" s="178"/>
      <c r="K66" s="21"/>
      <c r="L66" s="22">
        <v>0.05</v>
      </c>
      <c r="M66" s="21"/>
      <c r="N66" s="181">
        <v>1500000</v>
      </c>
      <c r="O66" s="27" t="s">
        <v>25</v>
      </c>
      <c r="P66" s="77"/>
      <c r="Q66" s="78"/>
      <c r="R66" s="85"/>
    </row>
    <row r="67" spans="1:18" x14ac:dyDescent="0.25">
      <c r="A67" s="111">
        <v>65</v>
      </c>
      <c r="B67" s="6" t="s">
        <v>32</v>
      </c>
      <c r="C67" s="76" t="s">
        <v>24</v>
      </c>
      <c r="D67" s="76" t="s">
        <v>24</v>
      </c>
      <c r="E67" s="76" t="s">
        <v>24</v>
      </c>
      <c r="F67" s="10">
        <v>1</v>
      </c>
      <c r="G67" s="167">
        <v>0</v>
      </c>
      <c r="H67" s="167">
        <v>0</v>
      </c>
      <c r="I67" s="8">
        <v>0</v>
      </c>
      <c r="J67" s="176"/>
      <c r="K67" s="11"/>
      <c r="L67" s="10">
        <v>0.1</v>
      </c>
      <c r="M67" s="11">
        <v>3000</v>
      </c>
      <c r="N67" s="182">
        <v>1500000</v>
      </c>
      <c r="O67" s="27" t="s">
        <v>25</v>
      </c>
      <c r="P67" s="78"/>
      <c r="Q67" s="78"/>
      <c r="R67" s="85"/>
    </row>
    <row r="68" spans="1:18" x14ac:dyDescent="0.25">
      <c r="A68" s="111">
        <v>66</v>
      </c>
      <c r="B68" s="6" t="s">
        <v>32</v>
      </c>
      <c r="C68" s="76" t="s">
        <v>24</v>
      </c>
      <c r="D68" s="76" t="s">
        <v>24</v>
      </c>
      <c r="E68" s="76" t="s">
        <v>23</v>
      </c>
      <c r="F68" s="10">
        <v>1</v>
      </c>
      <c r="G68" s="167">
        <v>0</v>
      </c>
      <c r="H68" s="167">
        <v>0</v>
      </c>
      <c r="I68" s="8">
        <v>0</v>
      </c>
      <c r="J68" s="176"/>
      <c r="K68" s="11"/>
      <c r="L68" s="10">
        <v>0.1</v>
      </c>
      <c r="M68" s="11">
        <v>3000</v>
      </c>
      <c r="N68" s="182">
        <v>1500000</v>
      </c>
      <c r="O68" s="27" t="s">
        <v>25</v>
      </c>
      <c r="P68" s="78"/>
      <c r="Q68" s="78"/>
      <c r="R68" s="85"/>
    </row>
    <row r="69" spans="1:18" x14ac:dyDescent="0.25">
      <c r="A69" s="111">
        <v>67</v>
      </c>
      <c r="B69" s="6" t="s">
        <v>32</v>
      </c>
      <c r="C69" s="76" t="s">
        <v>24</v>
      </c>
      <c r="D69" s="76" t="s">
        <v>23</v>
      </c>
      <c r="E69" s="76" t="s">
        <v>24</v>
      </c>
      <c r="F69" s="10">
        <v>1</v>
      </c>
      <c r="G69" s="167">
        <v>2000</v>
      </c>
      <c r="H69" s="167">
        <v>2000</v>
      </c>
      <c r="I69" s="8">
        <v>0</v>
      </c>
      <c r="J69" s="177"/>
      <c r="K69" s="11"/>
      <c r="L69" s="8">
        <v>0.1</v>
      </c>
      <c r="M69" s="11"/>
      <c r="N69" s="182">
        <v>1500000</v>
      </c>
      <c r="O69" s="27" t="s">
        <v>25</v>
      </c>
      <c r="P69" s="78"/>
      <c r="Q69" s="78"/>
      <c r="R69" s="85"/>
    </row>
    <row r="70" spans="1:18" x14ac:dyDescent="0.25">
      <c r="A70" s="111">
        <v>68</v>
      </c>
      <c r="B70" s="6" t="s">
        <v>32</v>
      </c>
      <c r="C70" s="76" t="s">
        <v>24</v>
      </c>
      <c r="D70" s="76" t="s">
        <v>23</v>
      </c>
      <c r="E70" s="76" t="s">
        <v>23</v>
      </c>
      <c r="F70" s="10">
        <v>1</v>
      </c>
      <c r="G70" s="167">
        <v>2000</v>
      </c>
      <c r="H70" s="167">
        <v>2000</v>
      </c>
      <c r="I70" s="8">
        <v>0</v>
      </c>
      <c r="J70" s="177"/>
      <c r="K70" s="11"/>
      <c r="L70" s="8">
        <v>0.1</v>
      </c>
      <c r="M70" s="11"/>
      <c r="N70" s="182">
        <v>1500000</v>
      </c>
      <c r="O70" s="27" t="s">
        <v>25</v>
      </c>
      <c r="P70" s="78"/>
      <c r="Q70" s="78"/>
      <c r="R70" s="85"/>
    </row>
    <row r="71" spans="1:18" x14ac:dyDescent="0.25">
      <c r="A71" s="116">
        <v>69</v>
      </c>
      <c r="B71" s="161" t="s">
        <v>4</v>
      </c>
      <c r="C71" s="23" t="s">
        <v>23</v>
      </c>
      <c r="D71" s="23" t="s">
        <v>24</v>
      </c>
      <c r="E71" s="23" t="s">
        <v>24</v>
      </c>
      <c r="F71" s="144">
        <v>1</v>
      </c>
      <c r="G71" s="167">
        <v>3500</v>
      </c>
      <c r="H71" s="167">
        <v>2000</v>
      </c>
      <c r="I71" s="146">
        <v>0.1</v>
      </c>
      <c r="J71" s="166"/>
      <c r="K71" s="107"/>
      <c r="L71" s="148"/>
      <c r="M71" s="107"/>
      <c r="N71" s="181">
        <v>1200000</v>
      </c>
      <c r="O71" s="28" t="s">
        <v>25</v>
      </c>
      <c r="P71" s="44"/>
      <c r="Q71" s="44"/>
      <c r="R71" s="85"/>
    </row>
    <row r="72" spans="1:18" x14ac:dyDescent="0.25">
      <c r="A72" s="116">
        <v>70</v>
      </c>
      <c r="B72" s="161" t="s">
        <v>4</v>
      </c>
      <c r="C72" s="23" t="s">
        <v>23</v>
      </c>
      <c r="D72" s="23" t="s">
        <v>24</v>
      </c>
      <c r="E72" s="23" t="s">
        <v>23</v>
      </c>
      <c r="F72" s="144">
        <v>1</v>
      </c>
      <c r="G72" s="167">
        <v>3500</v>
      </c>
      <c r="H72" s="167">
        <v>2000</v>
      </c>
      <c r="I72" s="146">
        <v>0.1</v>
      </c>
      <c r="J72" s="166"/>
      <c r="K72" s="107"/>
      <c r="L72" s="148"/>
      <c r="M72" s="107"/>
      <c r="N72" s="181">
        <v>1200000</v>
      </c>
      <c r="O72" s="28" t="s">
        <v>25</v>
      </c>
      <c r="P72" s="44"/>
      <c r="Q72" s="44"/>
      <c r="R72" s="85"/>
    </row>
    <row r="73" spans="1:18" x14ac:dyDescent="0.25">
      <c r="A73" s="116">
        <v>71</v>
      </c>
      <c r="B73" s="161" t="s">
        <v>4</v>
      </c>
      <c r="C73" s="23" t="s">
        <v>23</v>
      </c>
      <c r="D73" s="23" t="s">
        <v>23</v>
      </c>
      <c r="E73" s="23" t="s">
        <v>24</v>
      </c>
      <c r="F73" s="144">
        <v>1</v>
      </c>
      <c r="G73" s="167">
        <v>3500</v>
      </c>
      <c r="H73" s="167">
        <v>2000</v>
      </c>
      <c r="I73" s="146">
        <v>0.1</v>
      </c>
      <c r="J73" s="166"/>
      <c r="K73" s="107"/>
      <c r="L73" s="148"/>
      <c r="M73" s="107"/>
      <c r="N73" s="181">
        <v>1200000</v>
      </c>
      <c r="O73" s="28" t="s">
        <v>25</v>
      </c>
      <c r="P73" s="44"/>
      <c r="Q73" s="44"/>
      <c r="R73" s="85"/>
    </row>
    <row r="74" spans="1:18" x14ac:dyDescent="0.25">
      <c r="A74" s="116">
        <v>72</v>
      </c>
      <c r="B74" s="161" t="s">
        <v>4</v>
      </c>
      <c r="C74" s="23" t="s">
        <v>23</v>
      </c>
      <c r="D74" s="23" t="s">
        <v>23</v>
      </c>
      <c r="E74" s="23" t="s">
        <v>23</v>
      </c>
      <c r="F74" s="144">
        <v>1</v>
      </c>
      <c r="G74" s="167">
        <v>3500</v>
      </c>
      <c r="H74" s="167">
        <v>2000</v>
      </c>
      <c r="I74" s="146">
        <v>0.1</v>
      </c>
      <c r="J74" s="166"/>
      <c r="K74" s="107"/>
      <c r="L74" s="148"/>
      <c r="M74" s="107"/>
      <c r="N74" s="181">
        <v>1200000</v>
      </c>
      <c r="O74" s="28" t="s">
        <v>25</v>
      </c>
      <c r="P74" s="44"/>
      <c r="Q74" s="44"/>
      <c r="R74" s="85"/>
    </row>
    <row r="75" spans="1:18" x14ac:dyDescent="0.25">
      <c r="A75" s="116">
        <v>73</v>
      </c>
      <c r="B75" s="12" t="s">
        <v>55</v>
      </c>
      <c r="C75" s="23" t="s">
        <v>24</v>
      </c>
      <c r="D75" s="23" t="s">
        <v>24</v>
      </c>
      <c r="E75" s="23" t="s">
        <v>24</v>
      </c>
      <c r="F75" s="146">
        <v>1</v>
      </c>
      <c r="G75" s="173" t="n">
        <f>G71*5%</f>
        <v>175.0</v>
      </c>
      <c r="H75" s="167">
        <v>0</v>
      </c>
      <c r="I75" s="146" t="n">
        <f>I71*50%</f>
        <v>0.05</v>
      </c>
      <c r="J75" s="166"/>
      <c r="K75" s="150"/>
      <c r="L75" s="151">
        <v>0</v>
      </c>
      <c r="M75" s="150">
        <v>3000</v>
      </c>
      <c r="N75" s="181">
        <v>1200000</v>
      </c>
      <c r="O75" s="28" t="s">
        <v>25</v>
      </c>
      <c r="P75" s="54"/>
      <c r="Q75" s="44" t="s">
        <v>24</v>
      </c>
      <c r="R75" s="85"/>
    </row>
    <row r="76" spans="1:18" x14ac:dyDescent="0.25">
      <c r="A76" s="116">
        <v>74</v>
      </c>
      <c r="B76" s="12" t="s">
        <v>55</v>
      </c>
      <c r="C76" s="23" t="s">
        <v>24</v>
      </c>
      <c r="D76" s="23" t="s">
        <v>24</v>
      </c>
      <c r="E76" s="23" t="s">
        <v>23</v>
      </c>
      <c r="F76" s="146">
        <v>1</v>
      </c>
      <c r="G76" s="173" t="n">
        <f ref="G76:G78" si="0" t="shared">G72*5%</f>
        <v>175.0</v>
      </c>
      <c r="H76" s="167">
        <v>0</v>
      </c>
      <c r="I76" s="146" t="n">
        <f ref="I76:I78" si="1" t="shared">I72*50%</f>
        <v>0.05</v>
      </c>
      <c r="J76" s="166"/>
      <c r="K76" s="150"/>
      <c r="L76" s="151">
        <v>0</v>
      </c>
      <c r="M76" s="150">
        <v>3000</v>
      </c>
      <c r="N76" s="181">
        <v>1200000</v>
      </c>
      <c r="O76" s="28" t="s">
        <v>25</v>
      </c>
      <c r="P76" s="54"/>
      <c r="Q76" s="44" t="s">
        <v>24</v>
      </c>
      <c r="R76" s="85"/>
    </row>
    <row r="77" spans="1:18" x14ac:dyDescent="0.25">
      <c r="A77" s="116">
        <v>75</v>
      </c>
      <c r="B77" s="12" t="s">
        <v>55</v>
      </c>
      <c r="C77" s="23" t="s">
        <v>24</v>
      </c>
      <c r="D77" s="23" t="s">
        <v>23</v>
      </c>
      <c r="E77" s="23" t="s">
        <v>24</v>
      </c>
      <c r="F77" s="146">
        <v>1</v>
      </c>
      <c r="G77" s="173" t="n">
        <f si="0" t="shared"/>
        <v>175.0</v>
      </c>
      <c r="H77" s="167">
        <v>0</v>
      </c>
      <c r="I77" s="146" t="n">
        <f si="1" t="shared"/>
        <v>0.05</v>
      </c>
      <c r="J77" s="166"/>
      <c r="K77" s="150"/>
      <c r="L77" s="151">
        <v>0</v>
      </c>
      <c r="M77" s="150"/>
      <c r="N77" s="181">
        <v>1200000</v>
      </c>
      <c r="O77" s="28" t="s">
        <v>25</v>
      </c>
      <c r="P77" s="54"/>
      <c r="Q77" s="44" t="s">
        <v>24</v>
      </c>
      <c r="R77" s="85"/>
    </row>
    <row r="78" spans="1:18" x14ac:dyDescent="0.25">
      <c r="A78" s="116">
        <v>76</v>
      </c>
      <c r="B78" s="12" t="s">
        <v>55</v>
      </c>
      <c r="C78" s="23" t="s">
        <v>24</v>
      </c>
      <c r="D78" s="23" t="s">
        <v>23</v>
      </c>
      <c r="E78" s="23" t="s">
        <v>23</v>
      </c>
      <c r="F78" s="146">
        <v>1</v>
      </c>
      <c r="G78" s="173" t="n">
        <f si="0" t="shared"/>
        <v>175.0</v>
      </c>
      <c r="H78" s="167">
        <v>0</v>
      </c>
      <c r="I78" s="146" t="n">
        <f si="1" t="shared"/>
        <v>0.05</v>
      </c>
      <c r="J78" s="166"/>
      <c r="K78" s="150"/>
      <c r="L78" s="151">
        <v>0</v>
      </c>
      <c r="M78" s="150"/>
      <c r="N78" s="181">
        <v>1200000</v>
      </c>
      <c r="O78" s="28" t="s">
        <v>25</v>
      </c>
      <c r="P78" s="54"/>
      <c r="Q78" s="44" t="s">
        <v>24</v>
      </c>
      <c r="R78" s="85"/>
    </row>
    <row r="79" spans="1:18" x14ac:dyDescent="0.25">
      <c r="A79" s="116">
        <v>77</v>
      </c>
      <c r="B79" s="87" t="s">
        <v>56</v>
      </c>
      <c r="C79" s="23" t="s">
        <v>24</v>
      </c>
      <c r="D79" s="23" t="s">
        <v>24</v>
      </c>
      <c r="E79" s="23" t="s">
        <v>24</v>
      </c>
      <c r="F79" s="146">
        <v>1</v>
      </c>
      <c r="G79" s="173" t="n">
        <f>G71*5%</f>
        <v>175.0</v>
      </c>
      <c r="H79" s="167">
        <v>0</v>
      </c>
      <c r="I79" s="146" t="n">
        <f>I71*50%</f>
        <v>0.05</v>
      </c>
      <c r="J79" s="166"/>
      <c r="K79" s="150"/>
      <c r="L79" s="151">
        <v>0</v>
      </c>
      <c r="M79" s="150">
        <v>3000</v>
      </c>
      <c r="N79" s="181">
        <v>1200000</v>
      </c>
      <c r="O79" s="28" t="s">
        <v>25</v>
      </c>
      <c r="P79" s="54"/>
      <c r="Q79" s="44" t="s">
        <v>24</v>
      </c>
      <c r="R79" s="85"/>
    </row>
    <row r="80" spans="1:18" x14ac:dyDescent="0.25">
      <c r="A80" s="116">
        <v>78</v>
      </c>
      <c r="B80" s="87" t="s">
        <v>56</v>
      </c>
      <c r="C80" s="23" t="s">
        <v>24</v>
      </c>
      <c r="D80" s="23" t="s">
        <v>24</v>
      </c>
      <c r="E80" s="23" t="s">
        <v>23</v>
      </c>
      <c r="F80" s="146">
        <v>1</v>
      </c>
      <c r="G80" s="173" t="n">
        <f ref="G80:G82" si="2" t="shared">G72*5%</f>
        <v>175.0</v>
      </c>
      <c r="H80" s="167">
        <v>0</v>
      </c>
      <c r="I80" s="146" t="n">
        <f ref="I80:I82" si="3" t="shared">I72*50%</f>
        <v>0.05</v>
      </c>
      <c r="J80" s="166"/>
      <c r="K80" s="150"/>
      <c r="L80" s="151">
        <v>0</v>
      </c>
      <c r="M80" s="150">
        <v>3000</v>
      </c>
      <c r="N80" s="181">
        <v>1200000</v>
      </c>
      <c r="O80" s="28" t="s">
        <v>25</v>
      </c>
      <c r="P80" s="54"/>
      <c r="Q80" s="44" t="s">
        <v>24</v>
      </c>
      <c r="R80" s="85"/>
    </row>
    <row r="81" spans="1:18" x14ac:dyDescent="0.25">
      <c r="A81" s="116">
        <v>79</v>
      </c>
      <c r="B81" s="87" t="s">
        <v>56</v>
      </c>
      <c r="C81" s="23" t="s">
        <v>24</v>
      </c>
      <c r="D81" s="23" t="s">
        <v>23</v>
      </c>
      <c r="E81" s="23" t="s">
        <v>24</v>
      </c>
      <c r="F81" s="146">
        <v>1</v>
      </c>
      <c r="G81" s="173" t="n">
        <f si="2" t="shared"/>
        <v>175.0</v>
      </c>
      <c r="H81" s="167">
        <v>0</v>
      </c>
      <c r="I81" s="146" t="n">
        <f si="3" t="shared"/>
        <v>0.05</v>
      </c>
      <c r="J81" s="166"/>
      <c r="K81" s="150"/>
      <c r="L81" s="151">
        <v>0</v>
      </c>
      <c r="M81" s="150"/>
      <c r="N81" s="181">
        <v>1200000</v>
      </c>
      <c r="O81" s="28" t="s">
        <v>25</v>
      </c>
      <c r="P81" s="54"/>
      <c r="Q81" s="44" t="s">
        <v>24</v>
      </c>
      <c r="R81" s="85"/>
    </row>
    <row r="82" spans="1:18" x14ac:dyDescent="0.25">
      <c r="A82" s="116">
        <v>80</v>
      </c>
      <c r="B82" s="87" t="s">
        <v>56</v>
      </c>
      <c r="C82" s="23" t="s">
        <v>24</v>
      </c>
      <c r="D82" s="23" t="s">
        <v>23</v>
      </c>
      <c r="E82" s="23" t="s">
        <v>23</v>
      </c>
      <c r="F82" s="146">
        <v>1</v>
      </c>
      <c r="G82" s="173" t="n">
        <f si="2" t="shared"/>
        <v>175.0</v>
      </c>
      <c r="H82" s="167">
        <v>0</v>
      </c>
      <c r="I82" s="146" t="n">
        <f si="3" t="shared"/>
        <v>0.05</v>
      </c>
      <c r="J82" s="166"/>
      <c r="K82" s="150"/>
      <c r="L82" s="151">
        <v>0</v>
      </c>
      <c r="M82" s="150"/>
      <c r="N82" s="181">
        <v>1200000</v>
      </c>
      <c r="O82" s="28" t="s">
        <v>25</v>
      </c>
      <c r="P82" s="54"/>
      <c r="Q82" s="44" t="s">
        <v>24</v>
      </c>
      <c r="R82" s="85"/>
    </row>
    <row r="83" spans="1:18" x14ac:dyDescent="0.25">
      <c r="A83" s="116">
        <v>81</v>
      </c>
      <c r="B83" s="87" t="s">
        <v>57</v>
      </c>
      <c r="C83" s="23" t="s">
        <v>24</v>
      </c>
      <c r="D83" s="23" t="s">
        <v>24</v>
      </c>
      <c r="E83" s="23" t="s">
        <v>24</v>
      </c>
      <c r="F83" s="146">
        <v>1</v>
      </c>
      <c r="G83" s="173" t="n">
        <f>G71*0.5</f>
        <v>1750.0</v>
      </c>
      <c r="H83" s="167">
        <v>0</v>
      </c>
      <c r="I83" s="146" t="n">
        <f>I71*50%</f>
        <v>0.05</v>
      </c>
      <c r="J83" s="166"/>
      <c r="K83" s="150"/>
      <c r="L83" s="151">
        <v>0</v>
      </c>
      <c r="M83" s="150">
        <v>3000</v>
      </c>
      <c r="N83" s="181">
        <v>1200000</v>
      </c>
      <c r="O83" s="28" t="s">
        <v>25</v>
      </c>
      <c r="P83" s="54"/>
      <c r="Q83" s="44"/>
      <c r="R83" s="85"/>
    </row>
    <row r="84" spans="1:18" x14ac:dyDescent="0.25">
      <c r="A84" s="116">
        <v>82</v>
      </c>
      <c r="B84" s="87" t="s">
        <v>57</v>
      </c>
      <c r="C84" s="23" t="s">
        <v>24</v>
      </c>
      <c r="D84" s="23" t="s">
        <v>24</v>
      </c>
      <c r="E84" s="23" t="s">
        <v>23</v>
      </c>
      <c r="F84" s="146">
        <v>1</v>
      </c>
      <c r="G84" s="173" t="n">
        <f ref="G84:G86" si="4" t="shared">G72*0.5</f>
        <v>1750.0</v>
      </c>
      <c r="H84" s="167">
        <v>0</v>
      </c>
      <c r="I84" s="146" t="n">
        <f ref="I84:I86" si="5" t="shared">I72*50%</f>
        <v>0.05</v>
      </c>
      <c r="J84" s="166"/>
      <c r="K84" s="150"/>
      <c r="L84" s="151">
        <v>0</v>
      </c>
      <c r="M84" s="150">
        <v>3000</v>
      </c>
      <c r="N84" s="181">
        <v>1200000</v>
      </c>
      <c r="O84" s="28" t="s">
        <v>25</v>
      </c>
      <c r="P84" s="54"/>
      <c r="Q84" s="44"/>
      <c r="R84" s="85"/>
    </row>
    <row r="85" spans="1:18" x14ac:dyDescent="0.25">
      <c r="A85" s="116">
        <v>83</v>
      </c>
      <c r="B85" s="87" t="s">
        <v>57</v>
      </c>
      <c r="C85" s="23" t="s">
        <v>24</v>
      </c>
      <c r="D85" s="23" t="s">
        <v>23</v>
      </c>
      <c r="E85" s="23" t="s">
        <v>24</v>
      </c>
      <c r="F85" s="146">
        <v>1</v>
      </c>
      <c r="G85" s="173" t="n">
        <f si="4" t="shared"/>
        <v>1750.0</v>
      </c>
      <c r="H85" s="167">
        <v>0</v>
      </c>
      <c r="I85" s="146" t="n">
        <f si="5" t="shared"/>
        <v>0.05</v>
      </c>
      <c r="J85" s="166"/>
      <c r="K85" s="150"/>
      <c r="L85" s="151">
        <v>0</v>
      </c>
      <c r="M85" s="150"/>
      <c r="N85" s="181">
        <v>1200000</v>
      </c>
      <c r="O85" s="28" t="s">
        <v>25</v>
      </c>
      <c r="P85" s="54"/>
      <c r="Q85" s="44"/>
      <c r="R85" s="85"/>
    </row>
    <row r="86" spans="1:18" x14ac:dyDescent="0.25">
      <c r="A86" s="116">
        <v>84</v>
      </c>
      <c r="B86" s="87" t="s">
        <v>57</v>
      </c>
      <c r="C86" s="23" t="s">
        <v>24</v>
      </c>
      <c r="D86" s="23" t="s">
        <v>23</v>
      </c>
      <c r="E86" s="23" t="s">
        <v>23</v>
      </c>
      <c r="F86" s="146">
        <v>1</v>
      </c>
      <c r="G86" s="173" t="n">
        <f si="4" t="shared"/>
        <v>1750.0</v>
      </c>
      <c r="H86" s="167">
        <v>0</v>
      </c>
      <c r="I86" s="146" t="n">
        <f si="5" t="shared"/>
        <v>0.05</v>
      </c>
      <c r="J86" s="166"/>
      <c r="K86" s="150"/>
      <c r="L86" s="151">
        <v>0</v>
      </c>
      <c r="M86" s="150"/>
      <c r="N86" s="181">
        <v>1200000</v>
      </c>
      <c r="O86" s="28" t="s">
        <v>25</v>
      </c>
      <c r="P86" s="54"/>
      <c r="Q86" s="44"/>
      <c r="R86" s="85"/>
    </row>
    <row r="87" spans="1:18" x14ac:dyDescent="0.25">
      <c r="A87" s="112">
        <v>85</v>
      </c>
      <c r="B87" s="61" t="s">
        <v>28</v>
      </c>
      <c r="C87" s="62" t="s">
        <v>24</v>
      </c>
      <c r="D87" s="62" t="s">
        <v>24</v>
      </c>
      <c r="E87" s="62" t="s">
        <v>24</v>
      </c>
      <c r="F87" s="152">
        <v>1</v>
      </c>
      <c r="G87" s="167">
        <v>0</v>
      </c>
      <c r="H87" s="167">
        <v>0</v>
      </c>
      <c r="I87" s="64">
        <v>0</v>
      </c>
      <c r="J87" s="172"/>
      <c r="K87" s="66"/>
      <c r="L87" s="64">
        <v>0</v>
      </c>
      <c r="M87" s="66"/>
      <c r="N87" s="181">
        <v>2000000</v>
      </c>
      <c r="O87" s="68" t="s">
        <v>25</v>
      </c>
      <c r="P87" s="69"/>
      <c r="Q87" s="70"/>
      <c r="R87" s="85" t="s">
        <v>48</v>
      </c>
    </row>
    <row r="88" spans="1:18" x14ac:dyDescent="0.25">
      <c r="A88" s="112">
        <v>86</v>
      </c>
      <c r="B88" s="61" t="s">
        <v>28</v>
      </c>
      <c r="C88" s="62" t="s">
        <v>24</v>
      </c>
      <c r="D88" s="62" t="s">
        <v>24</v>
      </c>
      <c r="E88" s="62" t="s">
        <v>23</v>
      </c>
      <c r="F88" s="152">
        <v>0.85</v>
      </c>
      <c r="G88" s="167">
        <v>0</v>
      </c>
      <c r="H88" s="167">
        <v>0</v>
      </c>
      <c r="I88" s="64">
        <v>0</v>
      </c>
      <c r="J88" s="172"/>
      <c r="K88" s="66"/>
      <c r="L88" s="64">
        <v>0</v>
      </c>
      <c r="M88" s="66"/>
      <c r="N88" s="181">
        <v>2000000</v>
      </c>
      <c r="O88" s="68" t="s">
        <v>25</v>
      </c>
      <c r="P88" s="69"/>
      <c r="Q88" s="70"/>
      <c r="R88" s="85" t="s">
        <v>48</v>
      </c>
    </row>
    <row r="89" spans="1:18" x14ac:dyDescent="0.25">
      <c r="A89" s="112">
        <v>87</v>
      </c>
      <c r="B89" s="61" t="s">
        <v>28</v>
      </c>
      <c r="C89" s="62" t="s">
        <v>24</v>
      </c>
      <c r="D89" s="62" t="s">
        <v>23</v>
      </c>
      <c r="E89" s="62" t="s">
        <v>24</v>
      </c>
      <c r="F89" s="152">
        <v>1</v>
      </c>
      <c r="G89" s="167">
        <v>2000</v>
      </c>
      <c r="H89" s="167">
        <v>2000</v>
      </c>
      <c r="I89" s="64">
        <v>0</v>
      </c>
      <c r="J89" s="172"/>
      <c r="K89" s="66"/>
      <c r="L89" s="64">
        <v>0</v>
      </c>
      <c r="M89" s="66"/>
      <c r="N89" s="181">
        <v>600000</v>
      </c>
      <c r="O89" s="68" t="s">
        <v>25</v>
      </c>
      <c r="P89" s="69"/>
      <c r="Q89" s="70"/>
      <c r="R89" s="85" t="s">
        <v>48</v>
      </c>
    </row>
    <row r="90" spans="1:18" x14ac:dyDescent="0.25">
      <c r="A90" s="112">
        <v>88</v>
      </c>
      <c r="B90" s="61" t="s">
        <v>28</v>
      </c>
      <c r="C90" s="62" t="s">
        <v>24</v>
      </c>
      <c r="D90" s="62" t="s">
        <v>23</v>
      </c>
      <c r="E90" s="62" t="s">
        <v>23</v>
      </c>
      <c r="F90" s="152">
        <v>0.85</v>
      </c>
      <c r="G90" s="167">
        <v>2000</v>
      </c>
      <c r="H90" s="167">
        <v>2000</v>
      </c>
      <c r="I90" s="64">
        <v>0</v>
      </c>
      <c r="J90" s="172"/>
      <c r="K90" s="66"/>
      <c r="L90" s="64">
        <v>0</v>
      </c>
      <c r="M90" s="66"/>
      <c r="N90" s="181">
        <v>600000</v>
      </c>
      <c r="O90" s="68" t="s">
        <v>25</v>
      </c>
      <c r="P90" s="69"/>
      <c r="Q90" s="70"/>
      <c r="R90" s="85" t="s">
        <v>48</v>
      </c>
    </row>
    <row r="91" spans="1:18" x14ac:dyDescent="0.25">
      <c r="A91" s="112">
        <v>89</v>
      </c>
      <c r="B91" s="83" t="s">
        <v>58</v>
      </c>
      <c r="C91" s="62" t="s">
        <v>24</v>
      </c>
      <c r="D91" s="62" t="s">
        <v>24</v>
      </c>
      <c r="E91" s="62" t="s">
        <v>24</v>
      </c>
      <c r="F91" s="152">
        <v>1</v>
      </c>
      <c r="G91" s="167">
        <v>0</v>
      </c>
      <c r="H91" s="167">
        <v>0</v>
      </c>
      <c r="I91" s="64">
        <v>0</v>
      </c>
      <c r="J91" s="172"/>
      <c r="K91" s="66"/>
      <c r="L91" s="64">
        <v>0.05</v>
      </c>
      <c r="M91" s="66">
        <v>3000</v>
      </c>
      <c r="N91" s="181">
        <v>2000000</v>
      </c>
      <c r="O91" s="68" t="s">
        <v>25</v>
      </c>
      <c r="P91" s="69"/>
      <c r="Q91" s="70" t="s">
        <v>24</v>
      </c>
      <c r="R91" s="85"/>
    </row>
    <row r="92" spans="1:18" x14ac:dyDescent="0.25">
      <c r="A92" s="112">
        <v>90</v>
      </c>
      <c r="B92" s="83" t="s">
        <v>58</v>
      </c>
      <c r="C92" s="62" t="s">
        <v>24</v>
      </c>
      <c r="D92" s="62" t="s">
        <v>24</v>
      </c>
      <c r="E92" s="62" t="s">
        <v>23</v>
      </c>
      <c r="F92" s="152">
        <v>1</v>
      </c>
      <c r="G92" s="167">
        <v>0</v>
      </c>
      <c r="H92" s="167">
        <v>0</v>
      </c>
      <c r="I92" s="64">
        <v>0</v>
      </c>
      <c r="J92" s="172"/>
      <c r="K92" s="66"/>
      <c r="L92" s="64">
        <v>0.05</v>
      </c>
      <c r="M92" s="66">
        <v>3000</v>
      </c>
      <c r="N92" s="181">
        <v>2000000</v>
      </c>
      <c r="O92" s="68" t="s">
        <v>25</v>
      </c>
      <c r="P92" s="69"/>
      <c r="Q92" s="70" t="s">
        <v>24</v>
      </c>
      <c r="R92" s="85"/>
    </row>
    <row r="93" spans="1:18" x14ac:dyDescent="0.25">
      <c r="A93" s="112">
        <v>91</v>
      </c>
      <c r="B93" s="83" t="s">
        <v>58</v>
      </c>
      <c r="C93" s="62" t="s">
        <v>24</v>
      </c>
      <c r="D93" s="62" t="s">
        <v>23</v>
      </c>
      <c r="E93" s="62" t="s">
        <v>24</v>
      </c>
      <c r="F93" s="152">
        <v>1</v>
      </c>
      <c r="G93" s="167">
        <v>0</v>
      </c>
      <c r="H93" s="167">
        <v>0</v>
      </c>
      <c r="I93" s="64">
        <v>0</v>
      </c>
      <c r="J93" s="172"/>
      <c r="K93" s="66"/>
      <c r="L93" s="64">
        <v>0.05</v>
      </c>
      <c r="M93" s="66">
        <v>3000</v>
      </c>
      <c r="N93" s="181">
        <v>600000</v>
      </c>
      <c r="O93" s="68" t="s">
        <v>25</v>
      </c>
      <c r="P93" s="69"/>
      <c r="Q93" s="70" t="s">
        <v>24</v>
      </c>
      <c r="R93" s="85"/>
    </row>
    <row r="94" spans="1:18" x14ac:dyDescent="0.25">
      <c r="A94" s="112">
        <v>92</v>
      </c>
      <c r="B94" s="83" t="s">
        <v>58</v>
      </c>
      <c r="C94" s="62" t="s">
        <v>24</v>
      </c>
      <c r="D94" s="62" t="s">
        <v>23</v>
      </c>
      <c r="E94" s="62" t="s">
        <v>23</v>
      </c>
      <c r="F94" s="152">
        <v>1</v>
      </c>
      <c r="G94" s="167">
        <v>0</v>
      </c>
      <c r="H94" s="167">
        <v>0</v>
      </c>
      <c r="I94" s="64">
        <v>0</v>
      </c>
      <c r="J94" s="172"/>
      <c r="K94" s="66"/>
      <c r="L94" s="64">
        <v>0.05</v>
      </c>
      <c r="M94" s="66"/>
      <c r="N94" s="181">
        <v>600000</v>
      </c>
      <c r="O94" s="68" t="s">
        <v>25</v>
      </c>
      <c r="P94" s="69"/>
      <c r="Q94" s="70" t="s">
        <v>24</v>
      </c>
      <c r="R94" s="85"/>
    </row>
    <row r="95" spans="1:18" x14ac:dyDescent="0.25">
      <c r="A95" s="112">
        <v>93</v>
      </c>
      <c r="B95" s="61" t="s">
        <v>29</v>
      </c>
      <c r="C95" s="62" t="s">
        <v>24</v>
      </c>
      <c r="D95" s="62" t="s">
        <v>24</v>
      </c>
      <c r="E95" s="62" t="s">
        <v>24</v>
      </c>
      <c r="F95" s="152">
        <v>1</v>
      </c>
      <c r="G95" s="167">
        <v>0</v>
      </c>
      <c r="H95" s="167">
        <v>0</v>
      </c>
      <c r="I95" s="64">
        <v>0</v>
      </c>
      <c r="J95" s="167"/>
      <c r="K95" s="90"/>
      <c r="L95" s="91">
        <v>0</v>
      </c>
      <c r="M95" s="90"/>
      <c r="N95" s="181">
        <v>2000000</v>
      </c>
      <c r="O95" s="68" t="s">
        <v>25</v>
      </c>
      <c r="P95" s="70"/>
      <c r="Q95" s="70"/>
      <c r="R95" s="85" t="s">
        <v>48</v>
      </c>
    </row>
    <row r="96" spans="1:18" x14ac:dyDescent="0.25">
      <c r="A96" s="112">
        <v>94</v>
      </c>
      <c r="B96" s="61" t="s">
        <v>29</v>
      </c>
      <c r="C96" s="62" t="s">
        <v>24</v>
      </c>
      <c r="D96" s="62" t="s">
        <v>24</v>
      </c>
      <c r="E96" s="62" t="s">
        <v>23</v>
      </c>
      <c r="F96" s="152">
        <v>0.85</v>
      </c>
      <c r="G96" s="167">
        <v>0</v>
      </c>
      <c r="H96" s="167">
        <v>0</v>
      </c>
      <c r="I96" s="64">
        <v>0</v>
      </c>
      <c r="J96" s="167"/>
      <c r="K96" s="90"/>
      <c r="L96" s="91">
        <v>0</v>
      </c>
      <c r="M96" s="90"/>
      <c r="N96" s="181">
        <v>2000000</v>
      </c>
      <c r="O96" s="68" t="s">
        <v>25</v>
      </c>
      <c r="P96" s="70"/>
      <c r="Q96" s="70"/>
      <c r="R96" s="85" t="s">
        <v>48</v>
      </c>
    </row>
    <row r="97" spans="1:18" x14ac:dyDescent="0.25">
      <c r="A97" s="112">
        <v>95</v>
      </c>
      <c r="B97" s="61" t="s">
        <v>29</v>
      </c>
      <c r="C97" s="62" t="s">
        <v>24</v>
      </c>
      <c r="D97" s="62" t="s">
        <v>23</v>
      </c>
      <c r="E97" s="62" t="s">
        <v>24</v>
      </c>
      <c r="F97" s="152">
        <v>1</v>
      </c>
      <c r="G97" s="167">
        <v>3500</v>
      </c>
      <c r="H97" s="167">
        <v>2000</v>
      </c>
      <c r="I97" s="64">
        <v>0</v>
      </c>
      <c r="J97" s="167"/>
      <c r="K97" s="90"/>
      <c r="L97" s="91">
        <v>0</v>
      </c>
      <c r="M97" s="90"/>
      <c r="N97" s="181">
        <v>2000000</v>
      </c>
      <c r="O97" s="68" t="s">
        <v>25</v>
      </c>
      <c r="P97" s="70"/>
      <c r="Q97" s="70"/>
      <c r="R97" s="85" t="s">
        <v>48</v>
      </c>
    </row>
    <row r="98" spans="1:18" x14ac:dyDescent="0.25">
      <c r="A98" s="112">
        <v>96</v>
      </c>
      <c r="B98" s="61" t="s">
        <v>29</v>
      </c>
      <c r="C98" s="62" t="s">
        <v>24</v>
      </c>
      <c r="D98" s="62" t="s">
        <v>23</v>
      </c>
      <c r="E98" s="62" t="s">
        <v>23</v>
      </c>
      <c r="F98" s="152">
        <v>0.85</v>
      </c>
      <c r="G98" s="167">
        <v>3500</v>
      </c>
      <c r="H98" s="167">
        <v>2000</v>
      </c>
      <c r="I98" s="64">
        <v>0</v>
      </c>
      <c r="J98" s="167"/>
      <c r="K98" s="90"/>
      <c r="L98" s="91">
        <v>0</v>
      </c>
      <c r="M98" s="90"/>
      <c r="N98" s="181">
        <v>2000000</v>
      </c>
      <c r="O98" s="68" t="s">
        <v>25</v>
      </c>
      <c r="P98" s="70"/>
      <c r="Q98" s="70"/>
      <c r="R98" s="85" t="s">
        <v>48</v>
      </c>
    </row>
    <row r="99" spans="1:18" x14ac:dyDescent="0.25">
      <c r="A99" s="112">
        <v>97</v>
      </c>
      <c r="B99" s="71" t="s">
        <v>30</v>
      </c>
      <c r="C99" s="62" t="s">
        <v>24</v>
      </c>
      <c r="D99" s="62" t="s">
        <v>24</v>
      </c>
      <c r="E99" s="62" t="s">
        <v>24</v>
      </c>
      <c r="F99" s="152">
        <v>1</v>
      </c>
      <c r="G99" s="167">
        <v>0</v>
      </c>
      <c r="H99" s="167">
        <v>0</v>
      </c>
      <c r="I99" s="64">
        <v>0</v>
      </c>
      <c r="J99" s="166"/>
      <c r="K99" s="66"/>
      <c r="L99" s="154">
        <v>0</v>
      </c>
      <c r="M99" s="66"/>
      <c r="N99" s="181">
        <v>1000000</v>
      </c>
      <c r="O99" s="68" t="s">
        <v>25</v>
      </c>
      <c r="P99" s="74"/>
      <c r="Q99" s="73"/>
      <c r="R99" s="85"/>
    </row>
    <row r="100" spans="1:18" x14ac:dyDescent="0.25">
      <c r="A100" s="112">
        <v>98</v>
      </c>
      <c r="B100" s="71" t="s">
        <v>30</v>
      </c>
      <c r="C100" s="62" t="s">
        <v>24</v>
      </c>
      <c r="D100" s="62" t="s">
        <v>24</v>
      </c>
      <c r="E100" s="62" t="s">
        <v>23</v>
      </c>
      <c r="F100" s="152">
        <v>1</v>
      </c>
      <c r="G100" s="167">
        <v>0</v>
      </c>
      <c r="H100" s="167">
        <v>0</v>
      </c>
      <c r="I100" s="64">
        <v>0</v>
      </c>
      <c r="J100" s="166"/>
      <c r="K100" s="66"/>
      <c r="L100" s="154">
        <v>0</v>
      </c>
      <c r="M100" s="66"/>
      <c r="N100" s="181">
        <v>1000000</v>
      </c>
      <c r="O100" s="68" t="s">
        <v>25</v>
      </c>
      <c r="P100" s="74"/>
      <c r="Q100" s="73"/>
      <c r="R100" s="85"/>
    </row>
    <row r="101" spans="1:18" x14ac:dyDescent="0.25">
      <c r="A101" s="112">
        <v>99</v>
      </c>
      <c r="B101" s="71" t="s">
        <v>30</v>
      </c>
      <c r="C101" s="62" t="s">
        <v>24</v>
      </c>
      <c r="D101" s="62" t="s">
        <v>23</v>
      </c>
      <c r="E101" s="62" t="s">
        <v>24</v>
      </c>
      <c r="F101" s="152">
        <v>1</v>
      </c>
      <c r="G101" s="167">
        <v>0</v>
      </c>
      <c r="H101" s="167">
        <v>0</v>
      </c>
      <c r="I101" s="64">
        <v>0</v>
      </c>
      <c r="J101" s="166"/>
      <c r="K101" s="66"/>
      <c r="L101" s="154">
        <v>0</v>
      </c>
      <c r="M101" s="66"/>
      <c r="N101" s="181">
        <v>1000000</v>
      </c>
      <c r="O101" s="68" t="s">
        <v>25</v>
      </c>
      <c r="P101" s="74"/>
      <c r="Q101" s="73"/>
      <c r="R101" s="85"/>
    </row>
    <row r="102" spans="1:18" x14ac:dyDescent="0.25">
      <c r="A102" s="112">
        <v>100</v>
      </c>
      <c r="B102" s="71" t="s">
        <v>30</v>
      </c>
      <c r="C102" s="62" t="s">
        <v>24</v>
      </c>
      <c r="D102" s="62" t="s">
        <v>23</v>
      </c>
      <c r="E102" s="62" t="s">
        <v>23</v>
      </c>
      <c r="F102" s="152">
        <v>1</v>
      </c>
      <c r="G102" s="167">
        <v>0</v>
      </c>
      <c r="H102" s="167">
        <v>0</v>
      </c>
      <c r="I102" s="64">
        <v>0</v>
      </c>
      <c r="J102" s="166"/>
      <c r="K102" s="66"/>
      <c r="L102" s="154">
        <v>0</v>
      </c>
      <c r="M102" s="66"/>
      <c r="N102" s="181">
        <v>1000000</v>
      </c>
      <c r="O102" s="68" t="s">
        <v>25</v>
      </c>
      <c r="P102" s="74"/>
      <c r="Q102" s="73"/>
      <c r="R102" s="85"/>
    </row>
    <row r="103" spans="1:18" x14ac:dyDescent="0.25">
      <c r="A103" s="117">
        <v>101</v>
      </c>
      <c r="B103" s="75" t="s">
        <v>33</v>
      </c>
      <c r="C103" s="62" t="s">
        <v>24</v>
      </c>
      <c r="D103" s="62" t="s">
        <v>24</v>
      </c>
      <c r="E103" s="62" t="s">
        <v>24</v>
      </c>
      <c r="F103" s="152">
        <v>1</v>
      </c>
      <c r="G103" s="167">
        <v>0</v>
      </c>
      <c r="H103" s="167">
        <v>0</v>
      </c>
      <c r="I103" s="64">
        <v>0</v>
      </c>
      <c r="J103" s="166"/>
      <c r="K103" s="66"/>
      <c r="L103" s="154">
        <v>0</v>
      </c>
      <c r="M103" s="66"/>
      <c r="N103" s="181">
        <v>1500000</v>
      </c>
      <c r="O103" s="68" t="s">
        <v>25</v>
      </c>
      <c r="P103" s="74"/>
      <c r="Q103" s="73"/>
      <c r="R103" s="85" t="s">
        <v>48</v>
      </c>
    </row>
    <row r="104" spans="1:18" x14ac:dyDescent="0.25">
      <c r="A104" s="117">
        <v>102</v>
      </c>
      <c r="B104" s="75" t="s">
        <v>34</v>
      </c>
      <c r="C104" s="62" t="s">
        <v>24</v>
      </c>
      <c r="D104" s="62" t="s">
        <v>24</v>
      </c>
      <c r="E104" s="62" t="s">
        <v>24</v>
      </c>
      <c r="F104" s="152">
        <v>1</v>
      </c>
      <c r="G104" s="167">
        <v>0</v>
      </c>
      <c r="H104" s="167">
        <v>0</v>
      </c>
      <c r="I104" s="91">
        <v>0</v>
      </c>
      <c r="J104" s="176"/>
      <c r="K104" s="90"/>
      <c r="L104" s="152">
        <v>0</v>
      </c>
      <c r="M104" s="90"/>
      <c r="N104" s="182">
        <v>1200000</v>
      </c>
      <c r="O104" s="68" t="s">
        <v>25</v>
      </c>
      <c r="P104" s="73"/>
      <c r="Q104" s="73"/>
      <c r="R104" s="85"/>
    </row>
    <row ht="45" r="106" spans="1:18" x14ac:dyDescent="0.25">
      <c r="A106" s="92"/>
      <c r="B106" s="85"/>
      <c r="C106" s="93" t="s">
        <v>9</v>
      </c>
      <c r="D106" s="93" t="s">
        <v>10</v>
      </c>
      <c r="E106" s="93" t="s">
        <v>11</v>
      </c>
      <c r="F106" s="94" t="s">
        <v>12</v>
      </c>
      <c r="G106" s="174" t="s">
        <v>13</v>
      </c>
      <c r="H106" s="168" t="s">
        <v>44</v>
      </c>
      <c r="I106" s="94" t="s">
        <v>45</v>
      </c>
      <c r="J106" s="174" t="s">
        <v>35</v>
      </c>
      <c r="K106" s="94" t="s">
        <v>19</v>
      </c>
      <c r="L106" s="94" t="s">
        <v>36</v>
      </c>
      <c r="M106" s="94" t="s">
        <v>50</v>
      </c>
      <c r="N106" s="183" t="s">
        <v>37</v>
      </c>
    </row>
    <row ht="100.5" r="107" spans="1:18" x14ac:dyDescent="0.25">
      <c r="A107" s="92"/>
      <c r="B107" s="55">
        <v>50000</v>
      </c>
      <c r="C107" s="97"/>
      <c r="D107" s="97"/>
      <c r="E107" s="97"/>
      <c r="F107" s="57" t="s">
        <v>38</v>
      </c>
      <c r="G107" s="169"/>
      <c r="H107" s="169" t="s">
        <v>39</v>
      </c>
      <c r="I107" s="98"/>
      <c r="J107" s="179" t="s">
        <v>43</v>
      </c>
      <c r="K107" s="57" t="s">
        <v>40</v>
      </c>
      <c r="L107" s="58" t="s">
        <v>41</v>
      </c>
      <c r="M107" s="58" t="s">
        <v>51</v>
      </c>
      <c r="N107" s="184" t="s">
        <v>42</v>
      </c>
    </row>
    <row r="108" spans="1:18" x14ac:dyDescent="0.25">
      <c r="A108" s="110">
        <v>1</v>
      </c>
      <c r="B108" s="1" t="s">
        <v>0</v>
      </c>
      <c r="C108" s="14" t="s">
        <v>23</v>
      </c>
      <c r="D108" s="14" t="s">
        <v>24</v>
      </c>
      <c r="E108" s="14" t="s">
        <v>24</v>
      </c>
      <c r="F108" s="56" t="n">
        <f ref="F108:F114" si="6" t="shared">$B$107*F3</f>
        <v>50000.0</v>
      </c>
      <c r="G108" s="175" t="n">
        <f ref="G108:G115" si="7" t="shared">G3</f>
        <v>3500.0</v>
      </c>
      <c r="H108" s="170" t="n">
        <f ref="H108:H139" si="8" t="shared">(F108-G108)*I3</f>
        <v>4650.0</v>
      </c>
      <c r="I108" s="81" t="n">
        <f ref="I108:I139" si="9" t="shared">IF(AND(H108&gt;J3,J3&gt;0),J3,IF(AND(H108&gt;K3,K3&gt;0),H108-K3,H108))</f>
        <v>4650.0</v>
      </c>
      <c r="J108" s="170" t="n">
        <f ref="J108:J139" si="10" t="shared">(F108-G108)*L3</f>
        <v>0.0</v>
      </c>
      <c r="K108" s="59" t="n">
        <f ref="K108:K117" si="11" t="shared">M3</f>
        <v>0.0</v>
      </c>
      <c r="L108" s="60" t="n">
        <f>IF(K108&lt;3000,J108,IF(J108&gt;K108,K108,IF(J108&lt;K108,J108,(IF(J108=K108,J108)))))</f>
        <v>0.0</v>
      </c>
      <c r="M108" s="60" t="s">
        <v>52</v>
      </c>
      <c r="N108" s="185" t="n">
        <f ref="N108:N139" si="12" t="shared">MIN(M108,IF(F108&gt;G108,($B$107-F108)+G108+I108+L108,($B$107-F108)+F108))</f>
        <v>8150.0</v>
      </c>
    </row>
    <row r="109" spans="1:18" x14ac:dyDescent="0.25">
      <c r="A109" s="110">
        <v>2</v>
      </c>
      <c r="B109" s="1" t="s">
        <v>0</v>
      </c>
      <c r="C109" s="14" t="s">
        <v>23</v>
      </c>
      <c r="D109" s="14" t="s">
        <v>24</v>
      </c>
      <c r="E109" s="14" t="s">
        <v>23</v>
      </c>
      <c r="F109" s="56" t="n">
        <f si="6" t="shared"/>
        <v>50000.0</v>
      </c>
      <c r="G109" s="175" t="n">
        <f si="7" t="shared"/>
        <v>3500.0</v>
      </c>
      <c r="H109" s="170" t="n">
        <f si="8" t="shared"/>
        <v>4650.0</v>
      </c>
      <c r="I109" s="81" t="n">
        <f si="9" t="shared"/>
        <v>4650.0</v>
      </c>
      <c r="J109" s="170" t="n">
        <f si="10" t="shared"/>
        <v>0.0</v>
      </c>
      <c r="K109" s="59" t="n">
        <f si="11" t="shared"/>
        <v>0.0</v>
      </c>
      <c r="L109" s="60" t="n">
        <f ref="L109:L139" si="13" t="shared">IF(K109&lt;3000,J109,IF(J109&gt;K109,K109,IF(J109&lt;K109,J109,(IF(J109=K109,J109)))))</f>
        <v>0.0</v>
      </c>
      <c r="M109" s="60" t="s">
        <v>52</v>
      </c>
      <c r="N109" s="185" t="n">
        <f si="12" t="shared"/>
        <v>8150.0</v>
      </c>
    </row>
    <row r="110" spans="1:18" x14ac:dyDescent="0.25">
      <c r="A110" s="110">
        <v>3</v>
      </c>
      <c r="B110" s="1" t="s">
        <v>0</v>
      </c>
      <c r="C110" s="14" t="s">
        <v>23</v>
      </c>
      <c r="D110" s="14" t="s">
        <v>23</v>
      </c>
      <c r="E110" s="14" t="s">
        <v>24</v>
      </c>
      <c r="F110" s="56" t="n">
        <f si="6" t="shared"/>
        <v>50000.0</v>
      </c>
      <c r="G110" s="175" t="n">
        <f si="7" t="shared"/>
        <v>3500.0</v>
      </c>
      <c r="H110" s="170" t="n">
        <f si="8" t="shared"/>
        <v>4650.0</v>
      </c>
      <c r="I110" s="81" t="n">
        <f si="9" t="shared"/>
        <v>4650.0</v>
      </c>
      <c r="J110" s="170" t="n">
        <f si="10" t="shared"/>
        <v>0.0</v>
      </c>
      <c r="K110" s="59" t="n">
        <f si="11" t="shared"/>
        <v>0.0</v>
      </c>
      <c r="L110" s="60" t="n">
        <f si="13" t="shared"/>
        <v>0.0</v>
      </c>
      <c r="M110" s="60" t="s">
        <v>52</v>
      </c>
      <c r="N110" s="185" t="n">
        <f si="12" t="shared"/>
        <v>8150.0</v>
      </c>
    </row>
    <row customHeight="1" ht="15.75" r="111" spans="1:18" x14ac:dyDescent="0.25">
      <c r="A111" s="110">
        <v>4</v>
      </c>
      <c r="B111" s="1" t="s">
        <v>0</v>
      </c>
      <c r="C111" s="14" t="s">
        <v>23</v>
      </c>
      <c r="D111" s="14" t="s">
        <v>23</v>
      </c>
      <c r="E111" s="14" t="s">
        <v>23</v>
      </c>
      <c r="F111" s="56" t="n">
        <f si="6" t="shared"/>
        <v>50000.0</v>
      </c>
      <c r="G111" s="175" t="n">
        <f si="7" t="shared"/>
        <v>3500.0</v>
      </c>
      <c r="H111" s="170" t="n">
        <f si="8" t="shared"/>
        <v>4650.0</v>
      </c>
      <c r="I111" s="81" t="n">
        <f si="9" t="shared"/>
        <v>4650.0</v>
      </c>
      <c r="J111" s="170" t="n">
        <f si="10" t="shared"/>
        <v>0.0</v>
      </c>
      <c r="K111" s="59" t="n">
        <f si="11" t="shared"/>
        <v>0.0</v>
      </c>
      <c r="L111" s="60" t="n">
        <f si="13" t="shared"/>
        <v>0.0</v>
      </c>
      <c r="M111" s="60" t="s">
        <v>52</v>
      </c>
      <c r="N111" s="185" t="n">
        <f si="12" t="shared"/>
        <v>8150.0</v>
      </c>
    </row>
    <row r="112" spans="1:18" x14ac:dyDescent="0.25">
      <c r="A112" s="110">
        <v>5</v>
      </c>
      <c r="B112" s="1" t="s">
        <v>66</v>
      </c>
      <c r="C112" s="14" t="s">
        <v>24</v>
      </c>
      <c r="D112" s="14" t="s">
        <v>24</v>
      </c>
      <c r="E112" s="14" t="s">
        <v>24</v>
      </c>
      <c r="F112" s="56" t="n">
        <f si="6" t="shared"/>
        <v>50000.0</v>
      </c>
      <c r="G112" s="175" t="n">
        <f si="7" t="shared"/>
        <v>2000.0</v>
      </c>
      <c r="H112" s="170" t="n">
        <f si="8" t="shared"/>
        <v>0.0</v>
      </c>
      <c r="I112" s="81" t="n">
        <f si="9" t="shared"/>
        <v>0.0</v>
      </c>
      <c r="J112" s="170" t="n">
        <f si="10" t="shared"/>
        <v>2400.0</v>
      </c>
      <c r="K112" s="59" t="n">
        <f si="11" t="shared"/>
        <v>3000.0</v>
      </c>
      <c r="L112" s="60" t="n">
        <f si="13" t="shared"/>
        <v>2400.0</v>
      </c>
      <c r="M112" s="60" t="s">
        <v>52</v>
      </c>
      <c r="N112" s="185" t="n">
        <f si="12" t="shared"/>
        <v>4400.0</v>
      </c>
    </row>
    <row r="113" spans="1:14" x14ac:dyDescent="0.25">
      <c r="A113" s="110">
        <v>6</v>
      </c>
      <c r="B113" s="1" t="s">
        <v>66</v>
      </c>
      <c r="C113" s="14" t="s">
        <v>24</v>
      </c>
      <c r="D113" s="14" t="s">
        <v>23</v>
      </c>
      <c r="E113" s="14" t="s">
        <v>24</v>
      </c>
      <c r="F113" s="56" t="n">
        <f si="6" t="shared"/>
        <v>50000.0</v>
      </c>
      <c r="G113" s="175" t="n">
        <f si="7" t="shared"/>
        <v>2000.0</v>
      </c>
      <c r="H113" s="170" t="n">
        <f si="8" t="shared"/>
        <v>0.0</v>
      </c>
      <c r="I113" s="81" t="n">
        <f si="9" t="shared"/>
        <v>0.0</v>
      </c>
      <c r="J113" s="170" t="n">
        <f si="10" t="shared"/>
        <v>2400.0</v>
      </c>
      <c r="K113" s="59" t="n">
        <f si="11" t="shared"/>
        <v>3000.0</v>
      </c>
      <c r="L113" s="60" t="n">
        <f si="13" t="shared"/>
        <v>2400.0</v>
      </c>
      <c r="M113" s="60" t="s">
        <v>52</v>
      </c>
      <c r="N113" s="185" t="n">
        <f si="12" t="shared"/>
        <v>4400.0</v>
      </c>
    </row>
    <row r="114" spans="1:14" x14ac:dyDescent="0.25">
      <c r="A114" s="110">
        <v>7</v>
      </c>
      <c r="B114" s="1" t="s">
        <v>66</v>
      </c>
      <c r="C114" s="14" t="s">
        <v>24</v>
      </c>
      <c r="D114" s="14" t="s">
        <v>23</v>
      </c>
      <c r="E114" s="14" t="s">
        <v>23</v>
      </c>
      <c r="F114" s="56" t="n">
        <f si="6" t="shared"/>
        <v>50000.0</v>
      </c>
      <c r="G114" s="175" t="n">
        <f si="7" t="shared"/>
        <v>2000.0</v>
      </c>
      <c r="H114" s="170" t="n">
        <f si="8" t="shared"/>
        <v>0.0</v>
      </c>
      <c r="I114" s="81" t="n">
        <f si="9" t="shared"/>
        <v>0.0</v>
      </c>
      <c r="J114" s="170" t="n">
        <f si="10" t="shared"/>
        <v>2400.0</v>
      </c>
      <c r="K114" s="59" t="n">
        <f si="11" t="shared"/>
        <v>0.0</v>
      </c>
      <c r="L114" s="60" t="n">
        <f si="13" t="shared"/>
        <v>2400.0</v>
      </c>
      <c r="M114" s="60" t="s">
        <v>52</v>
      </c>
      <c r="N114" s="185" t="n">
        <f si="12" t="shared"/>
        <v>4400.0</v>
      </c>
    </row>
    <row r="115" spans="1:14" x14ac:dyDescent="0.25">
      <c r="A115" s="110">
        <v>8</v>
      </c>
      <c r="B115" s="1" t="s">
        <v>66</v>
      </c>
      <c r="C115" s="14" t="s">
        <v>24</v>
      </c>
      <c r="D115" s="14" t="s">
        <v>23</v>
      </c>
      <c r="E115" s="14" t="s">
        <v>24</v>
      </c>
      <c r="F115" s="56" t="n">
        <f ref="F115:F135" si="14" t="shared">$B$107*F10</f>
        <v>50000.0</v>
      </c>
      <c r="G115" s="175" t="n">
        <f si="7" t="shared"/>
        <v>2000.0</v>
      </c>
      <c r="H115" s="170" t="n">
        <f si="8" t="shared"/>
        <v>0.0</v>
      </c>
      <c r="I115" s="81" t="n">
        <f si="9" t="shared"/>
        <v>0.0</v>
      </c>
      <c r="J115" s="170" t="n">
        <f si="10" t="shared"/>
        <v>2400.0</v>
      </c>
      <c r="K115" s="59" t="n">
        <f si="11" t="shared"/>
        <v>3000.0</v>
      </c>
      <c r="L115" s="60" t="n">
        <f si="13" t="shared"/>
        <v>2400.0</v>
      </c>
      <c r="M115" s="60" t="s">
        <v>52</v>
      </c>
      <c r="N115" s="185" t="n">
        <f si="12" t="shared"/>
        <v>4400.0</v>
      </c>
    </row>
    <row r="116" spans="1:14" x14ac:dyDescent="0.25">
      <c r="A116" s="113">
        <v>9</v>
      </c>
      <c r="B116" s="130" t="s">
        <v>54</v>
      </c>
      <c r="C116" s="17" t="s">
        <v>23</v>
      </c>
      <c r="D116" s="17" t="s">
        <v>24</v>
      </c>
      <c r="E116" s="17" t="s">
        <v>24</v>
      </c>
      <c r="F116" s="56" t="n">
        <f si="14" t="shared"/>
        <v>50000.0</v>
      </c>
      <c r="G116" s="175" t="n">
        <f ref="G116:G135" si="15" t="shared">G11</f>
        <v>3500.0</v>
      </c>
      <c r="H116" s="170" t="n">
        <f si="8" t="shared"/>
        <v>4650.0</v>
      </c>
      <c r="I116" s="81" t="n">
        <f si="9" t="shared"/>
        <v>4650.0</v>
      </c>
      <c r="J116" s="170" t="n">
        <f si="10" t="shared"/>
        <v>0.0</v>
      </c>
      <c r="K116" s="59" t="n">
        <f si="11" t="shared"/>
        <v>0.0</v>
      </c>
      <c r="L116" s="60" t="n">
        <f si="13" t="shared"/>
        <v>0.0</v>
      </c>
      <c r="M116" s="60" t="s">
        <v>52</v>
      </c>
      <c r="N116" s="185" t="n">
        <f si="12" t="shared"/>
        <v>8150.0</v>
      </c>
    </row>
    <row r="117" spans="1:14" x14ac:dyDescent="0.25">
      <c r="A117" s="113">
        <v>10</v>
      </c>
      <c r="B117" s="130" t="s">
        <v>54</v>
      </c>
      <c r="C117" s="17" t="s">
        <v>23</v>
      </c>
      <c r="D117" s="17" t="s">
        <v>24</v>
      </c>
      <c r="E117" s="17" t="s">
        <v>23</v>
      </c>
      <c r="F117" s="56" t="n">
        <f si="14" t="shared"/>
        <v>50000.0</v>
      </c>
      <c r="G117" s="175" t="n">
        <f si="15" t="shared"/>
        <v>3500.0</v>
      </c>
      <c r="H117" s="170" t="n">
        <f si="8" t="shared"/>
        <v>4650.0</v>
      </c>
      <c r="I117" s="81" t="n">
        <f si="9" t="shared"/>
        <v>4650.0</v>
      </c>
      <c r="J117" s="170" t="n">
        <f si="10" t="shared"/>
        <v>0.0</v>
      </c>
      <c r="K117" s="59" t="n">
        <f si="11" t="shared"/>
        <v>0.0</v>
      </c>
      <c r="L117" s="60" t="n">
        <f si="13" t="shared"/>
        <v>0.0</v>
      </c>
      <c r="M117" s="60" t="s">
        <v>52</v>
      </c>
      <c r="N117" s="185" t="n">
        <f si="12" t="shared"/>
        <v>8150.0</v>
      </c>
    </row>
    <row r="118" spans="1:14" x14ac:dyDescent="0.25">
      <c r="A118" s="113">
        <v>11</v>
      </c>
      <c r="B118" s="130" t="s">
        <v>54</v>
      </c>
      <c r="C118" s="17" t="s">
        <v>23</v>
      </c>
      <c r="D118" s="17" t="s">
        <v>23</v>
      </c>
      <c r="E118" s="17" t="s">
        <v>24</v>
      </c>
      <c r="F118" s="56" t="n">
        <f si="14" t="shared"/>
        <v>50000.0</v>
      </c>
      <c r="G118" s="175" t="n">
        <f si="15" t="shared"/>
        <v>3500.0</v>
      </c>
      <c r="H118" s="170" t="n">
        <f si="8" t="shared"/>
        <v>4650.0</v>
      </c>
      <c r="I118" s="81" t="n">
        <f si="9" t="shared"/>
        <v>4650.0</v>
      </c>
      <c r="J118" s="170" t="n">
        <f si="10" t="shared"/>
        <v>0.0</v>
      </c>
      <c r="K118" s="59" t="n">
        <f ref="K118:K139" si="16" t="shared">M13</f>
        <v>0.0</v>
      </c>
      <c r="L118" s="60" t="n">
        <f si="13" t="shared"/>
        <v>0.0</v>
      </c>
      <c r="M118" s="60" t="s">
        <v>52</v>
      </c>
      <c r="N118" s="185" t="n">
        <f si="12" t="shared"/>
        <v>8150.0</v>
      </c>
    </row>
    <row r="119" spans="1:14" x14ac:dyDescent="0.25">
      <c r="A119" s="113">
        <v>12</v>
      </c>
      <c r="B119" s="130" t="s">
        <v>54</v>
      </c>
      <c r="C119" s="17" t="s">
        <v>23</v>
      </c>
      <c r="D119" s="17" t="s">
        <v>23</v>
      </c>
      <c r="E119" s="17" t="s">
        <v>23</v>
      </c>
      <c r="F119" s="56" t="n">
        <f si="14" t="shared"/>
        <v>50000.0</v>
      </c>
      <c r="G119" s="175" t="n">
        <f si="15" t="shared"/>
        <v>3500.0</v>
      </c>
      <c r="H119" s="170" t="n">
        <f si="8" t="shared"/>
        <v>4650.0</v>
      </c>
      <c r="I119" s="81" t="n">
        <f si="9" t="shared"/>
        <v>4650.0</v>
      </c>
      <c r="J119" s="170" t="n">
        <f si="10" t="shared"/>
        <v>0.0</v>
      </c>
      <c r="K119" s="59" t="n">
        <f si="16" t="shared"/>
        <v>0.0</v>
      </c>
      <c r="L119" s="60" t="n">
        <f si="13" t="shared"/>
        <v>0.0</v>
      </c>
      <c r="M119" s="60" t="s">
        <v>52</v>
      </c>
      <c r="N119" s="185" t="n">
        <f si="12" t="shared"/>
        <v>8150.0</v>
      </c>
    </row>
    <row r="120" spans="1:14" x14ac:dyDescent="0.25">
      <c r="A120" s="113">
        <v>13</v>
      </c>
      <c r="B120" s="164" t="s">
        <v>62</v>
      </c>
      <c r="C120" s="3" t="s">
        <v>24</v>
      </c>
      <c r="D120" s="3" t="s">
        <v>24</v>
      </c>
      <c r="E120" s="3" t="s">
        <v>24</v>
      </c>
      <c r="F120" s="56" t="n">
        <f si="14" t="shared"/>
        <v>50000.0</v>
      </c>
      <c r="G120" s="175" t="n">
        <f si="15" t="shared"/>
        <v>3500.0</v>
      </c>
      <c r="H120" s="170" t="n">
        <f si="8" t="shared"/>
        <v>2325.0</v>
      </c>
      <c r="I120" s="81" t="n">
        <f si="9" t="shared"/>
        <v>2325.0</v>
      </c>
      <c r="J120" s="170" t="n">
        <f si="10" t="shared"/>
        <v>0.0</v>
      </c>
      <c r="K120" s="59" t="n">
        <f si="16" t="shared"/>
        <v>0.0</v>
      </c>
      <c r="L120" s="60" t="n">
        <f si="13" t="shared"/>
        <v>0.0</v>
      </c>
      <c r="M120" s="60" t="s">
        <v>52</v>
      </c>
      <c r="N120" s="185" t="n">
        <f si="12" t="shared"/>
        <v>5825.0</v>
      </c>
    </row>
    <row r="121" spans="1:14" x14ac:dyDescent="0.25">
      <c r="A121" s="113">
        <v>14</v>
      </c>
      <c r="B121" s="164" t="s">
        <v>62</v>
      </c>
      <c r="C121" s="3" t="s">
        <v>24</v>
      </c>
      <c r="D121" s="3" t="s">
        <v>24</v>
      </c>
      <c r="E121" s="3" t="s">
        <v>23</v>
      </c>
      <c r="F121" s="56" t="n">
        <f si="14" t="shared"/>
        <v>50000.0</v>
      </c>
      <c r="G121" s="175" t="n">
        <f si="15" t="shared"/>
        <v>3500.0</v>
      </c>
      <c r="H121" s="170" t="n">
        <f si="8" t="shared"/>
        <v>2325.0</v>
      </c>
      <c r="I121" s="81" t="n">
        <f si="9" t="shared"/>
        <v>2325.0</v>
      </c>
      <c r="J121" s="170" t="n">
        <f si="10" t="shared"/>
        <v>0.0</v>
      </c>
      <c r="K121" s="59" t="n">
        <f si="16" t="shared"/>
        <v>0.0</v>
      </c>
      <c r="L121" s="60" t="n">
        <f si="13" t="shared"/>
        <v>0.0</v>
      </c>
      <c r="M121" s="60" t="s">
        <v>52</v>
      </c>
      <c r="N121" s="185" t="n">
        <f si="12" t="shared"/>
        <v>5825.0</v>
      </c>
    </row>
    <row r="122" spans="1:14" x14ac:dyDescent="0.25">
      <c r="A122" s="113">
        <v>15</v>
      </c>
      <c r="B122" s="164" t="s">
        <v>62</v>
      </c>
      <c r="C122" s="3" t="s">
        <v>24</v>
      </c>
      <c r="D122" s="3" t="s">
        <v>23</v>
      </c>
      <c r="E122" s="3" t="s">
        <v>24</v>
      </c>
      <c r="F122" s="56" t="n">
        <f si="14" t="shared"/>
        <v>50000.0</v>
      </c>
      <c r="G122" s="175" t="n">
        <f si="15" t="shared"/>
        <v>3500.0</v>
      </c>
      <c r="H122" s="170" t="n">
        <f si="8" t="shared"/>
        <v>2325.0</v>
      </c>
      <c r="I122" s="81" t="n">
        <f si="9" t="shared"/>
        <v>2325.0</v>
      </c>
      <c r="J122" s="170" t="n">
        <f si="10" t="shared"/>
        <v>0.0</v>
      </c>
      <c r="K122" s="59" t="n">
        <f si="16" t="shared"/>
        <v>0.0</v>
      </c>
      <c r="L122" s="60" t="n">
        <f si="13" t="shared"/>
        <v>0.0</v>
      </c>
      <c r="M122" s="60" t="s">
        <v>52</v>
      </c>
      <c r="N122" s="185" t="n">
        <f si="12" t="shared"/>
        <v>5825.0</v>
      </c>
    </row>
    <row r="123" spans="1:14" x14ac:dyDescent="0.25">
      <c r="A123" s="113">
        <v>16</v>
      </c>
      <c r="B123" s="164" t="s">
        <v>62</v>
      </c>
      <c r="C123" s="3" t="s">
        <v>24</v>
      </c>
      <c r="D123" s="3" t="s">
        <v>23</v>
      </c>
      <c r="E123" s="3" t="s">
        <v>23</v>
      </c>
      <c r="F123" s="56" t="n">
        <f si="14" t="shared"/>
        <v>50000.0</v>
      </c>
      <c r="G123" s="175" t="n">
        <f si="15" t="shared"/>
        <v>3500.0</v>
      </c>
      <c r="H123" s="170" t="n">
        <f si="8" t="shared"/>
        <v>2325.0</v>
      </c>
      <c r="I123" s="81" t="n">
        <f si="9" t="shared"/>
        <v>2325.0</v>
      </c>
      <c r="J123" s="170" t="n">
        <f si="10" t="shared"/>
        <v>0.0</v>
      </c>
      <c r="K123" s="59" t="n">
        <f si="16" t="shared"/>
        <v>0.0</v>
      </c>
      <c r="L123" s="60" t="n">
        <f si="13" t="shared"/>
        <v>0.0</v>
      </c>
      <c r="M123" s="60" t="s">
        <v>52</v>
      </c>
      <c r="N123" s="185" t="n">
        <f si="12" t="shared"/>
        <v>5825.0</v>
      </c>
    </row>
    <row r="124" spans="1:14" x14ac:dyDescent="0.25">
      <c r="A124" s="113">
        <v>17</v>
      </c>
      <c r="B124" s="164" t="s">
        <v>63</v>
      </c>
      <c r="C124" s="3" t="s">
        <v>24</v>
      </c>
      <c r="D124" s="3" t="s">
        <v>24</v>
      </c>
      <c r="E124" s="3" t="s">
        <v>24</v>
      </c>
      <c r="F124" s="56" t="n">
        <f si="14" t="shared"/>
        <v>50000.0</v>
      </c>
      <c r="G124" s="175" t="n">
        <f si="15" t="shared"/>
        <v>350.0</v>
      </c>
      <c r="H124" s="170" t="n">
        <f si="8" t="shared"/>
        <v>4965.0</v>
      </c>
      <c r="I124" s="81" t="n">
        <f si="9" t="shared"/>
        <v>4965.0</v>
      </c>
      <c r="J124" s="170" t="n">
        <f si="10" t="shared"/>
        <v>0.0</v>
      </c>
      <c r="K124" s="59" t="n">
        <f si="16" t="shared"/>
        <v>0.0</v>
      </c>
      <c r="L124" s="60" t="n">
        <f si="13" t="shared"/>
        <v>0.0</v>
      </c>
      <c r="M124" s="60" t="s">
        <v>52</v>
      </c>
      <c r="N124" s="185" t="n">
        <f si="12" t="shared"/>
        <v>5315.0</v>
      </c>
    </row>
    <row r="125" spans="1:14" x14ac:dyDescent="0.25">
      <c r="A125" s="113">
        <v>18</v>
      </c>
      <c r="B125" s="164" t="s">
        <v>63</v>
      </c>
      <c r="C125" s="3" t="s">
        <v>24</v>
      </c>
      <c r="D125" s="3" t="s">
        <v>24</v>
      </c>
      <c r="E125" s="3" t="s">
        <v>23</v>
      </c>
      <c r="F125" s="56" t="n">
        <f si="14" t="shared"/>
        <v>50000.0</v>
      </c>
      <c r="G125" s="175" t="n">
        <f si="15" t="shared"/>
        <v>350.0</v>
      </c>
      <c r="H125" s="170" t="n">
        <f si="8" t="shared"/>
        <v>4965.0</v>
      </c>
      <c r="I125" s="81" t="n">
        <f si="9" t="shared"/>
        <v>4965.0</v>
      </c>
      <c r="J125" s="170" t="n">
        <f si="10" t="shared"/>
        <v>0.0</v>
      </c>
      <c r="K125" s="59" t="n">
        <f si="16" t="shared"/>
        <v>0.0</v>
      </c>
      <c r="L125" s="60" t="n">
        <f si="13" t="shared"/>
        <v>0.0</v>
      </c>
      <c r="M125" s="60" t="s">
        <v>52</v>
      </c>
      <c r="N125" s="185" t="n">
        <f si="12" t="shared"/>
        <v>5315.0</v>
      </c>
    </row>
    <row r="126" spans="1:14" x14ac:dyDescent="0.25">
      <c r="A126" s="113">
        <v>19</v>
      </c>
      <c r="B126" s="164" t="s">
        <v>63</v>
      </c>
      <c r="C126" s="3" t="s">
        <v>24</v>
      </c>
      <c r="D126" s="3" t="s">
        <v>23</v>
      </c>
      <c r="E126" s="3" t="s">
        <v>24</v>
      </c>
      <c r="F126" s="56" t="n">
        <f si="14" t="shared"/>
        <v>50000.0</v>
      </c>
      <c r="G126" s="175" t="n">
        <f si="15" t="shared"/>
        <v>350.0</v>
      </c>
      <c r="H126" s="170" t="n">
        <f si="8" t="shared"/>
        <v>4965.0</v>
      </c>
      <c r="I126" s="81" t="n">
        <f si="9" t="shared"/>
        <v>4965.0</v>
      </c>
      <c r="J126" s="170" t="n">
        <f si="10" t="shared"/>
        <v>0.0</v>
      </c>
      <c r="K126" s="59" t="n">
        <f si="16" t="shared"/>
        <v>0.0</v>
      </c>
      <c r="L126" s="60" t="n">
        <f si="13" t="shared"/>
        <v>0.0</v>
      </c>
      <c r="M126" s="60" t="s">
        <v>52</v>
      </c>
      <c r="N126" s="185" t="n">
        <f si="12" t="shared"/>
        <v>5315.0</v>
      </c>
    </row>
    <row r="127" spans="1:14" x14ac:dyDescent="0.25">
      <c r="A127" s="113">
        <v>20</v>
      </c>
      <c r="B127" s="164" t="s">
        <v>63</v>
      </c>
      <c r="C127" s="3" t="s">
        <v>24</v>
      </c>
      <c r="D127" s="3" t="s">
        <v>23</v>
      </c>
      <c r="E127" s="3" t="s">
        <v>23</v>
      </c>
      <c r="F127" s="56" t="n">
        <f si="14" t="shared"/>
        <v>50000.0</v>
      </c>
      <c r="G127" s="175" t="n">
        <f si="15" t="shared"/>
        <v>350.0</v>
      </c>
      <c r="H127" s="170" t="n">
        <f si="8" t="shared"/>
        <v>4965.0</v>
      </c>
      <c r="I127" s="81" t="n">
        <f si="9" t="shared"/>
        <v>4965.0</v>
      </c>
      <c r="J127" s="170" t="n">
        <f si="10" t="shared"/>
        <v>0.0</v>
      </c>
      <c r="K127" s="59" t="n">
        <f si="16" t="shared"/>
        <v>0.0</v>
      </c>
      <c r="L127" s="60" t="n">
        <f si="13" t="shared"/>
        <v>0.0</v>
      </c>
      <c r="M127" s="60" t="s">
        <v>52</v>
      </c>
      <c r="N127" s="185" t="n">
        <f si="12" t="shared"/>
        <v>5315.0</v>
      </c>
    </row>
    <row r="128" spans="1:14" x14ac:dyDescent="0.25">
      <c r="A128" s="113">
        <v>21</v>
      </c>
      <c r="B128" s="164" t="s">
        <v>64</v>
      </c>
      <c r="C128" s="3" t="s">
        <v>24</v>
      </c>
      <c r="D128" s="3" t="s">
        <v>24</v>
      </c>
      <c r="E128" s="3" t="s">
        <v>24</v>
      </c>
      <c r="F128" s="56" t="n">
        <f si="14" t="shared"/>
        <v>50000.0</v>
      </c>
      <c r="G128" s="175" t="n">
        <f si="15" t="shared"/>
        <v>0.0</v>
      </c>
      <c r="H128" s="170" t="n">
        <f si="8" t="shared"/>
        <v>2500.0</v>
      </c>
      <c r="I128" s="81" t="n">
        <f si="9" t="shared"/>
        <v>2500.0</v>
      </c>
      <c r="J128" s="170" t="n">
        <f si="10" t="shared"/>
        <v>0.0</v>
      </c>
      <c r="K128" s="59" t="n">
        <f si="16" t="shared"/>
        <v>0.0</v>
      </c>
      <c r="L128" s="60" t="n">
        <f si="13" t="shared"/>
        <v>0.0</v>
      </c>
      <c r="M128" s="60" t="s">
        <v>52</v>
      </c>
      <c r="N128" s="185" t="n">
        <f si="12" t="shared"/>
        <v>2500.0</v>
      </c>
    </row>
    <row r="129" spans="1:14" x14ac:dyDescent="0.25">
      <c r="A129" s="113">
        <v>22</v>
      </c>
      <c r="B129" s="164" t="s">
        <v>64</v>
      </c>
      <c r="C129" s="3" t="s">
        <v>24</v>
      </c>
      <c r="D129" s="3" t="s">
        <v>24</v>
      </c>
      <c r="E129" s="3" t="s">
        <v>23</v>
      </c>
      <c r="F129" s="56" t="n">
        <f si="14" t="shared"/>
        <v>50000.0</v>
      </c>
      <c r="G129" s="175" t="n">
        <f si="15" t="shared"/>
        <v>0.0</v>
      </c>
      <c r="H129" s="170" t="n">
        <f si="8" t="shared"/>
        <v>2500.0</v>
      </c>
      <c r="I129" s="81" t="n">
        <f si="9" t="shared"/>
        <v>2500.0</v>
      </c>
      <c r="J129" s="170" t="n">
        <f si="10" t="shared"/>
        <v>0.0</v>
      </c>
      <c r="K129" s="59" t="n">
        <f si="16" t="shared"/>
        <v>0.0</v>
      </c>
      <c r="L129" s="60" t="n">
        <f si="13" t="shared"/>
        <v>0.0</v>
      </c>
      <c r="M129" s="60" t="s">
        <v>52</v>
      </c>
      <c r="N129" s="185" t="n">
        <f si="12" t="shared"/>
        <v>2500.0</v>
      </c>
    </row>
    <row r="130" spans="1:14" x14ac:dyDescent="0.25">
      <c r="A130" s="113">
        <v>23</v>
      </c>
      <c r="B130" s="164" t="s">
        <v>64</v>
      </c>
      <c r="C130" s="3" t="s">
        <v>24</v>
      </c>
      <c r="D130" s="3" t="s">
        <v>23</v>
      </c>
      <c r="E130" s="3" t="s">
        <v>24</v>
      </c>
      <c r="F130" s="56" t="n">
        <f si="14" t="shared"/>
        <v>50000.0</v>
      </c>
      <c r="G130" s="175" t="n">
        <f si="15" t="shared"/>
        <v>500.0</v>
      </c>
      <c r="H130" s="170" t="n">
        <f si="8" t="shared"/>
        <v>2475.0</v>
      </c>
      <c r="I130" s="81" t="n">
        <f si="9" t="shared"/>
        <v>2475.0</v>
      </c>
      <c r="J130" s="170" t="n">
        <f si="10" t="shared"/>
        <v>0.0</v>
      </c>
      <c r="K130" s="59" t="n">
        <f si="16" t="shared"/>
        <v>0.0</v>
      </c>
      <c r="L130" s="60" t="n">
        <f si="13" t="shared"/>
        <v>0.0</v>
      </c>
      <c r="M130" s="60" t="s">
        <v>52</v>
      </c>
      <c r="N130" s="185" t="n">
        <f si="12" t="shared"/>
        <v>2975.0</v>
      </c>
    </row>
    <row r="131" spans="1:14" x14ac:dyDescent="0.25">
      <c r="A131" s="113">
        <v>24</v>
      </c>
      <c r="B131" s="164" t="s">
        <v>64</v>
      </c>
      <c r="C131" s="3" t="s">
        <v>24</v>
      </c>
      <c r="D131" s="3" t="s">
        <v>23</v>
      </c>
      <c r="E131" s="3" t="s">
        <v>23</v>
      </c>
      <c r="F131" s="56" t="n">
        <f si="14" t="shared"/>
        <v>50000.0</v>
      </c>
      <c r="G131" s="175" t="n">
        <f si="15" t="shared"/>
        <v>500.0</v>
      </c>
      <c r="H131" s="170" t="n">
        <f si="8" t="shared"/>
        <v>2475.0</v>
      </c>
      <c r="I131" s="81" t="n">
        <f si="9" t="shared"/>
        <v>2475.0</v>
      </c>
      <c r="J131" s="170" t="n">
        <f si="10" t="shared"/>
        <v>0.0</v>
      </c>
      <c r="K131" s="59" t="n">
        <f si="16" t="shared"/>
        <v>0.0</v>
      </c>
      <c r="L131" s="60" t="n">
        <f si="13" t="shared"/>
        <v>0.0</v>
      </c>
      <c r="M131" s="60" t="s">
        <v>52</v>
      </c>
      <c r="N131" s="185" t="n">
        <f si="12" t="shared"/>
        <v>2975.0</v>
      </c>
    </row>
    <row customHeight="1" ht="15.75" r="132" spans="1:14" x14ac:dyDescent="0.25">
      <c r="A132" s="113">
        <v>25</v>
      </c>
      <c r="B132" s="164" t="s">
        <v>65</v>
      </c>
      <c r="C132" s="3" t="s">
        <v>24</v>
      </c>
      <c r="D132" s="3" t="s">
        <v>24</v>
      </c>
      <c r="E132" s="3" t="s">
        <v>24</v>
      </c>
      <c r="F132" s="56" t="n">
        <f si="14" t="shared"/>
        <v>50000.0</v>
      </c>
      <c r="G132" s="175" t="n">
        <f si="15" t="shared"/>
        <v>0.0</v>
      </c>
      <c r="H132" s="170" t="n">
        <f si="8" t="shared"/>
        <v>2500.0</v>
      </c>
      <c r="I132" s="81" t="n">
        <f si="9" t="shared"/>
        <v>2500.0</v>
      </c>
      <c r="J132" s="170" t="n">
        <f si="10" t="shared"/>
        <v>0.0</v>
      </c>
      <c r="K132" s="59" t="n">
        <f si="16" t="shared"/>
        <v>0.0</v>
      </c>
      <c r="L132" s="60" t="n">
        <f si="13" t="shared"/>
        <v>0.0</v>
      </c>
      <c r="M132" s="60" t="s">
        <v>52</v>
      </c>
      <c r="N132" s="185" t="n">
        <f si="12" t="shared"/>
        <v>2500.0</v>
      </c>
    </row>
    <row r="133" spans="1:14" x14ac:dyDescent="0.25">
      <c r="A133" s="113">
        <v>26</v>
      </c>
      <c r="B133" s="164" t="s">
        <v>65</v>
      </c>
      <c r="C133" s="3" t="s">
        <v>24</v>
      </c>
      <c r="D133" s="3" t="s">
        <v>24</v>
      </c>
      <c r="E133" s="3" t="s">
        <v>23</v>
      </c>
      <c r="F133" s="56" t="n">
        <f si="14" t="shared"/>
        <v>50000.0</v>
      </c>
      <c r="G133" s="175" t="n">
        <f si="15" t="shared"/>
        <v>1000.0</v>
      </c>
      <c r="H133" s="170" t="n">
        <f si="8" t="shared"/>
        <v>2450.0</v>
      </c>
      <c r="I133" s="81" t="n">
        <f si="9" t="shared"/>
        <v>2450.0</v>
      </c>
      <c r="J133" s="170" t="n">
        <f si="10" t="shared"/>
        <v>0.0</v>
      </c>
      <c r="K133" s="59" t="n">
        <f si="16" t="shared"/>
        <v>0.0</v>
      </c>
      <c r="L133" s="60" t="n">
        <f si="13" t="shared"/>
        <v>0.0</v>
      </c>
      <c r="M133" s="60" t="s">
        <v>52</v>
      </c>
      <c r="N133" s="185" t="n">
        <f si="12" t="shared"/>
        <v>3450.0</v>
      </c>
    </row>
    <row r="134" spans="1:14" x14ac:dyDescent="0.25">
      <c r="A134" s="113">
        <v>27</v>
      </c>
      <c r="B134" s="164" t="s">
        <v>65</v>
      </c>
      <c r="C134" s="3" t="s">
        <v>24</v>
      </c>
      <c r="D134" s="3" t="s">
        <v>23</v>
      </c>
      <c r="E134" s="3" t="s">
        <v>24</v>
      </c>
      <c r="F134" s="56" t="n">
        <f si="14" t="shared"/>
        <v>50000.0</v>
      </c>
      <c r="G134" s="175" t="n">
        <f si="15" t="shared"/>
        <v>1000.0</v>
      </c>
      <c r="H134" s="170" t="n">
        <f si="8" t="shared"/>
        <v>2450.0</v>
      </c>
      <c r="I134" s="81" t="n">
        <f si="9" t="shared"/>
        <v>2450.0</v>
      </c>
      <c r="J134" s="170" t="n">
        <f si="10" t="shared"/>
        <v>0.0</v>
      </c>
      <c r="K134" s="59" t="n">
        <f si="16" t="shared"/>
        <v>0.0</v>
      </c>
      <c r="L134" s="60" t="n">
        <f si="13" t="shared"/>
        <v>0.0</v>
      </c>
      <c r="M134" s="60" t="s">
        <v>52</v>
      </c>
      <c r="N134" s="185" t="n">
        <f si="12" t="shared"/>
        <v>3450.0</v>
      </c>
    </row>
    <row r="135" spans="1:14" x14ac:dyDescent="0.25">
      <c r="A135" s="113">
        <v>28</v>
      </c>
      <c r="B135" s="164" t="s">
        <v>65</v>
      </c>
      <c r="C135" s="3" t="s">
        <v>24</v>
      </c>
      <c r="D135" s="3" t="s">
        <v>23</v>
      </c>
      <c r="E135" s="3" t="s">
        <v>23</v>
      </c>
      <c r="F135" s="56" t="n">
        <f si="14" t="shared"/>
        <v>50000.0</v>
      </c>
      <c r="G135" s="175" t="n">
        <f si="15" t="shared"/>
        <v>1000.0</v>
      </c>
      <c r="H135" s="170" t="n">
        <f si="8" t="shared"/>
        <v>2450.0</v>
      </c>
      <c r="I135" s="81" t="n">
        <f si="9" t="shared"/>
        <v>2450.0</v>
      </c>
      <c r="J135" s="170" t="n">
        <f si="10" t="shared"/>
        <v>0.0</v>
      </c>
      <c r="K135" s="59" t="n">
        <f si="16" t="shared"/>
        <v>0.0</v>
      </c>
      <c r="L135" s="60" t="n">
        <f si="13" t="shared"/>
        <v>0.0</v>
      </c>
      <c r="M135" s="60" t="s">
        <v>52</v>
      </c>
      <c r="N135" s="185" t="n">
        <f si="12" t="shared"/>
        <v>3450.0</v>
      </c>
    </row>
    <row r="136" spans="1:14" x14ac:dyDescent="0.25">
      <c r="A136" s="114">
        <v>29</v>
      </c>
      <c r="B136" s="163" t="s">
        <v>1</v>
      </c>
      <c r="C136" s="18" t="s">
        <v>23</v>
      </c>
      <c r="D136" s="18" t="s">
        <v>24</v>
      </c>
      <c r="E136" s="18" t="s">
        <v>24</v>
      </c>
      <c r="F136" s="56" t="n">
        <f ref="F136:F167" si="17" t="shared">$B$107*F31</f>
        <v>50000.0</v>
      </c>
      <c r="G136" s="175" t="n">
        <f ref="G136:G167" si="18" t="shared">G31</f>
        <v>3500.0</v>
      </c>
      <c r="H136" s="170" t="n">
        <f si="8" t="shared"/>
        <v>4650.0</v>
      </c>
      <c r="I136" s="81" t="n">
        <f si="9" t="shared"/>
        <v>4650.0</v>
      </c>
      <c r="J136" s="170" t="n">
        <f si="10" t="shared"/>
        <v>0.0</v>
      </c>
      <c r="K136" s="59" t="n">
        <f si="16" t="shared"/>
        <v>0.0</v>
      </c>
      <c r="L136" s="60" t="n">
        <f si="13" t="shared"/>
        <v>0.0</v>
      </c>
      <c r="M136" s="60" t="s">
        <v>52</v>
      </c>
      <c r="N136" s="185" t="n">
        <f si="12" t="shared"/>
        <v>8150.0</v>
      </c>
    </row>
    <row r="137" spans="1:14" x14ac:dyDescent="0.25">
      <c r="A137" s="114">
        <v>30</v>
      </c>
      <c r="B137" s="163" t="s">
        <v>1</v>
      </c>
      <c r="C137" s="18" t="s">
        <v>23</v>
      </c>
      <c r="D137" s="18" t="s">
        <v>24</v>
      </c>
      <c r="E137" s="18" t="s">
        <v>23</v>
      </c>
      <c r="F137" s="56" t="n">
        <f si="17" t="shared"/>
        <v>50000.0</v>
      </c>
      <c r="G137" s="175" t="n">
        <f si="18" t="shared"/>
        <v>3500.0</v>
      </c>
      <c r="H137" s="170" t="n">
        <f si="8" t="shared"/>
        <v>4650.0</v>
      </c>
      <c r="I137" s="81" t="n">
        <f si="9" t="shared"/>
        <v>4650.0</v>
      </c>
      <c r="J137" s="170" t="n">
        <f si="10" t="shared"/>
        <v>0.0</v>
      </c>
      <c r="K137" s="59" t="n">
        <f si="16" t="shared"/>
        <v>0.0</v>
      </c>
      <c r="L137" s="60" t="n">
        <f si="13" t="shared"/>
        <v>0.0</v>
      </c>
      <c r="M137" s="60" t="s">
        <v>52</v>
      </c>
      <c r="N137" s="185" t="n">
        <f si="12" t="shared"/>
        <v>8150.0</v>
      </c>
    </row>
    <row r="138" spans="1:14" x14ac:dyDescent="0.25">
      <c r="A138" s="114">
        <v>31</v>
      </c>
      <c r="B138" s="163" t="s">
        <v>1</v>
      </c>
      <c r="C138" s="18" t="s">
        <v>23</v>
      </c>
      <c r="D138" s="18" t="s">
        <v>23</v>
      </c>
      <c r="E138" s="18" t="s">
        <v>24</v>
      </c>
      <c r="F138" s="56" t="n">
        <f si="17" t="shared"/>
        <v>50000.0</v>
      </c>
      <c r="G138" s="175" t="n">
        <f si="18" t="shared"/>
        <v>3500.0</v>
      </c>
      <c r="H138" s="170" t="n">
        <f si="8" t="shared"/>
        <v>4650.0</v>
      </c>
      <c r="I138" s="81" t="n">
        <f si="9" t="shared"/>
        <v>4650.0</v>
      </c>
      <c r="J138" s="170" t="n">
        <f si="10" t="shared"/>
        <v>0.0</v>
      </c>
      <c r="K138" s="59" t="n">
        <f si="16" t="shared"/>
        <v>0.0</v>
      </c>
      <c r="L138" s="60" t="n">
        <f si="13" t="shared"/>
        <v>0.0</v>
      </c>
      <c r="M138" s="60" t="s">
        <v>52</v>
      </c>
      <c r="N138" s="185" t="n">
        <f si="12" t="shared"/>
        <v>8150.0</v>
      </c>
    </row>
    <row r="139" spans="1:14" x14ac:dyDescent="0.25">
      <c r="A139" s="114">
        <v>32</v>
      </c>
      <c r="B139" s="163" t="s">
        <v>1</v>
      </c>
      <c r="C139" s="18" t="s">
        <v>23</v>
      </c>
      <c r="D139" s="18" t="s">
        <v>23</v>
      </c>
      <c r="E139" s="18" t="s">
        <v>23</v>
      </c>
      <c r="F139" s="56" t="n">
        <f si="17" t="shared"/>
        <v>50000.0</v>
      </c>
      <c r="G139" s="175" t="n">
        <f si="18" t="shared"/>
        <v>3500.0</v>
      </c>
      <c r="H139" s="170" t="n">
        <f si="8" t="shared"/>
        <v>4650.0</v>
      </c>
      <c r="I139" s="81" t="n">
        <f si="9" t="shared"/>
        <v>4650.0</v>
      </c>
      <c r="J139" s="170" t="n">
        <f si="10" t="shared"/>
        <v>0.0</v>
      </c>
      <c r="K139" s="59" t="n">
        <f si="16" t="shared"/>
        <v>0.0</v>
      </c>
      <c r="L139" s="60" t="n">
        <f si="13" t="shared"/>
        <v>0.0</v>
      </c>
      <c r="M139" s="60" t="s">
        <v>52</v>
      </c>
      <c r="N139" s="185" t="n">
        <f si="12" t="shared"/>
        <v>8150.0</v>
      </c>
    </row>
    <row r="140" spans="1:14" x14ac:dyDescent="0.25">
      <c r="A140" s="114">
        <v>33</v>
      </c>
      <c r="B140" s="4" t="s">
        <v>61</v>
      </c>
      <c r="C140" s="18" t="s">
        <v>24</v>
      </c>
      <c r="D140" s="18" t="s">
        <v>24</v>
      </c>
      <c r="E140" s="18" t="s">
        <v>24</v>
      </c>
      <c r="F140" s="56" t="n">
        <f si="17" t="shared"/>
        <v>50000.0</v>
      </c>
      <c r="G140" s="175" t="n">
        <f si="18" t="shared"/>
        <v>0.0</v>
      </c>
      <c r="H140" s="170" t="n">
        <f ref="H140:H171" si="19" t="shared">(F140-G140)*I35</f>
        <v>2500.0</v>
      </c>
      <c r="I140" s="159" t="n">
        <f ref="I140:I171" si="20" t="shared">IF(AND(H140&gt;J35,J35&gt;0),J35,IF(AND(H140&gt;K35,K35&gt;0),H140-K35,H140))</f>
        <v>2500.0</v>
      </c>
      <c r="J140" s="170" t="n">
        <f ref="J140:J161" si="21" t="shared">(F140-G140)*L35</f>
        <v>0.0</v>
      </c>
      <c r="K140" s="59" t="n">
        <f ref="K140:K171" si="22" t="shared">M35</f>
        <v>3000.0</v>
      </c>
      <c r="L140" s="60" t="n">
        <f ref="L140:L180" si="23" t="shared">IF(K140&lt;3000,J140,IF(J140&gt;K140,K140,IF(J140&lt;K140,J140,(IF(J140=K140,J140)))))</f>
        <v>0.0</v>
      </c>
      <c r="M140" s="60" t="s">
        <v>52</v>
      </c>
      <c r="N140" s="185" t="n">
        <f>MIN(K140,IF(F140&gt;G140,($B$107-F140)+G140+I140+L140,($B$107-F140)+F140))</f>
        <v>2500.0</v>
      </c>
    </row>
    <row r="141" spans="1:14" x14ac:dyDescent="0.25">
      <c r="A141" s="114">
        <v>34</v>
      </c>
      <c r="B141" s="4" t="s">
        <v>61</v>
      </c>
      <c r="C141" s="18" t="s">
        <v>24</v>
      </c>
      <c r="D141" s="18" t="s">
        <v>24</v>
      </c>
      <c r="E141" s="18" t="s">
        <v>23</v>
      </c>
      <c r="F141" s="56" t="n">
        <f si="17" t="shared"/>
        <v>50000.0</v>
      </c>
      <c r="G141" s="175" t="n">
        <f si="18" t="shared"/>
        <v>0.0</v>
      </c>
      <c r="H141" s="170" t="n">
        <f si="19" t="shared"/>
        <v>2500.0</v>
      </c>
      <c r="I141" s="159" t="n">
        <f si="20" t="shared"/>
        <v>2500.0</v>
      </c>
      <c r="J141" s="170" t="n">
        <f si="21" t="shared"/>
        <v>0.0</v>
      </c>
      <c r="K141" s="59" t="n">
        <f si="22" t="shared"/>
        <v>3000.0</v>
      </c>
      <c r="L141" s="60" t="n">
        <f si="23" t="shared"/>
        <v>0.0</v>
      </c>
      <c r="M141" s="60" t="s">
        <v>52</v>
      </c>
      <c r="N141" s="185" t="n">
        <f>MIN(K141,IF(F141&gt;G141,($B$107-F141)+G141+I141+L141,($B$107-F141)+F141))</f>
        <v>2500.0</v>
      </c>
    </row>
    <row r="142" spans="1:14" x14ac:dyDescent="0.25">
      <c r="A142" s="114">
        <v>35</v>
      </c>
      <c r="B142" s="4" t="s">
        <v>61</v>
      </c>
      <c r="C142" s="18" t="s">
        <v>24</v>
      </c>
      <c r="D142" s="18" t="s">
        <v>23</v>
      </c>
      <c r="E142" s="18" t="s">
        <v>24</v>
      </c>
      <c r="F142" s="56" t="n">
        <f si="17" t="shared"/>
        <v>50000.0</v>
      </c>
      <c r="G142" s="175" t="n">
        <f si="18" t="shared"/>
        <v>1500.0</v>
      </c>
      <c r="H142" s="170" t="n">
        <f si="19" t="shared"/>
        <v>2425.0</v>
      </c>
      <c r="I142" s="81" t="n">
        <f si="20" t="shared"/>
        <v>2425.0</v>
      </c>
      <c r="J142" s="170" t="n">
        <f si="21" t="shared"/>
        <v>0.0</v>
      </c>
      <c r="K142" s="59" t="n">
        <f si="22" t="shared"/>
        <v>0.0</v>
      </c>
      <c r="L142" s="60" t="n">
        <f si="23" t="shared"/>
        <v>0.0</v>
      </c>
      <c r="M142" s="60" t="s">
        <v>52</v>
      </c>
      <c r="N142" s="185" t="n">
        <f ref="N142:N152" si="24" t="shared">MIN(M142,IF(F142&gt;G142,($B$107-F142)+G142+I142+L142,($B$107-F142)+F142))</f>
        <v>3925.0</v>
      </c>
    </row>
    <row r="143" spans="1:14" x14ac:dyDescent="0.25">
      <c r="A143" s="114">
        <v>36</v>
      </c>
      <c r="B143" s="4" t="s">
        <v>61</v>
      </c>
      <c r="C143" s="18" t="s">
        <v>24</v>
      </c>
      <c r="D143" s="18" t="s">
        <v>23</v>
      </c>
      <c r="E143" s="18" t="s">
        <v>23</v>
      </c>
      <c r="F143" s="56" t="n">
        <f si="17" t="shared"/>
        <v>50000.0</v>
      </c>
      <c r="G143" s="175" t="n">
        <f si="18" t="shared"/>
        <v>1500.0</v>
      </c>
      <c r="H143" s="170" t="n">
        <f si="19" t="shared"/>
        <v>2425.0</v>
      </c>
      <c r="I143" s="81" t="n">
        <f si="20" t="shared"/>
        <v>2425.0</v>
      </c>
      <c r="J143" s="170" t="n">
        <f si="21" t="shared"/>
        <v>0.0</v>
      </c>
      <c r="K143" s="59" t="n">
        <f si="22" t="shared"/>
        <v>0.0</v>
      </c>
      <c r="L143" s="60" t="n">
        <f si="23" t="shared"/>
        <v>0.0</v>
      </c>
      <c r="M143" s="60" t="s">
        <v>52</v>
      </c>
      <c r="N143" s="185" t="n">
        <f si="24" t="shared"/>
        <v>3925.0</v>
      </c>
    </row>
    <row r="144" spans="1:14" x14ac:dyDescent="0.25">
      <c r="A144" s="115">
        <v>37</v>
      </c>
      <c r="B144" s="162" t="s">
        <v>2</v>
      </c>
      <c r="C144" s="19" t="s">
        <v>23</v>
      </c>
      <c r="D144" s="19" t="s">
        <v>24</v>
      </c>
      <c r="E144" s="19" t="s">
        <v>24</v>
      </c>
      <c r="F144" s="56" t="n">
        <f si="17" t="shared"/>
        <v>50000.0</v>
      </c>
      <c r="G144" s="175" t="n">
        <f si="18" t="shared"/>
        <v>3500.0</v>
      </c>
      <c r="H144" s="170" t="n">
        <f si="19" t="shared"/>
        <v>4650.0</v>
      </c>
      <c r="I144" s="81" t="n">
        <f si="20" t="shared"/>
        <v>4650.0</v>
      </c>
      <c r="J144" s="170" t="n">
        <f si="21" t="shared"/>
        <v>0.0</v>
      </c>
      <c r="K144" s="59" t="n">
        <f si="22" t="shared"/>
        <v>0.0</v>
      </c>
      <c r="L144" s="60" t="n">
        <f si="23" t="shared"/>
        <v>0.0</v>
      </c>
      <c r="M144" s="60" t="s">
        <v>52</v>
      </c>
      <c r="N144" s="185" t="n">
        <f si="24" t="shared"/>
        <v>8150.0</v>
      </c>
    </row>
    <row r="145" spans="1:14" x14ac:dyDescent="0.25">
      <c r="A145" s="115">
        <v>38</v>
      </c>
      <c r="B145" s="162" t="s">
        <v>2</v>
      </c>
      <c r="C145" s="19" t="s">
        <v>23</v>
      </c>
      <c r="D145" s="19" t="s">
        <v>24</v>
      </c>
      <c r="E145" s="19" t="s">
        <v>23</v>
      </c>
      <c r="F145" s="56" t="n">
        <f si="17" t="shared"/>
        <v>50000.0</v>
      </c>
      <c r="G145" s="175" t="n">
        <f si="18" t="shared"/>
        <v>3500.0</v>
      </c>
      <c r="H145" s="170" t="n">
        <f si="19" t="shared"/>
        <v>4650.0</v>
      </c>
      <c r="I145" s="81" t="n">
        <f si="20" t="shared"/>
        <v>4650.0</v>
      </c>
      <c r="J145" s="170" t="n">
        <f si="21" t="shared"/>
        <v>0.0</v>
      </c>
      <c r="K145" s="59" t="n">
        <f si="22" t="shared"/>
        <v>0.0</v>
      </c>
      <c r="L145" s="60" t="n">
        <f si="23" t="shared"/>
        <v>0.0</v>
      </c>
      <c r="M145" s="60" t="s">
        <v>52</v>
      </c>
      <c r="N145" s="185" t="n">
        <f si="24" t="shared"/>
        <v>8150.0</v>
      </c>
    </row>
    <row r="146" spans="1:14" x14ac:dyDescent="0.25">
      <c r="A146" s="115">
        <v>39</v>
      </c>
      <c r="B146" s="162" t="s">
        <v>2</v>
      </c>
      <c r="C146" s="19" t="s">
        <v>23</v>
      </c>
      <c r="D146" s="19" t="s">
        <v>23</v>
      </c>
      <c r="E146" s="19" t="s">
        <v>24</v>
      </c>
      <c r="F146" s="56" t="n">
        <f si="17" t="shared"/>
        <v>50000.0</v>
      </c>
      <c r="G146" s="175" t="n">
        <f si="18" t="shared"/>
        <v>3500.0</v>
      </c>
      <c r="H146" s="170" t="n">
        <f si="19" t="shared"/>
        <v>4650.0</v>
      </c>
      <c r="I146" s="81" t="n">
        <f si="20" t="shared"/>
        <v>4650.0</v>
      </c>
      <c r="J146" s="170" t="n">
        <f si="21" t="shared"/>
        <v>0.0</v>
      </c>
      <c r="K146" s="59" t="n">
        <f si="22" t="shared"/>
        <v>0.0</v>
      </c>
      <c r="L146" s="60" t="n">
        <f si="23" t="shared"/>
        <v>0.0</v>
      </c>
      <c r="M146" s="60" t="s">
        <v>52</v>
      </c>
      <c r="N146" s="185" t="n">
        <f si="24" t="shared"/>
        <v>8150.0</v>
      </c>
    </row>
    <row r="147" spans="1:14" x14ac:dyDescent="0.25">
      <c r="A147" s="115">
        <v>40</v>
      </c>
      <c r="B147" s="162" t="s">
        <v>2</v>
      </c>
      <c r="C147" s="19" t="s">
        <v>23</v>
      </c>
      <c r="D147" s="19" t="s">
        <v>23</v>
      </c>
      <c r="E147" s="19" t="s">
        <v>23</v>
      </c>
      <c r="F147" s="56" t="n">
        <f si="17" t="shared"/>
        <v>50000.0</v>
      </c>
      <c r="G147" s="175" t="n">
        <f si="18" t="shared"/>
        <v>3500.0</v>
      </c>
      <c r="H147" s="170" t="n">
        <f si="19" t="shared"/>
        <v>4650.0</v>
      </c>
      <c r="I147" s="81" t="n">
        <f si="20" t="shared"/>
        <v>4650.0</v>
      </c>
      <c r="J147" s="170" t="n">
        <f si="21" t="shared"/>
        <v>0.0</v>
      </c>
      <c r="K147" s="59" t="n">
        <f si="22" t="shared"/>
        <v>0.0</v>
      </c>
      <c r="L147" s="60" t="n">
        <f si="23" t="shared"/>
        <v>0.0</v>
      </c>
      <c r="M147" s="60" t="s">
        <v>52</v>
      </c>
      <c r="N147" s="185" t="n">
        <f si="24" t="shared"/>
        <v>8150.0</v>
      </c>
    </row>
    <row r="148" spans="1:14" x14ac:dyDescent="0.25">
      <c r="A148" s="115">
        <v>41</v>
      </c>
      <c r="B148" s="5" t="s">
        <v>60</v>
      </c>
      <c r="C148" s="19" t="s">
        <v>24</v>
      </c>
      <c r="D148" s="19" t="s">
        <v>24</v>
      </c>
      <c r="E148" s="19" t="s">
        <v>24</v>
      </c>
      <c r="F148" s="56" t="n">
        <f si="17" t="shared"/>
        <v>50000.0</v>
      </c>
      <c r="G148" s="175" t="n">
        <f si="18" t="shared"/>
        <v>0.0</v>
      </c>
      <c r="H148" s="170" t="n">
        <f si="19" t="shared"/>
        <v>0.0</v>
      </c>
      <c r="I148" s="81" t="n">
        <f si="20" t="shared"/>
        <v>0.0</v>
      </c>
      <c r="J148" s="170" t="n">
        <f si="21" t="shared"/>
        <v>2500.0</v>
      </c>
      <c r="K148" s="59" t="n">
        <f si="22" t="shared"/>
        <v>3000.0</v>
      </c>
      <c r="L148" s="60" t="n">
        <f si="23" t="shared"/>
        <v>2500.0</v>
      </c>
      <c r="M148" s="60" t="s">
        <v>52</v>
      </c>
      <c r="N148" s="185" t="n">
        <f si="24" t="shared"/>
        <v>2500.0</v>
      </c>
    </row>
    <row r="149" spans="1:14" x14ac:dyDescent="0.25">
      <c r="A149" s="115">
        <v>42</v>
      </c>
      <c r="B149" s="5" t="s">
        <v>60</v>
      </c>
      <c r="C149" s="19" t="s">
        <v>24</v>
      </c>
      <c r="D149" s="19" t="s">
        <v>24</v>
      </c>
      <c r="E149" s="19" t="s">
        <v>23</v>
      </c>
      <c r="F149" s="56" t="n">
        <f si="17" t="shared"/>
        <v>50000.0</v>
      </c>
      <c r="G149" s="175" t="n">
        <f si="18" t="shared"/>
        <v>0.0</v>
      </c>
      <c r="H149" s="170" t="n">
        <f si="19" t="shared"/>
        <v>0.0</v>
      </c>
      <c r="I149" s="81" t="n">
        <f si="20" t="shared"/>
        <v>0.0</v>
      </c>
      <c r="J149" s="170" t="n">
        <f si="21" t="shared"/>
        <v>2500.0</v>
      </c>
      <c r="K149" s="59" t="n">
        <f si="22" t="shared"/>
        <v>0.0</v>
      </c>
      <c r="L149" s="60" t="n">
        <f si="23" t="shared"/>
        <v>2500.0</v>
      </c>
      <c r="M149" s="60" t="s">
        <v>52</v>
      </c>
      <c r="N149" s="185" t="n">
        <f si="24" t="shared"/>
        <v>2500.0</v>
      </c>
    </row>
    <row r="150" spans="1:14" x14ac:dyDescent="0.25">
      <c r="A150" s="115">
        <v>43</v>
      </c>
      <c r="B150" s="5" t="s">
        <v>60</v>
      </c>
      <c r="C150" s="19" t="s">
        <v>24</v>
      </c>
      <c r="D150" s="19" t="s">
        <v>23</v>
      </c>
      <c r="E150" s="19" t="s">
        <v>24</v>
      </c>
      <c r="F150" s="56" t="n">
        <f si="17" t="shared"/>
        <v>50000.0</v>
      </c>
      <c r="G150" s="175" t="n">
        <f si="18" t="shared"/>
        <v>0.0</v>
      </c>
      <c r="H150" s="170" t="n">
        <f si="19" t="shared"/>
        <v>0.0</v>
      </c>
      <c r="I150" s="81" t="n">
        <f si="20" t="shared"/>
        <v>0.0</v>
      </c>
      <c r="J150" s="170" t="n">
        <f si="21" t="shared"/>
        <v>2500.0</v>
      </c>
      <c r="K150" s="59" t="n">
        <f si="22" t="shared"/>
        <v>0.0</v>
      </c>
      <c r="L150" s="60" t="n">
        <f si="23" t="shared"/>
        <v>2500.0</v>
      </c>
      <c r="M150" s="60" t="s">
        <v>52</v>
      </c>
      <c r="N150" s="185" t="n">
        <f si="24" t="shared"/>
        <v>2500.0</v>
      </c>
    </row>
    <row r="151" spans="1:14" x14ac:dyDescent="0.25">
      <c r="A151" s="115">
        <v>44</v>
      </c>
      <c r="B151" s="5" t="s">
        <v>60</v>
      </c>
      <c r="C151" s="19" t="s">
        <v>24</v>
      </c>
      <c r="D151" s="19" t="s">
        <v>23</v>
      </c>
      <c r="E151" s="19" t="s">
        <v>23</v>
      </c>
      <c r="F151" s="56" t="n">
        <f si="17" t="shared"/>
        <v>50000.0</v>
      </c>
      <c r="G151" s="175" t="n">
        <f si="18" t="shared"/>
        <v>0.0</v>
      </c>
      <c r="H151" s="170" t="n">
        <f si="19" t="shared"/>
        <v>0.0</v>
      </c>
      <c r="I151" s="81" t="n">
        <f si="20" t="shared"/>
        <v>0.0</v>
      </c>
      <c r="J151" s="170" t="n">
        <f si="21" t="shared"/>
        <v>2500.0</v>
      </c>
      <c r="K151" s="59" t="n">
        <f si="22" t="shared"/>
        <v>0.0</v>
      </c>
      <c r="L151" s="60" t="n">
        <f si="23" t="shared"/>
        <v>2500.0</v>
      </c>
      <c r="M151" s="60" t="s">
        <v>52</v>
      </c>
      <c r="N151" s="185" t="n">
        <f si="24" t="shared"/>
        <v>2500.0</v>
      </c>
    </row>
    <row r="152" spans="1:14" x14ac:dyDescent="0.25">
      <c r="A152" s="115">
        <v>45</v>
      </c>
      <c r="B152" s="86" t="s">
        <v>59</v>
      </c>
      <c r="C152" s="19" t="s">
        <v>24</v>
      </c>
      <c r="D152" s="19" t="s">
        <v>24</v>
      </c>
      <c r="E152" s="19" t="s">
        <v>24</v>
      </c>
      <c r="F152" s="56" t="n">
        <f si="17" t="shared"/>
        <v>50000.0</v>
      </c>
      <c r="G152" s="175" t="n">
        <f si="18" t="shared"/>
        <v>0.0</v>
      </c>
      <c r="H152" s="170" t="n">
        <f si="19" t="shared"/>
        <v>0.0</v>
      </c>
      <c r="I152" s="81" t="n">
        <f si="20" t="shared"/>
        <v>0.0</v>
      </c>
      <c r="J152" s="170" t="n">
        <f si="21" t="shared"/>
        <v>2500.0</v>
      </c>
      <c r="K152" s="59" t="n">
        <f si="22" t="shared"/>
        <v>3000.0</v>
      </c>
      <c r="L152" s="60" t="n">
        <f si="23" t="shared"/>
        <v>2500.0</v>
      </c>
      <c r="M152" s="60" t="s">
        <v>52</v>
      </c>
      <c r="N152" s="185" t="n">
        <f si="24" t="shared"/>
        <v>2500.0</v>
      </c>
    </row>
    <row r="153" spans="1:14" x14ac:dyDescent="0.25">
      <c r="A153" s="115">
        <v>46</v>
      </c>
      <c r="B153" s="86" t="s">
        <v>59</v>
      </c>
      <c r="C153" s="19" t="s">
        <v>24</v>
      </c>
      <c r="D153" s="19" t="s">
        <v>24</v>
      </c>
      <c r="E153" s="19" t="s">
        <v>23</v>
      </c>
      <c r="F153" s="56" t="n">
        <f si="17" t="shared"/>
        <v>50000.0</v>
      </c>
      <c r="G153" s="175" t="n">
        <f si="18" t="shared"/>
        <v>3500.0</v>
      </c>
      <c r="H153" s="170" t="n">
        <f si="19" t="shared"/>
        <v>0.0</v>
      </c>
      <c r="I153" s="159" t="n">
        <f si="20" t="shared"/>
        <v>0.0</v>
      </c>
      <c r="J153" s="170" t="n">
        <f si="21" t="shared"/>
        <v>2325.0</v>
      </c>
      <c r="K153" s="59" t="n">
        <f si="22" t="shared"/>
        <v>0.0</v>
      </c>
      <c r="L153" s="60" t="n">
        <f si="23" t="shared"/>
        <v>2325.0</v>
      </c>
      <c r="M153" s="60" t="s">
        <v>52</v>
      </c>
      <c r="N153" s="185" t="n">
        <f>IF(G153&gt;B107,B107,IF(L153&gt;(G153+I153),L153,G153+I153))</f>
        <v>3500.0</v>
      </c>
    </row>
    <row r="154" spans="1:14" x14ac:dyDescent="0.25">
      <c r="A154" s="115">
        <v>47</v>
      </c>
      <c r="B154" s="86" t="s">
        <v>59</v>
      </c>
      <c r="C154" s="19" t="s">
        <v>24</v>
      </c>
      <c r="D154" s="19" t="s">
        <v>23</v>
      </c>
      <c r="E154" s="19" t="s">
        <v>24</v>
      </c>
      <c r="F154" s="56" t="n">
        <f si="17" t="shared"/>
        <v>50000.0</v>
      </c>
      <c r="G154" s="175" t="n">
        <f si="18" t="shared"/>
        <v>0.0</v>
      </c>
      <c r="H154" s="170" t="n">
        <f si="19" t="shared"/>
        <v>0.0</v>
      </c>
      <c r="I154" s="159" t="n">
        <f si="20" t="shared"/>
        <v>0.0</v>
      </c>
      <c r="J154" s="170" t="n">
        <f si="21" t="shared"/>
        <v>2500.0</v>
      </c>
      <c r="K154" s="59" t="n">
        <f si="22" t="shared"/>
        <v>0.0</v>
      </c>
      <c r="L154" s="60" t="n">
        <f si="23" t="shared"/>
        <v>2500.0</v>
      </c>
      <c r="M154" s="60" t="s">
        <v>52</v>
      </c>
      <c r="N154" s="185" t="n">
        <f>MIN(M154,IF(F154&gt;G154,($B$107-F154)+G154+I154+L154,($B$107-F154)+F154))</f>
        <v>2500.0</v>
      </c>
    </row>
    <row r="155" spans="1:14" x14ac:dyDescent="0.25">
      <c r="A155" s="115">
        <v>48</v>
      </c>
      <c r="B155" s="86" t="s">
        <v>59</v>
      </c>
      <c r="C155" s="19" t="s">
        <v>24</v>
      </c>
      <c r="D155" s="19" t="s">
        <v>23</v>
      </c>
      <c r="E155" s="19" t="s">
        <v>23</v>
      </c>
      <c r="F155" s="56" t="n">
        <f si="17" t="shared"/>
        <v>50000.0</v>
      </c>
      <c r="G155" s="175" t="n">
        <f si="18" t="shared"/>
        <v>3500.0</v>
      </c>
      <c r="H155" s="170" t="n">
        <f si="19" t="shared"/>
        <v>0.0</v>
      </c>
      <c r="I155" s="159" t="n">
        <f si="20" t="shared"/>
        <v>0.0</v>
      </c>
      <c r="J155" s="170" t="n">
        <f si="21" t="shared"/>
        <v>2325.0</v>
      </c>
      <c r="K155" s="59" t="n">
        <f si="22" t="shared"/>
        <v>0.0</v>
      </c>
      <c r="L155" s="60" t="n">
        <f si="23" t="shared"/>
        <v>2325.0</v>
      </c>
      <c r="M155" s="60" t="s">
        <v>52</v>
      </c>
      <c r="N155" s="185" t="n">
        <f>IF(G155&gt;B107,B107,IF(L155&gt;(G155+I155),L155,G155+I155))</f>
        <v>3500.0</v>
      </c>
    </row>
    <row r="156" spans="1:14" x14ac:dyDescent="0.25">
      <c r="A156" s="111">
        <v>49</v>
      </c>
      <c r="B156" s="6" t="s">
        <v>3</v>
      </c>
      <c r="C156" s="21" t="s">
        <v>23</v>
      </c>
      <c r="D156" s="21" t="s">
        <v>24</v>
      </c>
      <c r="E156" s="21" t="s">
        <v>24</v>
      </c>
      <c r="F156" s="56" t="n">
        <f si="17" t="shared"/>
        <v>50000.0</v>
      </c>
      <c r="G156" s="175" t="n">
        <f si="18" t="shared"/>
        <v>3500.0</v>
      </c>
      <c r="H156" s="170" t="n">
        <f si="19" t="shared"/>
        <v>4650.0</v>
      </c>
      <c r="I156" s="81" t="n">
        <f si="20" t="shared"/>
        <v>4650.0</v>
      </c>
      <c r="J156" s="170" t="n">
        <f si="21" t="shared"/>
        <v>0.0</v>
      </c>
      <c r="K156" s="59" t="n">
        <f si="22" t="shared"/>
        <v>0.0</v>
      </c>
      <c r="L156" s="60" t="n">
        <f si="23" t="shared"/>
        <v>0.0</v>
      </c>
      <c r="M156" s="60" t="s">
        <v>52</v>
      </c>
      <c r="N156" s="185" t="n">
        <f ref="N156:N187" si="25" t="shared">MIN(M156,IF(F156&gt;G156,($B$107-F156)+G156+I156+L156,($B$107-F156)+F156))</f>
        <v>8150.0</v>
      </c>
    </row>
    <row r="157" spans="1:14" x14ac:dyDescent="0.25">
      <c r="A157" s="111">
        <v>50</v>
      </c>
      <c r="B157" s="6" t="s">
        <v>3</v>
      </c>
      <c r="C157" s="21" t="s">
        <v>23</v>
      </c>
      <c r="D157" s="21" t="s">
        <v>24</v>
      </c>
      <c r="E157" s="21" t="s">
        <v>23</v>
      </c>
      <c r="F157" s="56" t="n">
        <f si="17" t="shared"/>
        <v>50000.0</v>
      </c>
      <c r="G157" s="175" t="n">
        <f si="18" t="shared"/>
        <v>3500.0</v>
      </c>
      <c r="H157" s="170" t="n">
        <f si="19" t="shared"/>
        <v>4650.0</v>
      </c>
      <c r="I157" s="81" t="n">
        <f si="20" t="shared"/>
        <v>4650.0</v>
      </c>
      <c r="J157" s="170" t="n">
        <f si="21" t="shared"/>
        <v>0.0</v>
      </c>
      <c r="K157" s="59" t="n">
        <f si="22" t="shared"/>
        <v>0.0</v>
      </c>
      <c r="L157" s="60" t="n">
        <f si="23" t="shared"/>
        <v>0.0</v>
      </c>
      <c r="M157" s="60" t="s">
        <v>52</v>
      </c>
      <c r="N157" s="185" t="n">
        <f si="25" t="shared"/>
        <v>8150.0</v>
      </c>
    </row>
    <row r="158" spans="1:14" x14ac:dyDescent="0.25">
      <c r="A158" s="111">
        <v>51</v>
      </c>
      <c r="B158" s="6" t="s">
        <v>3</v>
      </c>
      <c r="C158" s="21" t="s">
        <v>23</v>
      </c>
      <c r="D158" s="21" t="s">
        <v>23</v>
      </c>
      <c r="E158" s="21" t="s">
        <v>24</v>
      </c>
      <c r="F158" s="56" t="n">
        <f si="17" t="shared"/>
        <v>50000.0</v>
      </c>
      <c r="G158" s="175" t="n">
        <f si="18" t="shared"/>
        <v>3500.0</v>
      </c>
      <c r="H158" s="170" t="n">
        <f si="19" t="shared"/>
        <v>4650.0</v>
      </c>
      <c r="I158" s="81" t="n">
        <f si="20" t="shared"/>
        <v>4650.0</v>
      </c>
      <c r="J158" s="170" t="n">
        <f si="21" t="shared"/>
        <v>0.0</v>
      </c>
      <c r="K158" s="59" t="n">
        <f si="22" t="shared"/>
        <v>0.0</v>
      </c>
      <c r="L158" s="60" t="n">
        <f si="23" t="shared"/>
        <v>0.0</v>
      </c>
      <c r="M158" s="60" t="s">
        <v>52</v>
      </c>
      <c r="N158" s="185" t="n">
        <f si="25" t="shared"/>
        <v>8150.0</v>
      </c>
    </row>
    <row r="159" spans="1:14" x14ac:dyDescent="0.25">
      <c r="A159" s="111">
        <v>52</v>
      </c>
      <c r="B159" s="6" t="s">
        <v>3</v>
      </c>
      <c r="C159" s="21" t="s">
        <v>23</v>
      </c>
      <c r="D159" s="21" t="s">
        <v>23</v>
      </c>
      <c r="E159" s="21" t="s">
        <v>23</v>
      </c>
      <c r="F159" s="56" t="n">
        <f si="17" t="shared"/>
        <v>50000.0</v>
      </c>
      <c r="G159" s="175" t="n">
        <f si="18" t="shared"/>
        <v>3500.0</v>
      </c>
      <c r="H159" s="170" t="n">
        <f si="19" t="shared"/>
        <v>4650.0</v>
      </c>
      <c r="I159" s="81" t="n">
        <f si="20" t="shared"/>
        <v>4650.0</v>
      </c>
      <c r="J159" s="170" t="n">
        <f si="21" t="shared"/>
        <v>0.0</v>
      </c>
      <c r="K159" s="59" t="n">
        <f si="22" t="shared"/>
        <v>0.0</v>
      </c>
      <c r="L159" s="60" t="n">
        <f si="23" t="shared"/>
        <v>0.0</v>
      </c>
      <c r="M159" s="60" t="s">
        <v>52</v>
      </c>
      <c r="N159" s="185" t="n">
        <f si="25" t="shared"/>
        <v>8150.0</v>
      </c>
    </row>
    <row r="160" spans="1:14" x14ac:dyDescent="0.25">
      <c r="A160" s="111">
        <v>53</v>
      </c>
      <c r="B160" s="6" t="s">
        <v>26</v>
      </c>
      <c r="C160" s="11" t="s">
        <v>24</v>
      </c>
      <c r="D160" s="11" t="s">
        <v>24</v>
      </c>
      <c r="E160" s="11" t="s">
        <v>24</v>
      </c>
      <c r="F160" s="56" t="n">
        <f si="17" t="shared"/>
        <v>50000.0</v>
      </c>
      <c r="G160" s="175" t="n">
        <f si="18" t="shared"/>
        <v>0.0</v>
      </c>
      <c r="H160" s="170" t="n">
        <f si="19" t="shared"/>
        <v>0.0</v>
      </c>
      <c r="I160" s="81" t="n">
        <f si="20" t="shared"/>
        <v>0.0</v>
      </c>
      <c r="J160" s="170" t="n">
        <f si="21" t="shared"/>
        <v>5000.0</v>
      </c>
      <c r="K160" s="59" t="n">
        <f si="22" t="shared"/>
        <v>3000.0</v>
      </c>
      <c r="L160" s="60" t="n">
        <f si="23" t="shared"/>
        <v>3000.0</v>
      </c>
      <c r="M160" s="60" t="s">
        <v>52</v>
      </c>
      <c r="N160" s="185" t="n">
        <f si="25" t="shared"/>
        <v>3000.0</v>
      </c>
    </row>
    <row r="161" spans="1:17" x14ac:dyDescent="0.25">
      <c r="A161" s="111">
        <v>54</v>
      </c>
      <c r="B161" s="6" t="s">
        <v>26</v>
      </c>
      <c r="C161" s="11" t="s">
        <v>24</v>
      </c>
      <c r="D161" s="11" t="s">
        <v>24</v>
      </c>
      <c r="E161" s="11" t="s">
        <v>23</v>
      </c>
      <c r="F161" s="56" t="n">
        <f si="17" t="shared"/>
        <v>50000.0</v>
      </c>
      <c r="G161" s="175" t="n">
        <f si="18" t="shared"/>
        <v>0.0</v>
      </c>
      <c r="H161" s="170" t="n">
        <f si="19" t="shared"/>
        <v>0.0</v>
      </c>
      <c r="I161" s="81" t="n">
        <f si="20" t="shared"/>
        <v>0.0</v>
      </c>
      <c r="J161" s="170" t="n">
        <f si="21" t="shared"/>
        <v>5000.0</v>
      </c>
      <c r="K161" s="59" t="n">
        <f si="22" t="shared"/>
        <v>3000.0</v>
      </c>
      <c r="L161" s="60" t="n">
        <f si="23" t="shared"/>
        <v>3000.0</v>
      </c>
      <c r="M161" s="60" t="s">
        <v>52</v>
      </c>
      <c r="N161" s="185" t="n">
        <f si="25" t="shared"/>
        <v>3000.0</v>
      </c>
    </row>
    <row r="162" spans="1:17" x14ac:dyDescent="0.25">
      <c r="A162" s="111">
        <v>55</v>
      </c>
      <c r="B162" s="6" t="s">
        <v>26</v>
      </c>
      <c r="C162" s="11" t="s">
        <v>24</v>
      </c>
      <c r="D162" s="11" t="s">
        <v>23</v>
      </c>
      <c r="E162" s="11" t="s">
        <v>24</v>
      </c>
      <c r="F162" s="56" t="n">
        <f si="17" t="shared"/>
        <v>50000.0</v>
      </c>
      <c r="G162" s="175" t="n">
        <f si="18" t="shared"/>
        <v>2000.0</v>
      </c>
      <c r="H162" s="170" t="n">
        <f si="19" t="shared"/>
        <v>0.0</v>
      </c>
      <c r="I162" s="159" t="n">
        <f si="20" t="shared"/>
        <v>0.0</v>
      </c>
      <c r="J162" s="170" t="n">
        <f>F162*L57</f>
        <v>5000.0</v>
      </c>
      <c r="K162" s="59" t="n">
        <f si="22" t="shared"/>
        <v>0.0</v>
      </c>
      <c r="L162" s="60" t="n">
        <f si="23" t="shared"/>
        <v>5000.0</v>
      </c>
      <c r="M162" s="60" t="s">
        <v>52</v>
      </c>
      <c r="N162" s="185" t="n">
        <f si="25" t="shared"/>
        <v>7000.0</v>
      </c>
    </row>
    <row r="163" spans="1:17" x14ac:dyDescent="0.25">
      <c r="A163" s="111">
        <v>56</v>
      </c>
      <c r="B163" s="6" t="s">
        <v>26</v>
      </c>
      <c r="C163" s="11" t="s">
        <v>24</v>
      </c>
      <c r="D163" s="11" t="s">
        <v>23</v>
      </c>
      <c r="E163" s="11" t="s">
        <v>23</v>
      </c>
      <c r="F163" s="56" t="n">
        <f si="17" t="shared"/>
        <v>50000.0</v>
      </c>
      <c r="G163" s="175" t="n">
        <f si="18" t="shared"/>
        <v>2000.0</v>
      </c>
      <c r="H163" s="170" t="n">
        <f si="19" t="shared"/>
        <v>0.0</v>
      </c>
      <c r="I163" s="159" t="n">
        <f si="20" t="shared"/>
        <v>0.0</v>
      </c>
      <c r="J163" s="170" t="n">
        <f>F163*L58</f>
        <v>5000.0</v>
      </c>
      <c r="K163" s="59" t="n">
        <f si="22" t="shared"/>
        <v>0.0</v>
      </c>
      <c r="L163" s="60" t="n">
        <f si="23" t="shared"/>
        <v>5000.0</v>
      </c>
      <c r="M163" s="60" t="s">
        <v>52</v>
      </c>
      <c r="N163" s="185" t="n">
        <f si="25" t="shared"/>
        <v>7000.0</v>
      </c>
    </row>
    <row r="164" spans="1:17" x14ac:dyDescent="0.25">
      <c r="A164" s="111">
        <v>57</v>
      </c>
      <c r="B164" s="6" t="s">
        <v>27</v>
      </c>
      <c r="C164" s="21" t="s">
        <v>24</v>
      </c>
      <c r="D164" s="21" t="s">
        <v>24</v>
      </c>
      <c r="E164" s="21" t="s">
        <v>24</v>
      </c>
      <c r="F164" s="56" t="n">
        <f si="17" t="shared"/>
        <v>50000.0</v>
      </c>
      <c r="G164" s="175" t="n">
        <f si="18" t="shared"/>
        <v>0.0</v>
      </c>
      <c r="H164" s="170" t="n">
        <f si="19" t="shared"/>
        <v>0.0</v>
      </c>
      <c r="I164" s="81" t="n">
        <f si="20" t="shared"/>
        <v>0.0</v>
      </c>
      <c r="J164" s="170" t="n">
        <f ref="J164:J209" si="26" t="shared">(F164-G164)*L59</f>
        <v>2500.0</v>
      </c>
      <c r="K164" s="59" t="n">
        <f si="22" t="shared"/>
        <v>3000.0</v>
      </c>
      <c r="L164" s="60" t="n">
        <f si="23" t="shared"/>
        <v>2500.0</v>
      </c>
      <c r="M164" s="60" t="s">
        <v>52</v>
      </c>
      <c r="N164" s="185" t="n">
        <f si="25" t="shared"/>
        <v>2500.0</v>
      </c>
    </row>
    <row r="165" spans="1:17" x14ac:dyDescent="0.25">
      <c r="A165" s="111">
        <v>58</v>
      </c>
      <c r="B165" s="6" t="s">
        <v>27</v>
      </c>
      <c r="C165" s="21" t="s">
        <v>24</v>
      </c>
      <c r="D165" s="21" t="s">
        <v>24</v>
      </c>
      <c r="E165" s="21" t="s">
        <v>23</v>
      </c>
      <c r="F165" s="56" t="n">
        <f si="17" t="shared"/>
        <v>50000.0</v>
      </c>
      <c r="G165" s="175" t="n">
        <f si="18" t="shared"/>
        <v>0.0</v>
      </c>
      <c r="H165" s="170" t="n">
        <f si="19" t="shared"/>
        <v>0.0</v>
      </c>
      <c r="I165" s="81" t="n">
        <f si="20" t="shared"/>
        <v>0.0</v>
      </c>
      <c r="J165" s="170" t="n">
        <f si="26" t="shared"/>
        <v>2500.0</v>
      </c>
      <c r="K165" s="59" t="n">
        <f si="22" t="shared"/>
        <v>3000.0</v>
      </c>
      <c r="L165" s="60" t="n">
        <f si="23" t="shared"/>
        <v>2500.0</v>
      </c>
      <c r="M165" s="60" t="s">
        <v>52</v>
      </c>
      <c r="N165" s="185" t="n">
        <f si="25" t="shared"/>
        <v>2500.0</v>
      </c>
    </row>
    <row r="166" spans="1:17" x14ac:dyDescent="0.25">
      <c r="A166" s="111">
        <v>59</v>
      </c>
      <c r="B166" s="6" t="s">
        <v>27</v>
      </c>
      <c r="C166" s="21" t="s">
        <v>24</v>
      </c>
      <c r="D166" s="21" t="s">
        <v>23</v>
      </c>
      <c r="E166" s="21" t="s">
        <v>24</v>
      </c>
      <c r="F166" s="56" t="n">
        <f si="17" t="shared"/>
        <v>50000.0</v>
      </c>
      <c r="G166" s="175" t="n">
        <f si="18" t="shared"/>
        <v>0.0</v>
      </c>
      <c r="H166" s="170" t="n">
        <f si="19" t="shared"/>
        <v>0.0</v>
      </c>
      <c r="I166" s="81" t="n">
        <f si="20" t="shared"/>
        <v>0.0</v>
      </c>
      <c r="J166" s="170" t="n">
        <f si="26" t="shared"/>
        <v>2500.0</v>
      </c>
      <c r="K166" s="59" t="n">
        <f si="22" t="shared"/>
        <v>0.0</v>
      </c>
      <c r="L166" s="60" t="n">
        <f si="23" t="shared"/>
        <v>2500.0</v>
      </c>
      <c r="M166" s="60" t="s">
        <v>52</v>
      </c>
      <c r="N166" s="185" t="n">
        <f si="25" t="shared"/>
        <v>2500.0</v>
      </c>
    </row>
    <row r="167" spans="1:17" x14ac:dyDescent="0.25">
      <c r="A167" s="111">
        <v>60</v>
      </c>
      <c r="B167" s="6" t="s">
        <v>27</v>
      </c>
      <c r="C167" s="21" t="s">
        <v>24</v>
      </c>
      <c r="D167" s="21" t="s">
        <v>23</v>
      </c>
      <c r="E167" s="21" t="s">
        <v>23</v>
      </c>
      <c r="F167" s="56" t="n">
        <f si="17" t="shared"/>
        <v>50000.0</v>
      </c>
      <c r="G167" s="175" t="n">
        <f si="18" t="shared"/>
        <v>0.0</v>
      </c>
      <c r="H167" s="170" t="n">
        <f si="19" t="shared"/>
        <v>0.0</v>
      </c>
      <c r="I167" s="81" t="n">
        <f si="20" t="shared"/>
        <v>0.0</v>
      </c>
      <c r="J167" s="170" t="n">
        <f si="26" t="shared"/>
        <v>2500.0</v>
      </c>
      <c r="K167" s="59" t="n">
        <f si="22" t="shared"/>
        <v>0.0</v>
      </c>
      <c r="L167" s="60" t="n">
        <f si="23" t="shared"/>
        <v>2500.0</v>
      </c>
      <c r="M167" s="60" t="s">
        <v>52</v>
      </c>
      <c r="N167" s="185" t="n">
        <f si="25" t="shared"/>
        <v>2500.0</v>
      </c>
      <c r="Q167" s="156"/>
    </row>
    <row r="168" spans="1:17" x14ac:dyDescent="0.25">
      <c r="A168" s="111">
        <v>61</v>
      </c>
      <c r="B168" s="6" t="s">
        <v>31</v>
      </c>
      <c r="C168" s="76" t="s">
        <v>24</v>
      </c>
      <c r="D168" s="76" t="s">
        <v>24</v>
      </c>
      <c r="E168" s="76" t="s">
        <v>24</v>
      </c>
      <c r="F168" s="56" t="n">
        <f ref="F168:F199" si="27" t="shared">$B$107*F63</f>
        <v>50000.0</v>
      </c>
      <c r="G168" s="175" t="n">
        <f ref="G168:G199" si="28" t="shared">G63</f>
        <v>0.0</v>
      </c>
      <c r="H168" s="170" t="n">
        <f si="19" t="shared"/>
        <v>0.0</v>
      </c>
      <c r="I168" s="81" t="n">
        <f si="20" t="shared"/>
        <v>0.0</v>
      </c>
      <c r="J168" s="170" t="n">
        <f si="26" t="shared"/>
        <v>2500.0</v>
      </c>
      <c r="K168" s="59" t="n">
        <f si="22" t="shared"/>
        <v>3000.0</v>
      </c>
      <c r="L168" s="60" t="n">
        <f si="23" t="shared"/>
        <v>2500.0</v>
      </c>
      <c r="M168" s="60" t="s">
        <v>52</v>
      </c>
      <c r="N168" s="185" t="n">
        <f si="25" t="shared"/>
        <v>2500.0</v>
      </c>
    </row>
    <row r="169" spans="1:17" x14ac:dyDescent="0.25">
      <c r="A169" s="111">
        <v>62</v>
      </c>
      <c r="B169" s="6" t="s">
        <v>31</v>
      </c>
      <c r="C169" s="76" t="s">
        <v>24</v>
      </c>
      <c r="D169" s="76" t="s">
        <v>24</v>
      </c>
      <c r="E169" s="76" t="s">
        <v>23</v>
      </c>
      <c r="F169" s="56" t="n">
        <f si="27" t="shared"/>
        <v>50000.0</v>
      </c>
      <c r="G169" s="175" t="n">
        <f si="28" t="shared"/>
        <v>0.0</v>
      </c>
      <c r="H169" s="170" t="n">
        <f si="19" t="shared"/>
        <v>0.0</v>
      </c>
      <c r="I169" s="81" t="n">
        <f si="20" t="shared"/>
        <v>0.0</v>
      </c>
      <c r="J169" s="170" t="n">
        <f si="26" t="shared"/>
        <v>2500.0</v>
      </c>
      <c r="K169" s="59" t="n">
        <f si="22" t="shared"/>
        <v>3000.0</v>
      </c>
      <c r="L169" s="60" t="n">
        <f si="23" t="shared"/>
        <v>2500.0</v>
      </c>
      <c r="M169" s="60" t="s">
        <v>52</v>
      </c>
      <c r="N169" s="185" t="n">
        <f si="25" t="shared"/>
        <v>2500.0</v>
      </c>
    </row>
    <row r="170" spans="1:17" x14ac:dyDescent="0.25">
      <c r="A170" s="111">
        <v>63</v>
      </c>
      <c r="B170" s="6" t="s">
        <v>31</v>
      </c>
      <c r="C170" s="76" t="s">
        <v>24</v>
      </c>
      <c r="D170" s="76" t="s">
        <v>23</v>
      </c>
      <c r="E170" s="76" t="s">
        <v>24</v>
      </c>
      <c r="F170" s="56" t="n">
        <f si="27" t="shared"/>
        <v>50000.0</v>
      </c>
      <c r="G170" s="175" t="n">
        <f si="28" t="shared"/>
        <v>0.0</v>
      </c>
      <c r="H170" s="170" t="n">
        <f si="19" t="shared"/>
        <v>0.0</v>
      </c>
      <c r="I170" s="81" t="n">
        <f si="20" t="shared"/>
        <v>0.0</v>
      </c>
      <c r="J170" s="170" t="n">
        <f si="26" t="shared"/>
        <v>2500.0</v>
      </c>
      <c r="K170" s="59" t="n">
        <f si="22" t="shared"/>
        <v>0.0</v>
      </c>
      <c r="L170" s="60" t="n">
        <f si="23" t="shared"/>
        <v>2500.0</v>
      </c>
      <c r="M170" s="60" t="s">
        <v>52</v>
      </c>
      <c r="N170" s="185" t="n">
        <f si="25" t="shared"/>
        <v>2500.0</v>
      </c>
    </row>
    <row r="171" spans="1:17" x14ac:dyDescent="0.25">
      <c r="A171" s="111">
        <v>64</v>
      </c>
      <c r="B171" s="6" t="s">
        <v>31</v>
      </c>
      <c r="C171" s="76" t="s">
        <v>24</v>
      </c>
      <c r="D171" s="76" t="s">
        <v>23</v>
      </c>
      <c r="E171" s="76" t="s">
        <v>23</v>
      </c>
      <c r="F171" s="56" t="n">
        <f si="27" t="shared"/>
        <v>50000.0</v>
      </c>
      <c r="G171" s="175" t="n">
        <f si="28" t="shared"/>
        <v>0.0</v>
      </c>
      <c r="H171" s="170" t="n">
        <f si="19" t="shared"/>
        <v>0.0</v>
      </c>
      <c r="I171" s="81" t="n">
        <f si="20" t="shared"/>
        <v>0.0</v>
      </c>
      <c r="J171" s="170" t="n">
        <f si="26" t="shared"/>
        <v>2500.0</v>
      </c>
      <c r="K171" s="59" t="n">
        <f si="22" t="shared"/>
        <v>0.0</v>
      </c>
      <c r="L171" s="60" t="n">
        <f si="23" t="shared"/>
        <v>2500.0</v>
      </c>
      <c r="M171" s="60" t="s">
        <v>52</v>
      </c>
      <c r="N171" s="185" t="n">
        <f si="25" t="shared"/>
        <v>2500.0</v>
      </c>
    </row>
    <row r="172" spans="1:17" x14ac:dyDescent="0.25">
      <c r="A172" s="111">
        <v>65</v>
      </c>
      <c r="B172" s="6" t="s">
        <v>32</v>
      </c>
      <c r="C172" s="76" t="s">
        <v>24</v>
      </c>
      <c r="D172" s="76" t="s">
        <v>24</v>
      </c>
      <c r="E172" s="76" t="s">
        <v>24</v>
      </c>
      <c r="F172" s="56" t="n">
        <f si="27" t="shared"/>
        <v>50000.0</v>
      </c>
      <c r="G172" s="175" t="n">
        <f si="28" t="shared"/>
        <v>0.0</v>
      </c>
      <c r="H172" s="170" t="n">
        <f ref="H172:H179" si="29" t="shared">(F172-G172)*I67</f>
        <v>0.0</v>
      </c>
      <c r="I172" s="81" t="n">
        <f ref="I172:I203" si="30" t="shared">IF(AND(H172&gt;J67,J67&gt;0),J67,IF(AND(H172&gt;K67,K67&gt;0),H172-K67,H172))</f>
        <v>0.0</v>
      </c>
      <c r="J172" s="170" t="n">
        <f si="26" t="shared"/>
        <v>5000.0</v>
      </c>
      <c r="K172" s="59" t="n">
        <f ref="K172:K203" si="31" t="shared">M67</f>
        <v>3000.0</v>
      </c>
      <c r="L172" s="60" t="n">
        <f si="23" t="shared"/>
        <v>3000.0</v>
      </c>
      <c r="M172" s="60" t="s">
        <v>52</v>
      </c>
      <c r="N172" s="185" t="n">
        <f si="25" t="shared"/>
        <v>3000.0</v>
      </c>
    </row>
    <row r="173" spans="1:17" x14ac:dyDescent="0.25">
      <c r="A173" s="111">
        <v>66</v>
      </c>
      <c r="B173" s="6" t="s">
        <v>32</v>
      </c>
      <c r="C173" s="76" t="s">
        <v>24</v>
      </c>
      <c r="D173" s="76" t="s">
        <v>24</v>
      </c>
      <c r="E173" s="76" t="s">
        <v>23</v>
      </c>
      <c r="F173" s="56" t="n">
        <f si="27" t="shared"/>
        <v>50000.0</v>
      </c>
      <c r="G173" s="175" t="n">
        <f si="28" t="shared"/>
        <v>0.0</v>
      </c>
      <c r="H173" s="170" t="n">
        <f si="29" t="shared"/>
        <v>0.0</v>
      </c>
      <c r="I173" s="81" t="n">
        <f si="30" t="shared"/>
        <v>0.0</v>
      </c>
      <c r="J173" s="170" t="n">
        <f si="26" t="shared"/>
        <v>5000.0</v>
      </c>
      <c r="K173" s="59" t="n">
        <f si="31" t="shared"/>
        <v>3000.0</v>
      </c>
      <c r="L173" s="60" t="n">
        <f si="23" t="shared"/>
        <v>3000.0</v>
      </c>
      <c r="M173" s="60" t="s">
        <v>52</v>
      </c>
      <c r="N173" s="185" t="n">
        <f si="25" t="shared"/>
        <v>3000.0</v>
      </c>
    </row>
    <row r="174" spans="1:17" x14ac:dyDescent="0.25">
      <c r="A174" s="111">
        <v>67</v>
      </c>
      <c r="B174" s="6" t="s">
        <v>32</v>
      </c>
      <c r="C174" s="76" t="s">
        <v>24</v>
      </c>
      <c r="D174" s="76" t="s">
        <v>23</v>
      </c>
      <c r="E174" s="76" t="s">
        <v>24</v>
      </c>
      <c r="F174" s="56" t="n">
        <f si="27" t="shared"/>
        <v>50000.0</v>
      </c>
      <c r="G174" s="175" t="n">
        <f si="28" t="shared"/>
        <v>2000.0</v>
      </c>
      <c r="H174" s="170" t="n">
        <f si="29" t="shared"/>
        <v>0.0</v>
      </c>
      <c r="I174" s="81" t="n">
        <f si="30" t="shared"/>
        <v>0.0</v>
      </c>
      <c r="J174" s="170" t="n">
        <f si="26" t="shared"/>
        <v>4800.0</v>
      </c>
      <c r="K174" s="59" t="n">
        <f si="31" t="shared"/>
        <v>0.0</v>
      </c>
      <c r="L174" s="60" t="n">
        <f si="23" t="shared"/>
        <v>4800.0</v>
      </c>
      <c r="M174" s="60" t="s">
        <v>52</v>
      </c>
      <c r="N174" s="185" t="n">
        <f si="25" t="shared"/>
        <v>6800.0</v>
      </c>
    </row>
    <row r="175" spans="1:17" x14ac:dyDescent="0.25">
      <c r="A175" s="111">
        <v>68</v>
      </c>
      <c r="B175" s="6" t="s">
        <v>32</v>
      </c>
      <c r="C175" s="76" t="s">
        <v>24</v>
      </c>
      <c r="D175" s="76" t="s">
        <v>23</v>
      </c>
      <c r="E175" s="76" t="s">
        <v>23</v>
      </c>
      <c r="F175" s="56" t="n">
        <f si="27" t="shared"/>
        <v>50000.0</v>
      </c>
      <c r="G175" s="175" t="n">
        <f si="28" t="shared"/>
        <v>2000.0</v>
      </c>
      <c r="H175" s="170" t="n">
        <f si="29" t="shared"/>
        <v>0.0</v>
      </c>
      <c r="I175" s="81" t="n">
        <f si="30" t="shared"/>
        <v>0.0</v>
      </c>
      <c r="J175" s="170" t="n">
        <f si="26" t="shared"/>
        <v>4800.0</v>
      </c>
      <c r="K175" s="59" t="n">
        <f si="31" t="shared"/>
        <v>0.0</v>
      </c>
      <c r="L175" s="60" t="n">
        <f si="23" t="shared"/>
        <v>4800.0</v>
      </c>
      <c r="M175" s="60" t="s">
        <v>52</v>
      </c>
      <c r="N175" s="185" t="n">
        <f si="25" t="shared"/>
        <v>6800.0</v>
      </c>
    </row>
    <row r="176" spans="1:17" x14ac:dyDescent="0.25">
      <c r="A176" s="116">
        <v>69</v>
      </c>
      <c r="B176" s="161" t="s">
        <v>4</v>
      </c>
      <c r="C176" s="23" t="s">
        <v>23</v>
      </c>
      <c r="D176" s="23" t="s">
        <v>24</v>
      </c>
      <c r="E176" s="23" t="s">
        <v>24</v>
      </c>
      <c r="F176" s="56" t="n">
        <f si="27" t="shared"/>
        <v>50000.0</v>
      </c>
      <c r="G176" s="175" t="n">
        <f si="28" t="shared"/>
        <v>3500.0</v>
      </c>
      <c r="H176" s="170" t="n">
        <f si="29" t="shared"/>
        <v>4650.0</v>
      </c>
      <c r="I176" s="81" t="n">
        <f si="30" t="shared"/>
        <v>4650.0</v>
      </c>
      <c r="J176" s="170" t="n">
        <f si="26" t="shared"/>
        <v>0.0</v>
      </c>
      <c r="K176" s="59" t="n">
        <f si="31" t="shared"/>
        <v>0.0</v>
      </c>
      <c r="L176" s="60" t="n">
        <f si="23" t="shared"/>
        <v>0.0</v>
      </c>
      <c r="M176" s="60" t="s">
        <v>52</v>
      </c>
      <c r="N176" s="185" t="n">
        <f si="25" t="shared"/>
        <v>8150.0</v>
      </c>
    </row>
    <row r="177" spans="1:14" x14ac:dyDescent="0.25">
      <c r="A177" s="116">
        <v>70</v>
      </c>
      <c r="B177" s="161" t="s">
        <v>4</v>
      </c>
      <c r="C177" s="23" t="s">
        <v>23</v>
      </c>
      <c r="D177" s="23" t="s">
        <v>24</v>
      </c>
      <c r="E177" s="23" t="s">
        <v>23</v>
      </c>
      <c r="F177" s="56" t="n">
        <f si="27" t="shared"/>
        <v>50000.0</v>
      </c>
      <c r="G177" s="175" t="n">
        <f si="28" t="shared"/>
        <v>3500.0</v>
      </c>
      <c r="H177" s="170" t="n">
        <f si="29" t="shared"/>
        <v>4650.0</v>
      </c>
      <c r="I177" s="81" t="n">
        <f si="30" t="shared"/>
        <v>4650.0</v>
      </c>
      <c r="J177" s="170" t="n">
        <f si="26" t="shared"/>
        <v>0.0</v>
      </c>
      <c r="K177" s="59" t="n">
        <f si="31" t="shared"/>
        <v>0.0</v>
      </c>
      <c r="L177" s="60" t="n">
        <f si="23" t="shared"/>
        <v>0.0</v>
      </c>
      <c r="M177" s="60" t="s">
        <v>52</v>
      </c>
      <c r="N177" s="185" t="n">
        <f si="25" t="shared"/>
        <v>8150.0</v>
      </c>
    </row>
    <row r="178" spans="1:14" x14ac:dyDescent="0.25">
      <c r="A178" s="116">
        <v>71</v>
      </c>
      <c r="B178" s="161" t="s">
        <v>4</v>
      </c>
      <c r="C178" s="23" t="s">
        <v>23</v>
      </c>
      <c r="D178" s="23" t="s">
        <v>23</v>
      </c>
      <c r="E178" s="23" t="s">
        <v>24</v>
      </c>
      <c r="F178" s="56" t="n">
        <f si="27" t="shared"/>
        <v>50000.0</v>
      </c>
      <c r="G178" s="175" t="n">
        <f si="28" t="shared"/>
        <v>3500.0</v>
      </c>
      <c r="H178" s="170" t="n">
        <f si="29" t="shared"/>
        <v>4650.0</v>
      </c>
      <c r="I178" s="81" t="n">
        <f si="30" t="shared"/>
        <v>4650.0</v>
      </c>
      <c r="J178" s="170" t="n">
        <f si="26" t="shared"/>
        <v>0.0</v>
      </c>
      <c r="K178" s="59" t="n">
        <f si="31" t="shared"/>
        <v>0.0</v>
      </c>
      <c r="L178" s="60" t="n">
        <f si="23" t="shared"/>
        <v>0.0</v>
      </c>
      <c r="M178" s="60" t="s">
        <v>52</v>
      </c>
      <c r="N178" s="185" t="n">
        <f si="25" t="shared"/>
        <v>8150.0</v>
      </c>
    </row>
    <row r="179" spans="1:14" x14ac:dyDescent="0.25">
      <c r="A179" s="116">
        <v>72</v>
      </c>
      <c r="B179" s="161" t="s">
        <v>4</v>
      </c>
      <c r="C179" s="23" t="s">
        <v>23</v>
      </c>
      <c r="D179" s="23" t="s">
        <v>23</v>
      </c>
      <c r="E179" s="23" t="s">
        <v>23</v>
      </c>
      <c r="F179" s="56" t="n">
        <f si="27" t="shared"/>
        <v>50000.0</v>
      </c>
      <c r="G179" s="175" t="n">
        <f si="28" t="shared"/>
        <v>3500.0</v>
      </c>
      <c r="H179" s="170" t="n">
        <f si="29" t="shared"/>
        <v>4650.0</v>
      </c>
      <c r="I179" s="81" t="n">
        <f si="30" t="shared"/>
        <v>4650.0</v>
      </c>
      <c r="J179" s="170" t="n">
        <f si="26" t="shared"/>
        <v>0.0</v>
      </c>
      <c r="K179" s="59" t="n">
        <f si="31" t="shared"/>
        <v>0.0</v>
      </c>
      <c r="L179" s="60" t="n">
        <f si="23" t="shared"/>
        <v>0.0</v>
      </c>
      <c r="M179" s="103" t="s">
        <v>52</v>
      </c>
      <c r="N179" s="185" t="n">
        <f si="25" t="shared"/>
        <v>8150.0</v>
      </c>
    </row>
    <row r="180" spans="1:14" x14ac:dyDescent="0.25">
      <c r="A180" s="116">
        <v>73</v>
      </c>
      <c r="B180" s="12" t="s">
        <v>55</v>
      </c>
      <c r="C180" s="23" t="s">
        <v>24</v>
      </c>
      <c r="D180" s="23" t="s">
        <v>24</v>
      </c>
      <c r="E180" s="23" t="s">
        <v>24</v>
      </c>
      <c r="F180" s="56" t="n">
        <f si="27" t="shared"/>
        <v>50000.0</v>
      </c>
      <c r="G180" s="175" t="n">
        <f si="28" t="shared"/>
        <v>175.0</v>
      </c>
      <c r="H180" s="170" t="n">
        <f ref="H180:H191" si="32" t="shared">$H$176*50%</f>
        <v>2325.0</v>
      </c>
      <c r="I180" s="81" t="n">
        <f si="30" t="shared"/>
        <v>2325.0</v>
      </c>
      <c r="J180" s="170" t="n">
        <f si="26" t="shared"/>
        <v>0.0</v>
      </c>
      <c r="K180" s="59" t="n">
        <f si="31" t="shared"/>
        <v>3000.0</v>
      </c>
      <c r="L180" s="60" t="n">
        <f si="23" t="shared"/>
        <v>0.0</v>
      </c>
      <c r="M180" s="103">
        <v>3000</v>
      </c>
      <c r="N180" s="185" t="n">
        <f si="25" t="shared"/>
        <v>2500.0</v>
      </c>
    </row>
    <row r="181" spans="1:14" x14ac:dyDescent="0.25">
      <c r="A181" s="116">
        <v>74</v>
      </c>
      <c r="B181" s="12" t="s">
        <v>55</v>
      </c>
      <c r="C181" s="23" t="s">
        <v>24</v>
      </c>
      <c r="D181" s="23" t="s">
        <v>24</v>
      </c>
      <c r="E181" s="23" t="s">
        <v>23</v>
      </c>
      <c r="F181" s="56" t="n">
        <f si="27" t="shared"/>
        <v>50000.0</v>
      </c>
      <c r="G181" s="175" t="n">
        <f si="28" t="shared"/>
        <v>175.0</v>
      </c>
      <c r="H181" s="170" t="n">
        <f si="32" t="shared"/>
        <v>2325.0</v>
      </c>
      <c r="I181" s="81" t="n">
        <f si="30" t="shared"/>
        <v>2325.0</v>
      </c>
      <c r="J181" s="170" t="n">
        <f si="26" t="shared"/>
        <v>0.0</v>
      </c>
      <c r="K181" s="59" t="n">
        <f si="31" t="shared"/>
        <v>3000.0</v>
      </c>
      <c r="L181" s="60" t="n">
        <f ref="L181:L191" si="33" t="shared">IF(K181&lt;3000,J181,IF(J181&gt;K181,K181,IF(J181&lt;K181,J181,(IF(J181=K181,J181)))))</f>
        <v>0.0</v>
      </c>
      <c r="M181" s="103">
        <v>3000</v>
      </c>
      <c r="N181" s="185" t="n">
        <f si="25" t="shared"/>
        <v>2500.0</v>
      </c>
    </row>
    <row r="182" spans="1:14" x14ac:dyDescent="0.25">
      <c r="A182" s="116">
        <v>75</v>
      </c>
      <c r="B182" s="12" t="s">
        <v>55</v>
      </c>
      <c r="C182" s="23" t="s">
        <v>24</v>
      </c>
      <c r="D182" s="23" t="s">
        <v>23</v>
      </c>
      <c r="E182" s="23" t="s">
        <v>24</v>
      </c>
      <c r="F182" s="56" t="n">
        <f si="27" t="shared"/>
        <v>50000.0</v>
      </c>
      <c r="G182" s="175" t="n">
        <f si="28" t="shared"/>
        <v>175.0</v>
      </c>
      <c r="H182" s="170" t="n">
        <f si="32" t="shared"/>
        <v>2325.0</v>
      </c>
      <c r="I182" s="81" t="n">
        <f si="30" t="shared"/>
        <v>2325.0</v>
      </c>
      <c r="J182" s="170" t="n">
        <f si="26" t="shared"/>
        <v>0.0</v>
      </c>
      <c r="K182" s="59" t="n">
        <f si="31" t="shared"/>
        <v>0.0</v>
      </c>
      <c r="L182" s="60" t="n">
        <f si="33" t="shared"/>
        <v>0.0</v>
      </c>
      <c r="M182" s="103" t="s">
        <v>52</v>
      </c>
      <c r="N182" s="185" t="n">
        <f si="25" t="shared"/>
        <v>2500.0</v>
      </c>
    </row>
    <row r="183" spans="1:14" x14ac:dyDescent="0.25">
      <c r="A183" s="116">
        <v>76</v>
      </c>
      <c r="B183" s="12" t="s">
        <v>55</v>
      </c>
      <c r="C183" s="23" t="s">
        <v>24</v>
      </c>
      <c r="D183" s="23" t="s">
        <v>23</v>
      </c>
      <c r="E183" s="23" t="s">
        <v>23</v>
      </c>
      <c r="F183" s="56" t="n">
        <f si="27" t="shared"/>
        <v>50000.0</v>
      </c>
      <c r="G183" s="175" t="n">
        <f si="28" t="shared"/>
        <v>175.0</v>
      </c>
      <c r="H183" s="170" t="n">
        <f si="32" t="shared"/>
        <v>2325.0</v>
      </c>
      <c r="I183" s="81" t="n">
        <f si="30" t="shared"/>
        <v>2325.0</v>
      </c>
      <c r="J183" s="170" t="n">
        <f si="26" t="shared"/>
        <v>0.0</v>
      </c>
      <c r="K183" s="59" t="n">
        <f si="31" t="shared"/>
        <v>0.0</v>
      </c>
      <c r="L183" s="60" t="n">
        <f si="33" t="shared"/>
        <v>0.0</v>
      </c>
      <c r="M183" s="103" t="s">
        <v>52</v>
      </c>
      <c r="N183" s="185" t="n">
        <f si="25" t="shared"/>
        <v>2500.0</v>
      </c>
    </row>
    <row r="184" spans="1:14" x14ac:dyDescent="0.25">
      <c r="A184" s="116">
        <v>77</v>
      </c>
      <c r="B184" s="87" t="s">
        <v>56</v>
      </c>
      <c r="C184" s="23" t="s">
        <v>24</v>
      </c>
      <c r="D184" s="23" t="s">
        <v>24</v>
      </c>
      <c r="E184" s="23" t="s">
        <v>24</v>
      </c>
      <c r="F184" s="56" t="n">
        <f si="27" t="shared"/>
        <v>50000.0</v>
      </c>
      <c r="G184" s="175" t="n">
        <f si="28" t="shared"/>
        <v>175.0</v>
      </c>
      <c r="H184" s="170" t="n">
        <f si="32" t="shared"/>
        <v>2325.0</v>
      </c>
      <c r="I184" s="81" t="n">
        <f si="30" t="shared"/>
        <v>2325.0</v>
      </c>
      <c r="J184" s="170" t="n">
        <f si="26" t="shared"/>
        <v>0.0</v>
      </c>
      <c r="K184" s="59" t="n">
        <f si="31" t="shared"/>
        <v>3000.0</v>
      </c>
      <c r="L184" s="60" t="n">
        <f si="33" t="shared"/>
        <v>0.0</v>
      </c>
      <c r="M184" s="103">
        <v>3000</v>
      </c>
      <c r="N184" s="185" t="n">
        <f si="25" t="shared"/>
        <v>2500.0</v>
      </c>
    </row>
    <row r="185" spans="1:14" x14ac:dyDescent="0.25">
      <c r="A185" s="116">
        <v>78</v>
      </c>
      <c r="B185" s="87" t="s">
        <v>56</v>
      </c>
      <c r="C185" s="23" t="s">
        <v>24</v>
      </c>
      <c r="D185" s="23" t="s">
        <v>24</v>
      </c>
      <c r="E185" s="23" t="s">
        <v>23</v>
      </c>
      <c r="F185" s="56" t="n">
        <f si="27" t="shared"/>
        <v>50000.0</v>
      </c>
      <c r="G185" s="175" t="n">
        <f si="28" t="shared"/>
        <v>175.0</v>
      </c>
      <c r="H185" s="170" t="n">
        <f si="32" t="shared"/>
        <v>2325.0</v>
      </c>
      <c r="I185" s="81" t="n">
        <f si="30" t="shared"/>
        <v>2325.0</v>
      </c>
      <c r="J185" s="170" t="n">
        <f si="26" t="shared"/>
        <v>0.0</v>
      </c>
      <c r="K185" s="59" t="n">
        <f si="31" t="shared"/>
        <v>3000.0</v>
      </c>
      <c r="L185" s="60" t="n">
        <f si="33" t="shared"/>
        <v>0.0</v>
      </c>
      <c r="M185" s="103">
        <v>3000</v>
      </c>
      <c r="N185" s="185" t="n">
        <f si="25" t="shared"/>
        <v>2500.0</v>
      </c>
    </row>
    <row r="186" spans="1:14" x14ac:dyDescent="0.25">
      <c r="A186" s="116">
        <v>79</v>
      </c>
      <c r="B186" s="87" t="s">
        <v>56</v>
      </c>
      <c r="C186" s="23" t="s">
        <v>24</v>
      </c>
      <c r="D186" s="23" t="s">
        <v>23</v>
      </c>
      <c r="E186" s="23" t="s">
        <v>24</v>
      </c>
      <c r="F186" s="56" t="n">
        <f si="27" t="shared"/>
        <v>50000.0</v>
      </c>
      <c r="G186" s="175" t="n">
        <f si="28" t="shared"/>
        <v>175.0</v>
      </c>
      <c r="H186" s="170" t="n">
        <f si="32" t="shared"/>
        <v>2325.0</v>
      </c>
      <c r="I186" s="81" t="n">
        <f si="30" t="shared"/>
        <v>2325.0</v>
      </c>
      <c r="J186" s="170" t="n">
        <f si="26" t="shared"/>
        <v>0.0</v>
      </c>
      <c r="K186" s="59" t="n">
        <f si="31" t="shared"/>
        <v>0.0</v>
      </c>
      <c r="L186" s="60" t="n">
        <f si="33" t="shared"/>
        <v>0.0</v>
      </c>
      <c r="M186" s="103" t="s">
        <v>52</v>
      </c>
      <c r="N186" s="185" t="n">
        <f si="25" t="shared"/>
        <v>2500.0</v>
      </c>
    </row>
    <row r="187" spans="1:14" x14ac:dyDescent="0.25">
      <c r="A187" s="116">
        <v>80</v>
      </c>
      <c r="B187" s="87" t="s">
        <v>56</v>
      </c>
      <c r="C187" s="23" t="s">
        <v>24</v>
      </c>
      <c r="D187" s="23" t="s">
        <v>23</v>
      </c>
      <c r="E187" s="23" t="s">
        <v>23</v>
      </c>
      <c r="F187" s="56" t="n">
        <f si="27" t="shared"/>
        <v>50000.0</v>
      </c>
      <c r="G187" s="175" t="n">
        <f si="28" t="shared"/>
        <v>175.0</v>
      </c>
      <c r="H187" s="170" t="n">
        <f si="32" t="shared"/>
        <v>2325.0</v>
      </c>
      <c r="I187" s="81" t="n">
        <f si="30" t="shared"/>
        <v>2325.0</v>
      </c>
      <c r="J187" s="170" t="n">
        <f si="26" t="shared"/>
        <v>0.0</v>
      </c>
      <c r="K187" s="59" t="n">
        <f si="31" t="shared"/>
        <v>0.0</v>
      </c>
      <c r="L187" s="60" t="n">
        <f si="33" t="shared"/>
        <v>0.0</v>
      </c>
      <c r="M187" s="103" t="s">
        <v>52</v>
      </c>
      <c r="N187" s="185" t="n">
        <f si="25" t="shared"/>
        <v>2500.0</v>
      </c>
    </row>
    <row r="188" spans="1:14" x14ac:dyDescent="0.25">
      <c r="A188" s="116">
        <v>81</v>
      </c>
      <c r="B188" s="87" t="s">
        <v>57</v>
      </c>
      <c r="C188" s="23" t="s">
        <v>24</v>
      </c>
      <c r="D188" s="23" t="s">
        <v>24</v>
      </c>
      <c r="E188" s="23" t="s">
        <v>24</v>
      </c>
      <c r="F188" s="56" t="n">
        <f si="27" t="shared"/>
        <v>50000.0</v>
      </c>
      <c r="G188" s="175" t="n">
        <f si="28" t="shared"/>
        <v>1750.0</v>
      </c>
      <c r="H188" s="170" t="n">
        <f si="32" t="shared"/>
        <v>2325.0</v>
      </c>
      <c r="I188" s="81" t="n">
        <f si="30" t="shared"/>
        <v>2325.0</v>
      </c>
      <c r="J188" s="170" t="n">
        <f si="26" t="shared"/>
        <v>0.0</v>
      </c>
      <c r="K188" s="59" t="n">
        <f si="31" t="shared"/>
        <v>3000.0</v>
      </c>
      <c r="L188" s="60" t="n">
        <f si="33" t="shared"/>
        <v>0.0</v>
      </c>
      <c r="M188" s="103">
        <v>3000</v>
      </c>
      <c r="N188" s="185" t="n">
        <f ref="N188:N209" si="34" t="shared">MIN(M188,IF(F188&gt;G188,($B$107-F188)+G188+I188+L188,($B$107-F188)+F188))</f>
        <v>3000.0</v>
      </c>
    </row>
    <row r="189" spans="1:14" x14ac:dyDescent="0.25">
      <c r="A189" s="116">
        <v>82</v>
      </c>
      <c r="B189" s="87" t="s">
        <v>57</v>
      </c>
      <c r="C189" s="23" t="s">
        <v>24</v>
      </c>
      <c r="D189" s="23" t="s">
        <v>24</v>
      </c>
      <c r="E189" s="23" t="s">
        <v>23</v>
      </c>
      <c r="F189" s="56" t="n">
        <f si="27" t="shared"/>
        <v>50000.0</v>
      </c>
      <c r="G189" s="175" t="n">
        <f si="28" t="shared"/>
        <v>1750.0</v>
      </c>
      <c r="H189" s="170" t="n">
        <f si="32" t="shared"/>
        <v>2325.0</v>
      </c>
      <c r="I189" s="81" t="n">
        <f si="30" t="shared"/>
        <v>2325.0</v>
      </c>
      <c r="J189" s="170" t="n">
        <f si="26" t="shared"/>
        <v>0.0</v>
      </c>
      <c r="K189" s="59" t="n">
        <f si="31" t="shared"/>
        <v>3000.0</v>
      </c>
      <c r="L189" s="60" t="n">
        <f si="33" t="shared"/>
        <v>0.0</v>
      </c>
      <c r="M189" s="103">
        <v>3000</v>
      </c>
      <c r="N189" s="185" t="n">
        <f si="34" t="shared"/>
        <v>3000.0</v>
      </c>
    </row>
    <row r="190" spans="1:14" x14ac:dyDescent="0.25">
      <c r="A190" s="116">
        <v>83</v>
      </c>
      <c r="B190" s="87" t="s">
        <v>57</v>
      </c>
      <c r="C190" s="23" t="s">
        <v>24</v>
      </c>
      <c r="D190" s="23" t="s">
        <v>23</v>
      </c>
      <c r="E190" s="23" t="s">
        <v>24</v>
      </c>
      <c r="F190" s="56" t="n">
        <f si="27" t="shared"/>
        <v>50000.0</v>
      </c>
      <c r="G190" s="175" t="n">
        <f si="28" t="shared"/>
        <v>1750.0</v>
      </c>
      <c r="H190" s="170" t="n">
        <f si="32" t="shared"/>
        <v>2325.0</v>
      </c>
      <c r="I190" s="81" t="n">
        <f si="30" t="shared"/>
        <v>2325.0</v>
      </c>
      <c r="J190" s="170" t="n">
        <f si="26" t="shared"/>
        <v>0.0</v>
      </c>
      <c r="K190" s="59" t="n">
        <f si="31" t="shared"/>
        <v>0.0</v>
      </c>
      <c r="L190" s="60" t="n">
        <f si="33" t="shared"/>
        <v>0.0</v>
      </c>
      <c r="M190" s="103" t="s">
        <v>52</v>
      </c>
      <c r="N190" s="185" t="n">
        <f si="34" t="shared"/>
        <v>4075.0</v>
      </c>
    </row>
    <row r="191" spans="1:14" x14ac:dyDescent="0.25">
      <c r="A191" s="116">
        <v>84</v>
      </c>
      <c r="B191" s="87" t="s">
        <v>57</v>
      </c>
      <c r="C191" s="23" t="s">
        <v>24</v>
      </c>
      <c r="D191" s="23" t="s">
        <v>23</v>
      </c>
      <c r="E191" s="23" t="s">
        <v>23</v>
      </c>
      <c r="F191" s="56" t="n">
        <f si="27" t="shared"/>
        <v>50000.0</v>
      </c>
      <c r="G191" s="175" t="n">
        <f si="28" t="shared"/>
        <v>1750.0</v>
      </c>
      <c r="H191" s="170" t="n">
        <f si="32" t="shared"/>
        <v>2325.0</v>
      </c>
      <c r="I191" s="81" t="n">
        <f si="30" t="shared"/>
        <v>2325.0</v>
      </c>
      <c r="J191" s="170" t="n">
        <f si="26" t="shared"/>
        <v>0.0</v>
      </c>
      <c r="K191" s="59" t="n">
        <f si="31" t="shared"/>
        <v>0.0</v>
      </c>
      <c r="L191" s="60" t="n">
        <f si="33" t="shared"/>
        <v>0.0</v>
      </c>
      <c r="M191" s="103" t="s">
        <v>52</v>
      </c>
      <c r="N191" s="185" t="n">
        <f si="34" t="shared"/>
        <v>4075.0</v>
      </c>
    </row>
    <row r="192" spans="1:14" x14ac:dyDescent="0.25">
      <c r="A192" s="112">
        <v>85</v>
      </c>
      <c r="B192" s="61" t="s">
        <v>28</v>
      </c>
      <c r="C192" s="62" t="s">
        <v>24</v>
      </c>
      <c r="D192" s="62" t="s">
        <v>24</v>
      </c>
      <c r="E192" s="62" t="s">
        <v>24</v>
      </c>
      <c r="F192" s="56" t="n">
        <f si="27" t="shared"/>
        <v>50000.0</v>
      </c>
      <c r="G192" s="175" t="n">
        <f si="28" t="shared"/>
        <v>0.0</v>
      </c>
      <c r="H192" s="170" t="n">
        <f ref="H192:H209" si="35" t="shared">(F192-G192)*I87</f>
        <v>0.0</v>
      </c>
      <c r="I192" s="81" t="n">
        <f si="30" t="shared"/>
        <v>0.0</v>
      </c>
      <c r="J192" s="170" t="n">
        <f si="26" t="shared"/>
        <v>0.0</v>
      </c>
      <c r="K192" s="59" t="n">
        <f si="31" t="shared"/>
        <v>0.0</v>
      </c>
      <c r="L192" s="60" t="n">
        <f>IF(K192&lt;3000,J192,IF(J192&gt;K192,K192,IF(J192&lt;K192,J192,(IF(J192=K192,J192)))))</f>
        <v>0.0</v>
      </c>
      <c r="M192" s="103" t="s">
        <v>52</v>
      </c>
      <c r="N192" s="185" t="n">
        <f si="34" t="shared"/>
        <v>0.0</v>
      </c>
    </row>
    <row r="193" spans="1:14" x14ac:dyDescent="0.25">
      <c r="A193" s="112">
        <v>86</v>
      </c>
      <c r="B193" s="61" t="s">
        <v>28</v>
      </c>
      <c r="C193" s="62" t="s">
        <v>24</v>
      </c>
      <c r="D193" s="62" t="s">
        <v>24</v>
      </c>
      <c r="E193" s="62" t="s">
        <v>23</v>
      </c>
      <c r="F193" s="56" t="n">
        <f si="27" t="shared"/>
        <v>42500.0</v>
      </c>
      <c r="G193" s="175" t="n">
        <f si="28" t="shared"/>
        <v>0.0</v>
      </c>
      <c r="H193" s="170" t="n">
        <f si="35" t="shared"/>
        <v>0.0</v>
      </c>
      <c r="I193" s="81" t="n">
        <f si="30" t="shared"/>
        <v>0.0</v>
      </c>
      <c r="J193" s="170" t="n">
        <f si="26" t="shared"/>
        <v>0.0</v>
      </c>
      <c r="K193" s="59" t="n">
        <f si="31" t="shared"/>
        <v>0.0</v>
      </c>
      <c r="L193" s="60" t="n">
        <f ref="L193:L203" si="36" t="shared">IF(K193&lt;3000,J193,IF(J193&gt;K193,K193,IF(J193&lt;K193,J193,(IF(J193=K193,J193)))))</f>
        <v>0.0</v>
      </c>
      <c r="M193" s="103" t="s">
        <v>52</v>
      </c>
      <c r="N193" s="185" t="n">
        <f si="34" t="shared"/>
        <v>7500.0</v>
      </c>
    </row>
    <row r="194" spans="1:14" x14ac:dyDescent="0.25">
      <c r="A194" s="112">
        <v>87</v>
      </c>
      <c r="B194" s="61" t="s">
        <v>28</v>
      </c>
      <c r="C194" s="62" t="s">
        <v>24</v>
      </c>
      <c r="D194" s="62" t="s">
        <v>23</v>
      </c>
      <c r="E194" s="62" t="s">
        <v>24</v>
      </c>
      <c r="F194" s="56" t="n">
        <f si="27" t="shared"/>
        <v>50000.0</v>
      </c>
      <c r="G194" s="175" t="n">
        <f si="28" t="shared"/>
        <v>2000.0</v>
      </c>
      <c r="H194" s="170" t="n">
        <f si="35" t="shared"/>
        <v>0.0</v>
      </c>
      <c r="I194" s="81" t="n">
        <f si="30" t="shared"/>
        <v>0.0</v>
      </c>
      <c r="J194" s="170" t="n">
        <f si="26" t="shared"/>
        <v>0.0</v>
      </c>
      <c r="K194" s="59" t="n">
        <f si="31" t="shared"/>
        <v>0.0</v>
      </c>
      <c r="L194" s="60" t="n">
        <f si="36" t="shared"/>
        <v>0.0</v>
      </c>
      <c r="M194" s="103" t="s">
        <v>52</v>
      </c>
      <c r="N194" s="185" t="n">
        <f si="34" t="shared"/>
        <v>2000.0</v>
      </c>
    </row>
    <row r="195" spans="1:14" x14ac:dyDescent="0.25">
      <c r="A195" s="112">
        <v>88</v>
      </c>
      <c r="B195" s="61" t="s">
        <v>28</v>
      </c>
      <c r="C195" s="62" t="s">
        <v>24</v>
      </c>
      <c r="D195" s="62" t="s">
        <v>23</v>
      </c>
      <c r="E195" s="62" t="s">
        <v>23</v>
      </c>
      <c r="F195" s="56" t="n">
        <f si="27" t="shared"/>
        <v>42500.0</v>
      </c>
      <c r="G195" s="175" t="n">
        <f si="28" t="shared"/>
        <v>2000.0</v>
      </c>
      <c r="H195" s="170" t="n">
        <f si="35" t="shared"/>
        <v>0.0</v>
      </c>
      <c r="I195" s="81" t="n">
        <f si="30" t="shared"/>
        <v>0.0</v>
      </c>
      <c r="J195" s="170" t="n">
        <f si="26" t="shared"/>
        <v>0.0</v>
      </c>
      <c r="K195" s="59" t="n">
        <f si="31" t="shared"/>
        <v>0.0</v>
      </c>
      <c r="L195" s="60" t="n">
        <f si="36" t="shared"/>
        <v>0.0</v>
      </c>
      <c r="M195" s="60" t="s">
        <v>52</v>
      </c>
      <c r="N195" s="185" t="n">
        <f si="34" t="shared"/>
        <v>9500.0</v>
      </c>
    </row>
    <row r="196" spans="1:14" x14ac:dyDescent="0.25">
      <c r="A196" s="112">
        <v>89</v>
      </c>
      <c r="B196" s="83" t="s">
        <v>58</v>
      </c>
      <c r="C196" s="62" t="s">
        <v>24</v>
      </c>
      <c r="D196" s="62" t="s">
        <v>24</v>
      </c>
      <c r="E196" s="62" t="s">
        <v>24</v>
      </c>
      <c r="F196" s="56" t="n">
        <f si="27" t="shared"/>
        <v>50000.0</v>
      </c>
      <c r="G196" s="175" t="n">
        <f si="28" t="shared"/>
        <v>0.0</v>
      </c>
      <c r="H196" s="170" t="n">
        <f si="35" t="shared"/>
        <v>0.0</v>
      </c>
      <c r="I196" s="81" t="n">
        <f si="30" t="shared"/>
        <v>0.0</v>
      </c>
      <c r="J196" s="170" t="n">
        <f si="26" t="shared"/>
        <v>2500.0</v>
      </c>
      <c r="K196" s="59" t="n">
        <f si="31" t="shared"/>
        <v>3000.0</v>
      </c>
      <c r="L196" s="60" t="n">
        <f si="36" t="shared"/>
        <v>2500.0</v>
      </c>
      <c r="M196" s="60" t="s">
        <v>52</v>
      </c>
      <c r="N196" s="185" t="n">
        <f si="34" t="shared"/>
        <v>2500.0</v>
      </c>
    </row>
    <row r="197" spans="1:14" x14ac:dyDescent="0.25">
      <c r="A197" s="112">
        <v>90</v>
      </c>
      <c r="B197" s="83" t="s">
        <v>58</v>
      </c>
      <c r="C197" s="62" t="s">
        <v>24</v>
      </c>
      <c r="D197" s="62" t="s">
        <v>24</v>
      </c>
      <c r="E197" s="62" t="s">
        <v>23</v>
      </c>
      <c r="F197" s="56" t="n">
        <f si="27" t="shared"/>
        <v>50000.0</v>
      </c>
      <c r="G197" s="175" t="n">
        <f si="28" t="shared"/>
        <v>0.0</v>
      </c>
      <c r="H197" s="170" t="n">
        <f si="35" t="shared"/>
        <v>0.0</v>
      </c>
      <c r="I197" s="81" t="n">
        <f si="30" t="shared"/>
        <v>0.0</v>
      </c>
      <c r="J197" s="170" t="n">
        <f si="26" t="shared"/>
        <v>2500.0</v>
      </c>
      <c r="K197" s="59" t="n">
        <f si="31" t="shared"/>
        <v>3000.0</v>
      </c>
      <c r="L197" s="60" t="n">
        <f si="36" t="shared"/>
        <v>2500.0</v>
      </c>
      <c r="M197" s="60" t="s">
        <v>52</v>
      </c>
      <c r="N197" s="185" t="n">
        <f si="34" t="shared"/>
        <v>2500.0</v>
      </c>
    </row>
    <row r="198" spans="1:14" x14ac:dyDescent="0.25">
      <c r="A198" s="112">
        <v>91</v>
      </c>
      <c r="B198" s="83" t="s">
        <v>58</v>
      </c>
      <c r="C198" s="62" t="s">
        <v>24</v>
      </c>
      <c r="D198" s="62" t="s">
        <v>23</v>
      </c>
      <c r="E198" s="62" t="s">
        <v>24</v>
      </c>
      <c r="F198" s="56" t="n">
        <f si="27" t="shared"/>
        <v>50000.0</v>
      </c>
      <c r="G198" s="175" t="n">
        <f si="28" t="shared"/>
        <v>0.0</v>
      </c>
      <c r="H198" s="170" t="n">
        <f si="35" t="shared"/>
        <v>0.0</v>
      </c>
      <c r="I198" s="81" t="n">
        <f si="30" t="shared"/>
        <v>0.0</v>
      </c>
      <c r="J198" s="170" t="n">
        <f si="26" t="shared"/>
        <v>2500.0</v>
      </c>
      <c r="K198" s="59" t="n">
        <f si="31" t="shared"/>
        <v>3000.0</v>
      </c>
      <c r="L198" s="60" t="n">
        <f si="36" t="shared"/>
        <v>2500.0</v>
      </c>
      <c r="M198" s="60" t="s">
        <v>52</v>
      </c>
      <c r="N198" s="185" t="n">
        <f si="34" t="shared"/>
        <v>2500.0</v>
      </c>
    </row>
    <row r="199" spans="1:14" x14ac:dyDescent="0.25">
      <c r="A199" s="112">
        <v>92</v>
      </c>
      <c r="B199" s="83" t="s">
        <v>58</v>
      </c>
      <c r="C199" s="62" t="s">
        <v>24</v>
      </c>
      <c r="D199" s="62" t="s">
        <v>23</v>
      </c>
      <c r="E199" s="62" t="s">
        <v>23</v>
      </c>
      <c r="F199" s="56" t="n">
        <f si="27" t="shared"/>
        <v>50000.0</v>
      </c>
      <c r="G199" s="175" t="n">
        <f si="28" t="shared"/>
        <v>0.0</v>
      </c>
      <c r="H199" s="170" t="n">
        <f si="35" t="shared"/>
        <v>0.0</v>
      </c>
      <c r="I199" s="81" t="n">
        <f si="30" t="shared"/>
        <v>0.0</v>
      </c>
      <c r="J199" s="170" t="n">
        <f si="26" t="shared"/>
        <v>2500.0</v>
      </c>
      <c r="K199" s="59" t="n">
        <f si="31" t="shared"/>
        <v>0.0</v>
      </c>
      <c r="L199" s="60" t="n">
        <f si="36" t="shared"/>
        <v>2500.0</v>
      </c>
      <c r="M199" s="60" t="s">
        <v>52</v>
      </c>
      <c r="N199" s="185" t="n">
        <f si="34" t="shared"/>
        <v>2500.0</v>
      </c>
    </row>
    <row r="200" spans="1:14" x14ac:dyDescent="0.25">
      <c r="A200" s="112">
        <v>93</v>
      </c>
      <c r="B200" s="61" t="s">
        <v>29</v>
      </c>
      <c r="C200" s="62" t="s">
        <v>24</v>
      </c>
      <c r="D200" s="62" t="s">
        <v>24</v>
      </c>
      <c r="E200" s="62" t="s">
        <v>24</v>
      </c>
      <c r="F200" s="56" t="n">
        <f ref="F200:F209" si="37" t="shared">$B$107*F95</f>
        <v>50000.0</v>
      </c>
      <c r="G200" s="175" t="n">
        <f ref="G200:G209" si="38" t="shared">G95</f>
        <v>0.0</v>
      </c>
      <c r="H200" s="170" t="n">
        <f si="35" t="shared"/>
        <v>0.0</v>
      </c>
      <c r="I200" s="81" t="n">
        <f si="30" t="shared"/>
        <v>0.0</v>
      </c>
      <c r="J200" s="170" t="n">
        <f si="26" t="shared"/>
        <v>0.0</v>
      </c>
      <c r="K200" s="59" t="n">
        <f si="31" t="shared"/>
        <v>0.0</v>
      </c>
      <c r="L200" s="60" t="n">
        <f si="36" t="shared"/>
        <v>0.0</v>
      </c>
      <c r="M200" s="60" t="s">
        <v>52</v>
      </c>
      <c r="N200" s="185" t="n">
        <f si="34" t="shared"/>
        <v>0.0</v>
      </c>
    </row>
    <row r="201" spans="1:14" x14ac:dyDescent="0.25">
      <c r="A201" s="112">
        <v>94</v>
      </c>
      <c r="B201" s="61" t="s">
        <v>29</v>
      </c>
      <c r="C201" s="62" t="s">
        <v>24</v>
      </c>
      <c r="D201" s="62" t="s">
        <v>24</v>
      </c>
      <c r="E201" s="62" t="s">
        <v>23</v>
      </c>
      <c r="F201" s="56" t="n">
        <f si="37" t="shared"/>
        <v>42500.0</v>
      </c>
      <c r="G201" s="175" t="n">
        <f si="38" t="shared"/>
        <v>0.0</v>
      </c>
      <c r="H201" s="170" t="n">
        <f si="35" t="shared"/>
        <v>0.0</v>
      </c>
      <c r="I201" s="81" t="n">
        <f si="30" t="shared"/>
        <v>0.0</v>
      </c>
      <c r="J201" s="170" t="n">
        <f si="26" t="shared"/>
        <v>0.0</v>
      </c>
      <c r="K201" s="59" t="n">
        <f si="31" t="shared"/>
        <v>0.0</v>
      </c>
      <c r="L201" s="60" t="n">
        <f si="36" t="shared"/>
        <v>0.0</v>
      </c>
      <c r="M201" s="60" t="s">
        <v>52</v>
      </c>
      <c r="N201" s="185" t="n">
        <f si="34" t="shared"/>
        <v>7500.0</v>
      </c>
    </row>
    <row r="202" spans="1:14" x14ac:dyDescent="0.25">
      <c r="A202" s="112">
        <v>95</v>
      </c>
      <c r="B202" s="61" t="s">
        <v>29</v>
      </c>
      <c r="C202" s="62" t="s">
        <v>24</v>
      </c>
      <c r="D202" s="62" t="s">
        <v>23</v>
      </c>
      <c r="E202" s="62" t="s">
        <v>24</v>
      </c>
      <c r="F202" s="56" t="n">
        <f si="37" t="shared"/>
        <v>50000.0</v>
      </c>
      <c r="G202" s="175" t="n">
        <f si="38" t="shared"/>
        <v>3500.0</v>
      </c>
      <c r="H202" s="170" t="n">
        <f si="35" t="shared"/>
        <v>0.0</v>
      </c>
      <c r="I202" s="81" t="n">
        <f si="30" t="shared"/>
        <v>0.0</v>
      </c>
      <c r="J202" s="170" t="n">
        <f si="26" t="shared"/>
        <v>0.0</v>
      </c>
      <c r="K202" s="59" t="n">
        <f si="31" t="shared"/>
        <v>0.0</v>
      </c>
      <c r="L202" s="60" t="n">
        <f si="36" t="shared"/>
        <v>0.0</v>
      </c>
      <c r="M202" s="60" t="s">
        <v>52</v>
      </c>
      <c r="N202" s="185" t="n">
        <f si="34" t="shared"/>
        <v>3500.0</v>
      </c>
    </row>
    <row r="203" spans="1:14" x14ac:dyDescent="0.25">
      <c r="A203" s="112">
        <v>96</v>
      </c>
      <c r="B203" s="61" t="s">
        <v>29</v>
      </c>
      <c r="C203" s="62" t="s">
        <v>24</v>
      </c>
      <c r="D203" s="62" t="s">
        <v>23</v>
      </c>
      <c r="E203" s="62" t="s">
        <v>23</v>
      </c>
      <c r="F203" s="56" t="n">
        <f si="37" t="shared"/>
        <v>42500.0</v>
      </c>
      <c r="G203" s="175" t="n">
        <f si="38" t="shared"/>
        <v>3500.0</v>
      </c>
      <c r="H203" s="170" t="n">
        <f si="35" t="shared"/>
        <v>0.0</v>
      </c>
      <c r="I203" s="81" t="n">
        <f si="30" t="shared"/>
        <v>0.0</v>
      </c>
      <c r="J203" s="170" t="n">
        <f si="26" t="shared"/>
        <v>0.0</v>
      </c>
      <c r="K203" s="59" t="n">
        <f si="31" t="shared"/>
        <v>0.0</v>
      </c>
      <c r="L203" s="60" t="n">
        <f si="36" t="shared"/>
        <v>0.0</v>
      </c>
      <c r="M203" s="60" t="s">
        <v>52</v>
      </c>
      <c r="N203" s="185" t="n">
        <f si="34" t="shared"/>
        <v>11000.0</v>
      </c>
    </row>
    <row r="204" spans="1:14" x14ac:dyDescent="0.25">
      <c r="A204" s="112">
        <v>97</v>
      </c>
      <c r="B204" s="71" t="s">
        <v>30</v>
      </c>
      <c r="C204" s="62" t="s">
        <v>24</v>
      </c>
      <c r="D204" s="62" t="s">
        <v>24</v>
      </c>
      <c r="E204" s="62" t="s">
        <v>24</v>
      </c>
      <c r="F204" s="56" t="n">
        <f si="37" t="shared"/>
        <v>50000.0</v>
      </c>
      <c r="G204" s="175" t="n">
        <f si="38" t="shared"/>
        <v>0.0</v>
      </c>
      <c r="H204" s="170" t="n">
        <f si="35" t="shared"/>
        <v>0.0</v>
      </c>
      <c r="I204" s="81" t="n">
        <f ref="I204:I209" si="39" t="shared">IF(AND(H204&gt;J99,J99&gt;0),J99,IF(AND(H204&gt;K99,K99&gt;0),H204-K99,H204))</f>
        <v>0.0</v>
      </c>
      <c r="J204" s="170" t="n">
        <f si="26" t="shared"/>
        <v>0.0</v>
      </c>
      <c r="K204" s="59" t="n">
        <f ref="K204:K209" si="40" t="shared">M99</f>
        <v>0.0</v>
      </c>
      <c r="L204" s="60" t="n">
        <f ref="L204:L209" si="41" t="shared">IF(K204&lt;3000,J204,IF(J204&gt;K204,K204,IF(J204&lt;K204,J204,(IF(J204=K204,J204)))))</f>
        <v>0.0</v>
      </c>
      <c r="M204" s="60" t="s">
        <v>52</v>
      </c>
      <c r="N204" s="185" t="n">
        <f si="34" t="shared"/>
        <v>0.0</v>
      </c>
    </row>
    <row r="205" spans="1:14" x14ac:dyDescent="0.25">
      <c r="A205" s="112">
        <v>98</v>
      </c>
      <c r="B205" s="71" t="s">
        <v>30</v>
      </c>
      <c r="C205" s="62" t="s">
        <v>24</v>
      </c>
      <c r="D205" s="62" t="s">
        <v>24</v>
      </c>
      <c r="E205" s="62" t="s">
        <v>23</v>
      </c>
      <c r="F205" s="56" t="n">
        <f si="37" t="shared"/>
        <v>50000.0</v>
      </c>
      <c r="G205" s="175" t="n">
        <f si="38" t="shared"/>
        <v>0.0</v>
      </c>
      <c r="H205" s="170" t="n">
        <f si="35" t="shared"/>
        <v>0.0</v>
      </c>
      <c r="I205" s="81" t="n">
        <f si="39" t="shared"/>
        <v>0.0</v>
      </c>
      <c r="J205" s="170" t="n">
        <f si="26" t="shared"/>
        <v>0.0</v>
      </c>
      <c r="K205" s="59" t="n">
        <f si="40" t="shared"/>
        <v>0.0</v>
      </c>
      <c r="L205" s="60" t="n">
        <f si="41" t="shared"/>
        <v>0.0</v>
      </c>
      <c r="M205" s="60" t="s">
        <v>52</v>
      </c>
      <c r="N205" s="185" t="n">
        <f si="34" t="shared"/>
        <v>0.0</v>
      </c>
    </row>
    <row r="206" spans="1:14" x14ac:dyDescent="0.25">
      <c r="A206" s="112">
        <v>99</v>
      </c>
      <c r="B206" s="71" t="s">
        <v>30</v>
      </c>
      <c r="C206" s="62" t="s">
        <v>24</v>
      </c>
      <c r="D206" s="62" t="s">
        <v>23</v>
      </c>
      <c r="E206" s="62" t="s">
        <v>24</v>
      </c>
      <c r="F206" s="56" t="n">
        <f si="37" t="shared"/>
        <v>50000.0</v>
      </c>
      <c r="G206" s="175" t="n">
        <f si="38" t="shared"/>
        <v>0.0</v>
      </c>
      <c r="H206" s="170" t="n">
        <f si="35" t="shared"/>
        <v>0.0</v>
      </c>
      <c r="I206" s="81" t="n">
        <f si="39" t="shared"/>
        <v>0.0</v>
      </c>
      <c r="J206" s="170" t="n">
        <f si="26" t="shared"/>
        <v>0.0</v>
      </c>
      <c r="K206" s="59" t="n">
        <f si="40" t="shared"/>
        <v>0.0</v>
      </c>
      <c r="L206" s="60" t="n">
        <f si="41" t="shared"/>
        <v>0.0</v>
      </c>
      <c r="M206" s="60" t="s">
        <v>52</v>
      </c>
      <c r="N206" s="185" t="n">
        <f si="34" t="shared"/>
        <v>0.0</v>
      </c>
    </row>
    <row r="207" spans="1:14" x14ac:dyDescent="0.25">
      <c r="A207" s="112">
        <v>100</v>
      </c>
      <c r="B207" s="71" t="s">
        <v>30</v>
      </c>
      <c r="C207" s="62" t="s">
        <v>24</v>
      </c>
      <c r="D207" s="62" t="s">
        <v>23</v>
      </c>
      <c r="E207" s="62" t="s">
        <v>23</v>
      </c>
      <c r="F207" s="56" t="n">
        <f si="37" t="shared"/>
        <v>50000.0</v>
      </c>
      <c r="G207" s="175" t="n">
        <f si="38" t="shared"/>
        <v>0.0</v>
      </c>
      <c r="H207" s="170" t="n">
        <f si="35" t="shared"/>
        <v>0.0</v>
      </c>
      <c r="I207" s="81" t="n">
        <f si="39" t="shared"/>
        <v>0.0</v>
      </c>
      <c r="J207" s="170" t="n">
        <f si="26" t="shared"/>
        <v>0.0</v>
      </c>
      <c r="K207" s="59" t="n">
        <f si="40" t="shared"/>
        <v>0.0</v>
      </c>
      <c r="L207" s="60" t="n">
        <f si="41" t="shared"/>
        <v>0.0</v>
      </c>
      <c r="M207" s="60" t="s">
        <v>52</v>
      </c>
      <c r="N207" s="185" t="n">
        <f si="34" t="shared"/>
        <v>0.0</v>
      </c>
    </row>
    <row r="208" spans="1:14" x14ac:dyDescent="0.25">
      <c r="A208" s="117">
        <v>101</v>
      </c>
      <c r="B208" s="75" t="s">
        <v>33</v>
      </c>
      <c r="C208" s="62" t="s">
        <v>24</v>
      </c>
      <c r="D208" s="62" t="s">
        <v>24</v>
      </c>
      <c r="E208" s="62" t="s">
        <v>24</v>
      </c>
      <c r="F208" s="56" t="n">
        <f si="37" t="shared"/>
        <v>50000.0</v>
      </c>
      <c r="G208" s="175" t="n">
        <f si="38" t="shared"/>
        <v>0.0</v>
      </c>
      <c r="H208" s="170" t="n">
        <f si="35" t="shared"/>
        <v>0.0</v>
      </c>
      <c r="I208" s="81" t="n">
        <f si="39" t="shared"/>
        <v>0.0</v>
      </c>
      <c r="J208" s="170" t="n">
        <f si="26" t="shared"/>
        <v>0.0</v>
      </c>
      <c r="K208" s="59" t="n">
        <f si="40" t="shared"/>
        <v>0.0</v>
      </c>
      <c r="L208" s="60" t="n">
        <f si="41" t="shared"/>
        <v>0.0</v>
      </c>
      <c r="M208" s="60" t="s">
        <v>52</v>
      </c>
      <c r="N208" s="185" t="n">
        <f si="34" t="shared"/>
        <v>0.0</v>
      </c>
    </row>
    <row r="209" spans="1:14" x14ac:dyDescent="0.25">
      <c r="A209" s="117">
        <v>102</v>
      </c>
      <c r="B209" s="75" t="s">
        <v>34</v>
      </c>
      <c r="C209" s="62" t="s">
        <v>24</v>
      </c>
      <c r="D209" s="62" t="s">
        <v>24</v>
      </c>
      <c r="E209" s="62" t="s">
        <v>24</v>
      </c>
      <c r="F209" s="56" t="n">
        <f si="37" t="shared"/>
        <v>50000.0</v>
      </c>
      <c r="G209" s="175" t="n">
        <f si="38" t="shared"/>
        <v>0.0</v>
      </c>
      <c r="H209" s="170" t="n">
        <f si="35" t="shared"/>
        <v>0.0</v>
      </c>
      <c r="I209" s="81" t="n">
        <f si="39" t="shared"/>
        <v>0.0</v>
      </c>
      <c r="J209" s="170" t="n">
        <f si="26" t="shared"/>
        <v>0.0</v>
      </c>
      <c r="K209" s="59" t="n">
        <f si="40" t="shared"/>
        <v>0.0</v>
      </c>
      <c r="L209" s="60" t="n">
        <f si="41" t="shared"/>
        <v>0.0</v>
      </c>
      <c r="M209" s="60" t="s">
        <v>52</v>
      </c>
      <c r="N209" s="185" t="n">
        <f si="34" t="shared"/>
        <v>0.0</v>
      </c>
    </row>
    <row r="212" spans="1:14" x14ac:dyDescent="0.25">
      <c r="B212" s="160"/>
    </row>
    <row r="213" spans="1:14" x14ac:dyDescent="0.25">
      <c r="B213" s="160"/>
    </row>
    <row r="214" spans="1:14" x14ac:dyDescent="0.25">
      <c r="B214" s="160"/>
    </row>
    <row r="215" spans="1:14" x14ac:dyDescent="0.25">
      <c r="B215" s="160"/>
    </row>
    <row r="216" spans="1:14" x14ac:dyDescent="0.25">
      <c r="B216" s="160"/>
    </row>
    <row r="217" spans="1:14" x14ac:dyDescent="0.25">
      <c r="B217" s="160"/>
    </row>
  </sheetData>
  <autoFilter ref="A106:O209"/>
  <mergeCells count="2">
    <mergeCell ref="C1:E1"/>
    <mergeCell ref="F1:L1"/>
  </mergeCells>
  <pageMargins bottom="0.75" footer="0.3" header="0.3" left="0.7" right="0.7" top="0.75"/>
  <pageSetup orientation="portrait" r:id="rId1"/>
  <legacyDrawing r:id="rId2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A40736B285E94BB8EB3D40BB71BF29" ma:contentTypeVersion="15" ma:contentTypeDescription="Create a new document." ma:contentTypeScope="" ma:versionID="0af21bbeb99486844973358c1ccd28f1">
  <xsd:schema xmlns:xsd="http://www.w3.org/2001/XMLSchema" xmlns:xs="http://www.w3.org/2001/XMLSchema" xmlns:p="http://schemas.microsoft.com/office/2006/metadata/properties" xmlns:ns2="36d3419c-222e-4c61-bb92-ec6f6e3b9775" xmlns:ns3="88007c85-ecf3-43b8-8f54-6ec7a28b6610" targetNamespace="http://schemas.microsoft.com/office/2006/metadata/properties" ma:root="true" ma:fieldsID="eb99bd8203704bad2678528966ab89f2" ns2:_="" ns3:_="">
    <xsd:import namespace="36d3419c-222e-4c61-bb92-ec6f6e3b9775"/>
    <xsd:import namespace="88007c85-ecf3-43b8-8f54-6ec7a28b661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d3419c-222e-4c61-bb92-ec6f6e3b977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007c85-ecf3-43b8-8f54-6ec7a28b66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MediaServiceLocation" ma:internalName="MediaServiceLocation" ma:readOnly="true">
      <xsd:simpleType>
        <xsd:restriction base="dms:Text"/>
      </xsd:simpleType>
    </xsd:element>
    <xsd:element name="MediaServiceOCR" ma:index="18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C88CE6-0A05-4AAC-AA70-D956AE9EDDE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6C514A3-234A-4938-9A4E-1D680D457280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88007c85-ecf3-43b8-8f54-6ec7a28b6610"/>
    <ds:schemaRef ds:uri="36d3419c-222e-4c61-bb92-ec6f6e3b9775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4C95892-1B9F-497D-9BC4-CC9511CC99EF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36d3419c-222e-4c61-bb92-ec6f6e3b9775"/>
    <ds:schemaRef ds:uri="88007c85-ecf3-43b8-8f54-6ec7a28b6610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Bill Estimator (DC)</vt:lpstr>
      <vt:lpstr>Bill Estimator (SGL)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2020-06-19T03:13:49Z</dcterms:created>
  <dc:creator>Serene Lim</dc:creator>
  <cp:lastModifiedBy>Bachtiar Madya Permadi</cp:lastModifiedBy>
  <dcterms:modified xsi:type="dcterms:W3CDTF">2022-10-31T19:08:50Z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ontentTypeId" pid="2">
    <vt:lpwstr>0x01010056A40736B285E94BB8EB3D40BB71BF29</vt:lpwstr>
  </property>
</Properties>
</file>