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4"/>
  </bookViews>
  <sheets>
    <sheet name="Campus Summary" sheetId="1" r:id="rId1"/>
    <sheet name="Attendance Pivots" sheetId="4" r:id="rId2"/>
    <sheet name="Assimilation Pivots" sheetId="3" r:id="rId3"/>
    <sheet name="DW FactLifeEvents" sheetId="2" r:id="rId4"/>
    <sheet name="DW FactAttendance" sheetId="5" r:id="rId5"/>
  </sheets>
  <definedNames>
    <definedName name="ExternalData_1" localSheetId="4" hidden="1">'DW FactAttendance'!$A$1:$E$68</definedName>
    <definedName name="ExternalData_1" localSheetId="3" hidden="1">'DW FactLifeEvents'!$A$1:$F$124</definedName>
  </definedNames>
  <calcPr calcId="162913"/>
  <pivotCaches>
    <pivotCache cacheId="36" r:id="rId6"/>
    <pivotCache cacheId="4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G65" i="1"/>
  <c r="H65" i="1"/>
  <c r="I65" i="1"/>
  <c r="E65" i="1"/>
  <c r="K65" i="1"/>
  <c r="J65" i="1"/>
  <c r="E64" i="1"/>
  <c r="F64" i="1"/>
  <c r="G64" i="1"/>
  <c r="H64" i="1"/>
  <c r="I64" i="1"/>
  <c r="K64" i="1"/>
  <c r="J64" i="1"/>
  <c r="K92" i="1" l="1"/>
  <c r="J92" i="1"/>
  <c r="H92" i="1"/>
  <c r="G92" i="1"/>
  <c r="F92" i="1"/>
  <c r="K91" i="1"/>
  <c r="J91" i="1"/>
  <c r="I91" i="1"/>
  <c r="I92" i="1" s="1"/>
  <c r="H91" i="1"/>
  <c r="G91" i="1"/>
  <c r="F91" i="1"/>
  <c r="E91" i="1"/>
  <c r="E92" i="1" s="1"/>
  <c r="K84" i="1"/>
  <c r="J84" i="1"/>
  <c r="G84" i="1"/>
  <c r="F84" i="1"/>
  <c r="K83" i="1"/>
  <c r="J83" i="1"/>
  <c r="I83" i="1"/>
  <c r="I84" i="1" s="1"/>
  <c r="H83" i="1"/>
  <c r="H84" i="1" s="1"/>
  <c r="G83" i="1"/>
  <c r="F83" i="1"/>
  <c r="E83" i="1"/>
  <c r="E84" i="1" s="1"/>
  <c r="J75" i="1"/>
  <c r="E75" i="1"/>
  <c r="K74" i="1"/>
  <c r="K75" i="1" s="1"/>
  <c r="J74" i="1"/>
  <c r="I74" i="1"/>
  <c r="I75" i="1" s="1"/>
  <c r="H74" i="1"/>
  <c r="H75" i="1" s="1"/>
  <c r="G74" i="1"/>
  <c r="G75" i="1" s="1"/>
  <c r="F74" i="1"/>
  <c r="F75" i="1" s="1"/>
  <c r="E74" i="1"/>
  <c r="K66" i="1"/>
  <c r="K67" i="1" s="1"/>
  <c r="J66" i="1"/>
  <c r="J67" i="1" s="1"/>
  <c r="I66" i="1"/>
  <c r="I67" i="1" s="1"/>
  <c r="H66" i="1"/>
  <c r="H67" i="1" s="1"/>
  <c r="G66" i="1"/>
  <c r="G67" i="1" s="1"/>
  <c r="F66" i="1"/>
  <c r="F67" i="1" s="1"/>
  <c r="E66" i="1"/>
  <c r="E67" i="1" s="1"/>
  <c r="H59" i="1"/>
  <c r="G59" i="1"/>
  <c r="E59" i="1"/>
  <c r="K58" i="1"/>
  <c r="K59" i="1" s="1"/>
  <c r="J58" i="1"/>
  <c r="J59" i="1" s="1"/>
  <c r="I58" i="1"/>
  <c r="I59" i="1" s="1"/>
  <c r="H58" i="1"/>
  <c r="G58" i="1"/>
  <c r="F58" i="1"/>
  <c r="F59" i="1" s="1"/>
  <c r="E58" i="1"/>
  <c r="K51" i="1"/>
  <c r="J51" i="1"/>
  <c r="H51" i="1"/>
  <c r="G51" i="1"/>
  <c r="K50" i="1"/>
  <c r="J50" i="1"/>
  <c r="I50" i="1"/>
  <c r="I51" i="1" s="1"/>
  <c r="H50" i="1"/>
  <c r="G50" i="1"/>
  <c r="F50" i="1"/>
  <c r="F51" i="1" s="1"/>
  <c r="E50" i="1"/>
  <c r="E51" i="1" s="1"/>
  <c r="C90" i="1"/>
  <c r="C91" i="1" s="1"/>
  <c r="C92" i="1" s="1"/>
  <c r="C89" i="1"/>
  <c r="C83" i="1"/>
  <c r="C84" i="1" s="1"/>
  <c r="C81" i="1"/>
  <c r="C80" i="1"/>
  <c r="C74" i="1"/>
  <c r="C75" i="1" s="1"/>
  <c r="C73" i="1"/>
  <c r="C72" i="1"/>
  <c r="C65" i="1"/>
  <c r="C64" i="1"/>
  <c r="C57" i="1"/>
  <c r="C58" i="1" s="1"/>
  <c r="C59" i="1" s="1"/>
  <c r="C56" i="1"/>
  <c r="C49" i="1"/>
  <c r="C50" i="1" s="1"/>
  <c r="C51" i="1" s="1"/>
  <c r="C48" i="1"/>
  <c r="C24" i="1"/>
  <c r="I40" i="1"/>
  <c r="F41" i="1"/>
  <c r="I33" i="1"/>
  <c r="I32" i="1"/>
  <c r="H25" i="1"/>
  <c r="E25" i="1"/>
  <c r="F16" i="1"/>
  <c r="I9" i="1"/>
  <c r="K8" i="1"/>
  <c r="K41" i="1"/>
  <c r="G41" i="1"/>
  <c r="K33" i="1"/>
  <c r="K32" i="1"/>
  <c r="G25" i="1"/>
  <c r="F17" i="1"/>
  <c r="H16" i="1"/>
  <c r="J9" i="1"/>
  <c r="I8" i="1"/>
  <c r="E9" i="1"/>
  <c r="J40" i="1"/>
  <c r="G40" i="1"/>
  <c r="L33" i="1"/>
  <c r="J32" i="1"/>
  <c r="F25" i="1"/>
  <c r="G17" i="1"/>
  <c r="I16" i="1"/>
  <c r="K9" i="1"/>
  <c r="J8" i="1"/>
  <c r="H41" i="1"/>
  <c r="K17" i="1"/>
  <c r="J41" i="1"/>
  <c r="H40" i="1"/>
  <c r="F33" i="1"/>
  <c r="F32" i="1"/>
  <c r="H17" i="1"/>
  <c r="J16" i="1"/>
  <c r="L9" i="1"/>
  <c r="K40" i="1"/>
  <c r="E41" i="1"/>
  <c r="G33" i="1"/>
  <c r="E32" i="1"/>
  <c r="I17" i="1"/>
  <c r="K16" i="1"/>
  <c r="F9" i="1"/>
  <c r="F8" i="1"/>
  <c r="J25" i="1"/>
  <c r="F40" i="1"/>
  <c r="E40" i="1"/>
  <c r="E33" i="1"/>
  <c r="K25" i="1"/>
  <c r="J17" i="1"/>
  <c r="G16" i="1"/>
  <c r="G9" i="1"/>
  <c r="E8" i="1"/>
  <c r="G32" i="1"/>
  <c r="E16" i="1"/>
  <c r="I41" i="1"/>
  <c r="J33" i="1"/>
  <c r="H32" i="1"/>
  <c r="I25" i="1"/>
  <c r="E17" i="1"/>
  <c r="H9" i="1"/>
  <c r="G8" i="1"/>
  <c r="H8" i="1"/>
  <c r="H33" i="1"/>
  <c r="C66" i="1" l="1"/>
  <c r="C67" i="1" s="1"/>
  <c r="H34" i="1"/>
  <c r="H35" i="1" s="1"/>
  <c r="J34" i="1"/>
  <c r="J35" i="1" s="1"/>
  <c r="I42" i="1"/>
  <c r="I43" i="1" s="1"/>
  <c r="E34" i="1"/>
  <c r="E35" i="1" s="1"/>
  <c r="C33" i="1"/>
  <c r="C40" i="1"/>
  <c r="C32" i="1"/>
  <c r="G34" i="1"/>
  <c r="G35" i="1" s="1"/>
  <c r="C41" i="1"/>
  <c r="E42" i="1"/>
  <c r="E43" i="1" s="1"/>
  <c r="F34" i="1"/>
  <c r="F35" i="1" s="1"/>
  <c r="J42" i="1"/>
  <c r="J43" i="1" s="1"/>
  <c r="H42" i="1"/>
  <c r="H43" i="1" s="1"/>
  <c r="K34" i="1"/>
  <c r="K35" i="1" s="1"/>
  <c r="G42" i="1"/>
  <c r="G43" i="1" s="1"/>
  <c r="K42" i="1"/>
  <c r="K43" i="1" s="1"/>
  <c r="I34" i="1"/>
  <c r="I35" i="1" s="1"/>
  <c r="F42" i="1"/>
  <c r="F43" i="1" s="1"/>
  <c r="J26" i="1"/>
  <c r="J27" i="1" s="1"/>
  <c r="F26" i="1"/>
  <c r="F27" i="1" s="1"/>
  <c r="G26" i="1"/>
  <c r="G27" i="1" s="1"/>
  <c r="H26" i="1"/>
  <c r="H27" i="1" s="1"/>
  <c r="I26" i="1"/>
  <c r="I27" i="1" s="1"/>
  <c r="K26" i="1"/>
  <c r="K27" i="1" s="1"/>
  <c r="C25" i="1"/>
  <c r="C26" i="1" s="1"/>
  <c r="C27" i="1" s="1"/>
  <c r="E26" i="1"/>
  <c r="E27" i="1" s="1"/>
  <c r="G18" i="1"/>
  <c r="G19" i="1" s="1"/>
  <c r="K18" i="1"/>
  <c r="K19" i="1" s="1"/>
  <c r="J18" i="1"/>
  <c r="J19" i="1" s="1"/>
  <c r="I18" i="1"/>
  <c r="I19" i="1" s="1"/>
  <c r="H18" i="1"/>
  <c r="H19" i="1" s="1"/>
  <c r="F18" i="1"/>
  <c r="F19" i="1" s="1"/>
  <c r="C17" i="1"/>
  <c r="E18" i="1"/>
  <c r="E19" i="1" s="1"/>
  <c r="C16" i="1"/>
  <c r="C9" i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C8" i="1"/>
  <c r="C34" i="1" l="1"/>
  <c r="C35" i="1" s="1"/>
  <c r="C42" i="1"/>
  <c r="C43" i="1" s="1"/>
  <c r="C18" i="1"/>
  <c r="C19" i="1" s="1"/>
  <c r="C10" i="1"/>
  <c r="C11" i="1" s="1"/>
</calcChain>
</file>

<file path=xl/comments1.xml><?xml version="1.0" encoding="utf-8"?>
<comments xmlns="http://schemas.openxmlformats.org/spreadsheetml/2006/main">
  <authors>
    <author>Author</author>
  </authors>
  <commentList>
    <comment ref="A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separate from SH = JH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FactAttendance" description="Connection to the 'FactAttendance' query in the workbook." type="5" refreshedVersion="6" background="1" saveData="1">
    <dbPr connection="Provider=Microsoft.Mashup.OleDb.1;Data Source=$Workbook$;Location=FactAttendance;Extended Properties=&quot;&quot;" command="SELECT * FROM [FactAttendance]"/>
  </connection>
  <connection id="2" keepAlive="1" name="Query - LifeEvents" description="Connection to the 'LifeEvents' query in the workbook." type="5" refreshedVersion="6" background="1" saveData="1">
    <dbPr connection="Provider=Microsoft.Mashup.OleDb.1;Data Source=$Workbook$;Location=LifeEvents;Extended Properties=&quot;&quot;" command="SELECT * FROM [LifeEvents]"/>
  </connection>
</connections>
</file>

<file path=xl/sharedStrings.xml><?xml version="1.0" encoding="utf-8"?>
<sst xmlns="http://schemas.openxmlformats.org/spreadsheetml/2006/main" count="1039" uniqueCount="60">
  <si>
    <t>LifeEventType</t>
  </si>
  <si>
    <t>CampusCode</t>
  </si>
  <si>
    <t>Baptized</t>
  </si>
  <si>
    <t>--</t>
  </si>
  <si>
    <t>FTV</t>
  </si>
  <si>
    <t>AU</t>
  </si>
  <si>
    <t>CC</t>
  </si>
  <si>
    <t>CL</t>
  </si>
  <si>
    <t>Membership Confirmation Sent</t>
  </si>
  <si>
    <t>EL</t>
  </si>
  <si>
    <t>NI</t>
  </si>
  <si>
    <t>NS</t>
  </si>
  <si>
    <t>RM</t>
  </si>
  <si>
    <t>Monthly Campus Summary - Lead</t>
  </si>
  <si>
    <t>Key Performance Indicators - Lead Indicators</t>
  </si>
  <si>
    <t>HBC Monthly Total</t>
  </si>
  <si>
    <t>Hinsdale</t>
  </si>
  <si>
    <t>December</t>
  </si>
  <si>
    <t>Column Labels</t>
  </si>
  <si>
    <t>Grand Total</t>
  </si>
  <si>
    <t>FTV Adults</t>
  </si>
  <si>
    <t>Month Incr/Decr #</t>
  </si>
  <si>
    <t>Month Incr/Decr %</t>
  </si>
  <si>
    <t>Ytd Incr/Decr #</t>
  </si>
  <si>
    <t>Ytd Incr/Decr %</t>
  </si>
  <si>
    <t>CalendarYearLabel</t>
  </si>
  <si>
    <t>CalendarMonthLabel</t>
  </si>
  <si>
    <t>LifeEventCount</t>
  </si>
  <si>
    <t>2014</t>
  </si>
  <si>
    <t>August</t>
  </si>
  <si>
    <t>July</t>
  </si>
  <si>
    <t>SP</t>
  </si>
  <si>
    <t>WW</t>
  </si>
  <si>
    <t>Step 1: Meet</t>
  </si>
  <si>
    <t>June</t>
  </si>
  <si>
    <t>2015</t>
  </si>
  <si>
    <t>Step 2: Connect</t>
  </si>
  <si>
    <t>Sum of LifeEventCount</t>
  </si>
  <si>
    <t>Row Labels</t>
  </si>
  <si>
    <t>New Members</t>
  </si>
  <si>
    <t>Baptisms</t>
  </si>
  <si>
    <t>FTV Children</t>
  </si>
  <si>
    <t>Awana</t>
  </si>
  <si>
    <t>Junior High</t>
  </si>
  <si>
    <t>Senior High</t>
  </si>
  <si>
    <t>Small Group</t>
  </si>
  <si>
    <t>Participation</t>
  </si>
  <si>
    <t>First Time Givers</t>
  </si>
  <si>
    <t>WFC Volunteers</t>
  </si>
  <si>
    <t>AttendanceCount</t>
  </si>
  <si>
    <t>November</t>
  </si>
  <si>
    <t>October</t>
  </si>
  <si>
    <t>September</t>
  </si>
  <si>
    <t>Sum of AttendanceCount</t>
  </si>
  <si>
    <t>ActivityName</t>
  </si>
  <si>
    <t>High School</t>
  </si>
  <si>
    <t>AdultorChildFTV</t>
  </si>
  <si>
    <t>Adult</t>
  </si>
  <si>
    <t>Child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</si>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</sst>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NumberFormat="1"/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pivotButton="1"/>
    <xf numFmtId="0" fontId="1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9" fontId="4" fillId="3" borderId="1" xfId="0" applyNumberFormat="1" applyFont="1" applyFill="1" applyBorder="1"/>
    <xf numFmtId="9" fontId="4" fillId="0" borderId="0" xfId="0" applyNumberFormat="1" applyFont="1" applyFill="1" applyBorder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9" fontId="4" fillId="2" borderId="1" xfId="0" applyNumberFormat="1" applyFont="1" applyFill="1" applyBorder="1"/>
    <xf numFmtId="0" fontId="1" fillId="0" borderId="0" xfId="0" applyFont="1"/>
    <xf numFmtId="0" fontId="1" fillId="0" borderId="0" xfId="0" applyFont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4" fillId="3" borderId="2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164" fontId="0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38" fontId="1" fillId="2" borderId="1" xfId="0" applyNumberFormat="1" applyFont="1" applyFill="1" applyBorder="1" applyAlignment="1">
      <alignment horizontal="right"/>
    </xf>
    <xf numFmtId="165" fontId="6" fillId="0" borderId="1" xfId="1" applyNumberFormat="1" applyFont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65" fontId="6" fillId="0" borderId="1" xfId="1" applyNumberFormat="1" applyFont="1" applyFill="1" applyBorder="1" applyAlignment="1">
      <alignment horizontal="right"/>
    </xf>
    <xf numFmtId="9" fontId="1" fillId="0" borderId="1" xfId="0" applyNumberFormat="1" applyFont="1" applyFill="1" applyBorder="1" applyAlignment="1">
      <alignment horizontal="right"/>
    </xf>
    <xf numFmtId="9" fontId="1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" fontId="0" fillId="0" borderId="1" xfId="2" applyNumberFormat="1" applyFont="1" applyBorder="1"/>
    <xf numFmtId="1" fontId="0" fillId="0" borderId="0" xfId="2" applyNumberFormat="1" applyFont="1" applyFill="1" applyBorder="1"/>
    <xf numFmtId="37" fontId="0" fillId="0" borderId="0" xfId="0" applyNumberForma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1" xfId="1" applyNumberFormat="1" applyFont="1" applyBorder="1"/>
    <xf numFmtId="3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indent="1"/>
    </xf>
  </cellXfs>
  <cellStyles count="3">
    <cellStyle name="Comma" xfId="1" builtinId="3"/>
    <cellStyle name="Currency" xfId="2" builtinId="4"/>
    <cellStyle name="Normal" xfId="0" builtinId="0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73.831835532408" createdVersion="6" refreshedVersion="6" minRefreshableVersion="3" recordCount="123">
  <cacheSource type="worksheet">
    <worksheetSource name="LifeEvents"/>
  </cacheSource>
  <cacheFields count="6">
    <cacheField name="CalendarYearLabel" numFmtId="0">
      <sharedItems count="2">
        <s v="2014"/>
        <s v="2015"/>
      </sharedItems>
    </cacheField>
    <cacheField name="CalendarMonthLabel" numFmtId="0">
      <sharedItems count="4">
        <s v="August"/>
        <s v="July"/>
        <s v="June"/>
        <s v="December"/>
      </sharedItems>
    </cacheField>
    <cacheField name="LifeEventType" numFmtId="0">
      <sharedItems count="5">
        <s v="FTV"/>
        <s v="Baptized"/>
        <s v="Membership Confirmation Sent"/>
        <s v="Step 1: Meet"/>
        <s v="Step 2: Connect"/>
      </sharedItems>
    </cacheField>
    <cacheField name="CampusCode" numFmtId="0">
      <sharedItems count="10">
        <s v="AU"/>
        <s v="EL"/>
        <s v="NI"/>
        <s v="RM"/>
        <s v="--"/>
        <s v="SP"/>
        <s v="CC"/>
        <s v="CL"/>
        <s v="NS"/>
        <s v="WW"/>
      </sharedItems>
    </cacheField>
    <cacheField name="AdultorChildFTV" numFmtId="0">
      <sharedItems count="3">
        <s v="Adult"/>
        <s v="Child"/>
        <s v=""/>
      </sharedItems>
    </cacheField>
    <cacheField name="LifeEventCount" numFmtId="0">
      <sharedItems containsSemiMixedTypes="0" containsString="0" containsNumber="1" containsInteger="1" minValue="1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373.831835879631" createdVersion="6" refreshedVersion="6" minRefreshableVersion="3" recordCount="67">
  <cacheSource type="worksheet">
    <worksheetSource name="FactAttendance"/>
  </cacheSource>
  <cacheFields count="5">
    <cacheField name="CalendarYearLabel" numFmtId="0">
      <sharedItems count="2">
        <s v="2014"/>
        <s v="2015"/>
      </sharedItems>
    </cacheField>
    <cacheField name="CalendarMonthLabel" numFmtId="0">
      <sharedItems count="7">
        <s v="June"/>
        <s v="December"/>
        <s v="November"/>
        <s v="September"/>
        <s v="July"/>
        <s v="October"/>
        <s v="August"/>
      </sharedItems>
    </cacheField>
    <cacheField name="ActivityName" numFmtId="0">
      <sharedItems count="3">
        <s v="High School"/>
        <s v="Junior High"/>
        <s v="Awana"/>
      </sharedItems>
    </cacheField>
    <cacheField name="CampusCode" numFmtId="0">
      <sharedItems count="6">
        <s v="AU"/>
        <s v="RM"/>
        <s v="CL"/>
        <s v="CC"/>
        <s v="EL"/>
        <s v="NI"/>
      </sharedItems>
    </cacheField>
    <cacheField name="AttendanceCount" numFmtId="0">
      <sharedItems containsSemiMixedTypes="0" containsString="0" containsNumber="1" containsInteger="1" minValue="11" maxValue="14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  <x v="0"/>
    <x v="0"/>
    <n v="3"/>
  </r>
  <r>
    <x v="0"/>
    <x v="0"/>
    <x v="0"/>
    <x v="0"/>
    <x v="1"/>
    <n v="2"/>
  </r>
  <r>
    <x v="0"/>
    <x v="0"/>
    <x v="0"/>
    <x v="1"/>
    <x v="0"/>
    <n v="7"/>
  </r>
  <r>
    <x v="0"/>
    <x v="0"/>
    <x v="0"/>
    <x v="1"/>
    <x v="1"/>
    <n v="3"/>
  </r>
  <r>
    <x v="0"/>
    <x v="0"/>
    <x v="0"/>
    <x v="2"/>
    <x v="0"/>
    <n v="4"/>
  </r>
  <r>
    <x v="0"/>
    <x v="0"/>
    <x v="0"/>
    <x v="2"/>
    <x v="1"/>
    <n v="3"/>
  </r>
  <r>
    <x v="0"/>
    <x v="0"/>
    <x v="0"/>
    <x v="3"/>
    <x v="0"/>
    <n v="7"/>
  </r>
  <r>
    <x v="0"/>
    <x v="0"/>
    <x v="0"/>
    <x v="3"/>
    <x v="1"/>
    <n v="3"/>
  </r>
  <r>
    <x v="0"/>
    <x v="1"/>
    <x v="1"/>
    <x v="4"/>
    <x v="2"/>
    <n v="3"/>
  </r>
  <r>
    <x v="0"/>
    <x v="1"/>
    <x v="1"/>
    <x v="1"/>
    <x v="2"/>
    <n v="2"/>
  </r>
  <r>
    <x v="0"/>
    <x v="1"/>
    <x v="1"/>
    <x v="3"/>
    <x v="2"/>
    <n v="37"/>
  </r>
  <r>
    <x v="0"/>
    <x v="1"/>
    <x v="1"/>
    <x v="5"/>
    <x v="2"/>
    <n v="1"/>
  </r>
  <r>
    <x v="0"/>
    <x v="1"/>
    <x v="0"/>
    <x v="0"/>
    <x v="0"/>
    <n v="36"/>
  </r>
  <r>
    <x v="0"/>
    <x v="1"/>
    <x v="0"/>
    <x v="0"/>
    <x v="1"/>
    <n v="13"/>
  </r>
  <r>
    <x v="0"/>
    <x v="1"/>
    <x v="0"/>
    <x v="6"/>
    <x v="0"/>
    <n v="38"/>
  </r>
  <r>
    <x v="0"/>
    <x v="1"/>
    <x v="0"/>
    <x v="6"/>
    <x v="1"/>
    <n v="16"/>
  </r>
  <r>
    <x v="0"/>
    <x v="1"/>
    <x v="0"/>
    <x v="7"/>
    <x v="0"/>
    <n v="48"/>
  </r>
  <r>
    <x v="0"/>
    <x v="1"/>
    <x v="0"/>
    <x v="7"/>
    <x v="1"/>
    <n v="22"/>
  </r>
  <r>
    <x v="0"/>
    <x v="1"/>
    <x v="0"/>
    <x v="1"/>
    <x v="0"/>
    <n v="126"/>
  </r>
  <r>
    <x v="0"/>
    <x v="1"/>
    <x v="0"/>
    <x v="1"/>
    <x v="1"/>
    <n v="48"/>
  </r>
  <r>
    <x v="0"/>
    <x v="1"/>
    <x v="0"/>
    <x v="2"/>
    <x v="0"/>
    <n v="92"/>
  </r>
  <r>
    <x v="0"/>
    <x v="1"/>
    <x v="0"/>
    <x v="2"/>
    <x v="1"/>
    <n v="36"/>
  </r>
  <r>
    <x v="0"/>
    <x v="1"/>
    <x v="0"/>
    <x v="8"/>
    <x v="0"/>
    <n v="9"/>
  </r>
  <r>
    <x v="0"/>
    <x v="1"/>
    <x v="0"/>
    <x v="3"/>
    <x v="0"/>
    <n v="142"/>
  </r>
  <r>
    <x v="0"/>
    <x v="1"/>
    <x v="0"/>
    <x v="3"/>
    <x v="1"/>
    <n v="68"/>
  </r>
  <r>
    <x v="0"/>
    <x v="1"/>
    <x v="0"/>
    <x v="9"/>
    <x v="0"/>
    <n v="11"/>
  </r>
  <r>
    <x v="0"/>
    <x v="1"/>
    <x v="2"/>
    <x v="0"/>
    <x v="2"/>
    <n v="20"/>
  </r>
  <r>
    <x v="0"/>
    <x v="1"/>
    <x v="2"/>
    <x v="7"/>
    <x v="2"/>
    <n v="1"/>
  </r>
  <r>
    <x v="0"/>
    <x v="1"/>
    <x v="3"/>
    <x v="1"/>
    <x v="2"/>
    <n v="20"/>
  </r>
  <r>
    <x v="0"/>
    <x v="1"/>
    <x v="3"/>
    <x v="2"/>
    <x v="2"/>
    <n v="1"/>
  </r>
  <r>
    <x v="0"/>
    <x v="1"/>
    <x v="3"/>
    <x v="3"/>
    <x v="2"/>
    <n v="2"/>
  </r>
  <r>
    <x v="0"/>
    <x v="2"/>
    <x v="0"/>
    <x v="0"/>
    <x v="0"/>
    <n v="6"/>
  </r>
  <r>
    <x v="0"/>
    <x v="2"/>
    <x v="0"/>
    <x v="0"/>
    <x v="1"/>
    <n v="2"/>
  </r>
  <r>
    <x v="0"/>
    <x v="2"/>
    <x v="0"/>
    <x v="6"/>
    <x v="0"/>
    <n v="13"/>
  </r>
  <r>
    <x v="0"/>
    <x v="2"/>
    <x v="0"/>
    <x v="6"/>
    <x v="1"/>
    <n v="8"/>
  </r>
  <r>
    <x v="0"/>
    <x v="2"/>
    <x v="0"/>
    <x v="7"/>
    <x v="0"/>
    <n v="11"/>
  </r>
  <r>
    <x v="0"/>
    <x v="2"/>
    <x v="0"/>
    <x v="7"/>
    <x v="1"/>
    <n v="5"/>
  </r>
  <r>
    <x v="0"/>
    <x v="2"/>
    <x v="0"/>
    <x v="1"/>
    <x v="0"/>
    <n v="3"/>
  </r>
  <r>
    <x v="0"/>
    <x v="2"/>
    <x v="0"/>
    <x v="1"/>
    <x v="1"/>
    <n v="5"/>
  </r>
  <r>
    <x v="0"/>
    <x v="2"/>
    <x v="0"/>
    <x v="2"/>
    <x v="0"/>
    <n v="12"/>
  </r>
  <r>
    <x v="0"/>
    <x v="2"/>
    <x v="0"/>
    <x v="2"/>
    <x v="1"/>
    <n v="9"/>
  </r>
  <r>
    <x v="0"/>
    <x v="2"/>
    <x v="0"/>
    <x v="8"/>
    <x v="0"/>
    <n v="3"/>
  </r>
  <r>
    <x v="0"/>
    <x v="2"/>
    <x v="0"/>
    <x v="3"/>
    <x v="0"/>
    <n v="37"/>
  </r>
  <r>
    <x v="0"/>
    <x v="2"/>
    <x v="0"/>
    <x v="3"/>
    <x v="1"/>
    <n v="15"/>
  </r>
  <r>
    <x v="0"/>
    <x v="2"/>
    <x v="0"/>
    <x v="9"/>
    <x v="0"/>
    <n v="3"/>
  </r>
  <r>
    <x v="1"/>
    <x v="0"/>
    <x v="0"/>
    <x v="0"/>
    <x v="1"/>
    <n v="1"/>
  </r>
  <r>
    <x v="1"/>
    <x v="0"/>
    <x v="0"/>
    <x v="1"/>
    <x v="0"/>
    <n v="5"/>
  </r>
  <r>
    <x v="1"/>
    <x v="0"/>
    <x v="0"/>
    <x v="1"/>
    <x v="1"/>
    <n v="2"/>
  </r>
  <r>
    <x v="1"/>
    <x v="0"/>
    <x v="0"/>
    <x v="2"/>
    <x v="0"/>
    <n v="5"/>
  </r>
  <r>
    <x v="1"/>
    <x v="0"/>
    <x v="0"/>
    <x v="3"/>
    <x v="0"/>
    <n v="4"/>
  </r>
  <r>
    <x v="1"/>
    <x v="0"/>
    <x v="0"/>
    <x v="3"/>
    <x v="1"/>
    <n v="7"/>
  </r>
  <r>
    <x v="1"/>
    <x v="3"/>
    <x v="1"/>
    <x v="4"/>
    <x v="2"/>
    <n v="1"/>
  </r>
  <r>
    <x v="1"/>
    <x v="3"/>
    <x v="1"/>
    <x v="7"/>
    <x v="2"/>
    <n v="1"/>
  </r>
  <r>
    <x v="1"/>
    <x v="3"/>
    <x v="1"/>
    <x v="3"/>
    <x v="2"/>
    <n v="12"/>
  </r>
  <r>
    <x v="1"/>
    <x v="3"/>
    <x v="0"/>
    <x v="0"/>
    <x v="0"/>
    <n v="9"/>
  </r>
  <r>
    <x v="1"/>
    <x v="3"/>
    <x v="0"/>
    <x v="0"/>
    <x v="1"/>
    <n v="8"/>
  </r>
  <r>
    <x v="1"/>
    <x v="3"/>
    <x v="0"/>
    <x v="6"/>
    <x v="0"/>
    <n v="8"/>
  </r>
  <r>
    <x v="1"/>
    <x v="3"/>
    <x v="0"/>
    <x v="6"/>
    <x v="1"/>
    <n v="5"/>
  </r>
  <r>
    <x v="1"/>
    <x v="3"/>
    <x v="0"/>
    <x v="7"/>
    <x v="0"/>
    <n v="3"/>
  </r>
  <r>
    <x v="1"/>
    <x v="3"/>
    <x v="0"/>
    <x v="7"/>
    <x v="1"/>
    <n v="5"/>
  </r>
  <r>
    <x v="1"/>
    <x v="3"/>
    <x v="0"/>
    <x v="1"/>
    <x v="0"/>
    <n v="19"/>
  </r>
  <r>
    <x v="1"/>
    <x v="3"/>
    <x v="0"/>
    <x v="1"/>
    <x v="1"/>
    <n v="9"/>
  </r>
  <r>
    <x v="1"/>
    <x v="3"/>
    <x v="0"/>
    <x v="2"/>
    <x v="0"/>
    <n v="2"/>
  </r>
  <r>
    <x v="1"/>
    <x v="3"/>
    <x v="0"/>
    <x v="2"/>
    <x v="1"/>
    <n v="5"/>
  </r>
  <r>
    <x v="1"/>
    <x v="3"/>
    <x v="0"/>
    <x v="8"/>
    <x v="0"/>
    <n v="4"/>
  </r>
  <r>
    <x v="1"/>
    <x v="3"/>
    <x v="0"/>
    <x v="3"/>
    <x v="0"/>
    <n v="38"/>
  </r>
  <r>
    <x v="1"/>
    <x v="3"/>
    <x v="0"/>
    <x v="3"/>
    <x v="1"/>
    <n v="25"/>
  </r>
  <r>
    <x v="1"/>
    <x v="3"/>
    <x v="2"/>
    <x v="7"/>
    <x v="2"/>
    <n v="13"/>
  </r>
  <r>
    <x v="1"/>
    <x v="1"/>
    <x v="1"/>
    <x v="7"/>
    <x v="2"/>
    <n v="1"/>
  </r>
  <r>
    <x v="1"/>
    <x v="1"/>
    <x v="1"/>
    <x v="1"/>
    <x v="2"/>
    <n v="10"/>
  </r>
  <r>
    <x v="1"/>
    <x v="1"/>
    <x v="1"/>
    <x v="5"/>
    <x v="2"/>
    <n v="2"/>
  </r>
  <r>
    <x v="1"/>
    <x v="1"/>
    <x v="0"/>
    <x v="0"/>
    <x v="0"/>
    <n v="29"/>
  </r>
  <r>
    <x v="1"/>
    <x v="1"/>
    <x v="0"/>
    <x v="0"/>
    <x v="1"/>
    <n v="15"/>
  </r>
  <r>
    <x v="1"/>
    <x v="1"/>
    <x v="0"/>
    <x v="6"/>
    <x v="0"/>
    <n v="30"/>
  </r>
  <r>
    <x v="1"/>
    <x v="1"/>
    <x v="0"/>
    <x v="6"/>
    <x v="1"/>
    <n v="22"/>
  </r>
  <r>
    <x v="1"/>
    <x v="1"/>
    <x v="0"/>
    <x v="7"/>
    <x v="0"/>
    <n v="32"/>
  </r>
  <r>
    <x v="1"/>
    <x v="1"/>
    <x v="0"/>
    <x v="7"/>
    <x v="1"/>
    <n v="35"/>
  </r>
  <r>
    <x v="1"/>
    <x v="1"/>
    <x v="0"/>
    <x v="1"/>
    <x v="0"/>
    <n v="135"/>
  </r>
  <r>
    <x v="1"/>
    <x v="1"/>
    <x v="0"/>
    <x v="1"/>
    <x v="1"/>
    <n v="92"/>
  </r>
  <r>
    <x v="1"/>
    <x v="1"/>
    <x v="0"/>
    <x v="2"/>
    <x v="0"/>
    <n v="80"/>
  </r>
  <r>
    <x v="1"/>
    <x v="1"/>
    <x v="0"/>
    <x v="2"/>
    <x v="1"/>
    <n v="35"/>
  </r>
  <r>
    <x v="1"/>
    <x v="1"/>
    <x v="0"/>
    <x v="8"/>
    <x v="0"/>
    <n v="10"/>
  </r>
  <r>
    <x v="1"/>
    <x v="1"/>
    <x v="0"/>
    <x v="3"/>
    <x v="0"/>
    <n v="150"/>
  </r>
  <r>
    <x v="1"/>
    <x v="1"/>
    <x v="0"/>
    <x v="3"/>
    <x v="1"/>
    <n v="105"/>
  </r>
  <r>
    <x v="1"/>
    <x v="1"/>
    <x v="0"/>
    <x v="5"/>
    <x v="0"/>
    <n v="18"/>
  </r>
  <r>
    <x v="1"/>
    <x v="1"/>
    <x v="0"/>
    <x v="9"/>
    <x v="0"/>
    <n v="24"/>
  </r>
  <r>
    <x v="1"/>
    <x v="1"/>
    <x v="2"/>
    <x v="6"/>
    <x v="2"/>
    <n v="6"/>
  </r>
  <r>
    <x v="1"/>
    <x v="1"/>
    <x v="2"/>
    <x v="7"/>
    <x v="2"/>
    <n v="6"/>
  </r>
  <r>
    <x v="1"/>
    <x v="1"/>
    <x v="2"/>
    <x v="1"/>
    <x v="2"/>
    <n v="15"/>
  </r>
  <r>
    <x v="1"/>
    <x v="1"/>
    <x v="2"/>
    <x v="2"/>
    <x v="2"/>
    <n v="7"/>
  </r>
  <r>
    <x v="1"/>
    <x v="1"/>
    <x v="2"/>
    <x v="3"/>
    <x v="2"/>
    <n v="12"/>
  </r>
  <r>
    <x v="1"/>
    <x v="1"/>
    <x v="2"/>
    <x v="5"/>
    <x v="2"/>
    <n v="3"/>
  </r>
  <r>
    <x v="1"/>
    <x v="1"/>
    <x v="3"/>
    <x v="4"/>
    <x v="2"/>
    <n v="1"/>
  </r>
  <r>
    <x v="1"/>
    <x v="1"/>
    <x v="3"/>
    <x v="6"/>
    <x v="2"/>
    <n v="9"/>
  </r>
  <r>
    <x v="1"/>
    <x v="1"/>
    <x v="3"/>
    <x v="1"/>
    <x v="2"/>
    <n v="11"/>
  </r>
  <r>
    <x v="1"/>
    <x v="1"/>
    <x v="3"/>
    <x v="2"/>
    <x v="2"/>
    <n v="18"/>
  </r>
  <r>
    <x v="1"/>
    <x v="1"/>
    <x v="3"/>
    <x v="8"/>
    <x v="2"/>
    <n v="2"/>
  </r>
  <r>
    <x v="1"/>
    <x v="1"/>
    <x v="3"/>
    <x v="3"/>
    <x v="2"/>
    <n v="39"/>
  </r>
  <r>
    <x v="1"/>
    <x v="1"/>
    <x v="3"/>
    <x v="5"/>
    <x v="2"/>
    <n v="5"/>
  </r>
  <r>
    <x v="1"/>
    <x v="1"/>
    <x v="4"/>
    <x v="7"/>
    <x v="2"/>
    <n v="12"/>
  </r>
  <r>
    <x v="1"/>
    <x v="1"/>
    <x v="4"/>
    <x v="1"/>
    <x v="2"/>
    <n v="3"/>
  </r>
  <r>
    <x v="1"/>
    <x v="1"/>
    <x v="4"/>
    <x v="2"/>
    <x v="2"/>
    <n v="1"/>
  </r>
  <r>
    <x v="1"/>
    <x v="1"/>
    <x v="4"/>
    <x v="8"/>
    <x v="2"/>
    <n v="2"/>
  </r>
  <r>
    <x v="1"/>
    <x v="2"/>
    <x v="0"/>
    <x v="0"/>
    <x v="0"/>
    <n v="23"/>
  </r>
  <r>
    <x v="1"/>
    <x v="2"/>
    <x v="0"/>
    <x v="0"/>
    <x v="1"/>
    <n v="21"/>
  </r>
  <r>
    <x v="1"/>
    <x v="2"/>
    <x v="0"/>
    <x v="6"/>
    <x v="0"/>
    <n v="57"/>
  </r>
  <r>
    <x v="1"/>
    <x v="2"/>
    <x v="0"/>
    <x v="6"/>
    <x v="1"/>
    <n v="19"/>
  </r>
  <r>
    <x v="1"/>
    <x v="2"/>
    <x v="0"/>
    <x v="7"/>
    <x v="0"/>
    <n v="31"/>
  </r>
  <r>
    <x v="1"/>
    <x v="2"/>
    <x v="0"/>
    <x v="7"/>
    <x v="1"/>
    <n v="13"/>
  </r>
  <r>
    <x v="1"/>
    <x v="2"/>
    <x v="0"/>
    <x v="1"/>
    <x v="0"/>
    <n v="117"/>
  </r>
  <r>
    <x v="1"/>
    <x v="2"/>
    <x v="0"/>
    <x v="1"/>
    <x v="1"/>
    <n v="77"/>
  </r>
  <r>
    <x v="1"/>
    <x v="2"/>
    <x v="0"/>
    <x v="2"/>
    <x v="0"/>
    <n v="42"/>
  </r>
  <r>
    <x v="1"/>
    <x v="2"/>
    <x v="0"/>
    <x v="2"/>
    <x v="1"/>
    <n v="33"/>
  </r>
  <r>
    <x v="1"/>
    <x v="2"/>
    <x v="0"/>
    <x v="8"/>
    <x v="0"/>
    <n v="24"/>
  </r>
  <r>
    <x v="1"/>
    <x v="2"/>
    <x v="0"/>
    <x v="8"/>
    <x v="1"/>
    <n v="1"/>
  </r>
  <r>
    <x v="1"/>
    <x v="2"/>
    <x v="0"/>
    <x v="3"/>
    <x v="0"/>
    <n v="126"/>
  </r>
  <r>
    <x v="1"/>
    <x v="2"/>
    <x v="0"/>
    <x v="3"/>
    <x v="1"/>
    <n v="55"/>
  </r>
  <r>
    <x v="1"/>
    <x v="2"/>
    <x v="0"/>
    <x v="5"/>
    <x v="0"/>
    <n v="14"/>
  </r>
  <r>
    <x v="1"/>
    <x v="2"/>
    <x v="0"/>
    <x v="9"/>
    <x v="0"/>
    <n v="29"/>
  </r>
  <r>
    <x v="1"/>
    <x v="2"/>
    <x v="0"/>
    <x v="9"/>
    <x v="1"/>
    <n v="2"/>
  </r>
  <r>
    <x v="1"/>
    <x v="2"/>
    <x v="2"/>
    <x v="6"/>
    <x v="2"/>
    <n v="6"/>
  </r>
  <r>
    <x v="1"/>
    <x v="2"/>
    <x v="3"/>
    <x v="1"/>
    <x v="2"/>
    <n v="3"/>
  </r>
  <r>
    <x v="1"/>
    <x v="2"/>
    <x v="3"/>
    <x v="5"/>
    <x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x v="0"/>
    <x v="0"/>
    <x v="0"/>
    <x v="0"/>
    <n v="11"/>
  </r>
  <r>
    <x v="1"/>
    <x v="1"/>
    <x v="0"/>
    <x v="1"/>
    <n v="353"/>
  </r>
  <r>
    <x v="1"/>
    <x v="2"/>
    <x v="1"/>
    <x v="1"/>
    <n v="383"/>
  </r>
  <r>
    <x v="1"/>
    <x v="3"/>
    <x v="0"/>
    <x v="2"/>
    <n v="191"/>
  </r>
  <r>
    <x v="0"/>
    <x v="4"/>
    <x v="0"/>
    <x v="1"/>
    <n v="106"/>
  </r>
  <r>
    <x v="1"/>
    <x v="1"/>
    <x v="1"/>
    <x v="1"/>
    <n v="330"/>
  </r>
  <r>
    <x v="1"/>
    <x v="2"/>
    <x v="2"/>
    <x v="3"/>
    <n v="55"/>
  </r>
  <r>
    <x v="1"/>
    <x v="5"/>
    <x v="2"/>
    <x v="4"/>
    <n v="1100"/>
  </r>
  <r>
    <x v="1"/>
    <x v="5"/>
    <x v="1"/>
    <x v="0"/>
    <n v="117"/>
  </r>
  <r>
    <x v="1"/>
    <x v="6"/>
    <x v="1"/>
    <x v="0"/>
    <n v="33"/>
  </r>
  <r>
    <x v="1"/>
    <x v="5"/>
    <x v="2"/>
    <x v="3"/>
    <n v="92"/>
  </r>
  <r>
    <x v="1"/>
    <x v="3"/>
    <x v="0"/>
    <x v="4"/>
    <n v="578"/>
  </r>
  <r>
    <x v="1"/>
    <x v="1"/>
    <x v="2"/>
    <x v="3"/>
    <n v="72"/>
  </r>
  <r>
    <x v="1"/>
    <x v="1"/>
    <x v="0"/>
    <x v="4"/>
    <n v="239"/>
  </r>
  <r>
    <x v="1"/>
    <x v="4"/>
    <x v="1"/>
    <x v="0"/>
    <n v="111"/>
  </r>
  <r>
    <x v="1"/>
    <x v="5"/>
    <x v="0"/>
    <x v="4"/>
    <n v="419"/>
  </r>
  <r>
    <x v="1"/>
    <x v="3"/>
    <x v="2"/>
    <x v="3"/>
    <n v="99"/>
  </r>
  <r>
    <x v="1"/>
    <x v="3"/>
    <x v="0"/>
    <x v="1"/>
    <n v="688"/>
  </r>
  <r>
    <x v="0"/>
    <x v="4"/>
    <x v="1"/>
    <x v="0"/>
    <n v="20"/>
  </r>
  <r>
    <x v="1"/>
    <x v="1"/>
    <x v="2"/>
    <x v="5"/>
    <n v="1459"/>
  </r>
  <r>
    <x v="1"/>
    <x v="1"/>
    <x v="1"/>
    <x v="4"/>
    <n v="296"/>
  </r>
  <r>
    <x v="1"/>
    <x v="2"/>
    <x v="2"/>
    <x v="0"/>
    <n v="775"/>
  </r>
  <r>
    <x v="1"/>
    <x v="2"/>
    <x v="2"/>
    <x v="2"/>
    <n v="469"/>
  </r>
  <r>
    <x v="1"/>
    <x v="2"/>
    <x v="0"/>
    <x v="1"/>
    <n v="374"/>
  </r>
  <r>
    <x v="1"/>
    <x v="5"/>
    <x v="2"/>
    <x v="0"/>
    <n v="370"/>
  </r>
  <r>
    <x v="1"/>
    <x v="5"/>
    <x v="2"/>
    <x v="1"/>
    <n v="1094"/>
  </r>
  <r>
    <x v="1"/>
    <x v="5"/>
    <x v="0"/>
    <x v="1"/>
    <n v="545"/>
  </r>
  <r>
    <x v="1"/>
    <x v="3"/>
    <x v="2"/>
    <x v="4"/>
    <n v="1093"/>
  </r>
  <r>
    <x v="1"/>
    <x v="3"/>
    <x v="1"/>
    <x v="0"/>
    <n v="71"/>
  </r>
  <r>
    <x v="0"/>
    <x v="4"/>
    <x v="1"/>
    <x v="1"/>
    <n v="127"/>
  </r>
  <r>
    <x v="1"/>
    <x v="1"/>
    <x v="2"/>
    <x v="1"/>
    <n v="782"/>
  </r>
  <r>
    <x v="1"/>
    <x v="1"/>
    <x v="1"/>
    <x v="2"/>
    <n v="158"/>
  </r>
  <r>
    <x v="1"/>
    <x v="4"/>
    <x v="0"/>
    <x v="0"/>
    <n v="182"/>
  </r>
  <r>
    <x v="1"/>
    <x v="2"/>
    <x v="2"/>
    <x v="4"/>
    <n v="888"/>
  </r>
  <r>
    <x v="1"/>
    <x v="2"/>
    <x v="2"/>
    <x v="5"/>
    <n v="1434"/>
  </r>
  <r>
    <x v="1"/>
    <x v="2"/>
    <x v="0"/>
    <x v="0"/>
    <n v="179"/>
  </r>
  <r>
    <x v="1"/>
    <x v="5"/>
    <x v="1"/>
    <x v="1"/>
    <n v="523"/>
  </r>
  <r>
    <x v="1"/>
    <x v="3"/>
    <x v="2"/>
    <x v="0"/>
    <n v="301"/>
  </r>
  <r>
    <x v="1"/>
    <x v="3"/>
    <x v="2"/>
    <x v="2"/>
    <n v="651"/>
  </r>
  <r>
    <x v="1"/>
    <x v="3"/>
    <x v="2"/>
    <x v="5"/>
    <n v="546"/>
  </r>
  <r>
    <x v="1"/>
    <x v="3"/>
    <x v="0"/>
    <x v="0"/>
    <n v="100"/>
  </r>
  <r>
    <x v="1"/>
    <x v="6"/>
    <x v="1"/>
    <x v="2"/>
    <n v="52"/>
  </r>
  <r>
    <x v="1"/>
    <x v="1"/>
    <x v="2"/>
    <x v="2"/>
    <n v="446"/>
  </r>
  <r>
    <x v="1"/>
    <x v="1"/>
    <x v="2"/>
    <x v="4"/>
    <n v="831"/>
  </r>
  <r>
    <x v="1"/>
    <x v="1"/>
    <x v="0"/>
    <x v="0"/>
    <n v="48"/>
  </r>
  <r>
    <x v="1"/>
    <x v="1"/>
    <x v="0"/>
    <x v="2"/>
    <n v="172"/>
  </r>
  <r>
    <x v="1"/>
    <x v="1"/>
    <x v="1"/>
    <x v="0"/>
    <n v="25"/>
  </r>
  <r>
    <x v="1"/>
    <x v="2"/>
    <x v="0"/>
    <x v="2"/>
    <n v="255"/>
  </r>
  <r>
    <x v="1"/>
    <x v="2"/>
    <x v="0"/>
    <x v="4"/>
    <n v="539"/>
  </r>
  <r>
    <x v="1"/>
    <x v="2"/>
    <x v="1"/>
    <x v="0"/>
    <n v="136"/>
  </r>
  <r>
    <x v="1"/>
    <x v="5"/>
    <x v="0"/>
    <x v="2"/>
    <n v="262"/>
  </r>
  <r>
    <x v="1"/>
    <x v="3"/>
    <x v="1"/>
    <x v="4"/>
    <n v="596"/>
  </r>
  <r>
    <x v="0"/>
    <x v="4"/>
    <x v="0"/>
    <x v="0"/>
    <n v="22"/>
  </r>
  <r>
    <x v="1"/>
    <x v="6"/>
    <x v="0"/>
    <x v="0"/>
    <n v="41"/>
  </r>
  <r>
    <x v="1"/>
    <x v="6"/>
    <x v="0"/>
    <x v="2"/>
    <n v="70"/>
  </r>
  <r>
    <x v="1"/>
    <x v="1"/>
    <x v="2"/>
    <x v="0"/>
    <n v="801"/>
  </r>
  <r>
    <x v="1"/>
    <x v="2"/>
    <x v="2"/>
    <x v="1"/>
    <n v="617"/>
  </r>
  <r>
    <x v="1"/>
    <x v="2"/>
    <x v="1"/>
    <x v="2"/>
    <n v="224"/>
  </r>
  <r>
    <x v="1"/>
    <x v="2"/>
    <x v="1"/>
    <x v="4"/>
    <n v="531"/>
  </r>
  <r>
    <x v="1"/>
    <x v="5"/>
    <x v="2"/>
    <x v="2"/>
    <n v="630"/>
  </r>
  <r>
    <x v="1"/>
    <x v="5"/>
    <x v="2"/>
    <x v="5"/>
    <n v="580"/>
  </r>
  <r>
    <x v="1"/>
    <x v="5"/>
    <x v="0"/>
    <x v="0"/>
    <n v="177"/>
  </r>
  <r>
    <x v="1"/>
    <x v="5"/>
    <x v="1"/>
    <x v="2"/>
    <n v="215"/>
  </r>
  <r>
    <x v="1"/>
    <x v="5"/>
    <x v="1"/>
    <x v="4"/>
    <n v="470"/>
  </r>
  <r>
    <x v="1"/>
    <x v="3"/>
    <x v="2"/>
    <x v="1"/>
    <n v="1098"/>
  </r>
  <r>
    <x v="1"/>
    <x v="3"/>
    <x v="1"/>
    <x v="2"/>
    <n v="125"/>
  </r>
  <r>
    <x v="1"/>
    <x v="3"/>
    <x v="1"/>
    <x v="1"/>
    <n v="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C17" firstHeaderRow="1" firstDataRow="2" firstDataCol="1" rowPageCount="2" colPageCount="1"/>
  <pivotFields count="5">
    <pivotField axis="axisPage" showAll="0">
      <items count="3">
        <item x="1"/>
        <item x="0"/>
        <item t="default"/>
      </items>
    </pivotField>
    <pivotField axis="axisPage" showAll="0">
      <items count="8">
        <item x="6"/>
        <item x="3"/>
        <item x="5"/>
        <item x="2"/>
        <item x="1"/>
        <item x="0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showAll="0">
      <items count="7">
        <item x="0"/>
        <item x="3"/>
        <item x="2"/>
        <item x="4"/>
        <item x="5"/>
        <item x="1"/>
        <item t="default"/>
      </items>
    </pivotField>
    <pivotField dataField="1" showAll="0"/>
  </pivotFields>
  <rowFields count="1">
    <field x="2"/>
  </rowFields>
  <rowItems count="3">
    <i>
      <x v="1"/>
    </i>
    <i>
      <x v="2"/>
    </i>
    <i t="grand">
      <x/>
    </i>
  </rowItems>
  <colFields count="1">
    <field x="3"/>
  </colFields>
  <colItems count="2">
    <i>
      <x/>
    </i>
    <i t="grand">
      <x/>
    </i>
  </colItems>
  <pageFields count="2">
    <pageField fld="0" item="0" hier="-1"/>
    <pageField fld="1" item="6" hier="-1"/>
  </pageFields>
  <dataFields count="1">
    <dataField name="Sum of Attendance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8" firstHeaderRow="1" firstDataRow="2" firstDataCol="1" rowPageCount="2" colPageCount="1"/>
  <pivotFields count="5">
    <pivotField axis="axisPage" showAll="0">
      <items count="3">
        <item x="1"/>
        <item x="0"/>
        <item t="default"/>
      </items>
    </pivotField>
    <pivotField axis="axisPage" showAll="0">
      <items count="8">
        <item x="6"/>
        <item x="3"/>
        <item x="5"/>
        <item x="2"/>
        <item x="1"/>
        <item x="0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showAll="0">
      <items count="7">
        <item x="0"/>
        <item x="3"/>
        <item x="2"/>
        <item x="4"/>
        <item x="5"/>
        <item x="1"/>
        <item t="default"/>
      </items>
    </pivotField>
    <pivotField dataField="1" showAll="0"/>
  </pivotFields>
  <rowFields count="1">
    <field x="2"/>
  </rowFields>
  <rowItems count="3">
    <i>
      <x v="1"/>
    </i>
    <i>
      <x v="2"/>
    </i>
    <i t="grand">
      <x/>
    </i>
  </rowItems>
  <colFields count="1">
    <field x="3"/>
  </colFields>
  <colItems count="3">
    <i>
      <x/>
    </i>
    <i>
      <x v="5"/>
    </i>
    <i t="grand">
      <x/>
    </i>
  </colItems>
  <pageFields count="2">
    <pageField fld="0" item="1" hier="-1"/>
    <pageField fld="1" item="6" hier="-1"/>
  </pageFields>
  <dataFields count="1">
    <dataField name="Sum of Attendance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L33" firstHeaderRow="1" firstDataRow="2" firstDataCol="1" rowPageCount="2" colPageCount="1"/>
  <pivotFields count="6">
    <pivotField axis="axisPage" showAll="0">
      <items count="3">
        <item x="0"/>
        <item x="1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Col" showAll="0">
      <items count="11">
        <item x="4"/>
        <item x="0"/>
        <item x="6"/>
        <item x="7"/>
        <item x="1"/>
        <item x="2"/>
        <item x="8"/>
        <item x="3"/>
        <item x="5"/>
        <item x="9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4"/>
  </rowFields>
  <rowItems count="12">
    <i>
      <x/>
    </i>
    <i r="1">
      <x/>
    </i>
    <i>
      <x v="1"/>
    </i>
    <i r="1">
      <x v="1"/>
    </i>
    <i r="1">
      <x v="2"/>
    </i>
    <i>
      <x v="2"/>
    </i>
    <i r="1">
      <x/>
    </i>
    <i>
      <x v="3"/>
    </i>
    <i r="1">
      <x/>
    </i>
    <i>
      <x v="4"/>
    </i>
    <i r="1">
      <x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0" item="1" hier="-1"/>
    <pageField fld="1" item="1" hier="-1"/>
  </pageFields>
  <dataFields count="1">
    <dataField name="Sum of LifeEvent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L15" firstHeaderRow="1" firstDataRow="2" firstDataCol="1" rowPageCount="2" colPageCount="1"/>
  <pivotFields count="6">
    <pivotField axis="axisPage" showAll="0">
      <items count="3">
        <item x="0"/>
        <item x="1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Col" showAll="0">
      <items count="11">
        <item x="4"/>
        <item x="0"/>
        <item x="6"/>
        <item x="7"/>
        <item x="1"/>
        <item x="2"/>
        <item x="8"/>
        <item x="3"/>
        <item x="5"/>
        <item x="9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4"/>
  </rowFields>
  <rowItems count="10">
    <i>
      <x/>
    </i>
    <i r="1">
      <x/>
    </i>
    <i>
      <x v="1"/>
    </i>
    <i r="1">
      <x v="1"/>
    </i>
    <i r="1">
      <x v="2"/>
    </i>
    <i>
      <x v="2"/>
    </i>
    <i r="1">
      <x/>
    </i>
    <i>
      <x v="3"/>
    </i>
    <i r="1">
      <x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0" item="0" hier="-1"/>
    <pageField fld="1" item="1" hier="-1"/>
  </pageFields>
  <dataFields count="1">
    <dataField name="Sum of LifeEvent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alendarYearLabel" tableColumnId="14"/>
      <queryTableField id="2" name="CalendarMonthLabel" tableColumnId="15"/>
      <queryTableField id="3" name="LifeEventType" tableColumnId="16"/>
      <queryTableField id="4" name="CampusCode" tableColumnId="17"/>
      <queryTableField id="5" name="AdultorChildFTV" tableColumnId="18"/>
      <queryTableField id="6" name="LifeEventCount" tableColumnId="1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alendarYearLabel" tableColumnId="6"/>
      <queryTableField id="2" name="CalendarMonthLabel" tableColumnId="7"/>
      <queryTableField id="3" name="ActivityName" tableColumnId="8"/>
      <queryTableField id="4" name="CampusCode" tableColumnId="9"/>
      <queryTableField id="5" name="AttendanceCount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LifeEvents" displayName="LifeEvents" ref="A1:F124" tableType="queryTable" totalsRowShown="0">
  <autoFilter ref="A1:F124"/>
  <tableColumns count="6">
    <tableColumn id="14" uniqueName="14" name="CalendarYearLabel" queryTableFieldId="1" dataDxfId="10"/>
    <tableColumn id="15" uniqueName="15" name="CalendarMonthLabel" queryTableFieldId="2" dataDxfId="9"/>
    <tableColumn id="16" uniqueName="16" name="LifeEventType" queryTableFieldId="3" dataDxfId="8"/>
    <tableColumn id="17" uniqueName="17" name="CampusCode" queryTableFieldId="4" dataDxfId="7"/>
    <tableColumn id="18" uniqueName="18" name="AdultorChildFTV" queryTableFieldId="5" dataDxfId="6"/>
    <tableColumn id="19" uniqueName="19" name="LifeEventCount" queryTableFieldId="6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FactAttendance" displayName="FactAttendance" ref="A1:E68" tableType="queryTable" totalsRowShown="0">
  <autoFilter ref="A1:E68"/>
  <tableColumns count="5">
    <tableColumn id="6" uniqueName="6" name="CalendarYearLabel" queryTableFieldId="1" dataDxfId="4"/>
    <tableColumn id="7" uniqueName="7" name="CalendarMonthLabel" queryTableFieldId="2" dataDxfId="3"/>
    <tableColumn id="8" uniqueName="8" name="ActivityName" queryTableFieldId="3" dataDxfId="2"/>
    <tableColumn id="9" uniqueName="9" name="CampusCode" queryTableFieldId="4" dataDxfId="1"/>
    <tableColumn id="10" uniqueName="10" name="AttendanceCoun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7"/>
  <sheetViews>
    <sheetView tabSelected="1" workbookViewId="0">
      <pane ySplit="5" topLeftCell="A60" activePane="bottomLeft" state="frozen"/>
      <selection pane="bottomLeft" activeCell="J71" sqref="J71"/>
    </sheetView>
  </sheetViews>
  <sheetFormatPr defaultRowHeight="15" x14ac:dyDescent="0.25"/>
  <cols>
    <col min="3" max="3" width="17.7109375" bestFit="1" customWidth="1"/>
    <col min="4" max="4" width="5.28515625" bestFit="1" customWidth="1"/>
    <col min="5" max="11" width="11.5703125" customWidth="1"/>
    <col min="12" max="12" width="11.5703125" hidden="1" customWidth="1"/>
    <col min="13" max="13" width="5.42578125" customWidth="1"/>
    <col min="14" max="14" width="9.140625" style="4"/>
  </cols>
  <sheetData>
    <row r="1" spans="1:14" ht="15.75" x14ac:dyDescent="0.25">
      <c r="A1" s="2" t="s">
        <v>13</v>
      </c>
    </row>
    <row r="2" spans="1:14" ht="15.75" x14ac:dyDescent="0.25">
      <c r="A2" s="3" t="s">
        <v>30</v>
      </c>
    </row>
    <row r="3" spans="1:14" ht="7.5" customHeight="1" x14ac:dyDescent="0.25">
      <c r="A3" s="4"/>
    </row>
    <row r="4" spans="1:14" x14ac:dyDescent="0.25">
      <c r="A4" s="4"/>
      <c r="C4" s="57" t="s">
        <v>14</v>
      </c>
      <c r="D4" s="57"/>
      <c r="E4" s="57"/>
      <c r="F4" s="57"/>
      <c r="G4" s="57"/>
      <c r="H4" s="57"/>
      <c r="I4" s="57"/>
      <c r="J4" s="57"/>
      <c r="K4" s="57"/>
      <c r="L4" s="57"/>
    </row>
    <row r="5" spans="1:14" x14ac:dyDescent="0.25">
      <c r="A5" s="4"/>
      <c r="C5" s="5" t="s">
        <v>15</v>
      </c>
      <c r="D5" s="6"/>
      <c r="E5" s="5" t="s">
        <v>12</v>
      </c>
      <c r="F5" s="5" t="s">
        <v>9</v>
      </c>
      <c r="G5" s="5" t="s">
        <v>10</v>
      </c>
      <c r="H5" s="5" t="s">
        <v>7</v>
      </c>
      <c r="I5" s="5" t="s">
        <v>6</v>
      </c>
      <c r="J5" s="5" t="s">
        <v>5</v>
      </c>
      <c r="K5" s="5" t="s">
        <v>11</v>
      </c>
      <c r="L5" s="5" t="s">
        <v>16</v>
      </c>
      <c r="M5" s="22"/>
    </row>
    <row r="6" spans="1:14" x14ac:dyDescent="0.25">
      <c r="A6" s="4"/>
      <c r="C6" s="23"/>
      <c r="D6" s="23"/>
      <c r="E6" s="23"/>
      <c r="F6" s="23"/>
      <c r="G6" s="23"/>
      <c r="H6" s="23"/>
      <c r="I6" s="23"/>
      <c r="J6" s="23"/>
      <c r="K6" s="23"/>
      <c r="L6" s="23"/>
      <c r="M6" s="22"/>
    </row>
    <row r="7" spans="1:14" x14ac:dyDescent="0.25">
      <c r="A7" s="8" t="s">
        <v>20</v>
      </c>
    </row>
    <row r="8" spans="1:14" x14ac:dyDescent="0.25">
      <c r="A8" s="14">
        <v>2014</v>
      </c>
      <c r="B8" s="19"/>
      <c r="C8" s="24">
        <f>SUM(E8:K8)</f>
        <v>694</v>
      </c>
      <c r="D8" s="25"/>
      <c r="E8" s="24">
        <f>GETPIVOTDATA("LifeEventCount",'Assimilation Pivots'!$A$4,"LifeEventType","FTV","CampusCode",E5)</f>
        <v>210</v>
      </c>
      <c r="F8" s="24">
        <f>GETPIVOTDATA("LifeEventCount",'Assimilation Pivots'!$A$4,"LifeEventType","FTV","CampusCode",F5)</f>
        <v>174</v>
      </c>
      <c r="G8" s="24">
        <f>GETPIVOTDATA("LifeEventCount",'Assimilation Pivots'!$A$4,"LifeEventType","FTV","CampusCode",G5)</f>
        <v>128</v>
      </c>
      <c r="H8" s="24">
        <f>GETPIVOTDATA("LifeEventCount",'Assimilation Pivots'!$A$4,"LifeEventType","FTV","CampusCode",H5)</f>
        <v>70</v>
      </c>
      <c r="I8" s="24">
        <f>GETPIVOTDATA("LifeEventCount",'Assimilation Pivots'!$A$4,"LifeEventType","FTV","CampusCode",I5)</f>
        <v>54</v>
      </c>
      <c r="J8" s="24">
        <f>GETPIVOTDATA("LifeEventCount",'Assimilation Pivots'!$A$4,"LifeEventType","FTV","CampusCode",J5)</f>
        <v>49</v>
      </c>
      <c r="K8" s="24">
        <f>GETPIVOTDATA("LifeEventCount",'Assimilation Pivots'!$A$4,"LifeEventType","FTV","CampusCode",K5)</f>
        <v>9</v>
      </c>
      <c r="L8" s="24"/>
      <c r="M8" s="19"/>
      <c r="N8" s="14"/>
    </row>
    <row r="9" spans="1:14" x14ac:dyDescent="0.25">
      <c r="A9" s="14">
        <v>2015</v>
      </c>
      <c r="B9" s="19"/>
      <c r="C9" s="24">
        <f>SUM(E9:K9)</f>
        <v>694</v>
      </c>
      <c r="D9" s="25"/>
      <c r="E9" s="24">
        <f>GETPIVOTDATA("LifeEventCount",'Assimilation Pivots'!$A$15,"LifeEventType","FTV","CampusCode",E5)</f>
        <v>210</v>
      </c>
      <c r="F9" s="24">
        <f>GETPIVOTDATA("LifeEventCount",'Assimilation Pivots'!$A$15,"LifeEventType","FTV","CampusCode",F5)</f>
        <v>174</v>
      </c>
      <c r="G9" s="24">
        <f>GETPIVOTDATA("LifeEventCount",'Assimilation Pivots'!$A$15,"LifeEventType","FTV","CampusCode",G5)</f>
        <v>128</v>
      </c>
      <c r="H9" s="24">
        <f>GETPIVOTDATA("LifeEventCount",'Assimilation Pivots'!$A$15,"LifeEventType","FTV","CampusCode",H5)</f>
        <v>70</v>
      </c>
      <c r="I9" s="24">
        <f>GETPIVOTDATA("LifeEventCount",'Assimilation Pivots'!$A$15,"LifeEventType","FTV","CampusCode",I5)</f>
        <v>54</v>
      </c>
      <c r="J9" s="24">
        <f>GETPIVOTDATA("LifeEventCount",'Assimilation Pivots'!$A$15,"LifeEventType","FTV","CampusCode",J5)</f>
        <v>49</v>
      </c>
      <c r="K9" s="24">
        <f>GETPIVOTDATA("LifeEventCount",'Assimilation Pivots'!$A$15,"LifeEventType","FTV","CampusCode",K5)</f>
        <v>9</v>
      </c>
      <c r="L9" s="24" t="e">
        <f>GETPIVOTDATA("LifeEventCount",'Assimilation Pivots'!$A$15,"LifeEventType","FTV","CampusCode",L5)</f>
        <v>#REF!</v>
      </c>
      <c r="M9" s="19"/>
      <c r="N9" s="14"/>
    </row>
    <row r="10" spans="1:14" x14ac:dyDescent="0.25">
      <c r="A10" s="9" t="s">
        <v>21</v>
      </c>
      <c r="B10" s="10"/>
      <c r="C10" s="11">
        <f>C9-C8</f>
        <v>0</v>
      </c>
      <c r="D10" s="12"/>
      <c r="E10" s="11">
        <f>E9-E8</f>
        <v>0</v>
      </c>
      <c r="F10" s="11">
        <f t="shared" ref="F10:K10" si="0">F9-F8</f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3"/>
      <c r="M10" s="18"/>
      <c r="N10" s="9"/>
    </row>
    <row r="11" spans="1:14" x14ac:dyDescent="0.25">
      <c r="A11" s="14" t="s">
        <v>22</v>
      </c>
      <c r="B11" s="15"/>
      <c r="C11" s="16">
        <f>C10/C8</f>
        <v>0</v>
      </c>
      <c r="D11" s="17"/>
      <c r="E11" s="16">
        <f>E10/E8</f>
        <v>0</v>
      </c>
      <c r="F11" s="16">
        <f t="shared" ref="F11:K11" si="1">F10/F8</f>
        <v>0</v>
      </c>
      <c r="G11" s="16">
        <f t="shared" si="1"/>
        <v>0</v>
      </c>
      <c r="H11" s="16">
        <f t="shared" si="1"/>
        <v>0</v>
      </c>
      <c r="I11" s="16">
        <f t="shared" si="1"/>
        <v>0</v>
      </c>
      <c r="J11" s="16">
        <f t="shared" si="1"/>
        <v>0</v>
      </c>
      <c r="K11" s="16">
        <f t="shared" si="1"/>
        <v>0</v>
      </c>
      <c r="L11" s="16"/>
      <c r="M11" s="19"/>
      <c r="N11" s="14"/>
    </row>
    <row r="12" spans="1:14" x14ac:dyDescent="0.25">
      <c r="A12" s="9" t="s">
        <v>23</v>
      </c>
      <c r="B12" s="18"/>
      <c r="C12" s="20"/>
      <c r="D12" s="12"/>
      <c r="E12" s="20"/>
      <c r="F12" s="20"/>
      <c r="G12" s="20"/>
      <c r="H12" s="20"/>
      <c r="I12" s="20"/>
      <c r="J12" s="20"/>
      <c r="K12" s="20"/>
      <c r="L12" s="20"/>
      <c r="M12" s="18"/>
      <c r="N12" s="9"/>
    </row>
    <row r="13" spans="1:14" x14ac:dyDescent="0.25">
      <c r="A13" s="14" t="s">
        <v>24</v>
      </c>
      <c r="B13" s="19"/>
      <c r="C13" s="21"/>
      <c r="D13" s="17"/>
      <c r="E13" s="21"/>
      <c r="F13" s="21"/>
      <c r="G13" s="21"/>
      <c r="H13" s="21"/>
      <c r="I13" s="21"/>
      <c r="J13" s="21"/>
      <c r="K13" s="21"/>
      <c r="L13" s="21"/>
      <c r="M13" s="19"/>
      <c r="N13" s="14"/>
    </row>
    <row r="14" spans="1:14" ht="7.5" customHeight="1" x14ac:dyDescent="0.25">
      <c r="A14" s="14"/>
      <c r="B14" s="19"/>
      <c r="C14" s="19"/>
      <c r="D14" s="27"/>
      <c r="E14" s="19"/>
      <c r="F14" s="19"/>
      <c r="G14" s="19"/>
      <c r="H14" s="19"/>
      <c r="I14" s="19"/>
      <c r="J14" s="19"/>
      <c r="K14" s="19"/>
      <c r="L14" s="19"/>
      <c r="M14" s="19"/>
      <c r="N14" s="14"/>
    </row>
    <row r="15" spans="1:14" x14ac:dyDescent="0.25">
      <c r="A15" s="8" t="s">
        <v>33</v>
      </c>
      <c r="B15" s="19"/>
      <c r="C15" s="19"/>
      <c r="D15" s="27"/>
      <c r="E15" s="19"/>
      <c r="F15" s="19"/>
      <c r="G15" s="19"/>
      <c r="H15" s="19"/>
      <c r="I15" s="19"/>
      <c r="J15" s="19"/>
      <c r="K15" s="19"/>
      <c r="L15" s="19"/>
      <c r="M15" s="19"/>
      <c r="N15" s="14"/>
    </row>
    <row r="16" spans="1:14" x14ac:dyDescent="0.25">
      <c r="A16" s="14">
        <v>2014</v>
      </c>
      <c r="B16" s="19"/>
      <c r="C16" s="24">
        <f>SUM(E16:K16)</f>
        <v>23</v>
      </c>
      <c r="D16" s="25"/>
      <c r="E16" s="24">
        <f>GETPIVOTDATA("LifeEventCount",'Assimilation Pivots'!$A$4,"LifeEventType","Step 1: Meet","CampusCode",E5)</f>
        <v>2</v>
      </c>
      <c r="F16" s="24">
        <f>GETPIVOTDATA("LifeEventCount",'Assimilation Pivots'!$A$4,"LifeEventType","Step 1: Meet","CampusCode",F5)</f>
        <v>20</v>
      </c>
      <c r="G16" s="24">
        <f>GETPIVOTDATA("LifeEventCount",'Assimilation Pivots'!$A$4,"LifeEventType","Step 1: Meet","CampusCode",G5)</f>
        <v>1</v>
      </c>
      <c r="H16" s="24">
        <f>GETPIVOTDATA("LifeEventCount",'Assimilation Pivots'!$A$4,"LifeEventType","Step 1: Meet","CampusCode",H5)</f>
        <v>0</v>
      </c>
      <c r="I16" s="24">
        <f>GETPIVOTDATA("LifeEventCount",'Assimilation Pivots'!$A$4,"LifeEventType","Step 1: Meet","CampusCode",I5)</f>
        <v>0</v>
      </c>
      <c r="J16" s="24">
        <f>GETPIVOTDATA("LifeEventCount",'Assimilation Pivots'!$A$4,"LifeEventType","Step 1: Meet","CampusCode",J5)</f>
        <v>0</v>
      </c>
      <c r="K16" s="24">
        <f>GETPIVOTDATA("LifeEventCount",'Assimilation Pivots'!$A$4,"LifeEventType","Step 1: Meet","CampusCode",K5)</f>
        <v>0</v>
      </c>
      <c r="L16" s="24"/>
      <c r="M16" s="19"/>
      <c r="N16" s="14"/>
    </row>
    <row r="17" spans="1:14" x14ac:dyDescent="0.25">
      <c r="A17" s="14">
        <v>2015</v>
      </c>
      <c r="B17" s="19"/>
      <c r="C17" s="24">
        <f>SUM(E17:K17)</f>
        <v>23</v>
      </c>
      <c r="D17" s="25"/>
      <c r="E17" s="24">
        <f>GETPIVOTDATA("LifeEventCount",'Assimilation Pivots'!$A$15,"LifeEventType","Step 1: Meet","CampusCode",E5)</f>
        <v>2</v>
      </c>
      <c r="F17" s="24">
        <f>GETPIVOTDATA("LifeEventCount",'Assimilation Pivots'!$A$15,"LifeEventType","Step 1: Meet","CampusCode",F5)</f>
        <v>20</v>
      </c>
      <c r="G17" s="24">
        <f>GETPIVOTDATA("LifeEventCount",'Assimilation Pivots'!$A$15,"LifeEventType","Step 1: Meet","CampusCode",G5)</f>
        <v>1</v>
      </c>
      <c r="H17" s="24">
        <f>GETPIVOTDATA("LifeEventCount",'Assimilation Pivots'!$A$15,"LifeEventType","Step 1: Meet","CampusCode",H5)</f>
        <v>0</v>
      </c>
      <c r="I17" s="24">
        <f>GETPIVOTDATA("LifeEventCount",'Assimilation Pivots'!$A$15,"LifeEventType","Step 1: Meet","CampusCode",I5)</f>
        <v>0</v>
      </c>
      <c r="J17" s="24">
        <f>GETPIVOTDATA("LifeEventCount",'Assimilation Pivots'!$A$15,"LifeEventType","Step 1: Meet","CampusCode",J5)</f>
        <v>0</v>
      </c>
      <c r="K17" s="24">
        <f>GETPIVOTDATA("LifeEventCount",'Assimilation Pivots'!$A$15,"LifeEventType","Step 1: Meet","CampusCode",K5)</f>
        <v>0</v>
      </c>
      <c r="L17" s="24"/>
      <c r="M17" s="19"/>
      <c r="N17" s="14"/>
    </row>
    <row r="18" spans="1:14" x14ac:dyDescent="0.25">
      <c r="A18" s="9" t="s">
        <v>21</v>
      </c>
      <c r="B18" s="10"/>
      <c r="C18" s="11">
        <f>C17-C16</f>
        <v>0</v>
      </c>
      <c r="D18" s="12"/>
      <c r="E18" s="11">
        <f>E17-E16</f>
        <v>0</v>
      </c>
      <c r="F18" s="11">
        <f t="shared" ref="F18" si="2">F17-F16</f>
        <v>0</v>
      </c>
      <c r="G18" s="11">
        <f t="shared" ref="G18" si="3">G17-G16</f>
        <v>0</v>
      </c>
      <c r="H18" s="11">
        <f t="shared" ref="H18" si="4">H17-H16</f>
        <v>0</v>
      </c>
      <c r="I18" s="11">
        <f t="shared" ref="I18" si="5">I17-I16</f>
        <v>0</v>
      </c>
      <c r="J18" s="11">
        <f t="shared" ref="J18" si="6">J17-J16</f>
        <v>0</v>
      </c>
      <c r="K18" s="11">
        <f t="shared" ref="K18" si="7">K17-K16</f>
        <v>0</v>
      </c>
      <c r="L18" s="13"/>
      <c r="M18" s="18"/>
      <c r="N18" s="9"/>
    </row>
    <row r="19" spans="1:14" x14ac:dyDescent="0.25">
      <c r="A19" s="14" t="s">
        <v>22</v>
      </c>
      <c r="B19" s="15"/>
      <c r="C19" s="16">
        <f>C18/C16</f>
        <v>0</v>
      </c>
      <c r="D19" s="17"/>
      <c r="E19" s="16">
        <f>E18/E16</f>
        <v>0</v>
      </c>
      <c r="F19" s="16">
        <f t="shared" ref="F19" si="8">F18/F16</f>
        <v>0</v>
      </c>
      <c r="G19" s="16">
        <f t="shared" ref="G19" si="9">G18/G16</f>
        <v>0</v>
      </c>
      <c r="H19" s="16" t="e">
        <f t="shared" ref="H19" si="10">H18/H16</f>
        <v>#DIV/0!</v>
      </c>
      <c r="I19" s="16" t="e">
        <f t="shared" ref="I19" si="11">I18/I16</f>
        <v>#DIV/0!</v>
      </c>
      <c r="J19" s="16" t="e">
        <f t="shared" ref="J19" si="12">J18/J16</f>
        <v>#DIV/0!</v>
      </c>
      <c r="K19" s="16" t="e">
        <f t="shared" ref="K19" si="13">K18/K16</f>
        <v>#DIV/0!</v>
      </c>
      <c r="L19" s="16"/>
      <c r="M19" s="19"/>
      <c r="N19" s="14"/>
    </row>
    <row r="20" spans="1:14" x14ac:dyDescent="0.25">
      <c r="A20" s="9" t="s">
        <v>23</v>
      </c>
      <c r="B20" s="18"/>
      <c r="C20" s="20"/>
      <c r="D20" s="12"/>
      <c r="E20" s="20"/>
      <c r="F20" s="20"/>
      <c r="G20" s="20"/>
      <c r="H20" s="20"/>
      <c r="I20" s="20"/>
      <c r="J20" s="20"/>
      <c r="K20" s="20"/>
      <c r="L20" s="20"/>
      <c r="M20" s="18"/>
      <c r="N20" s="9"/>
    </row>
    <row r="21" spans="1:14" x14ac:dyDescent="0.25">
      <c r="A21" s="14" t="s">
        <v>24</v>
      </c>
      <c r="B21" s="19"/>
      <c r="C21" s="21"/>
      <c r="D21" s="17"/>
      <c r="E21" s="21"/>
      <c r="F21" s="21"/>
      <c r="G21" s="21"/>
      <c r="H21" s="21"/>
      <c r="I21" s="21"/>
      <c r="J21" s="21"/>
      <c r="K21" s="21"/>
      <c r="L21" s="21"/>
      <c r="M21" s="19"/>
      <c r="N21" s="14"/>
    </row>
    <row r="22" spans="1:14" ht="7.5" customHeight="1" x14ac:dyDescent="0.25">
      <c r="A22" s="14"/>
      <c r="B22" s="19"/>
      <c r="C22" s="19"/>
      <c r="D22" s="27"/>
      <c r="E22" s="19"/>
      <c r="F22" s="19"/>
      <c r="G22" s="19"/>
      <c r="H22" s="19"/>
      <c r="I22" s="19"/>
      <c r="J22" s="19"/>
      <c r="K22" s="19"/>
      <c r="L22" s="19"/>
      <c r="M22" s="19"/>
      <c r="N22" s="14"/>
    </row>
    <row r="23" spans="1:14" x14ac:dyDescent="0.25">
      <c r="A23" s="8" t="s">
        <v>36</v>
      </c>
      <c r="B23" s="19"/>
      <c r="C23" s="19"/>
      <c r="D23" s="27"/>
      <c r="E23" s="19"/>
      <c r="F23" s="19"/>
      <c r="G23" s="19"/>
      <c r="H23" s="19"/>
      <c r="I23" s="19"/>
      <c r="J23" s="19"/>
      <c r="K23" s="19"/>
      <c r="L23" s="19"/>
      <c r="M23" s="19"/>
      <c r="N23" s="14"/>
    </row>
    <row r="24" spans="1:14" x14ac:dyDescent="0.25">
      <c r="A24" s="14">
        <v>2014</v>
      </c>
      <c r="B24" s="19"/>
      <c r="C24" s="24">
        <f>SUM(E24:K24)</f>
        <v>31</v>
      </c>
      <c r="D24" s="25"/>
      <c r="E24" s="24">
        <v>31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/>
      <c r="M24" s="19"/>
      <c r="N24" s="14"/>
    </row>
    <row r="25" spans="1:14" x14ac:dyDescent="0.25">
      <c r="A25" s="14">
        <v>2015</v>
      </c>
      <c r="B25" s="19"/>
      <c r="C25" s="24" t="e">
        <f>SUM(E25:K25)</f>
        <v>#REF!</v>
      </c>
      <c r="D25" s="25"/>
      <c r="E25" s="24" t="e">
        <f>GETPIVOTDATA("LifeEventCount",'Assimilation Pivots'!$A$15,"LifeEventType","Step 2: Connect","CampusCode",E5)</f>
        <v>#REF!</v>
      </c>
      <c r="F25" s="24" t="e">
        <f>GETPIVOTDATA("LifeEventCount",'Assimilation Pivots'!$A$15,"LifeEventType","Step 2: Connect","CampusCode",F5)</f>
        <v>#REF!</v>
      </c>
      <c r="G25" s="24" t="e">
        <f>GETPIVOTDATA("LifeEventCount",'Assimilation Pivots'!$A$15,"LifeEventType","Step 2: Connect","CampusCode",G5)</f>
        <v>#REF!</v>
      </c>
      <c r="H25" s="24" t="e">
        <f>GETPIVOTDATA("LifeEventCount",'Assimilation Pivots'!$A$15,"LifeEventType","Step 2: Connect","CampusCode",H5)</f>
        <v>#REF!</v>
      </c>
      <c r="I25" s="24" t="e">
        <f>GETPIVOTDATA("LifeEventCount",'Assimilation Pivots'!$A$15,"LifeEventType","Step 2: Connect","CampusCode",I5)</f>
        <v>#REF!</v>
      </c>
      <c r="J25" s="24" t="e">
        <f>GETPIVOTDATA("LifeEventCount",'Assimilation Pivots'!$A$15,"LifeEventType","Step 2: Connect","CampusCode",J5)</f>
        <v>#REF!</v>
      </c>
      <c r="K25" s="24" t="e">
        <f>GETPIVOTDATA("LifeEventCount",'Assimilation Pivots'!$A$15,"LifeEventType","Step 2: Connect","CampusCode",K5)</f>
        <v>#REF!</v>
      </c>
      <c r="L25" s="24"/>
      <c r="M25" s="19"/>
      <c r="N25" s="14"/>
    </row>
    <row r="26" spans="1:14" x14ac:dyDescent="0.25">
      <c r="A26" s="9" t="s">
        <v>21</v>
      </c>
      <c r="B26" s="10"/>
      <c r="C26" s="11" t="e">
        <f>C25-C24</f>
        <v>#REF!</v>
      </c>
      <c r="D26" s="12"/>
      <c r="E26" s="11" t="e">
        <f>E25-E24</f>
        <v>#REF!</v>
      </c>
      <c r="F26" s="11" t="e">
        <f t="shared" ref="F26" si="14">F25-F24</f>
        <v>#REF!</v>
      </c>
      <c r="G26" s="11" t="e">
        <f t="shared" ref="G26" si="15">G25-G24</f>
        <v>#REF!</v>
      </c>
      <c r="H26" s="11" t="e">
        <f t="shared" ref="H26" si="16">H25-H24</f>
        <v>#REF!</v>
      </c>
      <c r="I26" s="11" t="e">
        <f t="shared" ref="I26" si="17">I25-I24</f>
        <v>#REF!</v>
      </c>
      <c r="J26" s="11" t="e">
        <f t="shared" ref="J26" si="18">J25-J24</f>
        <v>#REF!</v>
      </c>
      <c r="K26" s="11" t="e">
        <f t="shared" ref="K26" si="19">K25-K24</f>
        <v>#REF!</v>
      </c>
      <c r="L26" s="13"/>
      <c r="M26" s="18"/>
      <c r="N26" s="9"/>
    </row>
    <row r="27" spans="1:14" x14ac:dyDescent="0.25">
      <c r="A27" s="14" t="s">
        <v>22</v>
      </c>
      <c r="B27" s="15"/>
      <c r="C27" s="16" t="e">
        <f>C26/C24</f>
        <v>#REF!</v>
      </c>
      <c r="D27" s="17"/>
      <c r="E27" s="16" t="e">
        <f>E26/E24</f>
        <v>#REF!</v>
      </c>
      <c r="F27" s="16" t="e">
        <f t="shared" ref="F27" si="20">F26/F24</f>
        <v>#REF!</v>
      </c>
      <c r="G27" s="16" t="e">
        <f t="shared" ref="G27" si="21">G26/G24</f>
        <v>#REF!</v>
      </c>
      <c r="H27" s="16" t="e">
        <f t="shared" ref="H27" si="22">H26/H24</f>
        <v>#REF!</v>
      </c>
      <c r="I27" s="16" t="e">
        <f t="shared" ref="I27" si="23">I26/I24</f>
        <v>#REF!</v>
      </c>
      <c r="J27" s="16" t="e">
        <f t="shared" ref="J27" si="24">J26/J24</f>
        <v>#REF!</v>
      </c>
      <c r="K27" s="16" t="e">
        <f t="shared" ref="K27" si="25">K26/K24</f>
        <v>#REF!</v>
      </c>
      <c r="L27" s="16"/>
      <c r="M27" s="19"/>
      <c r="N27" s="14"/>
    </row>
    <row r="28" spans="1:14" x14ac:dyDescent="0.25">
      <c r="A28" s="9" t="s">
        <v>23</v>
      </c>
      <c r="B28" s="18"/>
      <c r="C28" s="20"/>
      <c r="D28" s="12"/>
      <c r="E28" s="20"/>
      <c r="F28" s="20"/>
      <c r="G28" s="20"/>
      <c r="H28" s="20"/>
      <c r="I28" s="20"/>
      <c r="J28" s="20"/>
      <c r="K28" s="20"/>
      <c r="L28" s="20"/>
      <c r="M28" s="18"/>
      <c r="N28" s="9"/>
    </row>
    <row r="29" spans="1:14" x14ac:dyDescent="0.25">
      <c r="A29" s="14" t="s">
        <v>24</v>
      </c>
      <c r="B29" s="19"/>
      <c r="C29" s="21"/>
      <c r="D29" s="17"/>
      <c r="E29" s="21"/>
      <c r="F29" s="21"/>
      <c r="G29" s="21"/>
      <c r="H29" s="21"/>
      <c r="I29" s="21"/>
      <c r="J29" s="21"/>
      <c r="K29" s="21"/>
      <c r="L29" s="21"/>
      <c r="M29" s="19"/>
      <c r="N29" s="14"/>
    </row>
    <row r="30" spans="1:14" ht="7.5" customHeight="1" x14ac:dyDescent="0.25">
      <c r="A30" s="14"/>
      <c r="B30" s="19"/>
      <c r="C30" s="19"/>
      <c r="D30" s="27"/>
      <c r="E30" s="19"/>
      <c r="F30" s="19"/>
      <c r="G30" s="19"/>
      <c r="H30" s="19"/>
      <c r="I30" s="19"/>
      <c r="J30" s="19"/>
      <c r="K30" s="19"/>
      <c r="L30" s="19"/>
      <c r="M30" s="19"/>
      <c r="N30" s="14"/>
    </row>
    <row r="31" spans="1:14" x14ac:dyDescent="0.25">
      <c r="A31" s="8" t="s">
        <v>39</v>
      </c>
      <c r="B31" s="19"/>
      <c r="C31" s="19"/>
      <c r="D31" s="27"/>
      <c r="E31" s="19"/>
      <c r="F31" s="19"/>
      <c r="G31" s="19"/>
      <c r="H31" s="19"/>
      <c r="I31" s="19"/>
      <c r="J31" s="19"/>
      <c r="K31" s="19"/>
      <c r="L31" s="19"/>
      <c r="M31" s="19"/>
      <c r="N31" s="14"/>
    </row>
    <row r="32" spans="1:14" x14ac:dyDescent="0.25">
      <c r="A32" s="14">
        <v>2014</v>
      </c>
      <c r="B32" s="19"/>
      <c r="C32" s="24">
        <f>SUM(E32:K32)</f>
        <v>21</v>
      </c>
      <c r="D32" s="25"/>
      <c r="E32" s="24">
        <f>GETPIVOTDATA("LifeEventCount",'Assimilation Pivots'!$A$4,"LifeEventType","Membership Confirmation Sent","CampusCode",E5)</f>
        <v>0</v>
      </c>
      <c r="F32" s="24">
        <f>GETPIVOTDATA("LifeEventCount",'Assimilation Pivots'!$A$4,"LifeEventType","Membership Confirmation Sent","CampusCode",F5)</f>
        <v>0</v>
      </c>
      <c r="G32" s="24">
        <f>GETPIVOTDATA("LifeEventCount",'Assimilation Pivots'!$A$4,"LifeEventType","Membership Confirmation Sent","CampusCode",G5)</f>
        <v>0</v>
      </c>
      <c r="H32" s="24">
        <f>GETPIVOTDATA("LifeEventCount",'Assimilation Pivots'!$A$4,"LifeEventType","Membership Confirmation Sent","CampusCode",H5)</f>
        <v>1</v>
      </c>
      <c r="I32" s="24">
        <f>GETPIVOTDATA("LifeEventCount",'Assimilation Pivots'!$A$4,"LifeEventType","Membership Confirmation Sent","CampusCode",I5)</f>
        <v>0</v>
      </c>
      <c r="J32" s="24">
        <f>GETPIVOTDATA("LifeEventCount",'Assimilation Pivots'!$A$4,"LifeEventType","Membership Confirmation Sent","CampusCode",J5)</f>
        <v>20</v>
      </c>
      <c r="K32" s="24">
        <f>GETPIVOTDATA("LifeEventCount",'Assimilation Pivots'!$A$4,"LifeEventType","Membership Confirmation Sent","CampusCode",K5)</f>
        <v>0</v>
      </c>
      <c r="L32" s="24"/>
      <c r="M32" s="19"/>
      <c r="N32" s="14"/>
    </row>
    <row r="33" spans="1:14" x14ac:dyDescent="0.25">
      <c r="A33" s="14">
        <v>2015</v>
      </c>
      <c r="B33" s="19"/>
      <c r="C33" s="24">
        <f>SUM(E33:K33)</f>
        <v>21</v>
      </c>
      <c r="D33" s="25"/>
      <c r="E33" s="24">
        <f>GETPIVOTDATA("LifeEventCount",'Assimilation Pivots'!$A$15,"LifeEventType","Membership Confirmation Sent","CampusCode",E5)</f>
        <v>0</v>
      </c>
      <c r="F33" s="24">
        <f>GETPIVOTDATA("LifeEventCount",'Assimilation Pivots'!$A$15,"LifeEventType","Membership Confirmation Sent","CampusCode",F5)</f>
        <v>0</v>
      </c>
      <c r="G33" s="24">
        <f>GETPIVOTDATA("LifeEventCount",'Assimilation Pivots'!$A$15,"LifeEventType","Membership Confirmation Sent","CampusCode",G5)</f>
        <v>0</v>
      </c>
      <c r="H33" s="24">
        <f>GETPIVOTDATA("LifeEventCount",'Assimilation Pivots'!$A$15,"LifeEventType","Membership Confirmation Sent","CampusCode",H5)</f>
        <v>1</v>
      </c>
      <c r="I33" s="24">
        <f>GETPIVOTDATA("LifeEventCount",'Assimilation Pivots'!$A$15,"LifeEventType","Membership Confirmation Sent","CampusCode",I5)</f>
        <v>0</v>
      </c>
      <c r="J33" s="24">
        <f>GETPIVOTDATA("LifeEventCount",'Assimilation Pivots'!$A$15,"LifeEventType","Membership Confirmation Sent","CampusCode",J5)</f>
        <v>20</v>
      </c>
      <c r="K33" s="24">
        <f>GETPIVOTDATA("LifeEventCount",'Assimilation Pivots'!$A$15,"LifeEventType","Membership Confirmation Sent","CampusCode",K5)</f>
        <v>0</v>
      </c>
      <c r="L33" s="24" t="e">
        <f>GETPIVOTDATA("LifeEventCount",'Assimilation Pivots'!$A$15,"LifeEventType","Membership Confirmation Sent","CampusCode",L5)</f>
        <v>#REF!</v>
      </c>
      <c r="M33" s="19"/>
      <c r="N33" s="14"/>
    </row>
    <row r="34" spans="1:14" x14ac:dyDescent="0.25">
      <c r="A34" s="9" t="s">
        <v>21</v>
      </c>
      <c r="B34" s="10"/>
      <c r="C34" s="11">
        <f>C33-C32</f>
        <v>0</v>
      </c>
      <c r="D34" s="12"/>
      <c r="E34" s="11">
        <f>E33-E32</f>
        <v>0</v>
      </c>
      <c r="F34" s="11">
        <f t="shared" ref="F34" si="26">F33-F32</f>
        <v>0</v>
      </c>
      <c r="G34" s="11">
        <f t="shared" ref="G34" si="27">G33-G32</f>
        <v>0</v>
      </c>
      <c r="H34" s="11">
        <f t="shared" ref="H34" si="28">H33-H32</f>
        <v>0</v>
      </c>
      <c r="I34" s="11">
        <f t="shared" ref="I34" si="29">I33-I32</f>
        <v>0</v>
      </c>
      <c r="J34" s="11">
        <f t="shared" ref="J34" si="30">J33-J32</f>
        <v>0</v>
      </c>
      <c r="K34" s="11">
        <f t="shared" ref="K34" si="31">K33-K32</f>
        <v>0</v>
      </c>
      <c r="L34" s="28"/>
      <c r="M34" s="18"/>
      <c r="N34" s="9"/>
    </row>
    <row r="35" spans="1:14" x14ac:dyDescent="0.25">
      <c r="A35" s="14" t="s">
        <v>22</v>
      </c>
      <c r="B35" s="15"/>
      <c r="C35" s="16">
        <f>C34/C32</f>
        <v>0</v>
      </c>
      <c r="D35" s="17"/>
      <c r="E35" s="16" t="e">
        <f>E34/E32</f>
        <v>#DIV/0!</v>
      </c>
      <c r="F35" s="16" t="e">
        <f t="shared" ref="F35" si="32">F34/F32</f>
        <v>#DIV/0!</v>
      </c>
      <c r="G35" s="16" t="e">
        <f t="shared" ref="G35" si="33">G34/G32</f>
        <v>#DIV/0!</v>
      </c>
      <c r="H35" s="16">
        <f t="shared" ref="H35" si="34">H34/H32</f>
        <v>0</v>
      </c>
      <c r="I35" s="16" t="e">
        <f t="shared" ref="I35" si="35">I34/I32</f>
        <v>#DIV/0!</v>
      </c>
      <c r="J35" s="16">
        <f t="shared" ref="J35" si="36">J34/J32</f>
        <v>0</v>
      </c>
      <c r="K35" s="16" t="e">
        <f t="shared" ref="K35" si="37">K34/K32</f>
        <v>#DIV/0!</v>
      </c>
      <c r="L35" s="16"/>
      <c r="M35" s="19"/>
      <c r="N35" s="14"/>
    </row>
    <row r="36" spans="1:14" x14ac:dyDescent="0.25">
      <c r="A36" s="9" t="s">
        <v>23</v>
      </c>
      <c r="B36" s="18"/>
      <c r="C36" s="20"/>
      <c r="D36" s="12"/>
      <c r="E36" s="20"/>
      <c r="F36" s="20"/>
      <c r="G36" s="20"/>
      <c r="H36" s="20"/>
      <c r="I36" s="20"/>
      <c r="J36" s="20"/>
      <c r="K36" s="20"/>
      <c r="L36" s="20"/>
      <c r="M36" s="18"/>
      <c r="N36" s="9"/>
    </row>
    <row r="37" spans="1:14" x14ac:dyDescent="0.25">
      <c r="A37" s="14" t="s">
        <v>24</v>
      </c>
      <c r="B37" s="19"/>
      <c r="C37" s="21"/>
      <c r="D37" s="17"/>
      <c r="E37" s="21"/>
      <c r="F37" s="21"/>
      <c r="G37" s="21"/>
      <c r="H37" s="21"/>
      <c r="I37" s="21"/>
      <c r="J37" s="21"/>
      <c r="K37" s="21"/>
      <c r="L37" s="21"/>
      <c r="M37" s="19"/>
      <c r="N37" s="14"/>
    </row>
    <row r="38" spans="1:14" ht="7.5" customHeight="1" x14ac:dyDescent="0.25">
      <c r="A38" s="14"/>
      <c r="B38" s="19"/>
      <c r="C38" s="19"/>
      <c r="D38" s="27"/>
      <c r="E38" s="19"/>
      <c r="F38" s="19"/>
      <c r="G38" s="19"/>
      <c r="H38" s="19"/>
      <c r="I38" s="19"/>
      <c r="J38" s="19"/>
      <c r="K38" s="19"/>
      <c r="L38" s="19"/>
      <c r="M38" s="19"/>
      <c r="N38" s="14"/>
    </row>
    <row r="39" spans="1:14" x14ac:dyDescent="0.25">
      <c r="A39" s="8" t="s">
        <v>40</v>
      </c>
      <c r="B39" s="19"/>
      <c r="C39" s="19"/>
      <c r="D39" s="27"/>
      <c r="E39" s="19"/>
      <c r="F39" s="19"/>
      <c r="G39" s="19"/>
      <c r="H39" s="19"/>
      <c r="I39" s="19"/>
      <c r="J39" s="19"/>
      <c r="K39" s="19"/>
      <c r="L39" s="19"/>
      <c r="M39" s="19"/>
      <c r="N39" s="14"/>
    </row>
    <row r="40" spans="1:14" x14ac:dyDescent="0.25">
      <c r="A40" s="14">
        <v>2014</v>
      </c>
      <c r="B40" s="19"/>
      <c r="C40" s="24">
        <f>SUM(E40:K40)</f>
        <v>39</v>
      </c>
      <c r="D40" s="25"/>
      <c r="E40" s="24">
        <f>GETPIVOTDATA("LifeEventCount",'Assimilation Pivots'!$A$4,"LifeEventType","Baptized","CampusCode",E5)</f>
        <v>37</v>
      </c>
      <c r="F40" s="24">
        <f>GETPIVOTDATA("LifeEventCount",'Assimilation Pivots'!$A$4,"LifeEventType","Baptized","CampusCode",F5)</f>
        <v>2</v>
      </c>
      <c r="G40" s="24">
        <f>GETPIVOTDATA("LifeEventCount",'Assimilation Pivots'!$A$4,"LifeEventType","Baptized","CampusCode",G5)</f>
        <v>0</v>
      </c>
      <c r="H40" s="24">
        <f>GETPIVOTDATA("LifeEventCount",'Assimilation Pivots'!$A$4,"LifeEventType","Baptized","CampusCode",H5)</f>
        <v>0</v>
      </c>
      <c r="I40" s="24">
        <f>GETPIVOTDATA("LifeEventCount",'Assimilation Pivots'!$A$4,"LifeEventType","Baptized","CampusCode",I5)</f>
        <v>0</v>
      </c>
      <c r="J40" s="24">
        <f>GETPIVOTDATA("LifeEventCount",'Assimilation Pivots'!$A$4,"LifeEventType","Baptized","CampusCode",J5)</f>
        <v>0</v>
      </c>
      <c r="K40" s="24">
        <f>GETPIVOTDATA("LifeEventCount",'Assimilation Pivots'!$A$4,"LifeEventType","Baptized","CampusCode",K5)</f>
        <v>0</v>
      </c>
      <c r="L40" s="24"/>
      <c r="M40" s="19"/>
      <c r="N40" s="14"/>
    </row>
    <row r="41" spans="1:14" x14ac:dyDescent="0.25">
      <c r="A41" s="14">
        <v>2015</v>
      </c>
      <c r="B41" s="19"/>
      <c r="C41" s="24">
        <f>SUM(E41:K41)</f>
        <v>39</v>
      </c>
      <c r="D41" s="25"/>
      <c r="E41" s="24">
        <f>GETPIVOTDATA("LifeEventCount",'Assimilation Pivots'!$A$15,"LifeEventType","Baptized","CampusCode",E5)</f>
        <v>37</v>
      </c>
      <c r="F41" s="24">
        <f>GETPIVOTDATA("LifeEventCount",'Assimilation Pivots'!$A$15,"LifeEventType","Baptized","CampusCode",F5)</f>
        <v>2</v>
      </c>
      <c r="G41" s="24">
        <f>GETPIVOTDATA("LifeEventCount",'Assimilation Pivots'!$A$15,"LifeEventType","Baptized","CampusCode",G5)</f>
        <v>0</v>
      </c>
      <c r="H41" s="24">
        <f>GETPIVOTDATA("LifeEventCount",'Assimilation Pivots'!$A$15,"LifeEventType","Baptized","CampusCode",H5)</f>
        <v>0</v>
      </c>
      <c r="I41" s="24">
        <f>GETPIVOTDATA("LifeEventCount",'Assimilation Pivots'!$A$15,"LifeEventType","Baptized","CampusCode",I5)</f>
        <v>0</v>
      </c>
      <c r="J41" s="24">
        <f>GETPIVOTDATA("LifeEventCount",'Assimilation Pivots'!$A$15,"LifeEventType","Baptized","CampusCode",J5)</f>
        <v>0</v>
      </c>
      <c r="K41" s="24">
        <f>GETPIVOTDATA("LifeEventCount",'Assimilation Pivots'!$A$15,"LifeEventType","Baptized","CampusCode",K5)</f>
        <v>0</v>
      </c>
      <c r="L41" s="24"/>
      <c r="M41" s="19"/>
      <c r="N41" s="14"/>
    </row>
    <row r="42" spans="1:14" x14ac:dyDescent="0.25">
      <c r="A42" s="9" t="s">
        <v>21</v>
      </c>
      <c r="B42" s="10"/>
      <c r="C42" s="11">
        <f>C41-C40</f>
        <v>0</v>
      </c>
      <c r="D42" s="12"/>
      <c r="E42" s="11">
        <f>E41-E40</f>
        <v>0</v>
      </c>
      <c r="F42" s="11">
        <f t="shared" ref="F42" si="38">F41-F40</f>
        <v>0</v>
      </c>
      <c r="G42" s="11">
        <f t="shared" ref="G42" si="39">G41-G40</f>
        <v>0</v>
      </c>
      <c r="H42" s="11">
        <f t="shared" ref="H42" si="40">H41-H40</f>
        <v>0</v>
      </c>
      <c r="I42" s="11">
        <f t="shared" ref="I42" si="41">I41-I40</f>
        <v>0</v>
      </c>
      <c r="J42" s="11">
        <f t="shared" ref="J42" si="42">J41-J40</f>
        <v>0</v>
      </c>
      <c r="K42" s="11">
        <f t="shared" ref="K42" si="43">K41-K40</f>
        <v>0</v>
      </c>
      <c r="L42" s="13"/>
      <c r="M42" s="18"/>
      <c r="N42" s="9"/>
    </row>
    <row r="43" spans="1:14" x14ac:dyDescent="0.25">
      <c r="A43" s="14" t="s">
        <v>22</v>
      </c>
      <c r="B43" s="15"/>
      <c r="C43" s="16">
        <f>C42/C40</f>
        <v>0</v>
      </c>
      <c r="D43" s="17"/>
      <c r="E43" s="16">
        <f>E42/E40</f>
        <v>0</v>
      </c>
      <c r="F43" s="16">
        <f t="shared" ref="F43" si="44">F42/F40</f>
        <v>0</v>
      </c>
      <c r="G43" s="16" t="e">
        <f t="shared" ref="G43" si="45">G42/G40</f>
        <v>#DIV/0!</v>
      </c>
      <c r="H43" s="16" t="e">
        <f t="shared" ref="H43" si="46">H42/H40</f>
        <v>#DIV/0!</v>
      </c>
      <c r="I43" s="16" t="e">
        <f t="shared" ref="I43" si="47">I42/I40</f>
        <v>#DIV/0!</v>
      </c>
      <c r="J43" s="16" t="e">
        <f t="shared" ref="J43" si="48">J42/J40</f>
        <v>#DIV/0!</v>
      </c>
      <c r="K43" s="16" t="e">
        <f t="shared" ref="K43" si="49">K42/K40</f>
        <v>#DIV/0!</v>
      </c>
      <c r="L43" s="16"/>
      <c r="M43" s="19"/>
      <c r="N43" s="14"/>
    </row>
    <row r="44" spans="1:14" x14ac:dyDescent="0.25">
      <c r="A44" s="9" t="s">
        <v>23</v>
      </c>
      <c r="B44" s="18"/>
      <c r="C44" s="20"/>
      <c r="D44" s="12"/>
      <c r="E44" s="20"/>
      <c r="F44" s="20"/>
      <c r="G44" s="20"/>
      <c r="H44" s="20"/>
      <c r="I44" s="20"/>
      <c r="J44" s="20"/>
      <c r="K44" s="20"/>
      <c r="L44" s="20"/>
      <c r="M44" s="18"/>
      <c r="N44" s="9"/>
    </row>
    <row r="45" spans="1:14" x14ac:dyDescent="0.25">
      <c r="A45" s="14" t="s">
        <v>24</v>
      </c>
      <c r="B45" s="19"/>
      <c r="C45" s="21"/>
      <c r="D45" s="17"/>
      <c r="E45" s="21"/>
      <c r="F45" s="21"/>
      <c r="G45" s="21"/>
      <c r="H45" s="21"/>
      <c r="I45" s="21"/>
      <c r="J45" s="21"/>
      <c r="K45" s="21"/>
      <c r="L45" s="21"/>
      <c r="M45" s="19"/>
      <c r="N45" s="14"/>
    </row>
    <row r="46" spans="1:14" ht="7.5" customHeight="1" x14ac:dyDescent="0.25">
      <c r="A46" s="14"/>
      <c r="B46" s="19"/>
      <c r="C46" s="19"/>
      <c r="D46" s="27"/>
      <c r="E46" s="19"/>
      <c r="F46" s="19"/>
      <c r="G46" s="19"/>
      <c r="H46" s="19"/>
      <c r="I46" s="19"/>
      <c r="J46" s="19"/>
      <c r="K46" s="19"/>
      <c r="L46" s="19"/>
      <c r="M46" s="19"/>
      <c r="N46" s="14"/>
    </row>
    <row r="47" spans="1:14" x14ac:dyDescent="0.25">
      <c r="A47" s="29" t="s">
        <v>41</v>
      </c>
      <c r="B47" s="30"/>
      <c r="C47" s="30"/>
      <c r="D47" s="27"/>
      <c r="E47" s="31"/>
      <c r="F47" s="30"/>
      <c r="G47" s="30"/>
      <c r="H47" s="30"/>
      <c r="I47" s="30"/>
      <c r="J47" s="30"/>
      <c r="K47" s="30"/>
      <c r="L47" s="30"/>
      <c r="M47" s="30"/>
      <c r="N47" s="14"/>
    </row>
    <row r="48" spans="1:14" x14ac:dyDescent="0.25">
      <c r="A48" s="14">
        <v>2014</v>
      </c>
      <c r="B48" s="30"/>
      <c r="C48" s="24">
        <f>SUM(E48:K48)</f>
        <v>123</v>
      </c>
      <c r="D48" s="25"/>
      <c r="E48" s="24">
        <v>63</v>
      </c>
      <c r="F48" s="24">
        <v>33</v>
      </c>
      <c r="G48" s="24">
        <v>6</v>
      </c>
      <c r="H48" s="24">
        <v>8</v>
      </c>
      <c r="I48" s="24">
        <v>3</v>
      </c>
      <c r="J48" s="24">
        <v>10</v>
      </c>
      <c r="K48" s="24">
        <v>0</v>
      </c>
      <c r="L48" s="24"/>
      <c r="M48" s="30"/>
      <c r="N48" s="14"/>
    </row>
    <row r="49" spans="1:14" x14ac:dyDescent="0.25">
      <c r="A49" s="14">
        <v>2015</v>
      </c>
      <c r="B49" s="30"/>
      <c r="C49" s="24">
        <f>SUM(E49:K49)</f>
        <v>139</v>
      </c>
      <c r="D49" s="25"/>
      <c r="E49" s="24">
        <v>59</v>
      </c>
      <c r="F49" s="24">
        <v>29</v>
      </c>
      <c r="G49" s="24">
        <v>14</v>
      </c>
      <c r="H49" s="24">
        <v>16</v>
      </c>
      <c r="I49" s="24">
        <v>12</v>
      </c>
      <c r="J49" s="24">
        <v>9</v>
      </c>
      <c r="K49" s="26">
        <v>0</v>
      </c>
      <c r="L49" s="24"/>
      <c r="M49" s="30"/>
      <c r="N49" s="14"/>
    </row>
    <row r="50" spans="1:14" x14ac:dyDescent="0.25">
      <c r="A50" s="32" t="s">
        <v>21</v>
      </c>
      <c r="B50" s="33"/>
      <c r="C50" s="11">
        <f>C49-C48</f>
        <v>16</v>
      </c>
      <c r="D50" s="12"/>
      <c r="E50" s="11">
        <f>E49-E48</f>
        <v>-4</v>
      </c>
      <c r="F50" s="11">
        <f t="shared" ref="F50" si="50">F49-F48</f>
        <v>-4</v>
      </c>
      <c r="G50" s="11">
        <f t="shared" ref="G50" si="51">G49-G48</f>
        <v>8</v>
      </c>
      <c r="H50" s="11">
        <f t="shared" ref="H50" si="52">H49-H48</f>
        <v>8</v>
      </c>
      <c r="I50" s="11">
        <f t="shared" ref="I50" si="53">I49-I48</f>
        <v>9</v>
      </c>
      <c r="J50" s="11">
        <f t="shared" ref="J50" si="54">J49-J48</f>
        <v>-1</v>
      </c>
      <c r="K50" s="11">
        <f t="shared" ref="K50" si="55">K49-K48</f>
        <v>0</v>
      </c>
      <c r="L50" s="34"/>
      <c r="M50" s="36"/>
      <c r="N50" s="9"/>
    </row>
    <row r="51" spans="1:14" x14ac:dyDescent="0.25">
      <c r="A51" s="37" t="s">
        <v>22</v>
      </c>
      <c r="B51" s="38"/>
      <c r="C51" s="16">
        <f>C50/C48</f>
        <v>0.13008130081300814</v>
      </c>
      <c r="D51" s="17"/>
      <c r="E51" s="16">
        <f>E50/E48</f>
        <v>-6.3492063492063489E-2</v>
      </c>
      <c r="F51" s="16">
        <f t="shared" ref="F51" si="56">F50/F48</f>
        <v>-0.12121212121212122</v>
      </c>
      <c r="G51" s="16">
        <f t="shared" ref="G51" si="57">G50/G48</f>
        <v>1.3333333333333333</v>
      </c>
      <c r="H51" s="16">
        <f t="shared" ref="H51" si="58">H50/H48</f>
        <v>1</v>
      </c>
      <c r="I51" s="16">
        <f t="shared" ref="I51" si="59">I50/I48</f>
        <v>3</v>
      </c>
      <c r="J51" s="16">
        <f t="shared" ref="J51" si="60">J50/J48</f>
        <v>-0.1</v>
      </c>
      <c r="K51" s="16" t="e">
        <f t="shared" ref="K51" si="61">K50/K48</f>
        <v>#DIV/0!</v>
      </c>
      <c r="L51" s="16"/>
      <c r="M51" s="30"/>
      <c r="N51" s="14"/>
    </row>
    <row r="52" spans="1:14" x14ac:dyDescent="0.25">
      <c r="A52" s="32" t="s">
        <v>23</v>
      </c>
      <c r="B52" s="36"/>
      <c r="C52" s="20"/>
      <c r="D52" s="12"/>
      <c r="E52" s="20"/>
      <c r="F52" s="20"/>
      <c r="G52" s="20"/>
      <c r="H52" s="20"/>
      <c r="I52" s="20"/>
      <c r="J52" s="20"/>
      <c r="K52" s="20"/>
      <c r="L52" s="20"/>
      <c r="M52" s="36"/>
      <c r="N52" s="9"/>
    </row>
    <row r="53" spans="1:14" x14ac:dyDescent="0.25">
      <c r="A53" s="37" t="s">
        <v>24</v>
      </c>
      <c r="B53" s="30"/>
      <c r="C53" s="21"/>
      <c r="D53" s="17"/>
      <c r="E53" s="21"/>
      <c r="F53" s="21"/>
      <c r="G53" s="21"/>
      <c r="H53" s="21"/>
      <c r="I53" s="21"/>
      <c r="J53" s="21"/>
      <c r="K53" s="21"/>
      <c r="L53" s="21"/>
      <c r="M53" s="30"/>
      <c r="N53" s="14"/>
    </row>
    <row r="54" spans="1:14" ht="7.5" customHeight="1" x14ac:dyDescent="0.25">
      <c r="A54" s="14"/>
      <c r="B54" s="19"/>
      <c r="C54" s="19"/>
      <c r="D54" s="27"/>
      <c r="E54" s="19"/>
      <c r="F54" s="19"/>
      <c r="G54" s="19"/>
      <c r="H54" s="19"/>
      <c r="I54" s="19"/>
      <c r="J54" s="19"/>
      <c r="K54" s="19"/>
      <c r="L54" s="19"/>
      <c r="M54" s="19"/>
      <c r="N54" s="14"/>
    </row>
    <row r="55" spans="1:14" x14ac:dyDescent="0.25">
      <c r="A55" s="29" t="s">
        <v>42</v>
      </c>
      <c r="B55" s="30"/>
      <c r="C55" s="30"/>
      <c r="D55" s="27"/>
      <c r="E55" s="30"/>
      <c r="F55" s="30"/>
      <c r="G55" s="30"/>
      <c r="H55" s="30"/>
      <c r="I55" s="30"/>
      <c r="J55" s="30"/>
      <c r="K55" s="30"/>
      <c r="L55" s="30"/>
      <c r="M55" s="30"/>
      <c r="N55" s="37"/>
    </row>
    <row r="56" spans="1:14" x14ac:dyDescent="0.25">
      <c r="A56" s="14">
        <v>2014</v>
      </c>
      <c r="B56" s="30"/>
      <c r="C56" s="24">
        <f>SUM(E56:K56)</f>
        <v>0</v>
      </c>
      <c r="D56" s="25"/>
      <c r="E56" s="24">
        <v>0</v>
      </c>
      <c r="F56" s="24">
        <v>0</v>
      </c>
      <c r="G56" s="24">
        <v>0</v>
      </c>
      <c r="H56" s="24">
        <v>0</v>
      </c>
      <c r="I56" s="24"/>
      <c r="J56" s="24">
        <v>0</v>
      </c>
      <c r="K56" s="24"/>
      <c r="L56" s="24"/>
      <c r="M56" s="30"/>
      <c r="N56" s="37"/>
    </row>
    <row r="57" spans="1:14" x14ac:dyDescent="0.25">
      <c r="A57" s="14">
        <v>2015</v>
      </c>
      <c r="B57" s="30"/>
      <c r="C57" s="24">
        <f>SUM(E57:K57)</f>
        <v>0</v>
      </c>
      <c r="D57" s="25"/>
      <c r="E57" s="24">
        <v>0</v>
      </c>
      <c r="F57" s="24">
        <v>0</v>
      </c>
      <c r="G57" s="24">
        <v>0</v>
      </c>
      <c r="H57" s="24">
        <v>0</v>
      </c>
      <c r="I57" s="24"/>
      <c r="J57" s="24">
        <v>0</v>
      </c>
      <c r="K57" s="24"/>
      <c r="L57" s="24"/>
      <c r="M57" s="30"/>
      <c r="N57" s="37"/>
    </row>
    <row r="58" spans="1:14" x14ac:dyDescent="0.25">
      <c r="A58" s="32" t="s">
        <v>21</v>
      </c>
      <c r="B58" s="33"/>
      <c r="C58" s="11">
        <f>C57-C56</f>
        <v>0</v>
      </c>
      <c r="D58" s="12"/>
      <c r="E58" s="11">
        <f>E57-E56</f>
        <v>0</v>
      </c>
      <c r="F58" s="11">
        <f t="shared" ref="F58" si="62">F57-F56</f>
        <v>0</v>
      </c>
      <c r="G58" s="11">
        <f t="shared" ref="G58" si="63">G57-G56</f>
        <v>0</v>
      </c>
      <c r="H58" s="11">
        <f t="shared" ref="H58" si="64">H57-H56</f>
        <v>0</v>
      </c>
      <c r="I58" s="11">
        <f t="shared" ref="I58" si="65">I57-I56</f>
        <v>0</v>
      </c>
      <c r="J58" s="11">
        <f t="shared" ref="J58" si="66">J57-J56</f>
        <v>0</v>
      </c>
      <c r="K58" s="11">
        <f t="shared" ref="K58" si="67">K57-K56</f>
        <v>0</v>
      </c>
      <c r="L58" s="11"/>
      <c r="M58" s="36"/>
      <c r="N58" s="32"/>
    </row>
    <row r="59" spans="1:14" x14ac:dyDescent="0.25">
      <c r="A59" s="37" t="s">
        <v>22</v>
      </c>
      <c r="B59" s="38"/>
      <c r="C59" s="16" t="e">
        <f>C58/C56</f>
        <v>#DIV/0!</v>
      </c>
      <c r="D59" s="17"/>
      <c r="E59" s="16" t="e">
        <f>E58/E56</f>
        <v>#DIV/0!</v>
      </c>
      <c r="F59" s="16" t="e">
        <f t="shared" ref="F59" si="68">F58/F56</f>
        <v>#DIV/0!</v>
      </c>
      <c r="G59" s="16" t="e">
        <f t="shared" ref="G59" si="69">G58/G56</f>
        <v>#DIV/0!</v>
      </c>
      <c r="H59" s="16" t="e">
        <f t="shared" ref="H59" si="70">H58/H56</f>
        <v>#DIV/0!</v>
      </c>
      <c r="I59" s="16" t="e">
        <f t="shared" ref="I59" si="71">I58/I56</f>
        <v>#DIV/0!</v>
      </c>
      <c r="J59" s="16" t="e">
        <f t="shared" ref="J59" si="72">J58/J56</f>
        <v>#DIV/0!</v>
      </c>
      <c r="K59" s="16" t="e">
        <f t="shared" ref="K59" si="73">K58/K56</f>
        <v>#DIV/0!</v>
      </c>
      <c r="L59" s="16"/>
      <c r="M59" s="30"/>
      <c r="N59" s="37"/>
    </row>
    <row r="60" spans="1:14" x14ac:dyDescent="0.25">
      <c r="A60" s="32" t="s">
        <v>23</v>
      </c>
      <c r="B60" s="36"/>
      <c r="C60" s="20"/>
      <c r="D60" s="12"/>
      <c r="E60" s="20"/>
      <c r="F60" s="20"/>
      <c r="G60" s="20"/>
      <c r="H60" s="20"/>
      <c r="I60" s="20"/>
      <c r="J60" s="20"/>
      <c r="K60" s="20"/>
      <c r="L60" s="20"/>
      <c r="M60" s="36"/>
      <c r="N60" s="32"/>
    </row>
    <row r="61" spans="1:14" x14ac:dyDescent="0.25">
      <c r="A61" s="37" t="s">
        <v>24</v>
      </c>
      <c r="B61" s="30"/>
      <c r="C61" s="21"/>
      <c r="D61" s="17"/>
      <c r="E61" s="21"/>
      <c r="F61" s="21"/>
      <c r="G61" s="21"/>
      <c r="H61" s="21"/>
      <c r="I61" s="21"/>
      <c r="J61" s="21"/>
      <c r="K61" s="21"/>
      <c r="L61" s="21"/>
      <c r="M61" s="30"/>
      <c r="N61" s="37"/>
    </row>
    <row r="62" spans="1:14" ht="7.5" customHeight="1" x14ac:dyDescent="0.25">
      <c r="A62" s="37"/>
      <c r="B62" s="30"/>
      <c r="C62" s="30"/>
      <c r="D62" s="27"/>
      <c r="E62" s="30"/>
      <c r="F62" s="30"/>
      <c r="G62" s="30"/>
      <c r="H62" s="30"/>
      <c r="I62" s="30"/>
      <c r="J62" s="30"/>
      <c r="K62" s="30"/>
      <c r="L62" s="30"/>
      <c r="M62" s="30"/>
      <c r="N62" s="37"/>
    </row>
    <row r="63" spans="1:14" x14ac:dyDescent="0.25">
      <c r="A63" s="29" t="s">
        <v>43</v>
      </c>
      <c r="B63" s="30"/>
      <c r="C63" s="30"/>
      <c r="D63" s="27"/>
      <c r="E63" s="30"/>
      <c r="F63" s="30"/>
      <c r="G63" s="30"/>
      <c r="H63" s="30"/>
      <c r="I63" s="30"/>
      <c r="J63" s="30"/>
      <c r="K63" s="30"/>
      <c r="L63" s="30"/>
      <c r="M63" s="30"/>
      <c r="N63" s="37"/>
    </row>
    <row r="64" spans="1:14" x14ac:dyDescent="0.25">
      <c r="A64" s="14">
        <v>2014</v>
      </c>
      <c r="B64" s="30"/>
      <c r="C64" s="24" t="e">
        <f>SUM(E64:K64)</f>
        <v>#REF!</v>
      </c>
      <c r="D64" s="25"/>
      <c r="E64" s="24">
        <f>GETPIVOTDATA("AttendanceCount",'Attendance Pivots'!$A$4,"ActivityName","Junior High","CampusCode",E5)</f>
        <v>127</v>
      </c>
      <c r="F64" s="24" t="e">
        <f>GETPIVOTDATA("AttendanceCount",'Attendance Pivots'!$A$4,"ActivityName","Junior High","CampusCode",F5)</f>
        <v>#REF!</v>
      </c>
      <c r="G64" s="24" t="e">
        <f>GETPIVOTDATA("AttendanceCount",'Attendance Pivots'!$A$4,"ActivityName","Junior High","CampusCode",G5)</f>
        <v>#REF!</v>
      </c>
      <c r="H64" s="24" t="e">
        <f>GETPIVOTDATA("AttendanceCount",'Attendance Pivots'!$A$4,"ActivityName","Junior High","CampusCode",H5)</f>
        <v>#REF!</v>
      </c>
      <c r="I64" s="24" t="e">
        <f>GETPIVOTDATA("AttendanceCount",'Attendance Pivots'!$A$4,"ActivityName","Junior High","CampusCode",I5)</f>
        <v>#REF!</v>
      </c>
      <c r="J64" s="24">
        <f>GETPIVOTDATA("AttendanceCount",'Attendance Pivots'!$A$4,"ActivityName","Junior High","CampusCode",J5)</f>
        <v>20</v>
      </c>
      <c r="K64" s="24" t="e">
        <f>GETPIVOTDATA("AttendanceCount",'Attendance Pivots'!$A$4,"ActivityName","Junior High","CampusCode",K5)</f>
        <v>#REF!</v>
      </c>
      <c r="L64" s="24"/>
      <c r="M64" s="30"/>
      <c r="N64" s="37"/>
    </row>
    <row r="65" spans="1:14" x14ac:dyDescent="0.25">
      <c r="A65" s="14">
        <v>2015</v>
      </c>
      <c r="B65" s="30"/>
      <c r="C65" s="24" t="e">
        <f>SUM(E65:K65)</f>
        <v>#REF!</v>
      </c>
      <c r="D65" s="25"/>
      <c r="E65" s="24" t="e">
        <f>GETPIVOTDATA("AttendanceCount",'Attendance Pivots'!$A$13,"ActivityName","Junior High","CampusCode",E5)</f>
        <v>#REF!</v>
      </c>
      <c r="F65" s="24" t="e">
        <f>GETPIVOTDATA("AttendanceCount",'Attendance Pivots'!$A$13,"ActivityName","Junior High","CampusCode",F5)</f>
        <v>#REF!</v>
      </c>
      <c r="G65" s="24" t="e">
        <f>GETPIVOTDATA("AttendanceCount",'Attendance Pivots'!$A$13,"ActivityName","Junior High","CampusCode",G5)</f>
        <v>#REF!</v>
      </c>
      <c r="H65" s="24" t="e">
        <f>GETPIVOTDATA("AttendanceCount",'Attendance Pivots'!$A$13,"ActivityName","Junior High","CampusCode",H5)</f>
        <v>#REF!</v>
      </c>
      <c r="I65" s="24" t="e">
        <f>GETPIVOTDATA("AttendanceCount",'Attendance Pivots'!$A$13,"ActivityName","Junior High","CampusCode",I5)</f>
        <v>#REF!</v>
      </c>
      <c r="J65" s="24">
        <f>GETPIVOTDATA("AttendanceCount",'Attendance Pivots'!$A$13,"ActivityName","Junior High","CampusCode",J5)</f>
        <v>111</v>
      </c>
      <c r="K65" s="24" t="e">
        <f>GETPIVOTDATA("AttendanceCount",'Attendance Pivots'!$A$13,"ActivityName","Junior High","CampusCode",K5)</f>
        <v>#REF!</v>
      </c>
      <c r="L65" s="24"/>
      <c r="M65" s="30"/>
      <c r="N65" s="37"/>
    </row>
    <row r="66" spans="1:14" x14ac:dyDescent="0.25">
      <c r="A66" s="32" t="s">
        <v>21</v>
      </c>
      <c r="B66" s="33"/>
      <c r="C66" s="11" t="e">
        <f>C65-C64</f>
        <v>#REF!</v>
      </c>
      <c r="D66" s="12"/>
      <c r="E66" s="11" t="e">
        <f>E65-E64</f>
        <v>#REF!</v>
      </c>
      <c r="F66" s="11" t="e">
        <f t="shared" ref="F66" si="74">F65-F64</f>
        <v>#REF!</v>
      </c>
      <c r="G66" s="11" t="e">
        <f t="shared" ref="G66" si="75">G65-G64</f>
        <v>#REF!</v>
      </c>
      <c r="H66" s="11" t="e">
        <f t="shared" ref="H66" si="76">H65-H64</f>
        <v>#REF!</v>
      </c>
      <c r="I66" s="11" t="e">
        <f t="shared" ref="I66" si="77">I65-I64</f>
        <v>#REF!</v>
      </c>
      <c r="J66" s="11">
        <f t="shared" ref="J66" si="78">J65-J64</f>
        <v>91</v>
      </c>
      <c r="K66" s="11" t="e">
        <f t="shared" ref="K66" si="79">K65-K64</f>
        <v>#REF!</v>
      </c>
      <c r="L66" s="11"/>
      <c r="M66" s="36"/>
      <c r="N66" s="32"/>
    </row>
    <row r="67" spans="1:14" x14ac:dyDescent="0.25">
      <c r="A67" s="37" t="s">
        <v>22</v>
      </c>
      <c r="B67" s="38"/>
      <c r="C67" s="16" t="e">
        <f>C66/C64</f>
        <v>#REF!</v>
      </c>
      <c r="D67" s="17"/>
      <c r="E67" s="16" t="e">
        <f>E66/E64</f>
        <v>#REF!</v>
      </c>
      <c r="F67" s="16" t="e">
        <f t="shared" ref="F67" si="80">F66/F64</f>
        <v>#REF!</v>
      </c>
      <c r="G67" s="16" t="e">
        <f t="shared" ref="G67" si="81">G66/G64</f>
        <v>#REF!</v>
      </c>
      <c r="H67" s="16" t="e">
        <f t="shared" ref="H67" si="82">H66/H64</f>
        <v>#REF!</v>
      </c>
      <c r="I67" s="16" t="e">
        <f t="shared" ref="I67" si="83">I66/I64</f>
        <v>#REF!</v>
      </c>
      <c r="J67" s="16">
        <f t="shared" ref="J67" si="84">J66/J64</f>
        <v>4.55</v>
      </c>
      <c r="K67" s="16" t="e">
        <f t="shared" ref="K67" si="85">K66/K64</f>
        <v>#REF!</v>
      </c>
      <c r="L67" s="16"/>
      <c r="M67" s="30"/>
      <c r="N67" s="37"/>
    </row>
    <row r="68" spans="1:14" x14ac:dyDescent="0.25">
      <c r="A68" s="32" t="s">
        <v>23</v>
      </c>
      <c r="B68" s="36"/>
      <c r="C68" s="39"/>
      <c r="D68" s="40"/>
      <c r="E68" s="39"/>
      <c r="F68" s="39"/>
      <c r="G68" s="39"/>
      <c r="H68" s="39"/>
      <c r="I68" s="39"/>
      <c r="J68" s="39"/>
      <c r="K68" s="39"/>
      <c r="L68" s="39"/>
      <c r="M68" s="36"/>
      <c r="N68" s="32"/>
    </row>
    <row r="69" spans="1:14" x14ac:dyDescent="0.25">
      <c r="A69" s="37" t="s">
        <v>24</v>
      </c>
      <c r="B69" s="30"/>
      <c r="C69" s="21"/>
      <c r="D69" s="17"/>
      <c r="E69" s="21"/>
      <c r="F69" s="21"/>
      <c r="G69" s="21"/>
      <c r="H69" s="21"/>
      <c r="I69" s="21"/>
      <c r="J69" s="21"/>
      <c r="K69" s="21"/>
      <c r="L69" s="21"/>
      <c r="M69" s="30"/>
      <c r="N69" s="37"/>
    </row>
    <row r="70" spans="1:14" ht="7.5" customHeight="1" x14ac:dyDescent="0.25">
      <c r="A70" s="37"/>
      <c r="B70" s="30"/>
      <c r="C70" s="30"/>
      <c r="D70" s="27"/>
      <c r="E70" s="30"/>
      <c r="F70" s="30"/>
      <c r="G70" s="30"/>
      <c r="H70" s="30"/>
      <c r="I70" s="30"/>
      <c r="J70" s="30"/>
      <c r="K70" s="30"/>
      <c r="L70" s="30"/>
      <c r="M70" s="30"/>
      <c r="N70" s="37"/>
    </row>
    <row r="71" spans="1:14" x14ac:dyDescent="0.25">
      <c r="A71" s="29" t="s">
        <v>44</v>
      </c>
      <c r="B71" s="30"/>
      <c r="C71" s="30"/>
      <c r="D71" s="27"/>
      <c r="E71" s="30"/>
      <c r="F71" s="30"/>
      <c r="G71" s="30"/>
      <c r="H71" s="30"/>
      <c r="I71" s="30"/>
      <c r="J71" s="30"/>
      <c r="K71" s="30"/>
      <c r="L71" s="30"/>
      <c r="M71" s="30"/>
      <c r="N71" s="37"/>
    </row>
    <row r="72" spans="1:14" x14ac:dyDescent="0.25">
      <c r="A72" s="14">
        <v>2014</v>
      </c>
      <c r="B72" s="30"/>
      <c r="C72" s="24">
        <f>SUM(E72:K72)</f>
        <v>333</v>
      </c>
      <c r="D72" s="25"/>
      <c r="E72" s="24">
        <v>94</v>
      </c>
      <c r="F72" s="24">
        <v>111</v>
      </c>
      <c r="G72" s="24">
        <v>41</v>
      </c>
      <c r="H72" s="24">
        <v>58</v>
      </c>
      <c r="I72" s="24"/>
      <c r="J72" s="24">
        <v>29</v>
      </c>
      <c r="K72" s="24"/>
      <c r="L72" s="24"/>
      <c r="M72" s="30"/>
      <c r="N72" s="37"/>
    </row>
    <row r="73" spans="1:14" x14ac:dyDescent="0.25">
      <c r="A73" s="14">
        <v>2015</v>
      </c>
      <c r="B73" s="30"/>
      <c r="C73" s="24">
        <f>SUM(E73:K73)</f>
        <v>380</v>
      </c>
      <c r="D73" s="25"/>
      <c r="E73" s="26">
        <v>129</v>
      </c>
      <c r="F73" s="26">
        <v>85</v>
      </c>
      <c r="G73" s="26">
        <v>51</v>
      </c>
      <c r="H73" s="24">
        <v>69</v>
      </c>
      <c r="I73" s="24"/>
      <c r="J73" s="24">
        <v>46</v>
      </c>
      <c r="K73" s="24"/>
      <c r="L73" s="24"/>
      <c r="M73" s="30"/>
      <c r="N73" s="37"/>
    </row>
    <row r="74" spans="1:14" x14ac:dyDescent="0.25">
      <c r="A74" s="32" t="s">
        <v>21</v>
      </c>
      <c r="B74" s="33"/>
      <c r="C74" s="11">
        <f>C73-C72</f>
        <v>47</v>
      </c>
      <c r="D74" s="12"/>
      <c r="E74" s="11">
        <f>E73-E72</f>
        <v>35</v>
      </c>
      <c r="F74" s="11">
        <f t="shared" ref="F74" si="86">F73-F72</f>
        <v>-26</v>
      </c>
      <c r="G74" s="11">
        <f t="shared" ref="G74" si="87">G73-G72</f>
        <v>10</v>
      </c>
      <c r="H74" s="11">
        <f t="shared" ref="H74" si="88">H73-H72</f>
        <v>11</v>
      </c>
      <c r="I74" s="11">
        <f t="shared" ref="I74" si="89">I73-I72</f>
        <v>0</v>
      </c>
      <c r="J74" s="11">
        <f t="shared" ref="J74" si="90">J73-J72</f>
        <v>17</v>
      </c>
      <c r="K74" s="11">
        <f t="shared" ref="K74" si="91">K73-K72</f>
        <v>0</v>
      </c>
      <c r="L74" s="11"/>
      <c r="M74" s="36"/>
      <c r="N74" s="32"/>
    </row>
    <row r="75" spans="1:14" x14ac:dyDescent="0.25">
      <c r="A75" s="37" t="s">
        <v>22</v>
      </c>
      <c r="B75" s="38"/>
      <c r="C75" s="16">
        <f>C74/C72</f>
        <v>0.14114114114114115</v>
      </c>
      <c r="D75" s="17"/>
      <c r="E75" s="16">
        <f>E74/E72</f>
        <v>0.37234042553191488</v>
      </c>
      <c r="F75" s="16">
        <f t="shared" ref="F75" si="92">F74/F72</f>
        <v>-0.23423423423423423</v>
      </c>
      <c r="G75" s="16">
        <f t="shared" ref="G75" si="93">G74/G72</f>
        <v>0.24390243902439024</v>
      </c>
      <c r="H75" s="16">
        <f t="shared" ref="H75" si="94">H74/H72</f>
        <v>0.18965517241379309</v>
      </c>
      <c r="I75" s="16" t="e">
        <f t="shared" ref="I75" si="95">I74/I72</f>
        <v>#DIV/0!</v>
      </c>
      <c r="J75" s="16">
        <f t="shared" ref="J75" si="96">J74/J72</f>
        <v>0.58620689655172409</v>
      </c>
      <c r="K75" s="16" t="e">
        <f t="shared" ref="K75" si="97">K74/K72</f>
        <v>#DIV/0!</v>
      </c>
      <c r="L75" s="16"/>
      <c r="M75" s="30"/>
      <c r="N75" s="37"/>
    </row>
    <row r="76" spans="1:14" x14ac:dyDescent="0.25">
      <c r="A76" s="32" t="s">
        <v>23</v>
      </c>
      <c r="B76" s="36"/>
      <c r="C76" s="41"/>
      <c r="D76" s="12"/>
      <c r="E76" s="41"/>
      <c r="F76" s="41"/>
      <c r="G76" s="41"/>
      <c r="H76" s="41"/>
      <c r="I76" s="41"/>
      <c r="J76" s="41"/>
      <c r="K76" s="41"/>
      <c r="L76" s="20"/>
      <c r="M76" s="36"/>
      <c r="N76" s="32"/>
    </row>
    <row r="77" spans="1:14" x14ac:dyDescent="0.25">
      <c r="A77" s="37" t="s">
        <v>24</v>
      </c>
      <c r="B77" s="30"/>
      <c r="C77" s="21"/>
      <c r="D77" s="17"/>
      <c r="E77" s="21"/>
      <c r="F77" s="21"/>
      <c r="G77" s="21"/>
      <c r="H77" s="21"/>
      <c r="I77" s="21"/>
      <c r="J77" s="21"/>
      <c r="K77" s="21"/>
      <c r="L77" s="21"/>
      <c r="M77" s="30"/>
      <c r="N77" s="37"/>
    </row>
    <row r="78" spans="1:14" ht="7.5" customHeight="1" x14ac:dyDescent="0.25">
      <c r="A78" s="37"/>
      <c r="B78" s="30"/>
      <c r="C78" s="30"/>
      <c r="D78" s="27"/>
      <c r="E78" s="30"/>
      <c r="F78" s="30"/>
      <c r="G78" s="30"/>
      <c r="H78" s="30"/>
      <c r="I78" s="30"/>
      <c r="J78" s="30"/>
      <c r="K78" s="30"/>
      <c r="L78" s="30"/>
      <c r="M78" s="30"/>
      <c r="N78" s="37"/>
    </row>
    <row r="79" spans="1:14" x14ac:dyDescent="0.25">
      <c r="A79" s="29" t="s">
        <v>45</v>
      </c>
      <c r="B79" s="30"/>
      <c r="C79" s="30"/>
      <c r="D79" s="27"/>
      <c r="E79" s="30"/>
      <c r="F79" s="30"/>
      <c r="G79" s="30"/>
      <c r="H79" s="30"/>
      <c r="I79" s="30"/>
      <c r="J79" s="30"/>
      <c r="K79" s="30"/>
      <c r="L79" s="30"/>
      <c r="M79" s="30"/>
      <c r="N79" s="37"/>
    </row>
    <row r="80" spans="1:14" x14ac:dyDescent="0.25">
      <c r="A80" s="14">
        <v>2014</v>
      </c>
      <c r="B80" s="30"/>
      <c r="C80" s="24">
        <f>SUM(E80:K80)</f>
        <v>5117</v>
      </c>
      <c r="D80" s="43"/>
      <c r="E80" s="42">
        <v>1519</v>
      </c>
      <c r="F80" s="42">
        <v>1618</v>
      </c>
      <c r="G80" s="42">
        <v>558</v>
      </c>
      <c r="H80" s="42">
        <v>520</v>
      </c>
      <c r="I80" s="42">
        <v>342</v>
      </c>
      <c r="J80" s="42">
        <v>414</v>
      </c>
      <c r="K80" s="42">
        <v>146</v>
      </c>
      <c r="L80" s="42"/>
      <c r="M80" s="30"/>
      <c r="N80" s="37"/>
    </row>
    <row r="81" spans="1:14" x14ac:dyDescent="0.25">
      <c r="A81" s="14">
        <v>2015</v>
      </c>
      <c r="B81" s="30"/>
      <c r="C81" s="24">
        <f>SUM(E81:K81)</f>
        <v>5392</v>
      </c>
      <c r="D81" s="43"/>
      <c r="E81" s="42">
        <v>2008</v>
      </c>
      <c r="F81" s="42">
        <v>1442</v>
      </c>
      <c r="G81" s="44">
        <v>624</v>
      </c>
      <c r="H81" s="42">
        <v>561</v>
      </c>
      <c r="I81" s="42">
        <v>306</v>
      </c>
      <c r="J81" s="42">
        <v>327</v>
      </c>
      <c r="K81" s="44">
        <v>124</v>
      </c>
      <c r="L81" s="42"/>
      <c r="M81" s="30"/>
      <c r="N81" s="37"/>
    </row>
    <row r="82" spans="1:14" x14ac:dyDescent="0.25">
      <c r="A82" s="37" t="s">
        <v>46</v>
      </c>
      <c r="B82" s="30"/>
      <c r="C82" s="45"/>
      <c r="D82" s="46"/>
      <c r="E82" s="45"/>
      <c r="F82" s="45"/>
      <c r="G82" s="45"/>
      <c r="H82" s="45"/>
      <c r="I82" s="45"/>
      <c r="J82" s="45"/>
      <c r="K82" s="45"/>
      <c r="L82" s="45"/>
      <c r="M82" s="30"/>
      <c r="N82" s="37"/>
    </row>
    <row r="83" spans="1:14" x14ac:dyDescent="0.25">
      <c r="A83" s="32" t="s">
        <v>21</v>
      </c>
      <c r="B83" s="33"/>
      <c r="C83" s="11">
        <f>C82-C81</f>
        <v>-5392</v>
      </c>
      <c r="D83" s="12"/>
      <c r="E83" s="11">
        <f>E82-E81</f>
        <v>-2008</v>
      </c>
      <c r="F83" s="11">
        <f t="shared" ref="F83" si="98">F82-F81</f>
        <v>-1442</v>
      </c>
      <c r="G83" s="11">
        <f t="shared" ref="G83" si="99">G82-G81</f>
        <v>-624</v>
      </c>
      <c r="H83" s="11">
        <f t="shared" ref="H83" si="100">H82-H81</f>
        <v>-561</v>
      </c>
      <c r="I83" s="11">
        <f t="shared" ref="I83" si="101">I82-I81</f>
        <v>-306</v>
      </c>
      <c r="J83" s="11">
        <f t="shared" ref="J83" si="102">J82-J81</f>
        <v>-327</v>
      </c>
      <c r="K83" s="11">
        <f t="shared" ref="K83" si="103">K82-K81</f>
        <v>-124</v>
      </c>
      <c r="L83" s="35"/>
      <c r="M83" s="36"/>
      <c r="N83" s="32"/>
    </row>
    <row r="84" spans="1:14" x14ac:dyDescent="0.25">
      <c r="A84" s="37" t="s">
        <v>22</v>
      </c>
      <c r="B84" s="38"/>
      <c r="C84" s="16">
        <f>C83/C81</f>
        <v>-1</v>
      </c>
      <c r="D84" s="17"/>
      <c r="E84" s="16">
        <f>E83/E81</f>
        <v>-1</v>
      </c>
      <c r="F84" s="16">
        <f t="shared" ref="F84" si="104">F83/F81</f>
        <v>-1</v>
      </c>
      <c r="G84" s="16">
        <f t="shared" ref="G84" si="105">G83/G81</f>
        <v>-1</v>
      </c>
      <c r="H84" s="16">
        <f t="shared" ref="H84" si="106">H83/H81</f>
        <v>-1</v>
      </c>
      <c r="I84" s="16">
        <f t="shared" ref="I84" si="107">I83/I81</f>
        <v>-1</v>
      </c>
      <c r="J84" s="16">
        <f t="shared" ref="J84" si="108">J83/J81</f>
        <v>-1</v>
      </c>
      <c r="K84" s="16">
        <f t="shared" ref="K84" si="109">K83/K81</f>
        <v>-1</v>
      </c>
      <c r="L84" s="16"/>
      <c r="M84" s="30"/>
      <c r="N84" s="37"/>
    </row>
    <row r="85" spans="1:14" x14ac:dyDescent="0.25">
      <c r="A85" s="32" t="s">
        <v>23</v>
      </c>
      <c r="B85" s="36"/>
      <c r="C85" s="41"/>
      <c r="D85" s="12"/>
      <c r="E85" s="41"/>
      <c r="F85" s="41"/>
      <c r="G85" s="41"/>
      <c r="H85" s="41"/>
      <c r="I85" s="41"/>
      <c r="J85" s="41"/>
      <c r="K85" s="41"/>
      <c r="L85" s="20"/>
      <c r="M85" s="36"/>
      <c r="N85" s="32"/>
    </row>
    <row r="86" spans="1:14" x14ac:dyDescent="0.25">
      <c r="A86" s="37" t="s">
        <v>24</v>
      </c>
      <c r="B86" s="30"/>
      <c r="C86" s="21"/>
      <c r="D86" s="17"/>
      <c r="E86" s="21"/>
      <c r="F86" s="21"/>
      <c r="G86" s="21"/>
      <c r="H86" s="21"/>
      <c r="I86" s="21"/>
      <c r="J86" s="21"/>
      <c r="K86" s="21"/>
      <c r="L86" s="21"/>
      <c r="M86" s="30"/>
      <c r="N86" s="37"/>
    </row>
    <row r="87" spans="1:14" x14ac:dyDescent="0.25">
      <c r="D87" s="47"/>
    </row>
    <row r="88" spans="1:14" x14ac:dyDescent="0.25">
      <c r="A88" s="8" t="s">
        <v>47</v>
      </c>
      <c r="D88" s="47"/>
      <c r="N88"/>
    </row>
    <row r="89" spans="1:14" x14ac:dyDescent="0.25">
      <c r="A89" s="14">
        <v>2014</v>
      </c>
      <c r="C89" s="24">
        <f>SUM(E89:K89)</f>
        <v>51</v>
      </c>
      <c r="D89" s="49"/>
      <c r="E89" s="48">
        <v>15</v>
      </c>
      <c r="F89" s="48">
        <v>12</v>
      </c>
      <c r="G89" s="48">
        <v>17</v>
      </c>
      <c r="H89" s="48">
        <v>2</v>
      </c>
      <c r="I89" s="48">
        <v>2</v>
      </c>
      <c r="J89" s="48">
        <v>3</v>
      </c>
      <c r="K89" s="48">
        <v>0</v>
      </c>
      <c r="L89" s="48"/>
      <c r="M89" s="50"/>
      <c r="N89"/>
    </row>
    <row r="90" spans="1:14" x14ac:dyDescent="0.25">
      <c r="A90" s="14">
        <v>2015</v>
      </c>
      <c r="C90" s="24">
        <f>SUM(E90:K90)</f>
        <v>44</v>
      </c>
      <c r="D90" s="25"/>
      <c r="E90" s="24">
        <v>18</v>
      </c>
      <c r="F90" s="24">
        <v>7</v>
      </c>
      <c r="G90" s="24">
        <v>12</v>
      </c>
      <c r="H90" s="24">
        <v>2</v>
      </c>
      <c r="I90" s="24">
        <v>0</v>
      </c>
      <c r="J90" s="24">
        <v>5</v>
      </c>
      <c r="K90" s="24">
        <v>0</v>
      </c>
      <c r="L90" s="24"/>
      <c r="N90" s="51"/>
    </row>
    <row r="91" spans="1:14" x14ac:dyDescent="0.25">
      <c r="A91" s="9" t="s">
        <v>21</v>
      </c>
      <c r="B91" s="52"/>
      <c r="C91" s="11">
        <f>C90-C89</f>
        <v>-7</v>
      </c>
      <c r="D91" s="12"/>
      <c r="E91" s="11">
        <f>E90-E89</f>
        <v>3</v>
      </c>
      <c r="F91" s="11">
        <f t="shared" ref="F91" si="110">F90-F89</f>
        <v>-5</v>
      </c>
      <c r="G91" s="11">
        <f t="shared" ref="G91" si="111">G90-G89</f>
        <v>-5</v>
      </c>
      <c r="H91" s="11">
        <f t="shared" ref="H91" si="112">H90-H89</f>
        <v>0</v>
      </c>
      <c r="I91" s="11">
        <f t="shared" ref="I91" si="113">I90-I89</f>
        <v>-2</v>
      </c>
      <c r="J91" s="11">
        <f t="shared" ref="J91" si="114">J90-J89</f>
        <v>2</v>
      </c>
      <c r="K91" s="11">
        <f t="shared" ref="K91" si="115">K90-K89</f>
        <v>0</v>
      </c>
      <c r="L91" s="11"/>
      <c r="M91" s="53"/>
      <c r="N91" s="53"/>
    </row>
    <row r="92" spans="1:14" x14ac:dyDescent="0.25">
      <c r="A92" s="14" t="s">
        <v>22</v>
      </c>
      <c r="B92" s="22"/>
      <c r="C92" s="16">
        <f>C91/C89</f>
        <v>-0.13725490196078433</v>
      </c>
      <c r="D92" s="17"/>
      <c r="E92" s="16">
        <f>E91/E89</f>
        <v>0.2</v>
      </c>
      <c r="F92" s="16">
        <f t="shared" ref="F92" si="116">F91/F89</f>
        <v>-0.41666666666666669</v>
      </c>
      <c r="G92" s="16">
        <f t="shared" ref="G92" si="117">G91/G89</f>
        <v>-0.29411764705882354</v>
      </c>
      <c r="H92" s="16">
        <f t="shared" ref="H92" si="118">H91/H89</f>
        <v>0</v>
      </c>
      <c r="I92" s="16">
        <f t="shared" ref="I92" si="119">I91/I89</f>
        <v>-1</v>
      </c>
      <c r="J92" s="16">
        <f t="shared" ref="J92" si="120">J91/J89</f>
        <v>0.66666666666666663</v>
      </c>
      <c r="K92" s="16" t="e">
        <f t="shared" ref="K92" si="121">K91/K89</f>
        <v>#DIV/0!</v>
      </c>
      <c r="L92" s="16"/>
      <c r="N92"/>
    </row>
    <row r="93" spans="1:14" x14ac:dyDescent="0.25">
      <c r="A93" s="9" t="s">
        <v>23</v>
      </c>
      <c r="B93" s="53"/>
      <c r="C93" s="20"/>
      <c r="D93" s="12"/>
      <c r="E93" s="20"/>
      <c r="F93" s="20"/>
      <c r="G93" s="20"/>
      <c r="H93" s="20"/>
      <c r="I93" s="20"/>
      <c r="J93" s="20"/>
      <c r="K93" s="20"/>
      <c r="L93" s="20"/>
      <c r="M93" s="53"/>
      <c r="N93" s="53"/>
    </row>
    <row r="94" spans="1:14" x14ac:dyDescent="0.25">
      <c r="A94" s="14" t="s">
        <v>24</v>
      </c>
      <c r="C94" s="21"/>
      <c r="D94" s="17"/>
      <c r="E94" s="21"/>
      <c r="F94" s="21"/>
      <c r="G94" s="21"/>
      <c r="H94" s="21"/>
      <c r="I94" s="21"/>
      <c r="J94" s="21"/>
      <c r="K94" s="21"/>
      <c r="L94" s="21"/>
      <c r="N94"/>
    </row>
    <row r="95" spans="1:14" x14ac:dyDescent="0.25">
      <c r="D95" s="47"/>
    </row>
    <row r="96" spans="1:14" x14ac:dyDescent="0.25">
      <c r="D96" s="47"/>
    </row>
    <row r="97" spans="1:12" x14ac:dyDescent="0.25">
      <c r="A97" t="s">
        <v>48</v>
      </c>
      <c r="D97" s="47"/>
      <c r="E97" s="54"/>
      <c r="F97" s="55"/>
      <c r="G97" s="55"/>
      <c r="H97" s="56"/>
      <c r="I97" s="56"/>
      <c r="J97" s="56"/>
      <c r="K97" s="56"/>
      <c r="L97" s="56"/>
    </row>
  </sheetData>
  <mergeCells count="1">
    <mergeCell ref="C4:L4"/>
  </mergeCells>
  <conditionalFormatting sqref="C11:D11 I13:K13 I21:K21 I37:K37 I45:K45 I53:K53 I61:K61 I69:K69 I77:K77 I94:K94 I86:K86 I29:K29">
    <cfRule type="cellIs" dxfId="86" priority="87" operator="lessThan">
      <formula>0</formula>
    </cfRule>
  </conditionalFormatting>
  <conditionalFormatting sqref="E11:K11">
    <cfRule type="cellIs" dxfId="85" priority="86" operator="lessThan">
      <formula>0</formula>
    </cfRule>
  </conditionalFormatting>
  <conditionalFormatting sqref="D19">
    <cfRule type="cellIs" dxfId="84" priority="85" operator="lessThan">
      <formula>0</formula>
    </cfRule>
  </conditionalFormatting>
  <conditionalFormatting sqref="D35">
    <cfRule type="cellIs" dxfId="83" priority="83" operator="lessThan">
      <formula>0</formula>
    </cfRule>
  </conditionalFormatting>
  <conditionalFormatting sqref="D43">
    <cfRule type="cellIs" dxfId="82" priority="81" operator="lessThan">
      <formula>0</formula>
    </cfRule>
  </conditionalFormatting>
  <conditionalFormatting sqref="D51">
    <cfRule type="cellIs" dxfId="81" priority="79" operator="lessThan">
      <formula>0</formula>
    </cfRule>
  </conditionalFormatting>
  <conditionalFormatting sqref="D59">
    <cfRule type="cellIs" dxfId="80" priority="77" operator="lessThan">
      <formula>0</formula>
    </cfRule>
  </conditionalFormatting>
  <conditionalFormatting sqref="D67">
    <cfRule type="cellIs" dxfId="79" priority="75" operator="lessThan">
      <formula>0</formula>
    </cfRule>
  </conditionalFormatting>
  <conditionalFormatting sqref="D75">
    <cfRule type="cellIs" dxfId="78" priority="73" operator="lessThan">
      <formula>0</formula>
    </cfRule>
  </conditionalFormatting>
  <conditionalFormatting sqref="D84">
    <cfRule type="cellIs" dxfId="77" priority="71" operator="lessThan">
      <formula>0</formula>
    </cfRule>
  </conditionalFormatting>
  <conditionalFormatting sqref="D92">
    <cfRule type="cellIs" dxfId="76" priority="69" operator="lessThan">
      <formula>0</formula>
    </cfRule>
  </conditionalFormatting>
  <conditionalFormatting sqref="C13:E13">
    <cfRule type="cellIs" dxfId="75" priority="67" operator="lessThan">
      <formula>0</formula>
    </cfRule>
  </conditionalFormatting>
  <conditionalFormatting sqref="F13:H13">
    <cfRule type="cellIs" dxfId="74" priority="66" operator="lessThan">
      <formula>0</formula>
    </cfRule>
  </conditionalFormatting>
  <conditionalFormatting sqref="C21:E21">
    <cfRule type="cellIs" dxfId="73" priority="65" operator="lessThan">
      <formula>0</formula>
    </cfRule>
  </conditionalFormatting>
  <conditionalFormatting sqref="F21:H21">
    <cfRule type="cellIs" dxfId="72" priority="64" operator="lessThan">
      <formula>0</formula>
    </cfRule>
  </conditionalFormatting>
  <conditionalFormatting sqref="C37:E37">
    <cfRule type="cellIs" dxfId="71" priority="63" operator="lessThan">
      <formula>0</formula>
    </cfRule>
  </conditionalFormatting>
  <conditionalFormatting sqref="F37:H37">
    <cfRule type="cellIs" dxfId="70" priority="62" operator="lessThan">
      <formula>0</formula>
    </cfRule>
  </conditionalFormatting>
  <conditionalFormatting sqref="C45:E45">
    <cfRule type="cellIs" dxfId="69" priority="61" operator="lessThan">
      <formula>0</formula>
    </cfRule>
  </conditionalFormatting>
  <conditionalFormatting sqref="F45:H45">
    <cfRule type="cellIs" dxfId="68" priority="60" operator="lessThan">
      <formula>0</formula>
    </cfRule>
  </conditionalFormatting>
  <conditionalFormatting sqref="C53:E53">
    <cfRule type="cellIs" dxfId="67" priority="59" operator="lessThan">
      <formula>0</formula>
    </cfRule>
  </conditionalFormatting>
  <conditionalFormatting sqref="F53:H53">
    <cfRule type="cellIs" dxfId="66" priority="58" operator="lessThan">
      <formula>0</formula>
    </cfRule>
  </conditionalFormatting>
  <conditionalFormatting sqref="C61:E61">
    <cfRule type="cellIs" dxfId="65" priority="57" operator="lessThan">
      <formula>0</formula>
    </cfRule>
  </conditionalFormatting>
  <conditionalFormatting sqref="F61:H61">
    <cfRule type="cellIs" dxfId="64" priority="56" operator="lessThan">
      <formula>0</formula>
    </cfRule>
  </conditionalFormatting>
  <conditionalFormatting sqref="C69:E69">
    <cfRule type="cellIs" dxfId="63" priority="55" operator="lessThan">
      <formula>0</formula>
    </cfRule>
  </conditionalFormatting>
  <conditionalFormatting sqref="F69:H69">
    <cfRule type="cellIs" dxfId="62" priority="54" operator="lessThan">
      <formula>0</formula>
    </cfRule>
  </conditionalFormatting>
  <conditionalFormatting sqref="C77:E77">
    <cfRule type="cellIs" dxfId="61" priority="53" operator="lessThan">
      <formula>0</formula>
    </cfRule>
  </conditionalFormatting>
  <conditionalFormatting sqref="F77:H77">
    <cfRule type="cellIs" dxfId="60" priority="52" operator="lessThan">
      <formula>0</formula>
    </cfRule>
  </conditionalFormatting>
  <conditionalFormatting sqref="C94:E94">
    <cfRule type="cellIs" dxfId="59" priority="51" operator="lessThan">
      <formula>0</formula>
    </cfRule>
  </conditionalFormatting>
  <conditionalFormatting sqref="F94:H94">
    <cfRule type="cellIs" dxfId="58" priority="50" operator="lessThan">
      <formula>0</formula>
    </cfRule>
  </conditionalFormatting>
  <conditionalFormatting sqref="C86:H86">
    <cfRule type="cellIs" dxfId="57" priority="49" operator="lessThan">
      <formula>0</formula>
    </cfRule>
  </conditionalFormatting>
  <conditionalFormatting sqref="L11">
    <cfRule type="cellIs" dxfId="56" priority="47" operator="lessThan">
      <formula>0</formula>
    </cfRule>
  </conditionalFormatting>
  <conditionalFormatting sqref="L13">
    <cfRule type="cellIs" dxfId="55" priority="46" operator="lessThan">
      <formula>0</formula>
    </cfRule>
  </conditionalFormatting>
  <conditionalFormatting sqref="L19">
    <cfRule type="cellIs" dxfId="54" priority="45" operator="lessThan">
      <formula>0</formula>
    </cfRule>
  </conditionalFormatting>
  <conditionalFormatting sqref="L21">
    <cfRule type="cellIs" dxfId="53" priority="44" operator="lessThan">
      <formula>0</formula>
    </cfRule>
  </conditionalFormatting>
  <conditionalFormatting sqref="L35">
    <cfRule type="cellIs" dxfId="52" priority="43" operator="lessThan">
      <formula>0</formula>
    </cfRule>
  </conditionalFormatting>
  <conditionalFormatting sqref="L37">
    <cfRule type="cellIs" dxfId="51" priority="42" operator="lessThan">
      <formula>0</formula>
    </cfRule>
  </conditionalFormatting>
  <conditionalFormatting sqref="L43">
    <cfRule type="cellIs" dxfId="50" priority="41" operator="lessThan">
      <formula>0</formula>
    </cfRule>
  </conditionalFormatting>
  <conditionalFormatting sqref="L45">
    <cfRule type="cellIs" dxfId="49" priority="40" operator="lessThan">
      <formula>0</formula>
    </cfRule>
  </conditionalFormatting>
  <conditionalFormatting sqref="L51">
    <cfRule type="cellIs" dxfId="48" priority="39" operator="lessThan">
      <formula>0</formula>
    </cfRule>
  </conditionalFormatting>
  <conditionalFormatting sqref="L53">
    <cfRule type="cellIs" dxfId="47" priority="38" operator="lessThan">
      <formula>0</formula>
    </cfRule>
  </conditionalFormatting>
  <conditionalFormatting sqref="L59">
    <cfRule type="cellIs" dxfId="46" priority="37" operator="lessThan">
      <formula>0</formula>
    </cfRule>
  </conditionalFormatting>
  <conditionalFormatting sqref="L61">
    <cfRule type="cellIs" dxfId="45" priority="36" operator="lessThan">
      <formula>0</formula>
    </cfRule>
  </conditionalFormatting>
  <conditionalFormatting sqref="L67">
    <cfRule type="cellIs" dxfId="44" priority="35" operator="lessThan">
      <formula>0</formula>
    </cfRule>
  </conditionalFormatting>
  <conditionalFormatting sqref="L69">
    <cfRule type="cellIs" dxfId="43" priority="34" operator="lessThan">
      <formula>0</formula>
    </cfRule>
  </conditionalFormatting>
  <conditionalFormatting sqref="L75">
    <cfRule type="cellIs" dxfId="42" priority="33" operator="lessThan">
      <formula>0</formula>
    </cfRule>
  </conditionalFormatting>
  <conditionalFormatting sqref="L77">
    <cfRule type="cellIs" dxfId="41" priority="32" operator="lessThan">
      <formula>0</formula>
    </cfRule>
  </conditionalFormatting>
  <conditionalFormatting sqref="L84">
    <cfRule type="cellIs" dxfId="40" priority="31" operator="lessThan">
      <formula>0</formula>
    </cfRule>
  </conditionalFormatting>
  <conditionalFormatting sqref="L86">
    <cfRule type="cellIs" dxfId="39" priority="30" operator="lessThan">
      <formula>0</formula>
    </cfRule>
  </conditionalFormatting>
  <conditionalFormatting sqref="L84">
    <cfRule type="cellIs" dxfId="38" priority="29" operator="lessThan">
      <formula>0</formula>
    </cfRule>
  </conditionalFormatting>
  <conditionalFormatting sqref="L92">
    <cfRule type="cellIs" dxfId="37" priority="28" operator="lessThan">
      <formula>0</formula>
    </cfRule>
  </conditionalFormatting>
  <conditionalFormatting sqref="L94">
    <cfRule type="cellIs" dxfId="36" priority="27" operator="lessThan">
      <formula>0</formula>
    </cfRule>
  </conditionalFormatting>
  <conditionalFormatting sqref="D27">
    <cfRule type="cellIs" dxfId="35" priority="26" operator="lessThan">
      <formula>0</formula>
    </cfRule>
  </conditionalFormatting>
  <conditionalFormatting sqref="C29:E29">
    <cfRule type="cellIs" dxfId="34" priority="24" operator="lessThan">
      <formula>0</formula>
    </cfRule>
  </conditionalFormatting>
  <conditionalFormatting sqref="F29:H29">
    <cfRule type="cellIs" dxfId="33" priority="23" operator="lessThan">
      <formula>0</formula>
    </cfRule>
  </conditionalFormatting>
  <conditionalFormatting sqref="L27">
    <cfRule type="cellIs" dxfId="32" priority="22" operator="lessThan">
      <formula>0</formula>
    </cfRule>
  </conditionalFormatting>
  <conditionalFormatting sqref="L29">
    <cfRule type="cellIs" dxfId="31" priority="21" operator="lessThan">
      <formula>0</formula>
    </cfRule>
  </conditionalFormatting>
  <conditionalFormatting sqref="C19">
    <cfRule type="cellIs" dxfId="30" priority="20" operator="lessThan">
      <formula>0</formula>
    </cfRule>
  </conditionalFormatting>
  <conditionalFormatting sqref="C27">
    <cfRule type="cellIs" dxfId="29" priority="19" operator="lessThan">
      <formula>0</formula>
    </cfRule>
  </conditionalFormatting>
  <conditionalFormatting sqref="C35">
    <cfRule type="cellIs" dxfId="28" priority="18" operator="lessThan">
      <formula>0</formula>
    </cfRule>
  </conditionalFormatting>
  <conditionalFormatting sqref="C43">
    <cfRule type="cellIs" dxfId="27" priority="17" operator="lessThan">
      <formula>0</formula>
    </cfRule>
  </conditionalFormatting>
  <conditionalFormatting sqref="C51">
    <cfRule type="cellIs" dxfId="26" priority="16" operator="lessThan">
      <formula>0</formula>
    </cfRule>
  </conditionalFormatting>
  <conditionalFormatting sqref="C59">
    <cfRule type="cellIs" dxfId="25" priority="15" operator="lessThan">
      <formula>0</formula>
    </cfRule>
  </conditionalFormatting>
  <conditionalFormatting sqref="C67">
    <cfRule type="cellIs" dxfId="24" priority="14" operator="lessThan">
      <formula>0</formula>
    </cfRule>
  </conditionalFormatting>
  <conditionalFormatting sqref="C75">
    <cfRule type="cellIs" dxfId="23" priority="13" operator="lessThan">
      <formula>0</formula>
    </cfRule>
  </conditionalFormatting>
  <conditionalFormatting sqref="C84">
    <cfRule type="cellIs" dxfId="22" priority="12" operator="lessThan">
      <formula>0</formula>
    </cfRule>
  </conditionalFormatting>
  <conditionalFormatting sqref="C92">
    <cfRule type="cellIs" dxfId="21" priority="11" operator="lessThan">
      <formula>0</formula>
    </cfRule>
  </conditionalFormatting>
  <conditionalFormatting sqref="E19:K19">
    <cfRule type="cellIs" dxfId="20" priority="10" operator="lessThan">
      <formula>0</formula>
    </cfRule>
  </conditionalFormatting>
  <conditionalFormatting sqref="E27:K27">
    <cfRule type="cellIs" dxfId="19" priority="9" operator="lessThan">
      <formula>0</formula>
    </cfRule>
  </conditionalFormatting>
  <conditionalFormatting sqref="E35:K35">
    <cfRule type="cellIs" dxfId="18" priority="8" operator="lessThan">
      <formula>0</formula>
    </cfRule>
  </conditionalFormatting>
  <conditionalFormatting sqref="E43:K43">
    <cfRule type="cellIs" dxfId="17" priority="7" operator="lessThan">
      <formula>0</formula>
    </cfRule>
  </conditionalFormatting>
  <conditionalFormatting sqref="E51:K51">
    <cfRule type="cellIs" dxfId="16" priority="6" operator="lessThan">
      <formula>0</formula>
    </cfRule>
  </conditionalFormatting>
  <conditionalFormatting sqref="E59:K59">
    <cfRule type="cellIs" dxfId="15" priority="5" operator="lessThan">
      <formula>0</formula>
    </cfRule>
  </conditionalFormatting>
  <conditionalFormatting sqref="E67:K67">
    <cfRule type="cellIs" dxfId="14" priority="4" operator="lessThan">
      <formula>0</formula>
    </cfRule>
  </conditionalFormatting>
  <conditionalFormatting sqref="E75:K75">
    <cfRule type="cellIs" dxfId="13" priority="3" operator="lessThan">
      <formula>0</formula>
    </cfRule>
  </conditionalFormatting>
  <conditionalFormatting sqref="E84:K84">
    <cfRule type="cellIs" dxfId="12" priority="2" operator="lessThan">
      <formula>0</formula>
    </cfRule>
  </conditionalFormatting>
  <conditionalFormatting sqref="E92:K92">
    <cfRule type="cellIs" dxfId="11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4" sqref="H14"/>
    </sheetView>
  </sheetViews>
  <sheetFormatPr defaultRowHeight="15" x14ac:dyDescent="0.25"/>
  <cols>
    <col min="1" max="1" width="23.5703125" customWidth="1"/>
    <col min="2" max="2" width="16.28515625" customWidth="1"/>
    <col min="3" max="4" width="11.28515625" customWidth="1"/>
    <col min="5" max="7" width="5" customWidth="1"/>
    <col min="8" max="8" width="11.28515625" bestFit="1" customWidth="1"/>
  </cols>
  <sheetData>
    <row r="1" spans="1:8" x14ac:dyDescent="0.25">
      <c r="A1" s="7" t="s">
        <v>25</v>
      </c>
      <c r="B1" t="s">
        <v>28</v>
      </c>
    </row>
    <row r="2" spans="1:8" x14ac:dyDescent="0.25">
      <c r="A2" s="7" t="s">
        <v>26</v>
      </c>
      <c r="B2" t="s">
        <v>30</v>
      </c>
    </row>
    <row r="4" spans="1:8" x14ac:dyDescent="0.25">
      <c r="A4" s="7" t="s">
        <v>53</v>
      </c>
      <c r="B4" s="7" t="s">
        <v>18</v>
      </c>
    </row>
    <row r="5" spans="1:8" x14ac:dyDescent="0.25">
      <c r="A5" s="7" t="s">
        <v>38</v>
      </c>
      <c r="B5" t="s">
        <v>5</v>
      </c>
      <c r="C5" t="s">
        <v>12</v>
      </c>
      <c r="D5" t="s">
        <v>19</v>
      </c>
    </row>
    <row r="6" spans="1:8" x14ac:dyDescent="0.25">
      <c r="A6" s="4" t="s">
        <v>55</v>
      </c>
      <c r="B6" s="1">
        <v>22</v>
      </c>
      <c r="C6" s="1">
        <v>106</v>
      </c>
      <c r="D6" s="1">
        <v>128</v>
      </c>
    </row>
    <row r="7" spans="1:8" x14ac:dyDescent="0.25">
      <c r="A7" s="4" t="s">
        <v>43</v>
      </c>
      <c r="B7" s="1">
        <v>20</v>
      </c>
      <c r="C7" s="1">
        <v>127</v>
      </c>
      <c r="D7" s="1">
        <v>147</v>
      </c>
    </row>
    <row r="8" spans="1:8" x14ac:dyDescent="0.25">
      <c r="A8" s="4" t="s">
        <v>19</v>
      </c>
      <c r="B8" s="1">
        <v>42</v>
      </c>
      <c r="C8" s="1">
        <v>233</v>
      </c>
      <c r="D8" s="1">
        <v>275</v>
      </c>
    </row>
    <row r="10" spans="1:8" x14ac:dyDescent="0.25">
      <c r="A10" s="7" t="s">
        <v>25</v>
      </c>
      <c r="B10" t="s">
        <v>35</v>
      </c>
      <c r="E10" s="1"/>
      <c r="F10" s="1"/>
      <c r="G10" s="1"/>
      <c r="H10" s="1"/>
    </row>
    <row r="11" spans="1:8" x14ac:dyDescent="0.25">
      <c r="A11" s="7" t="s">
        <v>26</v>
      </c>
      <c r="B11" t="s">
        <v>30</v>
      </c>
      <c r="E11" s="1"/>
      <c r="F11" s="1"/>
      <c r="G11" s="1"/>
      <c r="H11" s="1"/>
    </row>
    <row r="12" spans="1:8" x14ac:dyDescent="0.25">
      <c r="E12" s="1"/>
      <c r="F12" s="1"/>
      <c r="G12" s="1"/>
      <c r="H12" s="1"/>
    </row>
    <row r="13" spans="1:8" x14ac:dyDescent="0.25">
      <c r="A13" s="7" t="s">
        <v>53</v>
      </c>
      <c r="B13" s="7" t="s">
        <v>18</v>
      </c>
      <c r="E13" s="1"/>
      <c r="F13" s="1"/>
      <c r="G13" s="1"/>
      <c r="H13" s="1"/>
    </row>
    <row r="14" spans="1:8" x14ac:dyDescent="0.25">
      <c r="A14" s="7" t="s">
        <v>38</v>
      </c>
      <c r="B14" t="s">
        <v>5</v>
      </c>
      <c r="C14" t="s">
        <v>19</v>
      </c>
      <c r="E14" s="1"/>
      <c r="F14" s="1"/>
      <c r="G14" s="1"/>
      <c r="H14" s="1"/>
    </row>
    <row r="15" spans="1:8" x14ac:dyDescent="0.25">
      <c r="A15" s="4" t="s">
        <v>55</v>
      </c>
      <c r="B15" s="1">
        <v>182</v>
      </c>
      <c r="C15" s="1">
        <v>182</v>
      </c>
      <c r="E15" s="1"/>
      <c r="F15" s="1"/>
      <c r="G15" s="1"/>
      <c r="H15" s="1"/>
    </row>
    <row r="16" spans="1:8" x14ac:dyDescent="0.25">
      <c r="A16" s="4" t="s">
        <v>43</v>
      </c>
      <c r="B16" s="1">
        <v>111</v>
      </c>
      <c r="C16" s="1">
        <v>111</v>
      </c>
      <c r="E16" s="1"/>
      <c r="F16" s="1"/>
      <c r="G16" s="1"/>
      <c r="H16" s="1"/>
    </row>
    <row r="17" spans="1:8" x14ac:dyDescent="0.25">
      <c r="A17" s="4" t="s">
        <v>19</v>
      </c>
      <c r="B17" s="1">
        <v>293</v>
      </c>
      <c r="C17" s="1">
        <v>293</v>
      </c>
      <c r="E17" s="1"/>
      <c r="F17" s="1"/>
      <c r="G17" s="1"/>
      <c r="H17" s="1"/>
    </row>
    <row r="18" spans="1:8" x14ac:dyDescent="0.25">
      <c r="D18" s="1"/>
      <c r="E18" s="1"/>
      <c r="F18" s="1"/>
      <c r="G18" s="1"/>
      <c r="H18" s="1"/>
    </row>
    <row r="19" spans="1:8" x14ac:dyDescent="0.25">
      <c r="A19" s="4"/>
      <c r="B19" s="1"/>
      <c r="C19" s="1"/>
      <c r="D19" s="1"/>
      <c r="E19" s="1"/>
      <c r="F19" s="1"/>
      <c r="G19" s="1"/>
      <c r="H19" s="1"/>
    </row>
    <row r="20" spans="1:8" x14ac:dyDescent="0.25">
      <c r="A20" s="4"/>
      <c r="B20" s="1"/>
      <c r="C20" s="1"/>
      <c r="D20" s="1"/>
      <c r="E20" s="1"/>
      <c r="F20" s="1"/>
      <c r="G20" s="1"/>
      <c r="H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workbookViewId="0">
      <selection activeCell="B18" sqref="B18"/>
    </sheetView>
  </sheetViews>
  <sheetFormatPr defaultRowHeight="15" x14ac:dyDescent="0.25"/>
  <cols>
    <col min="1" max="1" width="31.5703125" customWidth="1"/>
    <col min="2" max="2" width="16.28515625" customWidth="1"/>
    <col min="3" max="3" width="3.7109375" customWidth="1"/>
    <col min="4" max="4" width="3.28515625" customWidth="1"/>
    <col min="5" max="5" width="3" customWidth="1"/>
    <col min="6" max="7" width="4" customWidth="1"/>
    <col min="8" max="8" width="3.42578125" customWidth="1"/>
    <col min="9" max="9" width="4" customWidth="1"/>
    <col min="10" max="10" width="3.140625" customWidth="1"/>
    <col min="11" max="11" width="5" customWidth="1"/>
    <col min="12" max="12" width="11.28515625" bestFit="1" customWidth="1"/>
  </cols>
  <sheetData>
    <row r="1" spans="1:12" x14ac:dyDescent="0.25">
      <c r="A1" s="7" t="s">
        <v>25</v>
      </c>
      <c r="B1" t="s">
        <v>28</v>
      </c>
    </row>
    <row r="2" spans="1:12" x14ac:dyDescent="0.25">
      <c r="A2" s="7" t="s">
        <v>26</v>
      </c>
      <c r="B2" t="s">
        <v>30</v>
      </c>
    </row>
    <row r="4" spans="1:12" x14ac:dyDescent="0.25">
      <c r="A4" s="7" t="s">
        <v>37</v>
      </c>
      <c r="B4" s="7" t="s">
        <v>18</v>
      </c>
    </row>
    <row r="5" spans="1:12" x14ac:dyDescent="0.25">
      <c r="A5" s="7" t="s">
        <v>38</v>
      </c>
      <c r="B5" t="s">
        <v>3</v>
      </c>
      <c r="C5" t="s">
        <v>5</v>
      </c>
      <c r="D5" t="s">
        <v>6</v>
      </c>
      <c r="E5" t="s">
        <v>7</v>
      </c>
      <c r="F5" t="s">
        <v>9</v>
      </c>
      <c r="G5" t="s">
        <v>10</v>
      </c>
      <c r="H5" t="s">
        <v>11</v>
      </c>
      <c r="I5" t="s">
        <v>12</v>
      </c>
      <c r="J5" t="s">
        <v>31</v>
      </c>
      <c r="K5" t="s">
        <v>32</v>
      </c>
      <c r="L5" t="s">
        <v>19</v>
      </c>
    </row>
    <row r="6" spans="1:12" x14ac:dyDescent="0.25">
      <c r="A6" s="4" t="s">
        <v>2</v>
      </c>
      <c r="B6" s="1">
        <v>3</v>
      </c>
      <c r="C6" s="1"/>
      <c r="D6" s="1"/>
      <c r="E6" s="1"/>
      <c r="F6" s="1">
        <v>2</v>
      </c>
      <c r="G6" s="1"/>
      <c r="H6" s="1"/>
      <c r="I6" s="1">
        <v>37</v>
      </c>
      <c r="J6" s="1">
        <v>1</v>
      </c>
      <c r="K6" s="1"/>
      <c r="L6" s="1">
        <v>43</v>
      </c>
    </row>
    <row r="7" spans="1:12" x14ac:dyDescent="0.25">
      <c r="A7" s="58"/>
      <c r="B7" s="1">
        <v>3</v>
      </c>
      <c r="C7" s="1"/>
      <c r="D7" s="1"/>
      <c r="E7" s="1"/>
      <c r="F7" s="1">
        <v>2</v>
      </c>
      <c r="G7" s="1"/>
      <c r="H7" s="1"/>
      <c r="I7" s="1">
        <v>37</v>
      </c>
      <c r="J7" s="1">
        <v>1</v>
      </c>
      <c r="K7" s="1"/>
      <c r="L7" s="1">
        <v>43</v>
      </c>
    </row>
    <row r="8" spans="1:12" x14ac:dyDescent="0.25">
      <c r="A8" s="4" t="s">
        <v>4</v>
      </c>
      <c r="B8" s="1"/>
      <c r="C8" s="1">
        <v>49</v>
      </c>
      <c r="D8" s="1">
        <v>54</v>
      </c>
      <c r="E8" s="1">
        <v>70</v>
      </c>
      <c r="F8" s="1">
        <v>174</v>
      </c>
      <c r="G8" s="1">
        <v>128</v>
      </c>
      <c r="H8" s="1">
        <v>9</v>
      </c>
      <c r="I8" s="1">
        <v>210</v>
      </c>
      <c r="J8" s="1"/>
      <c r="K8" s="1">
        <v>11</v>
      </c>
      <c r="L8" s="1">
        <v>705</v>
      </c>
    </row>
    <row r="9" spans="1:12" x14ac:dyDescent="0.25">
      <c r="A9" s="58" t="s">
        <v>57</v>
      </c>
      <c r="B9" s="1"/>
      <c r="C9" s="1">
        <v>36</v>
      </c>
      <c r="D9" s="1">
        <v>38</v>
      </c>
      <c r="E9" s="1">
        <v>48</v>
      </c>
      <c r="F9" s="1">
        <v>126</v>
      </c>
      <c r="G9" s="1">
        <v>92</v>
      </c>
      <c r="H9" s="1">
        <v>9</v>
      </c>
      <c r="I9" s="1">
        <v>142</v>
      </c>
      <c r="J9" s="1"/>
      <c r="K9" s="1">
        <v>11</v>
      </c>
      <c r="L9" s="1">
        <v>502</v>
      </c>
    </row>
    <row r="10" spans="1:12" x14ac:dyDescent="0.25">
      <c r="A10" s="58" t="s">
        <v>58</v>
      </c>
      <c r="B10" s="1"/>
      <c r="C10" s="1">
        <v>13</v>
      </c>
      <c r="D10" s="1">
        <v>16</v>
      </c>
      <c r="E10" s="1">
        <v>22</v>
      </c>
      <c r="F10" s="1">
        <v>48</v>
      </c>
      <c r="G10" s="1">
        <v>36</v>
      </c>
      <c r="H10" s="1"/>
      <c r="I10" s="1">
        <v>68</v>
      </c>
      <c r="J10" s="1"/>
      <c r="K10" s="1"/>
      <c r="L10" s="1">
        <v>203</v>
      </c>
    </row>
    <row r="11" spans="1:12" x14ac:dyDescent="0.25">
      <c r="A11" s="4" t="s">
        <v>8</v>
      </c>
      <c r="B11" s="1"/>
      <c r="C11" s="1">
        <v>20</v>
      </c>
      <c r="D11" s="1"/>
      <c r="E11" s="1">
        <v>1</v>
      </c>
      <c r="F11" s="1"/>
      <c r="G11" s="1"/>
      <c r="H11" s="1"/>
      <c r="I11" s="1"/>
      <c r="J11" s="1"/>
      <c r="K11" s="1"/>
      <c r="L11" s="1">
        <v>21</v>
      </c>
    </row>
    <row r="12" spans="1:12" x14ac:dyDescent="0.25">
      <c r="A12" s="58"/>
      <c r="B12" s="1"/>
      <c r="C12" s="1">
        <v>20</v>
      </c>
      <c r="D12" s="1"/>
      <c r="E12" s="1">
        <v>1</v>
      </c>
      <c r="F12" s="1"/>
      <c r="G12" s="1"/>
      <c r="H12" s="1"/>
      <c r="I12" s="1"/>
      <c r="J12" s="1"/>
      <c r="K12" s="1"/>
      <c r="L12" s="1">
        <v>21</v>
      </c>
    </row>
    <row r="13" spans="1:12" x14ac:dyDescent="0.25">
      <c r="A13" s="4" t="s">
        <v>33</v>
      </c>
      <c r="B13" s="1"/>
      <c r="C13" s="1"/>
      <c r="D13" s="1"/>
      <c r="E13" s="1"/>
      <c r="F13" s="1">
        <v>20</v>
      </c>
      <c r="G13" s="1">
        <v>1</v>
      </c>
      <c r="H13" s="1"/>
      <c r="I13" s="1">
        <v>2</v>
      </c>
      <c r="J13" s="1"/>
      <c r="K13" s="1"/>
      <c r="L13" s="1">
        <v>23</v>
      </c>
    </row>
    <row r="14" spans="1:12" x14ac:dyDescent="0.25">
      <c r="A14" s="58"/>
      <c r="B14" s="1"/>
      <c r="C14" s="1"/>
      <c r="D14" s="1"/>
      <c r="E14" s="1"/>
      <c r="F14" s="1">
        <v>20</v>
      </c>
      <c r="G14" s="1">
        <v>1</v>
      </c>
      <c r="H14" s="1"/>
      <c r="I14" s="1">
        <v>2</v>
      </c>
      <c r="J14" s="1"/>
      <c r="K14" s="1"/>
      <c r="L14" s="1">
        <v>23</v>
      </c>
    </row>
    <row r="15" spans="1:12" x14ac:dyDescent="0.25">
      <c r="A15" s="4" t="s">
        <v>19</v>
      </c>
      <c r="B15" s="1">
        <v>3</v>
      </c>
      <c r="C15" s="1">
        <v>69</v>
      </c>
      <c r="D15" s="1">
        <v>54</v>
      </c>
      <c r="E15" s="1">
        <v>71</v>
      </c>
      <c r="F15" s="1">
        <v>196</v>
      </c>
      <c r="G15" s="1">
        <v>129</v>
      </c>
      <c r="H15" s="1">
        <v>9</v>
      </c>
      <c r="I15" s="1">
        <v>249</v>
      </c>
      <c r="J15" s="1">
        <v>1</v>
      </c>
      <c r="K15" s="1">
        <v>11</v>
      </c>
      <c r="L15" s="1">
        <v>792</v>
      </c>
    </row>
    <row r="17" spans="1:12" x14ac:dyDescent="0.25">
      <c r="A17" s="7" t="s">
        <v>25</v>
      </c>
      <c r="B17" t="s">
        <v>35</v>
      </c>
    </row>
    <row r="18" spans="1:12" x14ac:dyDescent="0.25">
      <c r="A18" s="7" t="s">
        <v>26</v>
      </c>
      <c r="B18" t="s">
        <v>30</v>
      </c>
    </row>
    <row r="20" spans="1:12" x14ac:dyDescent="0.25">
      <c r="A20" s="7" t="s">
        <v>37</v>
      </c>
      <c r="B20" s="7" t="s">
        <v>18</v>
      </c>
    </row>
    <row r="21" spans="1:12" x14ac:dyDescent="0.25">
      <c r="A21" s="7" t="s">
        <v>38</v>
      </c>
      <c r="B21" t="s">
        <v>3</v>
      </c>
      <c r="C21" t="s">
        <v>5</v>
      </c>
      <c r="D21" t="s">
        <v>6</v>
      </c>
      <c r="E21" t="s">
        <v>7</v>
      </c>
      <c r="F21" t="s">
        <v>9</v>
      </c>
      <c r="G21" t="s">
        <v>10</v>
      </c>
      <c r="H21" t="s">
        <v>11</v>
      </c>
      <c r="I21" t="s">
        <v>12</v>
      </c>
      <c r="J21" t="s">
        <v>31</v>
      </c>
      <c r="K21" t="s">
        <v>32</v>
      </c>
      <c r="L21" t="s">
        <v>19</v>
      </c>
    </row>
    <row r="22" spans="1:12" x14ac:dyDescent="0.25">
      <c r="A22" s="4" t="s">
        <v>2</v>
      </c>
      <c r="B22" s="1"/>
      <c r="C22" s="1"/>
      <c r="D22" s="1"/>
      <c r="E22" s="1">
        <v>1</v>
      </c>
      <c r="F22" s="1">
        <v>10</v>
      </c>
      <c r="G22" s="1"/>
      <c r="H22" s="1"/>
      <c r="I22" s="1"/>
      <c r="J22" s="1">
        <v>2</v>
      </c>
      <c r="K22" s="1"/>
      <c r="L22" s="1">
        <v>13</v>
      </c>
    </row>
    <row r="23" spans="1:12" x14ac:dyDescent="0.25">
      <c r="A23" s="58"/>
      <c r="B23" s="1"/>
      <c r="C23" s="1"/>
      <c r="D23" s="1"/>
      <c r="E23" s="1">
        <v>1</v>
      </c>
      <c r="F23" s="1">
        <v>10</v>
      </c>
      <c r="G23" s="1"/>
      <c r="H23" s="1"/>
      <c r="I23" s="1"/>
      <c r="J23" s="1">
        <v>2</v>
      </c>
      <c r="K23" s="1"/>
      <c r="L23" s="1">
        <v>13</v>
      </c>
    </row>
    <row r="24" spans="1:12" x14ac:dyDescent="0.25">
      <c r="A24" s="4" t="s">
        <v>4</v>
      </c>
      <c r="B24" s="1"/>
      <c r="C24" s="1">
        <v>44</v>
      </c>
      <c r="D24" s="1">
        <v>52</v>
      </c>
      <c r="E24" s="1">
        <v>67</v>
      </c>
      <c r="F24" s="1">
        <v>227</v>
      </c>
      <c r="G24" s="1">
        <v>115</v>
      </c>
      <c r="H24" s="1">
        <v>10</v>
      </c>
      <c r="I24" s="1">
        <v>255</v>
      </c>
      <c r="J24" s="1">
        <v>18</v>
      </c>
      <c r="K24" s="1">
        <v>24</v>
      </c>
      <c r="L24" s="1">
        <v>812</v>
      </c>
    </row>
    <row r="25" spans="1:12" x14ac:dyDescent="0.25">
      <c r="A25" s="58" t="s">
        <v>57</v>
      </c>
      <c r="B25" s="1"/>
      <c r="C25" s="1">
        <v>29</v>
      </c>
      <c r="D25" s="1">
        <v>30</v>
      </c>
      <c r="E25" s="1">
        <v>32</v>
      </c>
      <c r="F25" s="1">
        <v>135</v>
      </c>
      <c r="G25" s="1">
        <v>80</v>
      </c>
      <c r="H25" s="1">
        <v>10</v>
      </c>
      <c r="I25" s="1">
        <v>150</v>
      </c>
      <c r="J25" s="1">
        <v>18</v>
      </c>
      <c r="K25" s="1">
        <v>24</v>
      </c>
      <c r="L25" s="1">
        <v>508</v>
      </c>
    </row>
    <row r="26" spans="1:12" x14ac:dyDescent="0.25">
      <c r="A26" s="58" t="s">
        <v>58</v>
      </c>
      <c r="B26" s="1"/>
      <c r="C26" s="1">
        <v>15</v>
      </c>
      <c r="D26" s="1">
        <v>22</v>
      </c>
      <c r="E26" s="1">
        <v>35</v>
      </c>
      <c r="F26" s="1">
        <v>92</v>
      </c>
      <c r="G26" s="1">
        <v>35</v>
      </c>
      <c r="H26" s="1"/>
      <c r="I26" s="1">
        <v>105</v>
      </c>
      <c r="J26" s="1"/>
      <c r="K26" s="1"/>
      <c r="L26" s="1">
        <v>304</v>
      </c>
    </row>
    <row r="27" spans="1:12" x14ac:dyDescent="0.25">
      <c r="A27" s="4" t="s">
        <v>8</v>
      </c>
      <c r="B27" s="1"/>
      <c r="C27" s="1"/>
      <c r="D27" s="1">
        <v>6</v>
      </c>
      <c r="E27" s="1">
        <v>6</v>
      </c>
      <c r="F27" s="1">
        <v>15</v>
      </c>
      <c r="G27" s="1">
        <v>7</v>
      </c>
      <c r="H27" s="1"/>
      <c r="I27" s="1">
        <v>12</v>
      </c>
      <c r="J27" s="1">
        <v>3</v>
      </c>
      <c r="K27" s="1"/>
      <c r="L27" s="1">
        <v>49</v>
      </c>
    </row>
    <row r="28" spans="1:12" x14ac:dyDescent="0.25">
      <c r="A28" s="58"/>
      <c r="B28" s="1"/>
      <c r="C28" s="1"/>
      <c r="D28" s="1">
        <v>6</v>
      </c>
      <c r="E28" s="1">
        <v>6</v>
      </c>
      <c r="F28" s="1">
        <v>15</v>
      </c>
      <c r="G28" s="1">
        <v>7</v>
      </c>
      <c r="H28" s="1"/>
      <c r="I28" s="1">
        <v>12</v>
      </c>
      <c r="J28" s="1">
        <v>3</v>
      </c>
      <c r="K28" s="1"/>
      <c r="L28" s="1">
        <v>49</v>
      </c>
    </row>
    <row r="29" spans="1:12" x14ac:dyDescent="0.25">
      <c r="A29" s="4" t="s">
        <v>33</v>
      </c>
      <c r="B29" s="1">
        <v>1</v>
      </c>
      <c r="C29" s="1"/>
      <c r="D29" s="1">
        <v>9</v>
      </c>
      <c r="E29" s="1"/>
      <c r="F29" s="1">
        <v>11</v>
      </c>
      <c r="G29" s="1">
        <v>18</v>
      </c>
      <c r="H29" s="1">
        <v>2</v>
      </c>
      <c r="I29" s="1">
        <v>39</v>
      </c>
      <c r="J29" s="1">
        <v>5</v>
      </c>
      <c r="K29" s="1"/>
      <c r="L29" s="1">
        <v>85</v>
      </c>
    </row>
    <row r="30" spans="1:12" x14ac:dyDescent="0.25">
      <c r="A30" s="58"/>
      <c r="B30" s="1">
        <v>1</v>
      </c>
      <c r="C30" s="1"/>
      <c r="D30" s="1">
        <v>9</v>
      </c>
      <c r="E30" s="1"/>
      <c r="F30" s="1">
        <v>11</v>
      </c>
      <c r="G30" s="1">
        <v>18</v>
      </c>
      <c r="H30" s="1">
        <v>2</v>
      </c>
      <c r="I30" s="1">
        <v>39</v>
      </c>
      <c r="J30" s="1">
        <v>5</v>
      </c>
      <c r="K30" s="1"/>
      <c r="L30" s="1">
        <v>85</v>
      </c>
    </row>
    <row r="31" spans="1:12" x14ac:dyDescent="0.25">
      <c r="A31" s="4" t="s">
        <v>36</v>
      </c>
      <c r="B31" s="1"/>
      <c r="C31" s="1"/>
      <c r="D31" s="1"/>
      <c r="E31" s="1">
        <v>12</v>
      </c>
      <c r="F31" s="1">
        <v>3</v>
      </c>
      <c r="G31" s="1">
        <v>1</v>
      </c>
      <c r="H31" s="1">
        <v>2</v>
      </c>
      <c r="I31" s="1"/>
      <c r="J31" s="1"/>
      <c r="K31" s="1"/>
      <c r="L31" s="1">
        <v>18</v>
      </c>
    </row>
    <row r="32" spans="1:12" x14ac:dyDescent="0.25">
      <c r="A32" s="58"/>
      <c r="B32" s="1"/>
      <c r="C32" s="1"/>
      <c r="D32" s="1"/>
      <c r="E32" s="1">
        <v>12</v>
      </c>
      <c r="F32" s="1">
        <v>3</v>
      </c>
      <c r="G32" s="1">
        <v>1</v>
      </c>
      <c r="H32" s="1">
        <v>2</v>
      </c>
      <c r="I32" s="1"/>
      <c r="J32" s="1"/>
      <c r="K32" s="1"/>
      <c r="L32" s="1">
        <v>18</v>
      </c>
    </row>
    <row r="33" spans="1:12" x14ac:dyDescent="0.25">
      <c r="A33" s="4" t="s">
        <v>19</v>
      </c>
      <c r="B33" s="1">
        <v>1</v>
      </c>
      <c r="C33" s="1">
        <v>44</v>
      </c>
      <c r="D33" s="1">
        <v>67</v>
      </c>
      <c r="E33" s="1">
        <v>86</v>
      </c>
      <c r="F33" s="1">
        <v>266</v>
      </c>
      <c r="G33" s="1">
        <v>141</v>
      </c>
      <c r="H33" s="1">
        <v>14</v>
      </c>
      <c r="I33" s="1">
        <v>306</v>
      </c>
      <c r="J33" s="1">
        <v>28</v>
      </c>
      <c r="K33" s="1">
        <v>24</v>
      </c>
      <c r="L33" s="1">
        <v>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sqref="A1:F124"/>
    </sheetView>
  </sheetViews>
  <sheetFormatPr defaultRowHeight="15" x14ac:dyDescent="0.25"/>
  <cols>
    <col min="1" max="1" width="20.140625" bestFit="1" customWidth="1"/>
    <col min="2" max="2" width="22.140625" bestFit="1" customWidth="1"/>
    <col min="3" max="3" width="29.42578125" bestFit="1" customWidth="1"/>
    <col min="4" max="4" width="14.85546875" bestFit="1" customWidth="1"/>
    <col min="5" max="5" width="18" bestFit="1" customWidth="1"/>
    <col min="6" max="6" width="17" customWidth="1"/>
  </cols>
  <sheetData>
    <row r="1" spans="1:6" x14ac:dyDescent="0.25">
      <c r="A1" s="1" t="s">
        <v>25</v>
      </c>
      <c r="B1" s="1" t="s">
        <v>26</v>
      </c>
      <c r="C1" s="1" t="s">
        <v>0</v>
      </c>
      <c r="D1" s="1" t="s">
        <v>1</v>
      </c>
      <c r="E1" s="1" t="s">
        <v>56</v>
      </c>
      <c r="F1" s="1" t="s">
        <v>27</v>
      </c>
    </row>
    <row r="2" spans="1:6" x14ac:dyDescent="0.25">
      <c r="A2" s="1" t="s">
        <v>28</v>
      </c>
      <c r="B2" s="1" t="s">
        <v>29</v>
      </c>
      <c r="C2" s="1" t="s">
        <v>4</v>
      </c>
      <c r="D2" s="1" t="s">
        <v>5</v>
      </c>
      <c r="E2" s="1" t="s">
        <v>57</v>
      </c>
      <c r="F2" s="1">
        <v>3</v>
      </c>
    </row>
    <row r="3" spans="1:6" x14ac:dyDescent="0.25">
      <c r="A3" s="1" t="s">
        <v>28</v>
      </c>
      <c r="B3" s="1" t="s">
        <v>29</v>
      </c>
      <c r="C3" s="1" t="s">
        <v>4</v>
      </c>
      <c r="D3" s="1" t="s">
        <v>5</v>
      </c>
      <c r="E3" s="1" t="s">
        <v>58</v>
      </c>
      <c r="F3" s="1">
        <v>2</v>
      </c>
    </row>
    <row r="4" spans="1:6" x14ac:dyDescent="0.25">
      <c r="A4" s="1" t="s">
        <v>28</v>
      </c>
      <c r="B4" s="1" t="s">
        <v>29</v>
      </c>
      <c r="C4" s="1" t="s">
        <v>4</v>
      </c>
      <c r="D4" s="1" t="s">
        <v>9</v>
      </c>
      <c r="E4" s="1" t="s">
        <v>57</v>
      </c>
      <c r="F4" s="1">
        <v>7</v>
      </c>
    </row>
    <row r="5" spans="1:6" x14ac:dyDescent="0.25">
      <c r="A5" s="1" t="s">
        <v>28</v>
      </c>
      <c r="B5" s="1" t="s">
        <v>29</v>
      </c>
      <c r="C5" s="1" t="s">
        <v>4</v>
      </c>
      <c r="D5" s="1" t="s">
        <v>9</v>
      </c>
      <c r="E5" s="1" t="s">
        <v>58</v>
      </c>
      <c r="F5" s="1">
        <v>3</v>
      </c>
    </row>
    <row r="6" spans="1:6" x14ac:dyDescent="0.25">
      <c r="A6" s="1" t="s">
        <v>28</v>
      </c>
      <c r="B6" s="1" t="s">
        <v>29</v>
      </c>
      <c r="C6" s="1" t="s">
        <v>4</v>
      </c>
      <c r="D6" s="1" t="s">
        <v>10</v>
      </c>
      <c r="E6" s="1" t="s">
        <v>57</v>
      </c>
      <c r="F6" s="1">
        <v>4</v>
      </c>
    </row>
    <row r="7" spans="1:6" x14ac:dyDescent="0.25">
      <c r="A7" s="1" t="s">
        <v>28</v>
      </c>
      <c r="B7" s="1" t="s">
        <v>29</v>
      </c>
      <c r="C7" s="1" t="s">
        <v>4</v>
      </c>
      <c r="D7" s="1" t="s">
        <v>10</v>
      </c>
      <c r="E7" s="1" t="s">
        <v>58</v>
      </c>
      <c r="F7" s="1">
        <v>3</v>
      </c>
    </row>
    <row r="8" spans="1:6" x14ac:dyDescent="0.25">
      <c r="A8" s="1" t="s">
        <v>28</v>
      </c>
      <c r="B8" s="1" t="s">
        <v>29</v>
      </c>
      <c r="C8" s="1" t="s">
        <v>4</v>
      </c>
      <c r="D8" s="1" t="s">
        <v>12</v>
      </c>
      <c r="E8" s="1" t="s">
        <v>57</v>
      </c>
      <c r="F8" s="1">
        <v>7</v>
      </c>
    </row>
    <row r="9" spans="1:6" x14ac:dyDescent="0.25">
      <c r="A9" s="1" t="s">
        <v>28</v>
      </c>
      <c r="B9" s="1" t="s">
        <v>29</v>
      </c>
      <c r="C9" s="1" t="s">
        <v>4</v>
      </c>
      <c r="D9" s="1" t="s">
        <v>12</v>
      </c>
      <c r="E9" s="1" t="s">
        <v>58</v>
      </c>
      <c r="F9" s="1">
        <v>3</v>
      </c>
    </row>
    <row r="10" spans="1:6" x14ac:dyDescent="0.25">
      <c r="A10" s="1" t="s">
        <v>28</v>
      </c>
      <c r="B10" s="1" t="s">
        <v>30</v>
      </c>
      <c r="C10" s="1" t="s">
        <v>2</v>
      </c>
      <c r="D10" s="1" t="s">
        <v>3</v>
      </c>
      <c r="E10" s="1" t="s">
        <v>59</v>
      </c>
      <c r="F10" s="1">
        <v>3</v>
      </c>
    </row>
    <row r="11" spans="1:6" x14ac:dyDescent="0.25">
      <c r="A11" s="1" t="s">
        <v>28</v>
      </c>
      <c r="B11" s="1" t="s">
        <v>30</v>
      </c>
      <c r="C11" s="1" t="s">
        <v>2</v>
      </c>
      <c r="D11" s="1" t="s">
        <v>9</v>
      </c>
      <c r="E11" s="1" t="s">
        <v>59</v>
      </c>
      <c r="F11" s="1">
        <v>2</v>
      </c>
    </row>
    <row r="12" spans="1:6" x14ac:dyDescent="0.25">
      <c r="A12" s="1" t="s">
        <v>28</v>
      </c>
      <c r="B12" s="1" t="s">
        <v>30</v>
      </c>
      <c r="C12" s="1" t="s">
        <v>2</v>
      </c>
      <c r="D12" s="1" t="s">
        <v>12</v>
      </c>
      <c r="E12" s="1" t="s">
        <v>59</v>
      </c>
      <c r="F12" s="1">
        <v>37</v>
      </c>
    </row>
    <row r="13" spans="1:6" x14ac:dyDescent="0.25">
      <c r="A13" s="1" t="s">
        <v>28</v>
      </c>
      <c r="B13" s="1" t="s">
        <v>30</v>
      </c>
      <c r="C13" s="1" t="s">
        <v>2</v>
      </c>
      <c r="D13" s="1" t="s">
        <v>31</v>
      </c>
      <c r="E13" s="1" t="s">
        <v>59</v>
      </c>
      <c r="F13" s="1">
        <v>1</v>
      </c>
    </row>
    <row r="14" spans="1:6" x14ac:dyDescent="0.25">
      <c r="A14" s="1" t="s">
        <v>28</v>
      </c>
      <c r="B14" s="1" t="s">
        <v>30</v>
      </c>
      <c r="C14" s="1" t="s">
        <v>4</v>
      </c>
      <c r="D14" s="1" t="s">
        <v>5</v>
      </c>
      <c r="E14" s="1" t="s">
        <v>57</v>
      </c>
      <c r="F14" s="1">
        <v>36</v>
      </c>
    </row>
    <row r="15" spans="1:6" x14ac:dyDescent="0.25">
      <c r="A15" s="1" t="s">
        <v>28</v>
      </c>
      <c r="B15" s="1" t="s">
        <v>30</v>
      </c>
      <c r="C15" s="1" t="s">
        <v>4</v>
      </c>
      <c r="D15" s="1" t="s">
        <v>5</v>
      </c>
      <c r="E15" s="1" t="s">
        <v>58</v>
      </c>
      <c r="F15" s="1">
        <v>13</v>
      </c>
    </row>
    <row r="16" spans="1:6" x14ac:dyDescent="0.25">
      <c r="A16" s="1" t="s">
        <v>28</v>
      </c>
      <c r="B16" s="1" t="s">
        <v>30</v>
      </c>
      <c r="C16" s="1" t="s">
        <v>4</v>
      </c>
      <c r="D16" s="1" t="s">
        <v>6</v>
      </c>
      <c r="E16" s="1" t="s">
        <v>57</v>
      </c>
      <c r="F16" s="1">
        <v>38</v>
      </c>
    </row>
    <row r="17" spans="1:6" x14ac:dyDescent="0.25">
      <c r="A17" s="1" t="s">
        <v>28</v>
      </c>
      <c r="B17" s="1" t="s">
        <v>30</v>
      </c>
      <c r="C17" s="1" t="s">
        <v>4</v>
      </c>
      <c r="D17" s="1" t="s">
        <v>6</v>
      </c>
      <c r="E17" s="1" t="s">
        <v>58</v>
      </c>
      <c r="F17" s="1">
        <v>16</v>
      </c>
    </row>
    <row r="18" spans="1:6" x14ac:dyDescent="0.25">
      <c r="A18" s="1" t="s">
        <v>28</v>
      </c>
      <c r="B18" s="1" t="s">
        <v>30</v>
      </c>
      <c r="C18" s="1" t="s">
        <v>4</v>
      </c>
      <c r="D18" s="1" t="s">
        <v>7</v>
      </c>
      <c r="E18" s="1" t="s">
        <v>57</v>
      </c>
      <c r="F18" s="1">
        <v>48</v>
      </c>
    </row>
    <row r="19" spans="1:6" x14ac:dyDescent="0.25">
      <c r="A19" s="1" t="s">
        <v>28</v>
      </c>
      <c r="B19" s="1" t="s">
        <v>30</v>
      </c>
      <c r="C19" s="1" t="s">
        <v>4</v>
      </c>
      <c r="D19" s="1" t="s">
        <v>7</v>
      </c>
      <c r="E19" s="1" t="s">
        <v>58</v>
      </c>
      <c r="F19" s="1">
        <v>22</v>
      </c>
    </row>
    <row r="20" spans="1:6" x14ac:dyDescent="0.25">
      <c r="A20" s="1" t="s">
        <v>28</v>
      </c>
      <c r="B20" s="1" t="s">
        <v>30</v>
      </c>
      <c r="C20" s="1" t="s">
        <v>4</v>
      </c>
      <c r="D20" s="1" t="s">
        <v>9</v>
      </c>
      <c r="E20" s="1" t="s">
        <v>57</v>
      </c>
      <c r="F20" s="1">
        <v>126</v>
      </c>
    </row>
    <row r="21" spans="1:6" x14ac:dyDescent="0.25">
      <c r="A21" s="1" t="s">
        <v>28</v>
      </c>
      <c r="B21" s="1" t="s">
        <v>30</v>
      </c>
      <c r="C21" s="1" t="s">
        <v>4</v>
      </c>
      <c r="D21" s="1" t="s">
        <v>9</v>
      </c>
      <c r="E21" s="1" t="s">
        <v>58</v>
      </c>
      <c r="F21" s="1">
        <v>48</v>
      </c>
    </row>
    <row r="22" spans="1:6" x14ac:dyDescent="0.25">
      <c r="A22" s="1" t="s">
        <v>28</v>
      </c>
      <c r="B22" s="1" t="s">
        <v>30</v>
      </c>
      <c r="C22" s="1" t="s">
        <v>4</v>
      </c>
      <c r="D22" s="1" t="s">
        <v>10</v>
      </c>
      <c r="E22" s="1" t="s">
        <v>57</v>
      </c>
      <c r="F22" s="1">
        <v>92</v>
      </c>
    </row>
    <row r="23" spans="1:6" x14ac:dyDescent="0.25">
      <c r="A23" s="1" t="s">
        <v>28</v>
      </c>
      <c r="B23" s="1" t="s">
        <v>30</v>
      </c>
      <c r="C23" s="1" t="s">
        <v>4</v>
      </c>
      <c r="D23" s="1" t="s">
        <v>10</v>
      </c>
      <c r="E23" s="1" t="s">
        <v>58</v>
      </c>
      <c r="F23" s="1">
        <v>36</v>
      </c>
    </row>
    <row r="24" spans="1:6" x14ac:dyDescent="0.25">
      <c r="A24" s="1" t="s">
        <v>28</v>
      </c>
      <c r="B24" s="1" t="s">
        <v>30</v>
      </c>
      <c r="C24" s="1" t="s">
        <v>4</v>
      </c>
      <c r="D24" s="1" t="s">
        <v>11</v>
      </c>
      <c r="E24" s="1" t="s">
        <v>57</v>
      </c>
      <c r="F24" s="1">
        <v>9</v>
      </c>
    </row>
    <row r="25" spans="1:6" x14ac:dyDescent="0.25">
      <c r="A25" s="1" t="s">
        <v>28</v>
      </c>
      <c r="B25" s="1" t="s">
        <v>30</v>
      </c>
      <c r="C25" s="1" t="s">
        <v>4</v>
      </c>
      <c r="D25" s="1" t="s">
        <v>12</v>
      </c>
      <c r="E25" s="1" t="s">
        <v>57</v>
      </c>
      <c r="F25" s="1">
        <v>142</v>
      </c>
    </row>
    <row r="26" spans="1:6" x14ac:dyDescent="0.25">
      <c r="A26" s="1" t="s">
        <v>28</v>
      </c>
      <c r="B26" s="1" t="s">
        <v>30</v>
      </c>
      <c r="C26" s="1" t="s">
        <v>4</v>
      </c>
      <c r="D26" s="1" t="s">
        <v>12</v>
      </c>
      <c r="E26" s="1" t="s">
        <v>58</v>
      </c>
      <c r="F26" s="1">
        <v>68</v>
      </c>
    </row>
    <row r="27" spans="1:6" x14ac:dyDescent="0.25">
      <c r="A27" s="1" t="s">
        <v>28</v>
      </c>
      <c r="B27" s="1" t="s">
        <v>30</v>
      </c>
      <c r="C27" s="1" t="s">
        <v>4</v>
      </c>
      <c r="D27" s="1" t="s">
        <v>32</v>
      </c>
      <c r="E27" s="1" t="s">
        <v>57</v>
      </c>
      <c r="F27" s="1">
        <v>11</v>
      </c>
    </row>
    <row r="28" spans="1:6" x14ac:dyDescent="0.25">
      <c r="A28" s="1" t="s">
        <v>28</v>
      </c>
      <c r="B28" s="1" t="s">
        <v>30</v>
      </c>
      <c r="C28" s="1" t="s">
        <v>8</v>
      </c>
      <c r="D28" s="1" t="s">
        <v>5</v>
      </c>
      <c r="E28" s="1" t="s">
        <v>59</v>
      </c>
      <c r="F28" s="1">
        <v>20</v>
      </c>
    </row>
    <row r="29" spans="1:6" x14ac:dyDescent="0.25">
      <c r="A29" s="1" t="s">
        <v>28</v>
      </c>
      <c r="B29" s="1" t="s">
        <v>30</v>
      </c>
      <c r="C29" s="1" t="s">
        <v>8</v>
      </c>
      <c r="D29" s="1" t="s">
        <v>7</v>
      </c>
      <c r="E29" s="1" t="s">
        <v>59</v>
      </c>
      <c r="F29" s="1">
        <v>1</v>
      </c>
    </row>
    <row r="30" spans="1:6" x14ac:dyDescent="0.25">
      <c r="A30" s="1" t="s">
        <v>28</v>
      </c>
      <c r="B30" s="1" t="s">
        <v>30</v>
      </c>
      <c r="C30" s="1" t="s">
        <v>33</v>
      </c>
      <c r="D30" s="1" t="s">
        <v>9</v>
      </c>
      <c r="E30" s="1" t="s">
        <v>59</v>
      </c>
      <c r="F30" s="1">
        <v>20</v>
      </c>
    </row>
    <row r="31" spans="1:6" x14ac:dyDescent="0.25">
      <c r="A31" s="1" t="s">
        <v>28</v>
      </c>
      <c r="B31" s="1" t="s">
        <v>30</v>
      </c>
      <c r="C31" s="1" t="s">
        <v>33</v>
      </c>
      <c r="D31" s="1" t="s">
        <v>10</v>
      </c>
      <c r="E31" s="1" t="s">
        <v>59</v>
      </c>
      <c r="F31" s="1">
        <v>1</v>
      </c>
    </row>
    <row r="32" spans="1:6" x14ac:dyDescent="0.25">
      <c r="A32" s="1" t="s">
        <v>28</v>
      </c>
      <c r="B32" s="1" t="s">
        <v>30</v>
      </c>
      <c r="C32" s="1" t="s">
        <v>33</v>
      </c>
      <c r="D32" s="1" t="s">
        <v>12</v>
      </c>
      <c r="E32" s="1" t="s">
        <v>59</v>
      </c>
      <c r="F32" s="1">
        <v>2</v>
      </c>
    </row>
    <row r="33" spans="1:6" x14ac:dyDescent="0.25">
      <c r="A33" s="1" t="s">
        <v>28</v>
      </c>
      <c r="B33" s="1" t="s">
        <v>34</v>
      </c>
      <c r="C33" s="1" t="s">
        <v>4</v>
      </c>
      <c r="D33" s="1" t="s">
        <v>5</v>
      </c>
      <c r="E33" s="1" t="s">
        <v>57</v>
      </c>
      <c r="F33" s="1">
        <v>6</v>
      </c>
    </row>
    <row r="34" spans="1:6" x14ac:dyDescent="0.25">
      <c r="A34" s="1" t="s">
        <v>28</v>
      </c>
      <c r="B34" s="1" t="s">
        <v>34</v>
      </c>
      <c r="C34" s="1" t="s">
        <v>4</v>
      </c>
      <c r="D34" s="1" t="s">
        <v>5</v>
      </c>
      <c r="E34" s="1" t="s">
        <v>58</v>
      </c>
      <c r="F34" s="1">
        <v>2</v>
      </c>
    </row>
    <row r="35" spans="1:6" x14ac:dyDescent="0.25">
      <c r="A35" s="1" t="s">
        <v>28</v>
      </c>
      <c r="B35" s="1" t="s">
        <v>34</v>
      </c>
      <c r="C35" s="1" t="s">
        <v>4</v>
      </c>
      <c r="D35" s="1" t="s">
        <v>6</v>
      </c>
      <c r="E35" s="1" t="s">
        <v>57</v>
      </c>
      <c r="F35" s="1">
        <v>13</v>
      </c>
    </row>
    <row r="36" spans="1:6" x14ac:dyDescent="0.25">
      <c r="A36" s="1" t="s">
        <v>28</v>
      </c>
      <c r="B36" s="1" t="s">
        <v>34</v>
      </c>
      <c r="C36" s="1" t="s">
        <v>4</v>
      </c>
      <c r="D36" s="1" t="s">
        <v>6</v>
      </c>
      <c r="E36" s="1" t="s">
        <v>58</v>
      </c>
      <c r="F36" s="1">
        <v>8</v>
      </c>
    </row>
    <row r="37" spans="1:6" x14ac:dyDescent="0.25">
      <c r="A37" s="1" t="s">
        <v>28</v>
      </c>
      <c r="B37" s="1" t="s">
        <v>34</v>
      </c>
      <c r="C37" s="1" t="s">
        <v>4</v>
      </c>
      <c r="D37" s="1" t="s">
        <v>7</v>
      </c>
      <c r="E37" s="1" t="s">
        <v>57</v>
      </c>
      <c r="F37" s="1">
        <v>11</v>
      </c>
    </row>
    <row r="38" spans="1:6" x14ac:dyDescent="0.25">
      <c r="A38" s="1" t="s">
        <v>28</v>
      </c>
      <c r="B38" s="1" t="s">
        <v>34</v>
      </c>
      <c r="C38" s="1" t="s">
        <v>4</v>
      </c>
      <c r="D38" s="1" t="s">
        <v>7</v>
      </c>
      <c r="E38" s="1" t="s">
        <v>58</v>
      </c>
      <c r="F38" s="1">
        <v>5</v>
      </c>
    </row>
    <row r="39" spans="1:6" x14ac:dyDescent="0.25">
      <c r="A39" s="1" t="s">
        <v>28</v>
      </c>
      <c r="B39" s="1" t="s">
        <v>34</v>
      </c>
      <c r="C39" s="1" t="s">
        <v>4</v>
      </c>
      <c r="D39" s="1" t="s">
        <v>9</v>
      </c>
      <c r="E39" s="1" t="s">
        <v>57</v>
      </c>
      <c r="F39" s="1">
        <v>3</v>
      </c>
    </row>
    <row r="40" spans="1:6" x14ac:dyDescent="0.25">
      <c r="A40" s="1" t="s">
        <v>28</v>
      </c>
      <c r="B40" s="1" t="s">
        <v>34</v>
      </c>
      <c r="C40" s="1" t="s">
        <v>4</v>
      </c>
      <c r="D40" s="1" t="s">
        <v>9</v>
      </c>
      <c r="E40" s="1" t="s">
        <v>58</v>
      </c>
      <c r="F40" s="1">
        <v>5</v>
      </c>
    </row>
    <row r="41" spans="1:6" x14ac:dyDescent="0.25">
      <c r="A41" s="1" t="s">
        <v>28</v>
      </c>
      <c r="B41" s="1" t="s">
        <v>34</v>
      </c>
      <c r="C41" s="1" t="s">
        <v>4</v>
      </c>
      <c r="D41" s="1" t="s">
        <v>10</v>
      </c>
      <c r="E41" s="1" t="s">
        <v>57</v>
      </c>
      <c r="F41" s="1">
        <v>12</v>
      </c>
    </row>
    <row r="42" spans="1:6" x14ac:dyDescent="0.25">
      <c r="A42" s="1" t="s">
        <v>28</v>
      </c>
      <c r="B42" s="1" t="s">
        <v>34</v>
      </c>
      <c r="C42" s="1" t="s">
        <v>4</v>
      </c>
      <c r="D42" s="1" t="s">
        <v>10</v>
      </c>
      <c r="E42" s="1" t="s">
        <v>58</v>
      </c>
      <c r="F42" s="1">
        <v>9</v>
      </c>
    </row>
    <row r="43" spans="1:6" x14ac:dyDescent="0.25">
      <c r="A43" s="1" t="s">
        <v>28</v>
      </c>
      <c r="B43" s="1" t="s">
        <v>34</v>
      </c>
      <c r="C43" s="1" t="s">
        <v>4</v>
      </c>
      <c r="D43" s="1" t="s">
        <v>11</v>
      </c>
      <c r="E43" s="1" t="s">
        <v>57</v>
      </c>
      <c r="F43" s="1">
        <v>3</v>
      </c>
    </row>
    <row r="44" spans="1:6" x14ac:dyDescent="0.25">
      <c r="A44" s="1" t="s">
        <v>28</v>
      </c>
      <c r="B44" s="1" t="s">
        <v>34</v>
      </c>
      <c r="C44" s="1" t="s">
        <v>4</v>
      </c>
      <c r="D44" s="1" t="s">
        <v>12</v>
      </c>
      <c r="E44" s="1" t="s">
        <v>57</v>
      </c>
      <c r="F44" s="1">
        <v>37</v>
      </c>
    </row>
    <row r="45" spans="1:6" x14ac:dyDescent="0.25">
      <c r="A45" s="1" t="s">
        <v>28</v>
      </c>
      <c r="B45" s="1" t="s">
        <v>34</v>
      </c>
      <c r="C45" s="1" t="s">
        <v>4</v>
      </c>
      <c r="D45" s="1" t="s">
        <v>12</v>
      </c>
      <c r="E45" s="1" t="s">
        <v>58</v>
      </c>
      <c r="F45" s="1">
        <v>15</v>
      </c>
    </row>
    <row r="46" spans="1:6" x14ac:dyDescent="0.25">
      <c r="A46" s="1" t="s">
        <v>28</v>
      </c>
      <c r="B46" s="1" t="s">
        <v>34</v>
      </c>
      <c r="C46" s="1" t="s">
        <v>4</v>
      </c>
      <c r="D46" s="1" t="s">
        <v>32</v>
      </c>
      <c r="E46" s="1" t="s">
        <v>57</v>
      </c>
      <c r="F46" s="1">
        <v>3</v>
      </c>
    </row>
    <row r="47" spans="1:6" x14ac:dyDescent="0.25">
      <c r="A47" s="1" t="s">
        <v>35</v>
      </c>
      <c r="B47" s="1" t="s">
        <v>29</v>
      </c>
      <c r="C47" s="1" t="s">
        <v>4</v>
      </c>
      <c r="D47" s="1" t="s">
        <v>5</v>
      </c>
      <c r="E47" s="1" t="s">
        <v>58</v>
      </c>
      <c r="F47" s="1">
        <v>1</v>
      </c>
    </row>
    <row r="48" spans="1:6" x14ac:dyDescent="0.25">
      <c r="A48" s="1" t="s">
        <v>35</v>
      </c>
      <c r="B48" s="1" t="s">
        <v>29</v>
      </c>
      <c r="C48" s="1" t="s">
        <v>4</v>
      </c>
      <c r="D48" s="1" t="s">
        <v>9</v>
      </c>
      <c r="E48" s="1" t="s">
        <v>57</v>
      </c>
      <c r="F48" s="1">
        <v>5</v>
      </c>
    </row>
    <row r="49" spans="1:6" x14ac:dyDescent="0.25">
      <c r="A49" s="1" t="s">
        <v>35</v>
      </c>
      <c r="B49" s="1" t="s">
        <v>29</v>
      </c>
      <c r="C49" s="1" t="s">
        <v>4</v>
      </c>
      <c r="D49" s="1" t="s">
        <v>9</v>
      </c>
      <c r="E49" s="1" t="s">
        <v>58</v>
      </c>
      <c r="F49" s="1">
        <v>2</v>
      </c>
    </row>
    <row r="50" spans="1:6" x14ac:dyDescent="0.25">
      <c r="A50" s="1" t="s">
        <v>35</v>
      </c>
      <c r="B50" s="1" t="s">
        <v>29</v>
      </c>
      <c r="C50" s="1" t="s">
        <v>4</v>
      </c>
      <c r="D50" s="1" t="s">
        <v>10</v>
      </c>
      <c r="E50" s="1" t="s">
        <v>57</v>
      </c>
      <c r="F50" s="1">
        <v>5</v>
      </c>
    </row>
    <row r="51" spans="1:6" x14ac:dyDescent="0.25">
      <c r="A51" s="1" t="s">
        <v>35</v>
      </c>
      <c r="B51" s="1" t="s">
        <v>29</v>
      </c>
      <c r="C51" s="1" t="s">
        <v>4</v>
      </c>
      <c r="D51" s="1" t="s">
        <v>12</v>
      </c>
      <c r="E51" s="1" t="s">
        <v>57</v>
      </c>
      <c r="F51" s="1">
        <v>4</v>
      </c>
    </row>
    <row r="52" spans="1:6" x14ac:dyDescent="0.25">
      <c r="A52" s="1" t="s">
        <v>35</v>
      </c>
      <c r="B52" s="1" t="s">
        <v>29</v>
      </c>
      <c r="C52" s="1" t="s">
        <v>4</v>
      </c>
      <c r="D52" s="1" t="s">
        <v>12</v>
      </c>
      <c r="E52" s="1" t="s">
        <v>58</v>
      </c>
      <c r="F52" s="1">
        <v>7</v>
      </c>
    </row>
    <row r="53" spans="1:6" x14ac:dyDescent="0.25">
      <c r="A53" s="1" t="s">
        <v>35</v>
      </c>
      <c r="B53" s="1" t="s">
        <v>17</v>
      </c>
      <c r="C53" s="1" t="s">
        <v>2</v>
      </c>
      <c r="D53" s="1" t="s">
        <v>3</v>
      </c>
      <c r="E53" s="1" t="s">
        <v>59</v>
      </c>
      <c r="F53" s="1">
        <v>1</v>
      </c>
    </row>
    <row r="54" spans="1:6" x14ac:dyDescent="0.25">
      <c r="A54" s="1" t="s">
        <v>35</v>
      </c>
      <c r="B54" s="1" t="s">
        <v>17</v>
      </c>
      <c r="C54" s="1" t="s">
        <v>2</v>
      </c>
      <c r="D54" s="1" t="s">
        <v>7</v>
      </c>
      <c r="E54" s="1" t="s">
        <v>59</v>
      </c>
      <c r="F54" s="1">
        <v>1</v>
      </c>
    </row>
    <row r="55" spans="1:6" x14ac:dyDescent="0.25">
      <c r="A55" s="1" t="s">
        <v>35</v>
      </c>
      <c r="B55" s="1" t="s">
        <v>17</v>
      </c>
      <c r="C55" s="1" t="s">
        <v>2</v>
      </c>
      <c r="D55" s="1" t="s">
        <v>12</v>
      </c>
      <c r="E55" s="1" t="s">
        <v>59</v>
      </c>
      <c r="F55" s="1">
        <v>12</v>
      </c>
    </row>
    <row r="56" spans="1:6" x14ac:dyDescent="0.25">
      <c r="A56" s="1" t="s">
        <v>35</v>
      </c>
      <c r="B56" s="1" t="s">
        <v>17</v>
      </c>
      <c r="C56" s="1" t="s">
        <v>4</v>
      </c>
      <c r="D56" s="1" t="s">
        <v>5</v>
      </c>
      <c r="E56" s="1" t="s">
        <v>57</v>
      </c>
      <c r="F56" s="1">
        <v>9</v>
      </c>
    </row>
    <row r="57" spans="1:6" x14ac:dyDescent="0.25">
      <c r="A57" s="1" t="s">
        <v>35</v>
      </c>
      <c r="B57" s="1" t="s">
        <v>17</v>
      </c>
      <c r="C57" s="1" t="s">
        <v>4</v>
      </c>
      <c r="D57" s="1" t="s">
        <v>5</v>
      </c>
      <c r="E57" s="1" t="s">
        <v>58</v>
      </c>
      <c r="F57" s="1">
        <v>8</v>
      </c>
    </row>
    <row r="58" spans="1:6" x14ac:dyDescent="0.25">
      <c r="A58" s="1" t="s">
        <v>35</v>
      </c>
      <c r="B58" s="1" t="s">
        <v>17</v>
      </c>
      <c r="C58" s="1" t="s">
        <v>4</v>
      </c>
      <c r="D58" s="1" t="s">
        <v>6</v>
      </c>
      <c r="E58" s="1" t="s">
        <v>57</v>
      </c>
      <c r="F58" s="1">
        <v>8</v>
      </c>
    </row>
    <row r="59" spans="1:6" x14ac:dyDescent="0.25">
      <c r="A59" s="1" t="s">
        <v>35</v>
      </c>
      <c r="B59" s="1" t="s">
        <v>17</v>
      </c>
      <c r="C59" s="1" t="s">
        <v>4</v>
      </c>
      <c r="D59" s="1" t="s">
        <v>6</v>
      </c>
      <c r="E59" s="1" t="s">
        <v>58</v>
      </c>
      <c r="F59" s="1">
        <v>5</v>
      </c>
    </row>
    <row r="60" spans="1:6" x14ac:dyDescent="0.25">
      <c r="A60" s="1" t="s">
        <v>35</v>
      </c>
      <c r="B60" s="1" t="s">
        <v>17</v>
      </c>
      <c r="C60" s="1" t="s">
        <v>4</v>
      </c>
      <c r="D60" s="1" t="s">
        <v>7</v>
      </c>
      <c r="E60" s="1" t="s">
        <v>57</v>
      </c>
      <c r="F60" s="1">
        <v>3</v>
      </c>
    </row>
    <row r="61" spans="1:6" x14ac:dyDescent="0.25">
      <c r="A61" s="1" t="s">
        <v>35</v>
      </c>
      <c r="B61" s="1" t="s">
        <v>17</v>
      </c>
      <c r="C61" s="1" t="s">
        <v>4</v>
      </c>
      <c r="D61" s="1" t="s">
        <v>7</v>
      </c>
      <c r="E61" s="1" t="s">
        <v>58</v>
      </c>
      <c r="F61" s="1">
        <v>5</v>
      </c>
    </row>
    <row r="62" spans="1:6" x14ac:dyDescent="0.25">
      <c r="A62" s="1" t="s">
        <v>35</v>
      </c>
      <c r="B62" s="1" t="s">
        <v>17</v>
      </c>
      <c r="C62" s="1" t="s">
        <v>4</v>
      </c>
      <c r="D62" s="1" t="s">
        <v>9</v>
      </c>
      <c r="E62" s="1" t="s">
        <v>57</v>
      </c>
      <c r="F62" s="1">
        <v>19</v>
      </c>
    </row>
    <row r="63" spans="1:6" x14ac:dyDescent="0.25">
      <c r="A63" s="1" t="s">
        <v>35</v>
      </c>
      <c r="B63" s="1" t="s">
        <v>17</v>
      </c>
      <c r="C63" s="1" t="s">
        <v>4</v>
      </c>
      <c r="D63" s="1" t="s">
        <v>9</v>
      </c>
      <c r="E63" s="1" t="s">
        <v>58</v>
      </c>
      <c r="F63" s="1">
        <v>9</v>
      </c>
    </row>
    <row r="64" spans="1:6" x14ac:dyDescent="0.25">
      <c r="A64" s="1" t="s">
        <v>35</v>
      </c>
      <c r="B64" s="1" t="s">
        <v>17</v>
      </c>
      <c r="C64" s="1" t="s">
        <v>4</v>
      </c>
      <c r="D64" s="1" t="s">
        <v>10</v>
      </c>
      <c r="E64" s="1" t="s">
        <v>57</v>
      </c>
      <c r="F64" s="1">
        <v>2</v>
      </c>
    </row>
    <row r="65" spans="1:6" x14ac:dyDescent="0.25">
      <c r="A65" s="1" t="s">
        <v>35</v>
      </c>
      <c r="B65" s="1" t="s">
        <v>17</v>
      </c>
      <c r="C65" s="1" t="s">
        <v>4</v>
      </c>
      <c r="D65" s="1" t="s">
        <v>10</v>
      </c>
      <c r="E65" s="1" t="s">
        <v>58</v>
      </c>
      <c r="F65" s="1">
        <v>5</v>
      </c>
    </row>
    <row r="66" spans="1:6" x14ac:dyDescent="0.25">
      <c r="A66" s="1" t="s">
        <v>35</v>
      </c>
      <c r="B66" s="1" t="s">
        <v>17</v>
      </c>
      <c r="C66" s="1" t="s">
        <v>4</v>
      </c>
      <c r="D66" s="1" t="s">
        <v>11</v>
      </c>
      <c r="E66" s="1" t="s">
        <v>57</v>
      </c>
      <c r="F66" s="1">
        <v>4</v>
      </c>
    </row>
    <row r="67" spans="1:6" x14ac:dyDescent="0.25">
      <c r="A67" s="1" t="s">
        <v>35</v>
      </c>
      <c r="B67" s="1" t="s">
        <v>17</v>
      </c>
      <c r="C67" s="1" t="s">
        <v>4</v>
      </c>
      <c r="D67" s="1" t="s">
        <v>12</v>
      </c>
      <c r="E67" s="1" t="s">
        <v>57</v>
      </c>
      <c r="F67" s="1">
        <v>38</v>
      </c>
    </row>
    <row r="68" spans="1:6" x14ac:dyDescent="0.25">
      <c r="A68" s="1" t="s">
        <v>35</v>
      </c>
      <c r="B68" s="1" t="s">
        <v>17</v>
      </c>
      <c r="C68" s="1" t="s">
        <v>4</v>
      </c>
      <c r="D68" s="1" t="s">
        <v>12</v>
      </c>
      <c r="E68" s="1" t="s">
        <v>58</v>
      </c>
      <c r="F68" s="1">
        <v>25</v>
      </c>
    </row>
    <row r="69" spans="1:6" x14ac:dyDescent="0.25">
      <c r="A69" s="1" t="s">
        <v>35</v>
      </c>
      <c r="B69" s="1" t="s">
        <v>17</v>
      </c>
      <c r="C69" s="1" t="s">
        <v>8</v>
      </c>
      <c r="D69" s="1" t="s">
        <v>7</v>
      </c>
      <c r="E69" s="1" t="s">
        <v>59</v>
      </c>
      <c r="F69" s="1">
        <v>13</v>
      </c>
    </row>
    <row r="70" spans="1:6" x14ac:dyDescent="0.25">
      <c r="A70" s="1" t="s">
        <v>35</v>
      </c>
      <c r="B70" s="1" t="s">
        <v>30</v>
      </c>
      <c r="C70" s="1" t="s">
        <v>2</v>
      </c>
      <c r="D70" s="1" t="s">
        <v>7</v>
      </c>
      <c r="E70" s="1" t="s">
        <v>59</v>
      </c>
      <c r="F70" s="1">
        <v>1</v>
      </c>
    </row>
    <row r="71" spans="1:6" x14ac:dyDescent="0.25">
      <c r="A71" s="1" t="s">
        <v>35</v>
      </c>
      <c r="B71" s="1" t="s">
        <v>30</v>
      </c>
      <c r="C71" s="1" t="s">
        <v>2</v>
      </c>
      <c r="D71" s="1" t="s">
        <v>9</v>
      </c>
      <c r="E71" s="1" t="s">
        <v>59</v>
      </c>
      <c r="F71" s="1">
        <v>10</v>
      </c>
    </row>
    <row r="72" spans="1:6" x14ac:dyDescent="0.25">
      <c r="A72" s="1" t="s">
        <v>35</v>
      </c>
      <c r="B72" s="1" t="s">
        <v>30</v>
      </c>
      <c r="C72" s="1" t="s">
        <v>2</v>
      </c>
      <c r="D72" s="1" t="s">
        <v>31</v>
      </c>
      <c r="E72" s="1" t="s">
        <v>59</v>
      </c>
      <c r="F72" s="1">
        <v>2</v>
      </c>
    </row>
    <row r="73" spans="1:6" x14ac:dyDescent="0.25">
      <c r="A73" s="1" t="s">
        <v>35</v>
      </c>
      <c r="B73" s="1" t="s">
        <v>30</v>
      </c>
      <c r="C73" s="1" t="s">
        <v>4</v>
      </c>
      <c r="D73" s="1" t="s">
        <v>5</v>
      </c>
      <c r="E73" s="1" t="s">
        <v>57</v>
      </c>
      <c r="F73" s="1">
        <v>29</v>
      </c>
    </row>
    <row r="74" spans="1:6" x14ac:dyDescent="0.25">
      <c r="A74" s="1" t="s">
        <v>35</v>
      </c>
      <c r="B74" s="1" t="s">
        <v>30</v>
      </c>
      <c r="C74" s="1" t="s">
        <v>4</v>
      </c>
      <c r="D74" s="1" t="s">
        <v>5</v>
      </c>
      <c r="E74" s="1" t="s">
        <v>58</v>
      </c>
      <c r="F74" s="1">
        <v>15</v>
      </c>
    </row>
    <row r="75" spans="1:6" x14ac:dyDescent="0.25">
      <c r="A75" s="1" t="s">
        <v>35</v>
      </c>
      <c r="B75" s="1" t="s">
        <v>30</v>
      </c>
      <c r="C75" s="1" t="s">
        <v>4</v>
      </c>
      <c r="D75" s="1" t="s">
        <v>6</v>
      </c>
      <c r="E75" s="1" t="s">
        <v>57</v>
      </c>
      <c r="F75" s="1">
        <v>30</v>
      </c>
    </row>
    <row r="76" spans="1:6" x14ac:dyDescent="0.25">
      <c r="A76" s="1" t="s">
        <v>35</v>
      </c>
      <c r="B76" s="1" t="s">
        <v>30</v>
      </c>
      <c r="C76" s="1" t="s">
        <v>4</v>
      </c>
      <c r="D76" s="1" t="s">
        <v>6</v>
      </c>
      <c r="E76" s="1" t="s">
        <v>58</v>
      </c>
      <c r="F76" s="1">
        <v>22</v>
      </c>
    </row>
    <row r="77" spans="1:6" x14ac:dyDescent="0.25">
      <c r="A77" s="1" t="s">
        <v>35</v>
      </c>
      <c r="B77" s="1" t="s">
        <v>30</v>
      </c>
      <c r="C77" s="1" t="s">
        <v>4</v>
      </c>
      <c r="D77" s="1" t="s">
        <v>7</v>
      </c>
      <c r="E77" s="1" t="s">
        <v>57</v>
      </c>
      <c r="F77" s="1">
        <v>32</v>
      </c>
    </row>
    <row r="78" spans="1:6" x14ac:dyDescent="0.25">
      <c r="A78" s="1" t="s">
        <v>35</v>
      </c>
      <c r="B78" s="1" t="s">
        <v>30</v>
      </c>
      <c r="C78" s="1" t="s">
        <v>4</v>
      </c>
      <c r="D78" s="1" t="s">
        <v>7</v>
      </c>
      <c r="E78" s="1" t="s">
        <v>58</v>
      </c>
      <c r="F78" s="1">
        <v>35</v>
      </c>
    </row>
    <row r="79" spans="1:6" x14ac:dyDescent="0.25">
      <c r="A79" s="1" t="s">
        <v>35</v>
      </c>
      <c r="B79" s="1" t="s">
        <v>30</v>
      </c>
      <c r="C79" s="1" t="s">
        <v>4</v>
      </c>
      <c r="D79" s="1" t="s">
        <v>9</v>
      </c>
      <c r="E79" s="1" t="s">
        <v>57</v>
      </c>
      <c r="F79" s="1">
        <v>135</v>
      </c>
    </row>
    <row r="80" spans="1:6" x14ac:dyDescent="0.25">
      <c r="A80" s="1" t="s">
        <v>35</v>
      </c>
      <c r="B80" s="1" t="s">
        <v>30</v>
      </c>
      <c r="C80" s="1" t="s">
        <v>4</v>
      </c>
      <c r="D80" s="1" t="s">
        <v>9</v>
      </c>
      <c r="E80" s="1" t="s">
        <v>58</v>
      </c>
      <c r="F80" s="1">
        <v>92</v>
      </c>
    </row>
    <row r="81" spans="1:6" x14ac:dyDescent="0.25">
      <c r="A81" s="1" t="s">
        <v>35</v>
      </c>
      <c r="B81" s="1" t="s">
        <v>30</v>
      </c>
      <c r="C81" s="1" t="s">
        <v>4</v>
      </c>
      <c r="D81" s="1" t="s">
        <v>10</v>
      </c>
      <c r="E81" s="1" t="s">
        <v>57</v>
      </c>
      <c r="F81" s="1">
        <v>80</v>
      </c>
    </row>
    <row r="82" spans="1:6" x14ac:dyDescent="0.25">
      <c r="A82" s="1" t="s">
        <v>35</v>
      </c>
      <c r="B82" s="1" t="s">
        <v>30</v>
      </c>
      <c r="C82" s="1" t="s">
        <v>4</v>
      </c>
      <c r="D82" s="1" t="s">
        <v>10</v>
      </c>
      <c r="E82" s="1" t="s">
        <v>58</v>
      </c>
      <c r="F82" s="1">
        <v>35</v>
      </c>
    </row>
    <row r="83" spans="1:6" x14ac:dyDescent="0.25">
      <c r="A83" s="1" t="s">
        <v>35</v>
      </c>
      <c r="B83" s="1" t="s">
        <v>30</v>
      </c>
      <c r="C83" s="1" t="s">
        <v>4</v>
      </c>
      <c r="D83" s="1" t="s">
        <v>11</v>
      </c>
      <c r="E83" s="1" t="s">
        <v>57</v>
      </c>
      <c r="F83" s="1">
        <v>10</v>
      </c>
    </row>
    <row r="84" spans="1:6" x14ac:dyDescent="0.25">
      <c r="A84" s="1" t="s">
        <v>35</v>
      </c>
      <c r="B84" s="1" t="s">
        <v>30</v>
      </c>
      <c r="C84" s="1" t="s">
        <v>4</v>
      </c>
      <c r="D84" s="1" t="s">
        <v>12</v>
      </c>
      <c r="E84" s="1" t="s">
        <v>57</v>
      </c>
      <c r="F84" s="1">
        <v>150</v>
      </c>
    </row>
    <row r="85" spans="1:6" x14ac:dyDescent="0.25">
      <c r="A85" s="1" t="s">
        <v>35</v>
      </c>
      <c r="B85" s="1" t="s">
        <v>30</v>
      </c>
      <c r="C85" s="1" t="s">
        <v>4</v>
      </c>
      <c r="D85" s="1" t="s">
        <v>12</v>
      </c>
      <c r="E85" s="1" t="s">
        <v>58</v>
      </c>
      <c r="F85" s="1">
        <v>105</v>
      </c>
    </row>
    <row r="86" spans="1:6" x14ac:dyDescent="0.25">
      <c r="A86" s="1" t="s">
        <v>35</v>
      </c>
      <c r="B86" s="1" t="s">
        <v>30</v>
      </c>
      <c r="C86" s="1" t="s">
        <v>4</v>
      </c>
      <c r="D86" s="1" t="s">
        <v>31</v>
      </c>
      <c r="E86" s="1" t="s">
        <v>57</v>
      </c>
      <c r="F86" s="1">
        <v>18</v>
      </c>
    </row>
    <row r="87" spans="1:6" x14ac:dyDescent="0.25">
      <c r="A87" s="1" t="s">
        <v>35</v>
      </c>
      <c r="B87" s="1" t="s">
        <v>30</v>
      </c>
      <c r="C87" s="1" t="s">
        <v>4</v>
      </c>
      <c r="D87" s="1" t="s">
        <v>32</v>
      </c>
      <c r="E87" s="1" t="s">
        <v>57</v>
      </c>
      <c r="F87" s="1">
        <v>24</v>
      </c>
    </row>
    <row r="88" spans="1:6" x14ac:dyDescent="0.25">
      <c r="A88" s="1" t="s">
        <v>35</v>
      </c>
      <c r="B88" s="1" t="s">
        <v>30</v>
      </c>
      <c r="C88" s="1" t="s">
        <v>8</v>
      </c>
      <c r="D88" s="1" t="s">
        <v>6</v>
      </c>
      <c r="E88" s="1" t="s">
        <v>59</v>
      </c>
      <c r="F88" s="1">
        <v>6</v>
      </c>
    </row>
    <row r="89" spans="1:6" x14ac:dyDescent="0.25">
      <c r="A89" s="1" t="s">
        <v>35</v>
      </c>
      <c r="B89" s="1" t="s">
        <v>30</v>
      </c>
      <c r="C89" s="1" t="s">
        <v>8</v>
      </c>
      <c r="D89" s="1" t="s">
        <v>7</v>
      </c>
      <c r="E89" s="1" t="s">
        <v>59</v>
      </c>
      <c r="F89" s="1">
        <v>6</v>
      </c>
    </row>
    <row r="90" spans="1:6" x14ac:dyDescent="0.25">
      <c r="A90" s="1" t="s">
        <v>35</v>
      </c>
      <c r="B90" s="1" t="s">
        <v>30</v>
      </c>
      <c r="C90" s="1" t="s">
        <v>8</v>
      </c>
      <c r="D90" s="1" t="s">
        <v>9</v>
      </c>
      <c r="E90" s="1" t="s">
        <v>59</v>
      </c>
      <c r="F90" s="1">
        <v>15</v>
      </c>
    </row>
    <row r="91" spans="1:6" x14ac:dyDescent="0.25">
      <c r="A91" s="1" t="s">
        <v>35</v>
      </c>
      <c r="B91" s="1" t="s">
        <v>30</v>
      </c>
      <c r="C91" s="1" t="s">
        <v>8</v>
      </c>
      <c r="D91" s="1" t="s">
        <v>10</v>
      </c>
      <c r="E91" s="1" t="s">
        <v>59</v>
      </c>
      <c r="F91" s="1">
        <v>7</v>
      </c>
    </row>
    <row r="92" spans="1:6" x14ac:dyDescent="0.25">
      <c r="A92" s="1" t="s">
        <v>35</v>
      </c>
      <c r="B92" s="1" t="s">
        <v>30</v>
      </c>
      <c r="C92" s="1" t="s">
        <v>8</v>
      </c>
      <c r="D92" s="1" t="s">
        <v>12</v>
      </c>
      <c r="E92" s="1" t="s">
        <v>59</v>
      </c>
      <c r="F92" s="1">
        <v>12</v>
      </c>
    </row>
    <row r="93" spans="1:6" x14ac:dyDescent="0.25">
      <c r="A93" s="1" t="s">
        <v>35</v>
      </c>
      <c r="B93" s="1" t="s">
        <v>30</v>
      </c>
      <c r="C93" s="1" t="s">
        <v>8</v>
      </c>
      <c r="D93" s="1" t="s">
        <v>31</v>
      </c>
      <c r="E93" s="1" t="s">
        <v>59</v>
      </c>
      <c r="F93" s="1">
        <v>3</v>
      </c>
    </row>
    <row r="94" spans="1:6" x14ac:dyDescent="0.25">
      <c r="A94" s="1" t="s">
        <v>35</v>
      </c>
      <c r="B94" s="1" t="s">
        <v>30</v>
      </c>
      <c r="C94" s="1" t="s">
        <v>33</v>
      </c>
      <c r="D94" s="1" t="s">
        <v>3</v>
      </c>
      <c r="E94" s="1" t="s">
        <v>59</v>
      </c>
      <c r="F94" s="1">
        <v>1</v>
      </c>
    </row>
    <row r="95" spans="1:6" x14ac:dyDescent="0.25">
      <c r="A95" s="1" t="s">
        <v>35</v>
      </c>
      <c r="B95" s="1" t="s">
        <v>30</v>
      </c>
      <c r="C95" s="1" t="s">
        <v>33</v>
      </c>
      <c r="D95" s="1" t="s">
        <v>6</v>
      </c>
      <c r="E95" s="1" t="s">
        <v>59</v>
      </c>
      <c r="F95" s="1">
        <v>9</v>
      </c>
    </row>
    <row r="96" spans="1:6" x14ac:dyDescent="0.25">
      <c r="A96" s="1" t="s">
        <v>35</v>
      </c>
      <c r="B96" s="1" t="s">
        <v>30</v>
      </c>
      <c r="C96" s="1" t="s">
        <v>33</v>
      </c>
      <c r="D96" s="1" t="s">
        <v>9</v>
      </c>
      <c r="E96" s="1" t="s">
        <v>59</v>
      </c>
      <c r="F96" s="1">
        <v>11</v>
      </c>
    </row>
    <row r="97" spans="1:6" x14ac:dyDescent="0.25">
      <c r="A97" s="1" t="s">
        <v>35</v>
      </c>
      <c r="B97" s="1" t="s">
        <v>30</v>
      </c>
      <c r="C97" s="1" t="s">
        <v>33</v>
      </c>
      <c r="D97" s="1" t="s">
        <v>10</v>
      </c>
      <c r="E97" s="1" t="s">
        <v>59</v>
      </c>
      <c r="F97" s="1">
        <v>18</v>
      </c>
    </row>
    <row r="98" spans="1:6" x14ac:dyDescent="0.25">
      <c r="A98" s="1" t="s">
        <v>35</v>
      </c>
      <c r="B98" s="1" t="s">
        <v>30</v>
      </c>
      <c r="C98" s="1" t="s">
        <v>33</v>
      </c>
      <c r="D98" s="1" t="s">
        <v>11</v>
      </c>
      <c r="E98" s="1" t="s">
        <v>59</v>
      </c>
      <c r="F98" s="1">
        <v>2</v>
      </c>
    </row>
    <row r="99" spans="1:6" x14ac:dyDescent="0.25">
      <c r="A99" s="1" t="s">
        <v>35</v>
      </c>
      <c r="B99" s="1" t="s">
        <v>30</v>
      </c>
      <c r="C99" s="1" t="s">
        <v>33</v>
      </c>
      <c r="D99" s="1" t="s">
        <v>12</v>
      </c>
      <c r="E99" s="1" t="s">
        <v>59</v>
      </c>
      <c r="F99" s="1">
        <v>39</v>
      </c>
    </row>
    <row r="100" spans="1:6" x14ac:dyDescent="0.25">
      <c r="A100" s="1" t="s">
        <v>35</v>
      </c>
      <c r="B100" s="1" t="s">
        <v>30</v>
      </c>
      <c r="C100" s="1" t="s">
        <v>33</v>
      </c>
      <c r="D100" s="1" t="s">
        <v>31</v>
      </c>
      <c r="E100" s="1" t="s">
        <v>59</v>
      </c>
      <c r="F100" s="1">
        <v>5</v>
      </c>
    </row>
    <row r="101" spans="1:6" x14ac:dyDescent="0.25">
      <c r="A101" s="1" t="s">
        <v>35</v>
      </c>
      <c r="B101" s="1" t="s">
        <v>30</v>
      </c>
      <c r="C101" s="1" t="s">
        <v>36</v>
      </c>
      <c r="D101" s="1" t="s">
        <v>7</v>
      </c>
      <c r="E101" s="1" t="s">
        <v>59</v>
      </c>
      <c r="F101" s="1">
        <v>12</v>
      </c>
    </row>
    <row r="102" spans="1:6" x14ac:dyDescent="0.25">
      <c r="A102" s="1" t="s">
        <v>35</v>
      </c>
      <c r="B102" s="1" t="s">
        <v>30</v>
      </c>
      <c r="C102" s="1" t="s">
        <v>36</v>
      </c>
      <c r="D102" s="1" t="s">
        <v>9</v>
      </c>
      <c r="E102" s="1" t="s">
        <v>59</v>
      </c>
      <c r="F102" s="1">
        <v>3</v>
      </c>
    </row>
    <row r="103" spans="1:6" x14ac:dyDescent="0.25">
      <c r="A103" s="1" t="s">
        <v>35</v>
      </c>
      <c r="B103" s="1" t="s">
        <v>30</v>
      </c>
      <c r="C103" s="1" t="s">
        <v>36</v>
      </c>
      <c r="D103" s="1" t="s">
        <v>10</v>
      </c>
      <c r="E103" s="1" t="s">
        <v>59</v>
      </c>
      <c r="F103" s="1">
        <v>1</v>
      </c>
    </row>
    <row r="104" spans="1:6" x14ac:dyDescent="0.25">
      <c r="A104" s="1" t="s">
        <v>35</v>
      </c>
      <c r="B104" s="1" t="s">
        <v>30</v>
      </c>
      <c r="C104" s="1" t="s">
        <v>36</v>
      </c>
      <c r="D104" s="1" t="s">
        <v>11</v>
      </c>
      <c r="E104" s="1" t="s">
        <v>59</v>
      </c>
      <c r="F104" s="1">
        <v>2</v>
      </c>
    </row>
    <row r="105" spans="1:6" x14ac:dyDescent="0.25">
      <c r="A105" s="1" t="s">
        <v>35</v>
      </c>
      <c r="B105" s="1" t="s">
        <v>34</v>
      </c>
      <c r="C105" s="1" t="s">
        <v>4</v>
      </c>
      <c r="D105" s="1" t="s">
        <v>5</v>
      </c>
      <c r="E105" s="1" t="s">
        <v>57</v>
      </c>
      <c r="F105" s="1">
        <v>23</v>
      </c>
    </row>
    <row r="106" spans="1:6" x14ac:dyDescent="0.25">
      <c r="A106" s="1" t="s">
        <v>35</v>
      </c>
      <c r="B106" s="1" t="s">
        <v>34</v>
      </c>
      <c r="C106" s="1" t="s">
        <v>4</v>
      </c>
      <c r="D106" s="1" t="s">
        <v>5</v>
      </c>
      <c r="E106" s="1" t="s">
        <v>58</v>
      </c>
      <c r="F106" s="1">
        <v>21</v>
      </c>
    </row>
    <row r="107" spans="1:6" x14ac:dyDescent="0.25">
      <c r="A107" s="1" t="s">
        <v>35</v>
      </c>
      <c r="B107" s="1" t="s">
        <v>34</v>
      </c>
      <c r="C107" s="1" t="s">
        <v>4</v>
      </c>
      <c r="D107" s="1" t="s">
        <v>6</v>
      </c>
      <c r="E107" s="1" t="s">
        <v>57</v>
      </c>
      <c r="F107" s="1">
        <v>57</v>
      </c>
    </row>
    <row r="108" spans="1:6" x14ac:dyDescent="0.25">
      <c r="A108" s="1" t="s">
        <v>35</v>
      </c>
      <c r="B108" s="1" t="s">
        <v>34</v>
      </c>
      <c r="C108" s="1" t="s">
        <v>4</v>
      </c>
      <c r="D108" s="1" t="s">
        <v>6</v>
      </c>
      <c r="E108" s="1" t="s">
        <v>58</v>
      </c>
      <c r="F108" s="1">
        <v>19</v>
      </c>
    </row>
    <row r="109" spans="1:6" x14ac:dyDescent="0.25">
      <c r="A109" s="1" t="s">
        <v>35</v>
      </c>
      <c r="B109" s="1" t="s">
        <v>34</v>
      </c>
      <c r="C109" s="1" t="s">
        <v>4</v>
      </c>
      <c r="D109" s="1" t="s">
        <v>7</v>
      </c>
      <c r="E109" s="1" t="s">
        <v>57</v>
      </c>
      <c r="F109" s="1">
        <v>31</v>
      </c>
    </row>
    <row r="110" spans="1:6" x14ac:dyDescent="0.25">
      <c r="A110" s="1" t="s">
        <v>35</v>
      </c>
      <c r="B110" s="1" t="s">
        <v>34</v>
      </c>
      <c r="C110" s="1" t="s">
        <v>4</v>
      </c>
      <c r="D110" s="1" t="s">
        <v>7</v>
      </c>
      <c r="E110" s="1" t="s">
        <v>58</v>
      </c>
      <c r="F110" s="1">
        <v>13</v>
      </c>
    </row>
    <row r="111" spans="1:6" x14ac:dyDescent="0.25">
      <c r="A111" s="1" t="s">
        <v>35</v>
      </c>
      <c r="B111" s="1" t="s">
        <v>34</v>
      </c>
      <c r="C111" s="1" t="s">
        <v>4</v>
      </c>
      <c r="D111" s="1" t="s">
        <v>9</v>
      </c>
      <c r="E111" s="1" t="s">
        <v>57</v>
      </c>
      <c r="F111" s="1">
        <v>117</v>
      </c>
    </row>
    <row r="112" spans="1:6" x14ac:dyDescent="0.25">
      <c r="A112" s="1" t="s">
        <v>35</v>
      </c>
      <c r="B112" s="1" t="s">
        <v>34</v>
      </c>
      <c r="C112" s="1" t="s">
        <v>4</v>
      </c>
      <c r="D112" s="1" t="s">
        <v>9</v>
      </c>
      <c r="E112" s="1" t="s">
        <v>58</v>
      </c>
      <c r="F112" s="1">
        <v>77</v>
      </c>
    </row>
    <row r="113" spans="1:6" x14ac:dyDescent="0.25">
      <c r="A113" s="1" t="s">
        <v>35</v>
      </c>
      <c r="B113" s="1" t="s">
        <v>34</v>
      </c>
      <c r="C113" s="1" t="s">
        <v>4</v>
      </c>
      <c r="D113" s="1" t="s">
        <v>10</v>
      </c>
      <c r="E113" s="1" t="s">
        <v>57</v>
      </c>
      <c r="F113" s="1">
        <v>42</v>
      </c>
    </row>
    <row r="114" spans="1:6" x14ac:dyDescent="0.25">
      <c r="A114" s="1" t="s">
        <v>35</v>
      </c>
      <c r="B114" s="1" t="s">
        <v>34</v>
      </c>
      <c r="C114" s="1" t="s">
        <v>4</v>
      </c>
      <c r="D114" s="1" t="s">
        <v>10</v>
      </c>
      <c r="E114" s="1" t="s">
        <v>58</v>
      </c>
      <c r="F114" s="1">
        <v>33</v>
      </c>
    </row>
    <row r="115" spans="1:6" x14ac:dyDescent="0.25">
      <c r="A115" s="1" t="s">
        <v>35</v>
      </c>
      <c r="B115" s="1" t="s">
        <v>34</v>
      </c>
      <c r="C115" s="1" t="s">
        <v>4</v>
      </c>
      <c r="D115" s="1" t="s">
        <v>11</v>
      </c>
      <c r="E115" s="1" t="s">
        <v>57</v>
      </c>
      <c r="F115" s="1">
        <v>24</v>
      </c>
    </row>
    <row r="116" spans="1:6" x14ac:dyDescent="0.25">
      <c r="A116" s="1" t="s">
        <v>35</v>
      </c>
      <c r="B116" s="1" t="s">
        <v>34</v>
      </c>
      <c r="C116" s="1" t="s">
        <v>4</v>
      </c>
      <c r="D116" s="1" t="s">
        <v>11</v>
      </c>
      <c r="E116" s="1" t="s">
        <v>58</v>
      </c>
      <c r="F116" s="1">
        <v>1</v>
      </c>
    </row>
    <row r="117" spans="1:6" x14ac:dyDescent="0.25">
      <c r="A117" s="1" t="s">
        <v>35</v>
      </c>
      <c r="B117" s="1" t="s">
        <v>34</v>
      </c>
      <c r="C117" s="1" t="s">
        <v>4</v>
      </c>
      <c r="D117" s="1" t="s">
        <v>12</v>
      </c>
      <c r="E117" s="1" t="s">
        <v>57</v>
      </c>
      <c r="F117" s="1">
        <v>126</v>
      </c>
    </row>
    <row r="118" spans="1:6" x14ac:dyDescent="0.25">
      <c r="A118" s="1" t="s">
        <v>35</v>
      </c>
      <c r="B118" s="1" t="s">
        <v>34</v>
      </c>
      <c r="C118" s="1" t="s">
        <v>4</v>
      </c>
      <c r="D118" s="1" t="s">
        <v>12</v>
      </c>
      <c r="E118" s="1" t="s">
        <v>58</v>
      </c>
      <c r="F118" s="1">
        <v>55</v>
      </c>
    </row>
    <row r="119" spans="1:6" x14ac:dyDescent="0.25">
      <c r="A119" s="1" t="s">
        <v>35</v>
      </c>
      <c r="B119" s="1" t="s">
        <v>34</v>
      </c>
      <c r="C119" s="1" t="s">
        <v>4</v>
      </c>
      <c r="D119" s="1" t="s">
        <v>31</v>
      </c>
      <c r="E119" s="1" t="s">
        <v>57</v>
      </c>
      <c r="F119" s="1">
        <v>14</v>
      </c>
    </row>
    <row r="120" spans="1:6" x14ac:dyDescent="0.25">
      <c r="A120" s="1" t="s">
        <v>35</v>
      </c>
      <c r="B120" s="1" t="s">
        <v>34</v>
      </c>
      <c r="C120" s="1" t="s">
        <v>4</v>
      </c>
      <c r="D120" s="1" t="s">
        <v>32</v>
      </c>
      <c r="E120" s="1" t="s">
        <v>57</v>
      </c>
      <c r="F120" s="1">
        <v>29</v>
      </c>
    </row>
    <row r="121" spans="1:6" x14ac:dyDescent="0.25">
      <c r="A121" s="1" t="s">
        <v>35</v>
      </c>
      <c r="B121" s="1" t="s">
        <v>34</v>
      </c>
      <c r="C121" s="1" t="s">
        <v>4</v>
      </c>
      <c r="D121" s="1" t="s">
        <v>32</v>
      </c>
      <c r="E121" s="1" t="s">
        <v>58</v>
      </c>
      <c r="F121" s="1">
        <v>2</v>
      </c>
    </row>
    <row r="122" spans="1:6" x14ac:dyDescent="0.25">
      <c r="A122" s="1" t="s">
        <v>35</v>
      </c>
      <c r="B122" s="1" t="s">
        <v>34</v>
      </c>
      <c r="C122" s="1" t="s">
        <v>8</v>
      </c>
      <c r="D122" s="1" t="s">
        <v>6</v>
      </c>
      <c r="E122" s="1" t="s">
        <v>59</v>
      </c>
      <c r="F122" s="1">
        <v>6</v>
      </c>
    </row>
    <row r="123" spans="1:6" x14ac:dyDescent="0.25">
      <c r="A123" s="1" t="s">
        <v>35</v>
      </c>
      <c r="B123" s="1" t="s">
        <v>34</v>
      </c>
      <c r="C123" s="1" t="s">
        <v>33</v>
      </c>
      <c r="D123" s="1" t="s">
        <v>9</v>
      </c>
      <c r="E123" s="1" t="s">
        <v>59</v>
      </c>
      <c r="F123" s="1">
        <v>3</v>
      </c>
    </row>
    <row r="124" spans="1:6" x14ac:dyDescent="0.25">
      <c r="A124" s="1" t="s">
        <v>35</v>
      </c>
      <c r="B124" s="1" t="s">
        <v>34</v>
      </c>
      <c r="C124" s="1" t="s">
        <v>33</v>
      </c>
      <c r="D124" s="1" t="s">
        <v>31</v>
      </c>
      <c r="E124" s="1" t="s">
        <v>59</v>
      </c>
      <c r="F124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E68"/>
    </sheetView>
  </sheetViews>
  <sheetFormatPr defaultRowHeight="15" x14ac:dyDescent="0.25"/>
  <cols>
    <col min="1" max="1" width="20.140625" bestFit="1" customWidth="1"/>
    <col min="2" max="2" width="22.140625" bestFit="1" customWidth="1"/>
    <col min="3" max="3" width="15.42578125" bestFit="1" customWidth="1"/>
    <col min="4" max="4" width="14.85546875" bestFit="1" customWidth="1"/>
    <col min="5" max="5" width="19" bestFit="1" customWidth="1"/>
  </cols>
  <sheetData>
    <row r="1" spans="1:5" x14ac:dyDescent="0.25">
      <c r="A1" s="1" t="s">
        <v>25</v>
      </c>
      <c r="B1" s="1" t="s">
        <v>26</v>
      </c>
      <c r="C1" s="1" t="s">
        <v>54</v>
      </c>
      <c r="D1" s="1" t="s">
        <v>1</v>
      </c>
      <c r="E1" s="1" t="s">
        <v>49</v>
      </c>
    </row>
    <row r="2" spans="1:5" x14ac:dyDescent="0.25">
      <c r="A2" s="1" t="s">
        <v>28</v>
      </c>
      <c r="B2" s="1" t="s">
        <v>30</v>
      </c>
      <c r="C2" s="1" t="s">
        <v>55</v>
      </c>
      <c r="D2" s="1" t="s">
        <v>12</v>
      </c>
      <c r="E2" s="1">
        <v>106</v>
      </c>
    </row>
    <row r="3" spans="1:5" x14ac:dyDescent="0.25">
      <c r="A3" s="1" t="s">
        <v>35</v>
      </c>
      <c r="B3" s="1" t="s">
        <v>17</v>
      </c>
      <c r="C3" s="1" t="s">
        <v>43</v>
      </c>
      <c r="D3" s="1" t="s">
        <v>12</v>
      </c>
      <c r="E3" s="1">
        <v>330</v>
      </c>
    </row>
    <row r="4" spans="1:5" x14ac:dyDescent="0.25">
      <c r="A4" s="1" t="s">
        <v>35</v>
      </c>
      <c r="B4" s="1" t="s">
        <v>50</v>
      </c>
      <c r="C4" s="1" t="s">
        <v>42</v>
      </c>
      <c r="D4" s="1" t="s">
        <v>6</v>
      </c>
      <c r="E4" s="1">
        <v>55</v>
      </c>
    </row>
    <row r="5" spans="1:5" x14ac:dyDescent="0.25">
      <c r="A5" s="1" t="s">
        <v>35</v>
      </c>
      <c r="B5" s="1" t="s">
        <v>51</v>
      </c>
      <c r="C5" s="1" t="s">
        <v>42</v>
      </c>
      <c r="D5" s="1" t="s">
        <v>9</v>
      </c>
      <c r="E5" s="1">
        <v>1100</v>
      </c>
    </row>
    <row r="6" spans="1:5" x14ac:dyDescent="0.25">
      <c r="A6" s="1" t="s">
        <v>35</v>
      </c>
      <c r="B6" s="1" t="s">
        <v>51</v>
      </c>
      <c r="C6" s="1" t="s">
        <v>43</v>
      </c>
      <c r="D6" s="1" t="s">
        <v>5</v>
      </c>
      <c r="E6" s="1">
        <v>117</v>
      </c>
    </row>
    <row r="7" spans="1:5" x14ac:dyDescent="0.25">
      <c r="A7" s="1" t="s">
        <v>28</v>
      </c>
      <c r="B7" s="1" t="s">
        <v>34</v>
      </c>
      <c r="C7" s="1" t="s">
        <v>55</v>
      </c>
      <c r="D7" s="1" t="s">
        <v>5</v>
      </c>
      <c r="E7" s="1">
        <v>11</v>
      </c>
    </row>
    <row r="8" spans="1:5" x14ac:dyDescent="0.25">
      <c r="A8" s="1" t="s">
        <v>35</v>
      </c>
      <c r="B8" s="1" t="s">
        <v>17</v>
      </c>
      <c r="C8" s="1" t="s">
        <v>55</v>
      </c>
      <c r="D8" s="1" t="s">
        <v>12</v>
      </c>
      <c r="E8" s="1">
        <v>353</v>
      </c>
    </row>
    <row r="9" spans="1:5" x14ac:dyDescent="0.25">
      <c r="A9" s="1" t="s">
        <v>35</v>
      </c>
      <c r="B9" s="1" t="s">
        <v>50</v>
      </c>
      <c r="C9" s="1" t="s">
        <v>43</v>
      </c>
      <c r="D9" s="1" t="s">
        <v>12</v>
      </c>
      <c r="E9" s="1">
        <v>383</v>
      </c>
    </row>
    <row r="10" spans="1:5" x14ac:dyDescent="0.25">
      <c r="A10" s="1" t="s">
        <v>35</v>
      </c>
      <c r="B10" s="1" t="s">
        <v>52</v>
      </c>
      <c r="C10" s="1" t="s">
        <v>55</v>
      </c>
      <c r="D10" s="1" t="s">
        <v>7</v>
      </c>
      <c r="E10" s="1">
        <v>191</v>
      </c>
    </row>
    <row r="11" spans="1:5" x14ac:dyDescent="0.25">
      <c r="A11" s="1" t="s">
        <v>35</v>
      </c>
      <c r="B11" s="1" t="s">
        <v>29</v>
      </c>
      <c r="C11" s="1" t="s">
        <v>43</v>
      </c>
      <c r="D11" s="1" t="s">
        <v>5</v>
      </c>
      <c r="E11" s="1">
        <v>33</v>
      </c>
    </row>
    <row r="12" spans="1:5" x14ac:dyDescent="0.25">
      <c r="A12" s="1" t="s">
        <v>35</v>
      </c>
      <c r="B12" s="1" t="s">
        <v>51</v>
      </c>
      <c r="C12" s="1" t="s">
        <v>42</v>
      </c>
      <c r="D12" s="1" t="s">
        <v>6</v>
      </c>
      <c r="E12" s="1">
        <v>92</v>
      </c>
    </row>
    <row r="13" spans="1:5" x14ac:dyDescent="0.25">
      <c r="A13" s="1" t="s">
        <v>35</v>
      </c>
      <c r="B13" s="1" t="s">
        <v>52</v>
      </c>
      <c r="C13" s="1" t="s">
        <v>55</v>
      </c>
      <c r="D13" s="1" t="s">
        <v>9</v>
      </c>
      <c r="E13" s="1">
        <v>578</v>
      </c>
    </row>
    <row r="14" spans="1:5" x14ac:dyDescent="0.25">
      <c r="A14" s="1" t="s">
        <v>35</v>
      </c>
      <c r="B14" s="1" t="s">
        <v>17</v>
      </c>
      <c r="C14" s="1" t="s">
        <v>42</v>
      </c>
      <c r="D14" s="1" t="s">
        <v>6</v>
      </c>
      <c r="E14" s="1">
        <v>72</v>
      </c>
    </row>
    <row r="15" spans="1:5" x14ac:dyDescent="0.25">
      <c r="A15" s="1" t="s">
        <v>35</v>
      </c>
      <c r="B15" s="1" t="s">
        <v>17</v>
      </c>
      <c r="C15" s="1" t="s">
        <v>55</v>
      </c>
      <c r="D15" s="1" t="s">
        <v>9</v>
      </c>
      <c r="E15" s="1">
        <v>239</v>
      </c>
    </row>
    <row r="16" spans="1:5" x14ac:dyDescent="0.25">
      <c r="A16" s="1" t="s">
        <v>35</v>
      </c>
      <c r="B16" s="1" t="s">
        <v>30</v>
      </c>
      <c r="C16" s="1" t="s">
        <v>43</v>
      </c>
      <c r="D16" s="1" t="s">
        <v>5</v>
      </c>
      <c r="E16" s="1">
        <v>111</v>
      </c>
    </row>
    <row r="17" spans="1:5" x14ac:dyDescent="0.25">
      <c r="A17" s="1" t="s">
        <v>35</v>
      </c>
      <c r="B17" s="1" t="s">
        <v>51</v>
      </c>
      <c r="C17" s="1" t="s">
        <v>55</v>
      </c>
      <c r="D17" s="1" t="s">
        <v>9</v>
      </c>
      <c r="E17" s="1">
        <v>419</v>
      </c>
    </row>
    <row r="18" spans="1:5" x14ac:dyDescent="0.25">
      <c r="A18" s="1" t="s">
        <v>35</v>
      </c>
      <c r="B18" s="1" t="s">
        <v>52</v>
      </c>
      <c r="C18" s="1" t="s">
        <v>42</v>
      </c>
      <c r="D18" s="1" t="s">
        <v>6</v>
      </c>
      <c r="E18" s="1">
        <v>99</v>
      </c>
    </row>
    <row r="19" spans="1:5" x14ac:dyDescent="0.25">
      <c r="A19" s="1" t="s">
        <v>35</v>
      </c>
      <c r="B19" s="1" t="s">
        <v>52</v>
      </c>
      <c r="C19" s="1" t="s">
        <v>55</v>
      </c>
      <c r="D19" s="1" t="s">
        <v>12</v>
      </c>
      <c r="E19" s="1">
        <v>688</v>
      </c>
    </row>
    <row r="20" spans="1:5" x14ac:dyDescent="0.25">
      <c r="A20" s="1" t="s">
        <v>35</v>
      </c>
      <c r="B20" s="1" t="s">
        <v>29</v>
      </c>
      <c r="C20" s="1" t="s">
        <v>43</v>
      </c>
      <c r="D20" s="1" t="s">
        <v>7</v>
      </c>
      <c r="E20" s="1">
        <v>52</v>
      </c>
    </row>
    <row r="21" spans="1:5" x14ac:dyDescent="0.25">
      <c r="A21" s="1" t="s">
        <v>35</v>
      </c>
      <c r="B21" s="1" t="s">
        <v>17</v>
      </c>
      <c r="C21" s="1" t="s">
        <v>42</v>
      </c>
      <c r="D21" s="1" t="s">
        <v>7</v>
      </c>
      <c r="E21" s="1">
        <v>446</v>
      </c>
    </row>
    <row r="22" spans="1:5" x14ac:dyDescent="0.25">
      <c r="A22" s="1" t="s">
        <v>35</v>
      </c>
      <c r="B22" s="1" t="s">
        <v>17</v>
      </c>
      <c r="C22" s="1" t="s">
        <v>42</v>
      </c>
      <c r="D22" s="1" t="s">
        <v>9</v>
      </c>
      <c r="E22" s="1">
        <v>831</v>
      </c>
    </row>
    <row r="23" spans="1:5" x14ac:dyDescent="0.25">
      <c r="A23" s="1" t="s">
        <v>35</v>
      </c>
      <c r="B23" s="1" t="s">
        <v>17</v>
      </c>
      <c r="C23" s="1" t="s">
        <v>55</v>
      </c>
      <c r="D23" s="1" t="s">
        <v>5</v>
      </c>
      <c r="E23" s="1">
        <v>48</v>
      </c>
    </row>
    <row r="24" spans="1:5" x14ac:dyDescent="0.25">
      <c r="A24" s="1" t="s">
        <v>35</v>
      </c>
      <c r="B24" s="1" t="s">
        <v>17</v>
      </c>
      <c r="C24" s="1" t="s">
        <v>55</v>
      </c>
      <c r="D24" s="1" t="s">
        <v>7</v>
      </c>
      <c r="E24" s="1">
        <v>172</v>
      </c>
    </row>
    <row r="25" spans="1:5" x14ac:dyDescent="0.25">
      <c r="A25" s="1" t="s">
        <v>35</v>
      </c>
      <c r="B25" s="1" t="s">
        <v>17</v>
      </c>
      <c r="C25" s="1" t="s">
        <v>43</v>
      </c>
      <c r="D25" s="1" t="s">
        <v>5</v>
      </c>
      <c r="E25" s="1">
        <v>25</v>
      </c>
    </row>
    <row r="26" spans="1:5" x14ac:dyDescent="0.25">
      <c r="A26" s="1" t="s">
        <v>35</v>
      </c>
      <c r="B26" s="1" t="s">
        <v>50</v>
      </c>
      <c r="C26" s="1" t="s">
        <v>55</v>
      </c>
      <c r="D26" s="1" t="s">
        <v>7</v>
      </c>
      <c r="E26" s="1">
        <v>255</v>
      </c>
    </row>
    <row r="27" spans="1:5" x14ac:dyDescent="0.25">
      <c r="A27" s="1" t="s">
        <v>35</v>
      </c>
      <c r="B27" s="1" t="s">
        <v>50</v>
      </c>
      <c r="C27" s="1" t="s">
        <v>55</v>
      </c>
      <c r="D27" s="1" t="s">
        <v>9</v>
      </c>
      <c r="E27" s="1">
        <v>539</v>
      </c>
    </row>
    <row r="28" spans="1:5" x14ac:dyDescent="0.25">
      <c r="A28" s="1" t="s">
        <v>35</v>
      </c>
      <c r="B28" s="1" t="s">
        <v>50</v>
      </c>
      <c r="C28" s="1" t="s">
        <v>43</v>
      </c>
      <c r="D28" s="1" t="s">
        <v>5</v>
      </c>
      <c r="E28" s="1">
        <v>136</v>
      </c>
    </row>
    <row r="29" spans="1:5" x14ac:dyDescent="0.25">
      <c r="A29" s="1" t="s">
        <v>35</v>
      </c>
      <c r="B29" s="1" t="s">
        <v>51</v>
      </c>
      <c r="C29" s="1" t="s">
        <v>55</v>
      </c>
      <c r="D29" s="1" t="s">
        <v>7</v>
      </c>
      <c r="E29" s="1">
        <v>262</v>
      </c>
    </row>
    <row r="30" spans="1:5" x14ac:dyDescent="0.25">
      <c r="A30" s="1" t="s">
        <v>35</v>
      </c>
      <c r="B30" s="1" t="s">
        <v>52</v>
      </c>
      <c r="C30" s="1" t="s">
        <v>43</v>
      </c>
      <c r="D30" s="1" t="s">
        <v>9</v>
      </c>
      <c r="E30" s="1">
        <v>596</v>
      </c>
    </row>
    <row r="31" spans="1:5" x14ac:dyDescent="0.25">
      <c r="A31" s="1" t="s">
        <v>28</v>
      </c>
      <c r="B31" s="1" t="s">
        <v>30</v>
      </c>
      <c r="C31" s="1" t="s">
        <v>55</v>
      </c>
      <c r="D31" s="1" t="s">
        <v>5</v>
      </c>
      <c r="E31" s="1">
        <v>22</v>
      </c>
    </row>
    <row r="32" spans="1:5" x14ac:dyDescent="0.25">
      <c r="A32" s="1" t="s">
        <v>35</v>
      </c>
      <c r="B32" s="1" t="s">
        <v>29</v>
      </c>
      <c r="C32" s="1" t="s">
        <v>55</v>
      </c>
      <c r="D32" s="1" t="s">
        <v>5</v>
      </c>
      <c r="E32" s="1">
        <v>41</v>
      </c>
    </row>
    <row r="33" spans="1:5" x14ac:dyDescent="0.25">
      <c r="A33" s="1" t="s">
        <v>35</v>
      </c>
      <c r="B33" s="1" t="s">
        <v>29</v>
      </c>
      <c r="C33" s="1" t="s">
        <v>55</v>
      </c>
      <c r="D33" s="1" t="s">
        <v>7</v>
      </c>
      <c r="E33" s="1">
        <v>70</v>
      </c>
    </row>
    <row r="34" spans="1:5" x14ac:dyDescent="0.25">
      <c r="A34" s="1" t="s">
        <v>35</v>
      </c>
      <c r="B34" s="1" t="s">
        <v>17</v>
      </c>
      <c r="C34" s="1" t="s">
        <v>42</v>
      </c>
      <c r="D34" s="1" t="s">
        <v>5</v>
      </c>
      <c r="E34" s="1">
        <v>801</v>
      </c>
    </row>
    <row r="35" spans="1:5" x14ac:dyDescent="0.25">
      <c r="A35" s="1" t="s">
        <v>35</v>
      </c>
      <c r="B35" s="1" t="s">
        <v>50</v>
      </c>
      <c r="C35" s="1" t="s">
        <v>42</v>
      </c>
      <c r="D35" s="1" t="s">
        <v>12</v>
      </c>
      <c r="E35" s="1">
        <v>617</v>
      </c>
    </row>
    <row r="36" spans="1:5" x14ac:dyDescent="0.25">
      <c r="A36" s="1" t="s">
        <v>35</v>
      </c>
      <c r="B36" s="1" t="s">
        <v>50</v>
      </c>
      <c r="C36" s="1" t="s">
        <v>43</v>
      </c>
      <c r="D36" s="1" t="s">
        <v>7</v>
      </c>
      <c r="E36" s="1">
        <v>224</v>
      </c>
    </row>
    <row r="37" spans="1:5" x14ac:dyDescent="0.25">
      <c r="A37" s="1" t="s">
        <v>35</v>
      </c>
      <c r="B37" s="1" t="s">
        <v>50</v>
      </c>
      <c r="C37" s="1" t="s">
        <v>43</v>
      </c>
      <c r="D37" s="1" t="s">
        <v>9</v>
      </c>
      <c r="E37" s="1">
        <v>531</v>
      </c>
    </row>
    <row r="38" spans="1:5" x14ac:dyDescent="0.25">
      <c r="A38" s="1" t="s">
        <v>35</v>
      </c>
      <c r="B38" s="1" t="s">
        <v>51</v>
      </c>
      <c r="C38" s="1" t="s">
        <v>42</v>
      </c>
      <c r="D38" s="1" t="s">
        <v>7</v>
      </c>
      <c r="E38" s="1">
        <v>630</v>
      </c>
    </row>
    <row r="39" spans="1:5" x14ac:dyDescent="0.25">
      <c r="A39" s="1" t="s">
        <v>35</v>
      </c>
      <c r="B39" s="1" t="s">
        <v>51</v>
      </c>
      <c r="C39" s="1" t="s">
        <v>42</v>
      </c>
      <c r="D39" s="1" t="s">
        <v>10</v>
      </c>
      <c r="E39" s="1">
        <v>580</v>
      </c>
    </row>
    <row r="40" spans="1:5" x14ac:dyDescent="0.25">
      <c r="A40" s="1" t="s">
        <v>35</v>
      </c>
      <c r="B40" s="1" t="s">
        <v>51</v>
      </c>
      <c r="C40" s="1" t="s">
        <v>55</v>
      </c>
      <c r="D40" s="1" t="s">
        <v>5</v>
      </c>
      <c r="E40" s="1">
        <v>177</v>
      </c>
    </row>
    <row r="41" spans="1:5" x14ac:dyDescent="0.25">
      <c r="A41" s="1" t="s">
        <v>35</v>
      </c>
      <c r="B41" s="1" t="s">
        <v>51</v>
      </c>
      <c r="C41" s="1" t="s">
        <v>43</v>
      </c>
      <c r="D41" s="1" t="s">
        <v>7</v>
      </c>
      <c r="E41" s="1">
        <v>215</v>
      </c>
    </row>
    <row r="42" spans="1:5" x14ac:dyDescent="0.25">
      <c r="A42" s="1" t="s">
        <v>35</v>
      </c>
      <c r="B42" s="1" t="s">
        <v>51</v>
      </c>
      <c r="C42" s="1" t="s">
        <v>43</v>
      </c>
      <c r="D42" s="1" t="s">
        <v>9</v>
      </c>
      <c r="E42" s="1">
        <v>470</v>
      </c>
    </row>
    <row r="43" spans="1:5" x14ac:dyDescent="0.25">
      <c r="A43" s="1" t="s">
        <v>35</v>
      </c>
      <c r="B43" s="1" t="s">
        <v>52</v>
      </c>
      <c r="C43" s="1" t="s">
        <v>42</v>
      </c>
      <c r="D43" s="1" t="s">
        <v>12</v>
      </c>
      <c r="E43" s="1">
        <v>1098</v>
      </c>
    </row>
    <row r="44" spans="1:5" x14ac:dyDescent="0.25">
      <c r="A44" s="1" t="s">
        <v>35</v>
      </c>
      <c r="B44" s="1" t="s">
        <v>52</v>
      </c>
      <c r="C44" s="1" t="s">
        <v>43</v>
      </c>
      <c r="D44" s="1" t="s">
        <v>7</v>
      </c>
      <c r="E44" s="1">
        <v>125</v>
      </c>
    </row>
    <row r="45" spans="1:5" x14ac:dyDescent="0.25">
      <c r="A45" s="1" t="s">
        <v>35</v>
      </c>
      <c r="B45" s="1" t="s">
        <v>52</v>
      </c>
      <c r="C45" s="1" t="s">
        <v>43</v>
      </c>
      <c r="D45" s="1" t="s">
        <v>12</v>
      </c>
      <c r="E45" s="1">
        <v>613</v>
      </c>
    </row>
    <row r="46" spans="1:5" x14ac:dyDescent="0.25">
      <c r="A46" s="1" t="s">
        <v>28</v>
      </c>
      <c r="B46" s="1" t="s">
        <v>30</v>
      </c>
      <c r="C46" s="1" t="s">
        <v>43</v>
      </c>
      <c r="D46" s="1" t="s">
        <v>12</v>
      </c>
      <c r="E46" s="1">
        <v>127</v>
      </c>
    </row>
    <row r="47" spans="1:5" x14ac:dyDescent="0.25">
      <c r="A47" s="1" t="s">
        <v>35</v>
      </c>
      <c r="B47" s="1" t="s">
        <v>17</v>
      </c>
      <c r="C47" s="1" t="s">
        <v>42</v>
      </c>
      <c r="D47" s="1" t="s">
        <v>12</v>
      </c>
      <c r="E47" s="1">
        <v>782</v>
      </c>
    </row>
    <row r="48" spans="1:5" x14ac:dyDescent="0.25">
      <c r="A48" s="1" t="s">
        <v>35</v>
      </c>
      <c r="B48" s="1" t="s">
        <v>17</v>
      </c>
      <c r="C48" s="1" t="s">
        <v>43</v>
      </c>
      <c r="D48" s="1" t="s">
        <v>7</v>
      </c>
      <c r="E48" s="1">
        <v>158</v>
      </c>
    </row>
    <row r="49" spans="1:5" x14ac:dyDescent="0.25">
      <c r="A49" s="1" t="s">
        <v>35</v>
      </c>
      <c r="B49" s="1" t="s">
        <v>30</v>
      </c>
      <c r="C49" s="1" t="s">
        <v>55</v>
      </c>
      <c r="D49" s="1" t="s">
        <v>5</v>
      </c>
      <c r="E49" s="1">
        <v>182</v>
      </c>
    </row>
    <row r="50" spans="1:5" x14ac:dyDescent="0.25">
      <c r="A50" s="1" t="s">
        <v>35</v>
      </c>
      <c r="B50" s="1" t="s">
        <v>50</v>
      </c>
      <c r="C50" s="1" t="s">
        <v>42</v>
      </c>
      <c r="D50" s="1" t="s">
        <v>9</v>
      </c>
      <c r="E50" s="1">
        <v>888</v>
      </c>
    </row>
    <row r="51" spans="1:5" x14ac:dyDescent="0.25">
      <c r="A51" s="1" t="s">
        <v>35</v>
      </c>
      <c r="B51" s="1" t="s">
        <v>50</v>
      </c>
      <c r="C51" s="1" t="s">
        <v>42</v>
      </c>
      <c r="D51" s="1" t="s">
        <v>10</v>
      </c>
      <c r="E51" s="1">
        <v>1434</v>
      </c>
    </row>
    <row r="52" spans="1:5" x14ac:dyDescent="0.25">
      <c r="A52" s="1" t="s">
        <v>35</v>
      </c>
      <c r="B52" s="1" t="s">
        <v>50</v>
      </c>
      <c r="C52" s="1" t="s">
        <v>55</v>
      </c>
      <c r="D52" s="1" t="s">
        <v>5</v>
      </c>
      <c r="E52" s="1">
        <v>179</v>
      </c>
    </row>
    <row r="53" spans="1:5" x14ac:dyDescent="0.25">
      <c r="A53" s="1" t="s">
        <v>35</v>
      </c>
      <c r="B53" s="1" t="s">
        <v>51</v>
      </c>
      <c r="C53" s="1" t="s">
        <v>43</v>
      </c>
      <c r="D53" s="1" t="s">
        <v>12</v>
      </c>
      <c r="E53" s="1">
        <v>523</v>
      </c>
    </row>
    <row r="54" spans="1:5" x14ac:dyDescent="0.25">
      <c r="A54" s="1" t="s">
        <v>35</v>
      </c>
      <c r="B54" s="1" t="s">
        <v>52</v>
      </c>
      <c r="C54" s="1" t="s">
        <v>42</v>
      </c>
      <c r="D54" s="1" t="s">
        <v>5</v>
      </c>
      <c r="E54" s="1">
        <v>301</v>
      </c>
    </row>
    <row r="55" spans="1:5" x14ac:dyDescent="0.25">
      <c r="A55" s="1" t="s">
        <v>35</v>
      </c>
      <c r="B55" s="1" t="s">
        <v>52</v>
      </c>
      <c r="C55" s="1" t="s">
        <v>42</v>
      </c>
      <c r="D55" s="1" t="s">
        <v>7</v>
      </c>
      <c r="E55" s="1">
        <v>651</v>
      </c>
    </row>
    <row r="56" spans="1:5" x14ac:dyDescent="0.25">
      <c r="A56" s="1" t="s">
        <v>35</v>
      </c>
      <c r="B56" s="1" t="s">
        <v>52</v>
      </c>
      <c r="C56" s="1" t="s">
        <v>42</v>
      </c>
      <c r="D56" s="1" t="s">
        <v>10</v>
      </c>
      <c r="E56" s="1">
        <v>546</v>
      </c>
    </row>
    <row r="57" spans="1:5" x14ac:dyDescent="0.25">
      <c r="A57" s="1" t="s">
        <v>35</v>
      </c>
      <c r="B57" s="1" t="s">
        <v>52</v>
      </c>
      <c r="C57" s="1" t="s">
        <v>55</v>
      </c>
      <c r="D57" s="1" t="s">
        <v>5</v>
      </c>
      <c r="E57" s="1">
        <v>100</v>
      </c>
    </row>
    <row r="58" spans="1:5" x14ac:dyDescent="0.25">
      <c r="A58" s="1" t="s">
        <v>28</v>
      </c>
      <c r="B58" s="1" t="s">
        <v>30</v>
      </c>
      <c r="C58" s="1" t="s">
        <v>43</v>
      </c>
      <c r="D58" s="1" t="s">
        <v>5</v>
      </c>
      <c r="E58" s="1">
        <v>20</v>
      </c>
    </row>
    <row r="59" spans="1:5" x14ac:dyDescent="0.25">
      <c r="A59" s="1" t="s">
        <v>35</v>
      </c>
      <c r="B59" s="1" t="s">
        <v>17</v>
      </c>
      <c r="C59" s="1" t="s">
        <v>42</v>
      </c>
      <c r="D59" s="1" t="s">
        <v>10</v>
      </c>
      <c r="E59" s="1">
        <v>1459</v>
      </c>
    </row>
    <row r="60" spans="1:5" x14ac:dyDescent="0.25">
      <c r="A60" s="1" t="s">
        <v>35</v>
      </c>
      <c r="B60" s="1" t="s">
        <v>17</v>
      </c>
      <c r="C60" s="1" t="s">
        <v>43</v>
      </c>
      <c r="D60" s="1" t="s">
        <v>9</v>
      </c>
      <c r="E60" s="1">
        <v>296</v>
      </c>
    </row>
    <row r="61" spans="1:5" x14ac:dyDescent="0.25">
      <c r="A61" s="1" t="s">
        <v>35</v>
      </c>
      <c r="B61" s="1" t="s">
        <v>50</v>
      </c>
      <c r="C61" s="1" t="s">
        <v>42</v>
      </c>
      <c r="D61" s="1" t="s">
        <v>5</v>
      </c>
      <c r="E61" s="1">
        <v>775</v>
      </c>
    </row>
    <row r="62" spans="1:5" x14ac:dyDescent="0.25">
      <c r="A62" s="1" t="s">
        <v>35</v>
      </c>
      <c r="B62" s="1" t="s">
        <v>50</v>
      </c>
      <c r="C62" s="1" t="s">
        <v>42</v>
      </c>
      <c r="D62" s="1" t="s">
        <v>7</v>
      </c>
      <c r="E62" s="1">
        <v>469</v>
      </c>
    </row>
    <row r="63" spans="1:5" x14ac:dyDescent="0.25">
      <c r="A63" s="1" t="s">
        <v>35</v>
      </c>
      <c r="B63" s="1" t="s">
        <v>50</v>
      </c>
      <c r="C63" s="1" t="s">
        <v>55</v>
      </c>
      <c r="D63" s="1" t="s">
        <v>12</v>
      </c>
      <c r="E63" s="1">
        <v>374</v>
      </c>
    </row>
    <row r="64" spans="1:5" x14ac:dyDescent="0.25">
      <c r="A64" s="1" t="s">
        <v>35</v>
      </c>
      <c r="B64" s="1" t="s">
        <v>51</v>
      </c>
      <c r="C64" s="1" t="s">
        <v>42</v>
      </c>
      <c r="D64" s="1" t="s">
        <v>5</v>
      </c>
      <c r="E64" s="1">
        <v>370</v>
      </c>
    </row>
    <row r="65" spans="1:5" x14ac:dyDescent="0.25">
      <c r="A65" s="1" t="s">
        <v>35</v>
      </c>
      <c r="B65" s="1" t="s">
        <v>51</v>
      </c>
      <c r="C65" s="1" t="s">
        <v>42</v>
      </c>
      <c r="D65" s="1" t="s">
        <v>12</v>
      </c>
      <c r="E65" s="1">
        <v>1094</v>
      </c>
    </row>
    <row r="66" spans="1:5" x14ac:dyDescent="0.25">
      <c r="A66" s="1" t="s">
        <v>35</v>
      </c>
      <c r="B66" s="1" t="s">
        <v>51</v>
      </c>
      <c r="C66" s="1" t="s">
        <v>55</v>
      </c>
      <c r="D66" s="1" t="s">
        <v>12</v>
      </c>
      <c r="E66" s="1">
        <v>545</v>
      </c>
    </row>
    <row r="67" spans="1:5" x14ac:dyDescent="0.25">
      <c r="A67" s="1" t="s">
        <v>35</v>
      </c>
      <c r="B67" s="1" t="s">
        <v>52</v>
      </c>
      <c r="C67" s="1" t="s">
        <v>42</v>
      </c>
      <c r="D67" s="1" t="s">
        <v>9</v>
      </c>
      <c r="E67" s="1">
        <v>1093</v>
      </c>
    </row>
    <row r="68" spans="1:5" x14ac:dyDescent="0.25">
      <c r="A68" s="1" t="s">
        <v>35</v>
      </c>
      <c r="B68" s="1" t="s">
        <v>52</v>
      </c>
      <c r="C68" s="1" t="s">
        <v>43</v>
      </c>
      <c r="D68" s="1" t="s">
        <v>5</v>
      </c>
      <c r="E68" s="1">
        <v>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c c b 4 8 f - 7 8 7 7 - 4 9 9 6 - a d 6 e - 2 7 5 2 9 2 d 1 6 4 4 7 "   x m l n s = " h t t p : / / s c h e m a s . m i c r o s o f t . c o m / D a t a M a s h u p " > A A A A A H g F A A B Q S w M E F A A C A A g A g q A k S H G 7 a f i n A A A A + A A A A B I A H A B D b 2 5 m a W c v U G F j a 2 F n Z S 5 4 b W w g o h g A K K A U A A A A A A A A A A A A A A A A A A A A A A A A A A A A h Y 9 N D o I w G E S v Q r q n P y B q y E d Z u J X E h G j c k l K h E Y q h x X I 3 F x 7 J K 0 i i G H Y u Z / I m e f N 6 P C E d 2 8 a 7 y 9 6 o T i e I Y Y o 8 q U V X K l 0 l a L A X f 4 t S D o d C X I t K e h O s T T w a l a D a 2 l t M i H M O u x B 3 f U U C S h k 5 Z / t c 1 L I t f K W N L b S Q 6 L c q / 6 8 Q h 9 N H h g c 4 2 O A V W 4 c 4 i h i Q u Y Z M 6 Q U y G W M K Z F H C b m j s 0 E s u t X / M g c w R y P c F f w N Q S w M E F A A C A A g A g q A k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g J E j 0 l H I h b w I A A O U K A A A T A B w A R m 9 y b X V s Y X M v U 2 V j d G l v b j E u b S C i G A A o o B Q A A A A A A A A A A A A A A A A A A A A A A A A A A A D t V d t q 2 0 A Q f T f 4 H w a H I B s S Q d 4 K x Q V V l h u n i p x a T k M o f d j I G 0 v t e t e V V g n + + + 7 F W k m 2 Z C e F l D 5 U Y M z O n D l z 0 e x R h i O e M A q h / r 9 4 3 + 1 0 O 1 m M U r w A P 3 n E 3 h O m P I M h E M y 7 H R B P y P I 0 w s I S / i L 2 C H H 0 g D L c 7 / k s Q i R m G e + d Q c + h i G x 4 E m X i 8 O 1 L j t P N s B d 6 v u f O 4 a R P H g e g n l G y E v H Y d h H B d I H S e 4 x S H z 1 g Y j B n e 5 h r R n n c A D K 1 z j d r b A d o h c E J o W a t B 7 h o t c 4 z 2 2 U L h d R H e a r A X C f 0 4 O 7 S C 1 o y D M E a z 7 9 a M B c Q F X b S F + O Q w W X k G E X c h N r O E s M H u H i n Q s B y F j n h F n i + Q F t u n J C F O A Q j q J N p t / a I U l U Q S x V c p K / U G 9 5 e 9 0 0 u l + W U D 2 p T U C a F H 8 + m 1 z C 6 s 2 v V K c 8 k C L w Z X E 0 n g f T v 9 m 2 S T X c 7 q 8 E m I z G b v Z n t Q A y X I / q q k 8 0 x R Z Q 3 s x S + 5 m r l s r Q X O a E Z R z T C E l W w q / X S h m Z K v R r t p N p f 0 B V 7 t T W + u M l t X K 2 7 T 7 P p 7 Q 1 8 v P 9 7 d 6 b 1 j v z T t 6 L 3 f d D t J L S q T 1 U d k 8 k c z u U s q F K u Y 1 p G q l q G 2 r X s T c S s N l 5 H q P J T w j d 6 s v 7 k s 2 j 5 F D 2 L m k 6 t Y l r y Z D X M 5 j h R n C x j y K K Y M S L o p r N W Y I Z p w l K Q e J P 3 U g a H K t i q v p q i i K M 1 J D + x o P 6 R 7 1 N f a Z v M o N 9 8 8 Z P q t y W R H K 9 X d K m Q 5 S q U E r l j 2 7 a z I 5 Q l 6 O X a U 8 b 8 m f g U 7 R 7 g L S A F p x l z 6 d h T o U p 4 X Y Z M 8 G G Z b d b E C u v r R L G 1 n C Z V F O s 0 8 w x F 2 8 o 6 + p K U J b Z v t 9 4 9 g z w / P 4 B d p i x f i 0 W F 5 x i n u F m l / 0 v B 2 0 t B 6 9 V v + h b 8 B l B L A Q I t A B Q A A g A I A I K g J E h x u 2 n 4 p w A A A P g A A A A S A A A A A A A A A A A A A A A A A A A A A A B D b 2 5 m a W c v U G F j a 2 F n Z S 5 4 b W x Q S w E C L Q A U A A I A C A C C o C R I D 8 r p q 6 Q A A A D p A A A A E w A A A A A A A A A A A A A A A A D z A A A A W 0 N v b n R l b n R f V H l w Z X N d L n h t b F B L A Q I t A B Q A A g A I A I K g J E j 0 l H I h b w I A A O U K A A A T A A A A A A A A A A A A A A A A A O Q B A A B G b 3 J t d W x h c y 9 T Z W N 0 a W 9 u M S 5 t U E s F B g A A A A A D A A M A w g A A A K A E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u g T A A A A A A A A x h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Z l R X Z l b n R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Y t M D E t M D V U M D A 6 N T c 6 N T E u N z g 2 M T Q w O F o i I C 8 + P E V u d H J 5 I F R 5 c G U 9 I k Z p b G x F c n J v c k N v Z G U i I F Z h b H V l P S J z V W 5 r b m 9 3 b i I g L z 4 8 R W 5 0 c n k g V H l w Z T 0 i R m l s b E N v b H V t b k 5 h b W V z I i B W Y W x 1 Z T 0 i c 1 s m c X V v d D t D Y W x l b m R h c l l l Y X J M Y W J l b C Z x d W 9 0 O y w m c X V v d D t D Y W x l b m R h c k 1 v b n R o T G F i Z W w m c X V v d D s s J n F 1 b 3 Q 7 T G l m Z U V 2 Z W 5 0 V H l w Z S Z x d W 9 0 O y w m c X V v d D t D Y W 1 w d X N D b 2 R l J n F 1 b 3 Q 7 L C Z x d W 9 0 O 0 F k d W x 0 b 3 J D a G l s Z E Z U V i Z x d W 9 0 O y w m c X V v d D t M a W Z l R X Z l b n R D b 3 V u d C Z x d W 9 0 O 1 0 i I C 8 + P E V u d H J 5 I F R 5 c G U 9 I k Z p b G x D b 2 x 1 b W 5 U e X B l c y I g V m F s d W U 9 I n N C Z 1 l H Q m d Z Q y I g L z 4 8 R W 5 0 c n k g V H l w Z T 0 i R m l s b E V y c m 9 y Q 2 9 1 b n Q i I F Z h b H V l P S J s M C I g L z 4 8 R W 5 0 c n k g V H l w Z T 0 i R m l s b E N v d W 5 0 I i B W Y W x 1 Z T 0 i b D E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R d W V y e U l E I i B W Y W x 1 Z T 0 i c 2 E 5 Z T d h O W Z h L W U z O T M t N D k 3 N y 1 i M z N l L W Q 1 Y z c 4 M j h j Z D I 3 O S I g L z 4 8 R W 5 0 c n k g V H l w Z T 0 i R m l s b F R h c m d l d E 5 h b W V D d X N 0 b 2 1 p e m V k I i B W Y W x 1 Z T 0 i b D E i I C 8 + P E V u d H J 5 I F R 5 c G U 9 I k Z p b G x U Y X J n Z X Q i I F Z h b H V l P S J z T G l m Z U V 2 Z W 5 0 c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m Z U V 2 Z W 5 0 c y 9 T b 3 V y Y 2 U u e 0 N h b G V u Z G F y W W V h c k x h Y m V s L D B 9 J n F 1 b 3 Q 7 L C Z x d W 9 0 O 1 N l Y 3 R p b 2 4 x L 0 x p Z m V F d m V u d H M v U 2 9 1 c m N l L n t D Y W x l b m R h c k 1 v b n R o T G F i Z W w s M X 0 m c X V v d D s s J n F 1 b 3 Q 7 U 2 V j d G l v b j E v T G l m Z U V 2 Z W 5 0 c y 9 T b 3 V y Y 2 U u e 0 x p Z m V F d m V u d F R 5 c G U s M n 0 m c X V v d D s s J n F 1 b 3 Q 7 U 2 V j d G l v b j E v T G l m Z U V 2 Z W 5 0 c y 9 T b 3 V y Y 2 U u e 0 N h b X B 1 c 0 N v Z G U s M 3 0 m c X V v d D s s J n F 1 b 3 Q 7 U 2 V j d G l v b j E v T G l m Z U V 2 Z W 5 0 c y 9 T b 3 V y Y 2 U u e 0 F k d W x 0 b 3 J D a G l s Z E Z U V i w 0 f S Z x d W 9 0 O y w m c X V v d D t T Z W N 0 a W 9 u M S 9 M a W Z l R X Z l b n R z L 1 N v d X J j Z S 5 7 T G l m Z U V 2 Z W 5 0 Q 2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l m Z U V 2 Z W 5 0 c y 9 T b 3 V y Y 2 U u e 0 N h b G V u Z G F y W W V h c k x h Y m V s L D B 9 J n F 1 b 3 Q 7 L C Z x d W 9 0 O 1 N l Y 3 R p b 2 4 x L 0 x p Z m V F d m V u d H M v U 2 9 1 c m N l L n t D Y W x l b m R h c k 1 v b n R o T G F i Z W w s M X 0 m c X V v d D s s J n F 1 b 3 Q 7 U 2 V j d G l v b j E v T G l m Z U V 2 Z W 5 0 c y 9 T b 3 V y Y 2 U u e 0 x p Z m V F d m V u d F R 5 c G U s M n 0 m c X V v d D s s J n F 1 b 3 Q 7 U 2 V j d G l v b j E v T G l m Z U V 2 Z W 5 0 c y 9 T b 3 V y Y 2 U u e 0 N h b X B 1 c 0 N v Z G U s M 3 0 m c X V v d D s s J n F 1 b 3 Q 7 U 2 V j d G l v b j E v T G l m Z U V 2 Z W 5 0 c y 9 T b 3 V y Y 2 U u e 0 F k d W x 0 b 3 J D a G l s Z E Z U V i w 0 f S Z x d W 9 0 O y w m c X V v d D t T Z W N 0 a W 9 u M S 9 M a W Z l R X Z l b n R z L 1 N v d X J j Z S 5 7 T G l m Z U V 2 Z W 5 0 Q 2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Z m V F d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F 0 d G V u Z G F u Y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Q X R 0 Z W 5 k Y W 5 j Z S 9 T b 3 V y Y 2 U u e 0 N h b G V u Z G F y W W V h c k x h Y m V s L D B 9 J n F 1 b 3 Q 7 L C Z x d W 9 0 O 1 N l Y 3 R p b 2 4 x L 0 Z h Y 3 R B d H R l b m R h b m N l L 1 N v d X J j Z S 5 7 Q 2 F s Z W 5 k Y X J N b 2 5 0 a E x h Y m V s L D F 9 J n F 1 b 3 Q 7 L C Z x d W 9 0 O 1 N l Y 3 R p b 2 4 x L 0 Z h Y 3 R B d H R l b m R h b m N l L 1 N v d X J j Z S 5 7 Q W N 0 a X Z p d H l O Y W 1 l L D J 9 J n F 1 b 3 Q 7 L C Z x d W 9 0 O 1 N l Y 3 R p b 2 4 x L 0 Z h Y 3 R B d H R l b m R h b m N l L 1 N v d X J j Z S 5 7 Q 2 F t c H V z Q 2 9 k Z S w z f S Z x d W 9 0 O y w m c X V v d D t T Z W N 0 a W 9 u M S 9 G Y W N 0 Q X R 0 Z W 5 k Y W 5 j Z S 9 T b 3 V y Y 2 U u e 0 F 0 d G V u Z G F u Y 2 V D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Y W N 0 Q X R 0 Z W 5 k Y W 5 j Z S 9 T b 3 V y Y 2 U u e 0 N h b G V u Z G F y W W V h c k x h Y m V s L D B 9 J n F 1 b 3 Q 7 L C Z x d W 9 0 O 1 N l Y 3 R p b 2 4 x L 0 Z h Y 3 R B d H R l b m R h b m N l L 1 N v d X J j Z S 5 7 Q 2 F s Z W 5 k Y X J N b 2 5 0 a E x h Y m V s L D F 9 J n F 1 b 3 Q 7 L C Z x d W 9 0 O 1 N l Y 3 R p b 2 4 x L 0 Z h Y 3 R B d H R l b m R h b m N l L 1 N v d X J j Z S 5 7 Q W N 0 a X Z p d H l O Y W 1 l L D J 9 J n F 1 b 3 Q 7 L C Z x d W 9 0 O 1 N l Y 3 R p b 2 4 x L 0 Z h Y 3 R B d H R l b m R h b m N l L 1 N v d X J j Z S 5 7 Q 2 F t c H V z Q 2 9 k Z S w z f S Z x d W 9 0 O y w m c X V v d D t T Z W N 0 a W 9 u M S 9 G Y W N 0 Q X R 0 Z W 5 k Y W 5 j Z S 9 T b 3 V y Y 2 U u e 0 F 0 d G V u Z G F u Y 2 V D b 3 V u d C w 0 f S Z x d W 9 0 O 1 0 s J n F 1 b 3 Q 7 U m V s Y X R p b 2 5 z a G l w S W 5 m b y Z x d W 9 0 O z p b X X 0 i I C 8 + P E V u d H J 5 I F R 5 c G U 9 I k Z p b G x M Y X N 0 V X B k Y X R l Z C I g V m F s d W U 9 I m Q y M D E 2 L T A x L T A 1 V D A w O j U 3 O j U x L j c 0 M j Y x M T F a I i A v P j x F b n R y e S B U e X B l P S J G a W x s R X J y b 3 J D b 2 R l I i B W Y W x 1 Z T 0 i c 1 V u a 2 5 v d 2 4 i I C 8 + P E V u d H J 5 I F R 5 c G U 9 I k Z p b G x D b 2 x 1 b W 5 O Y W 1 l c y I g V m F s d W U 9 I n N b J n F 1 b 3 Q 7 Q 2 F s Z W 5 k Y X J Z Z W F y T G F i Z W w m c X V v d D s s J n F 1 b 3 Q 7 Q 2 F s Z W 5 k Y X J N b 2 5 0 a E x h Y m V s J n F 1 b 3 Q 7 L C Z x d W 9 0 O 0 F j d G l 2 a X R 5 T m F t Z S Z x d W 9 0 O y w m c X V v d D t D Y W 1 w d X N D b 2 R l J n F 1 b 3 Q 7 L C Z x d W 9 0 O 0 F 0 d G V u Z G F u Y 2 V D b 3 V u d C Z x d W 9 0 O 1 0 i I C 8 + P E V u d H J 5 I F R 5 c G U 9 I k Z p b G x D b 2 x 1 b W 5 U e X B l c y I g V m F s d W U 9 I n N C Z 1 l H Q m d J P S I g L z 4 8 R W 5 0 c n k g V H l w Z T 0 i R m l s b E V y c m 9 y Q 2 9 1 b n Q i I F Z h b H V l P S J s M C I g L z 4 8 R W 5 0 c n k g V H l w Z T 0 i R m l s b E N v d W 5 0 I i B W Y W x 1 Z T 0 i b D Y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Y 2 N l N z Z k Y m I t Y W I 5 Y i 0 0 M W I 0 L T k 0 Y T c t N D d k M G I z M G Z j Y j l l I i A v P j x F b n R y e S B U e X B l P S J G a W x s V G F y Z 2 V 0 I i B W Y W x 1 Z T 0 i c 0 Z h Y 3 R B d H R l b m R h b m N l I i A v P j w v U 3 R h Y m x l R W 5 0 c m l l c z 4 8 L 0 l 0 Z W 0 + P E l 0 Z W 0 + P E l 0 Z W 1 M b 2 N h d G l v b j 4 8 S X R l b V R 5 c G U + R m 9 y b X V s Y T w v S X R l b V R 5 c G U + P E l 0 Z W 1 Q Y X R o P l N l Y 3 R p b 2 4 x L 0 Z h Y 3 R B d H R l b m R h b m N l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N Y F r 5 R w J Q Z Q m v t u V 3 C J A A A A A A A I A A A A A A B B m A A A A A Q A A I A A A A L l K n 0 Z L / t l H U m T + v o 5 Z 6 7 + G t D n s e t B l B b i / u H 5 f u I D 5 A A A A A A 6 A A A A A A g A A I A A A A L 8 L N Y k C c b 6 E F K g c V N A Z X W 1 L E 6 V m N z A 1 o H F 2 a z D V s n I g U A A A A N H h q 3 m w J q N t k 5 y B B D v f i k + S O 3 B F T N h X D 4 G 7 x L y L x b T + g P e G q B + M i 7 a r i C H H 9 a v L O P E q V 7 N Q 8 j R 5 E n m F A Z 1 D 0 I h z J 1 K g l k x N G k z j w c D p 8 L n b Q A A A A A V P E 1 V P 4 K h j z 4 X k w e 6 S I k V R 4 l I d G W o + y J z q a 0 C r y 6 o P q x S z 0 E T M D f e B Y j e 3 p W D m X 5 k d U S b D s / H D K S p i z T p + A v A = < / D a t a M a s h u p > 
</file>

<file path=customXml/itemProps1.xml><?xml version="1.0" encoding="utf-8"?>
<ds:datastoreItem xmlns:ds="http://schemas.openxmlformats.org/officeDocument/2006/customXml" ds:itemID="{258AD21B-B0A9-44B2-AB06-95E4128406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Campus Summary</vt:lpstr>
      <vt:lpstr>Attendance Pivots</vt:lpstr>
      <vt:lpstr>Assimilation Pivots</vt:lpstr>
      <vt:lpstr>DW FactLifeEvents</vt:lpstr>
      <vt:lpstr>DW FactAttendance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2016-01-05T01:04:04Z</dcterms:modified>
</cp:coreProperties>
</file>