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nnon\Repositories\HarvestBible\analytics\ExcelDemoReports\"/>
    </mc:Choice>
  </mc:AlternateContent>
  <bookViews>
    <workbookView xWindow="0" yWindow="0" windowWidth="18390" windowHeight="10065" tabRatio="700"/>
  </bookViews>
  <sheets>
    <sheet name="Campus summary" sheetId="12" r:id="rId1"/>
    <sheet name="Summary" sheetId="2" r:id="rId2"/>
    <sheet name="KPI RM" sheetId="4" r:id="rId3"/>
    <sheet name="KPI EL" sheetId="5" r:id="rId4"/>
    <sheet name="KPI NI" sheetId="8" r:id="rId5"/>
    <sheet name="KPI CL" sheetId="1" r:id="rId6"/>
    <sheet name="KPI CC" sheetId="7" r:id="rId7"/>
    <sheet name="KPI AU" sheetId="6" r:id="rId8"/>
    <sheet name="KPI NS" sheetId="3" r:id="rId9"/>
    <sheet name="KPI Spanish" sheetId="11" r:id="rId10"/>
    <sheet name="KPI Hinsdale" sheetId="9" r:id="rId11"/>
  </sheets>
  <definedNames>
    <definedName name="_xlnm.Print_Area" localSheetId="0">'Campus summary'!$A$1:$L$94</definedName>
    <definedName name="_xlnm.Print_Area" localSheetId="7">'KPI AU'!$A$1:$R$94</definedName>
    <definedName name="_xlnm.Print_Area" localSheetId="6">'KPI CC'!$A$1:$R$94</definedName>
    <definedName name="_xlnm.Print_Area" localSheetId="5">'KPI CL'!$A$1:$R$94</definedName>
    <definedName name="_xlnm.Print_Area" localSheetId="3">'KPI EL'!$A$1:$R$94</definedName>
    <definedName name="_xlnm.Print_Area" localSheetId="10">'KPI Hinsdale'!$A$1:$Q$94</definedName>
    <definedName name="_xlnm.Print_Area" localSheetId="4">'KPI NI'!$A$1:$R$94</definedName>
    <definedName name="_xlnm.Print_Area" localSheetId="8">'KPI NS'!$A$1:$R$94</definedName>
    <definedName name="_xlnm.Print_Area" localSheetId="2">'KPI RM'!$A$1:$R$94</definedName>
    <definedName name="_xlnm.Print_Area" localSheetId="9">'KPI Spanish'!$A$1:$Q$95</definedName>
    <definedName name="_xlnm.Print_Area" localSheetId="1">Summary!$A$1:$R$94</definedName>
    <definedName name="_xlnm.Print_Titles" localSheetId="0">'Campus summary'!$1:$5</definedName>
    <definedName name="_xlnm.Print_Titles" localSheetId="7">'KPI AU'!$1:$5</definedName>
    <definedName name="_xlnm.Print_Titles" localSheetId="6">'KPI CC'!$1:$5</definedName>
    <definedName name="_xlnm.Print_Titles" localSheetId="5">'KPI CL'!$1:$5</definedName>
    <definedName name="_xlnm.Print_Titles" localSheetId="3">'KPI EL'!$1:$5</definedName>
    <definedName name="_xlnm.Print_Titles" localSheetId="10">'KPI Hinsdale'!$1:$5</definedName>
    <definedName name="_xlnm.Print_Titles" localSheetId="4">'KPI NI'!$1:$5</definedName>
    <definedName name="_xlnm.Print_Titles" localSheetId="8">'KPI NS'!$1:$5</definedName>
    <definedName name="_xlnm.Print_Titles" localSheetId="2">'KPI RM'!$1:$5</definedName>
    <definedName name="_xlnm.Print_Titles" localSheetId="9">'KPI Spanish'!$1:$5</definedName>
    <definedName name="_xlnm.Print_Titles" localSheetId="1">Summary!$1:$5</definedName>
  </definedNames>
  <calcPr calcId="162912"/>
</workbook>
</file>

<file path=xl/calcChain.xml><?xml version="1.0" encoding="utf-8"?>
<calcChain xmlns="http://schemas.openxmlformats.org/spreadsheetml/2006/main">
  <c r="D11" i="12" l="1"/>
  <c r="I50" i="3" l="1"/>
  <c r="H50" i="3"/>
  <c r="G50" i="3"/>
  <c r="F50" i="3"/>
  <c r="E50" i="3"/>
  <c r="D50" i="3"/>
  <c r="C50" i="3"/>
  <c r="C52" i="3"/>
  <c r="D52" i="3"/>
  <c r="E52" i="3"/>
  <c r="F52" i="3"/>
  <c r="G52" i="3"/>
  <c r="H52" i="3"/>
  <c r="I52" i="3"/>
  <c r="I53" i="3"/>
  <c r="I91" i="3"/>
  <c r="H91" i="3"/>
  <c r="G91" i="3"/>
  <c r="F91" i="3"/>
  <c r="E91" i="3"/>
  <c r="D91" i="3"/>
  <c r="C91" i="3"/>
  <c r="C93" i="3"/>
  <c r="D93" i="3"/>
  <c r="E93" i="3"/>
  <c r="F93" i="3"/>
  <c r="G93" i="3"/>
  <c r="H93" i="3"/>
  <c r="I93" i="3"/>
  <c r="I94" i="3"/>
  <c r="O89" i="3"/>
  <c r="O80" i="3"/>
  <c r="O48" i="3"/>
  <c r="O40" i="3"/>
  <c r="O32" i="3"/>
  <c r="O24" i="3"/>
  <c r="O16" i="3"/>
  <c r="O8" i="3"/>
  <c r="O89" i="6"/>
  <c r="O80" i="6"/>
  <c r="O72" i="6"/>
  <c r="O64" i="6"/>
  <c r="O56" i="6"/>
  <c r="O48" i="6"/>
  <c r="O40" i="6"/>
  <c r="O32" i="6"/>
  <c r="O24" i="6"/>
  <c r="O16" i="6"/>
  <c r="C8" i="6"/>
  <c r="E8" i="6"/>
  <c r="O8" i="6"/>
  <c r="O89" i="7"/>
  <c r="O80" i="7"/>
  <c r="O48" i="7"/>
  <c r="O40" i="7"/>
  <c r="O32" i="7"/>
  <c r="O24" i="7"/>
  <c r="O16" i="7"/>
  <c r="O8" i="7"/>
  <c r="O89" i="1"/>
  <c r="O80" i="1"/>
  <c r="O72" i="1"/>
  <c r="O64" i="1"/>
  <c r="O56" i="1"/>
  <c r="O48" i="1"/>
  <c r="O40" i="1"/>
  <c r="O32" i="1"/>
  <c r="O24" i="1"/>
  <c r="O16" i="1"/>
  <c r="O8" i="1"/>
  <c r="O89" i="8"/>
  <c r="O80" i="8"/>
  <c r="O72" i="8"/>
  <c r="O64" i="8"/>
  <c r="O56" i="8"/>
  <c r="O48" i="8"/>
  <c r="O40" i="8"/>
  <c r="O32" i="8"/>
  <c r="O24" i="8"/>
  <c r="O16" i="8"/>
  <c r="O8" i="8"/>
  <c r="O89" i="5"/>
  <c r="O80" i="5"/>
  <c r="O72" i="5"/>
  <c r="O64" i="5"/>
  <c r="O56" i="5"/>
  <c r="O48" i="5"/>
  <c r="O40" i="5"/>
  <c r="O32" i="5"/>
  <c r="O24" i="5"/>
  <c r="O16" i="5"/>
  <c r="O8" i="5"/>
  <c r="O89" i="4"/>
  <c r="O80" i="4"/>
  <c r="O72" i="4"/>
  <c r="O64" i="4"/>
  <c r="O56" i="4"/>
  <c r="O48" i="4"/>
  <c r="O40" i="4"/>
  <c r="O32" i="4"/>
  <c r="O24" i="4"/>
  <c r="O16" i="4"/>
  <c r="O8" i="4"/>
  <c r="C89" i="2"/>
  <c r="D89" i="2"/>
  <c r="E89" i="2"/>
  <c r="F89" i="2"/>
  <c r="G89" i="2"/>
  <c r="H89" i="2"/>
  <c r="I89" i="2"/>
  <c r="O89" i="2"/>
  <c r="C80" i="2"/>
  <c r="D80" i="2"/>
  <c r="E80" i="2"/>
  <c r="F80" i="2"/>
  <c r="G80" i="2"/>
  <c r="H80" i="2"/>
  <c r="I80" i="2"/>
  <c r="O80" i="2"/>
  <c r="C72" i="2"/>
  <c r="D72" i="2"/>
  <c r="E72" i="2"/>
  <c r="F72" i="2"/>
  <c r="G72" i="2"/>
  <c r="H72" i="2"/>
  <c r="I72" i="2"/>
  <c r="O72" i="2"/>
  <c r="C64" i="2"/>
  <c r="D64" i="2"/>
  <c r="E64" i="2"/>
  <c r="F64" i="2"/>
  <c r="G64" i="2"/>
  <c r="H64" i="2"/>
  <c r="I64" i="2"/>
  <c r="O64" i="2"/>
  <c r="C56" i="2"/>
  <c r="D56" i="2"/>
  <c r="E56" i="2"/>
  <c r="F56" i="2"/>
  <c r="O56" i="2"/>
  <c r="C48" i="2"/>
  <c r="D48" i="2"/>
  <c r="E48" i="2"/>
  <c r="F48" i="2"/>
  <c r="G48" i="2"/>
  <c r="H48" i="2"/>
  <c r="I48" i="2"/>
  <c r="O48" i="2"/>
  <c r="C40" i="2"/>
  <c r="D40" i="2"/>
  <c r="E40" i="2"/>
  <c r="F40" i="2"/>
  <c r="G40" i="2"/>
  <c r="H40" i="2"/>
  <c r="I40" i="2"/>
  <c r="O40" i="2"/>
  <c r="C32" i="2"/>
  <c r="D32" i="2"/>
  <c r="E32" i="2"/>
  <c r="F32" i="2"/>
  <c r="G32" i="2"/>
  <c r="H32" i="2"/>
  <c r="I32" i="2"/>
  <c r="O32" i="2"/>
  <c r="C24" i="2"/>
  <c r="D24" i="2"/>
  <c r="E24" i="2"/>
  <c r="F24" i="2"/>
  <c r="G24" i="2"/>
  <c r="H24" i="2"/>
  <c r="I24" i="2"/>
  <c r="O24" i="2"/>
  <c r="C16" i="2"/>
  <c r="D16" i="2"/>
  <c r="E16" i="2"/>
  <c r="F16" i="2"/>
  <c r="G16" i="2"/>
  <c r="H16" i="2"/>
  <c r="I16" i="2"/>
  <c r="O16" i="2"/>
  <c r="C8" i="2"/>
  <c r="D8" i="2"/>
  <c r="E8" i="2"/>
  <c r="F8" i="2"/>
  <c r="G8" i="2"/>
  <c r="H8" i="2"/>
  <c r="I8" i="2"/>
  <c r="O8" i="2"/>
  <c r="I91" i="4"/>
  <c r="H91" i="4"/>
  <c r="G91" i="4"/>
  <c r="F91" i="4"/>
  <c r="E91" i="4"/>
  <c r="D90" i="4"/>
  <c r="D91" i="4"/>
  <c r="C90" i="4"/>
  <c r="C91" i="4"/>
  <c r="C93" i="4"/>
  <c r="D93" i="4"/>
  <c r="E93" i="4"/>
  <c r="F93" i="4"/>
  <c r="G93" i="4"/>
  <c r="H93" i="4"/>
  <c r="I93" i="4"/>
  <c r="I94" i="4"/>
  <c r="I92" i="4"/>
  <c r="I91" i="5"/>
  <c r="H91" i="5"/>
  <c r="G91" i="5"/>
  <c r="F91" i="5"/>
  <c r="E91" i="5"/>
  <c r="D91" i="5"/>
  <c r="C91" i="5"/>
  <c r="C93" i="5"/>
  <c r="D93" i="5"/>
  <c r="E93" i="5"/>
  <c r="F93" i="5"/>
  <c r="G93" i="5"/>
  <c r="H93" i="5"/>
  <c r="I93" i="5"/>
  <c r="I94" i="5"/>
  <c r="I92" i="5"/>
  <c r="I91" i="8"/>
  <c r="H91" i="8"/>
  <c r="G91" i="8"/>
  <c r="F91" i="8"/>
  <c r="E91" i="8"/>
  <c r="D91" i="8"/>
  <c r="C91" i="8"/>
  <c r="C93" i="8"/>
  <c r="D93" i="8"/>
  <c r="E93" i="8"/>
  <c r="F93" i="8"/>
  <c r="G93" i="8"/>
  <c r="H93" i="8"/>
  <c r="I93" i="8"/>
  <c r="I94" i="8"/>
  <c r="I92" i="8"/>
  <c r="I91" i="1"/>
  <c r="H91" i="1"/>
  <c r="G91" i="1"/>
  <c r="F91" i="1"/>
  <c r="E91" i="1"/>
  <c r="D91" i="1"/>
  <c r="C91" i="1"/>
  <c r="C93" i="1"/>
  <c r="D93" i="1"/>
  <c r="E93" i="1"/>
  <c r="F93" i="1"/>
  <c r="G93" i="1"/>
  <c r="H93" i="1"/>
  <c r="I93" i="1"/>
  <c r="I94" i="1"/>
  <c r="I92" i="1"/>
  <c r="I91" i="7"/>
  <c r="H91" i="7"/>
  <c r="G91" i="7"/>
  <c r="F91" i="7"/>
  <c r="E91" i="7"/>
  <c r="D91" i="7"/>
  <c r="C91" i="7"/>
  <c r="C93" i="7"/>
  <c r="D93" i="7"/>
  <c r="E93" i="7"/>
  <c r="F93" i="7"/>
  <c r="G93" i="7"/>
  <c r="H93" i="7"/>
  <c r="I93" i="7"/>
  <c r="I94" i="7"/>
  <c r="I92" i="7"/>
  <c r="I91" i="6"/>
  <c r="H91" i="6"/>
  <c r="G91" i="6"/>
  <c r="F91" i="6"/>
  <c r="E91" i="6"/>
  <c r="D91" i="6"/>
  <c r="C91" i="6"/>
  <c r="C93" i="6"/>
  <c r="D93" i="6"/>
  <c r="E93" i="6"/>
  <c r="F93" i="6"/>
  <c r="G93" i="6"/>
  <c r="H93" i="6"/>
  <c r="I93" i="6"/>
  <c r="I94" i="6"/>
  <c r="I92" i="6"/>
  <c r="I92" i="3"/>
  <c r="I90" i="2"/>
  <c r="I91" i="2"/>
  <c r="H90" i="2"/>
  <c r="H91" i="2"/>
  <c r="G90" i="2"/>
  <c r="G91" i="2"/>
  <c r="F90" i="2"/>
  <c r="F91" i="2"/>
  <c r="E90" i="2"/>
  <c r="E91" i="2"/>
  <c r="D90" i="2"/>
  <c r="D91" i="2"/>
  <c r="C90" i="2"/>
  <c r="C91" i="2"/>
  <c r="C93" i="2"/>
  <c r="D93" i="2"/>
  <c r="E93" i="2"/>
  <c r="F93" i="2"/>
  <c r="G93" i="2"/>
  <c r="H93" i="2"/>
  <c r="I93" i="2"/>
  <c r="I94" i="2"/>
  <c r="I92" i="2"/>
  <c r="I81" i="2"/>
  <c r="I83" i="2"/>
  <c r="I73" i="2"/>
  <c r="I74" i="2"/>
  <c r="H73" i="2"/>
  <c r="H74" i="2"/>
  <c r="G73" i="2"/>
  <c r="G74" i="2"/>
  <c r="F73" i="2"/>
  <c r="F74" i="2"/>
  <c r="E73" i="2"/>
  <c r="E74" i="2"/>
  <c r="D73" i="2"/>
  <c r="D74" i="2"/>
  <c r="C73" i="2"/>
  <c r="C74" i="2"/>
  <c r="C76" i="2"/>
  <c r="D76" i="2"/>
  <c r="E76" i="2"/>
  <c r="F76" i="2"/>
  <c r="G76" i="2"/>
  <c r="H76" i="2"/>
  <c r="I76" i="2"/>
  <c r="I77" i="2"/>
  <c r="I75" i="2"/>
  <c r="I65" i="2"/>
  <c r="I66" i="2"/>
  <c r="H65" i="2"/>
  <c r="H66" i="2"/>
  <c r="G65" i="2"/>
  <c r="G66" i="2"/>
  <c r="F65" i="2"/>
  <c r="F66" i="2"/>
  <c r="E65" i="2"/>
  <c r="E66" i="2"/>
  <c r="D65" i="2"/>
  <c r="D66" i="2"/>
  <c r="C65" i="2"/>
  <c r="C66" i="2"/>
  <c r="C68" i="2"/>
  <c r="D68" i="2"/>
  <c r="E68" i="2"/>
  <c r="F68" i="2"/>
  <c r="G68" i="2"/>
  <c r="H68" i="2"/>
  <c r="I68" i="2"/>
  <c r="I69" i="2"/>
  <c r="I67" i="2"/>
  <c r="I57" i="2"/>
  <c r="I56" i="2"/>
  <c r="I58" i="2"/>
  <c r="H57" i="2"/>
  <c r="H56" i="2"/>
  <c r="H58" i="2"/>
  <c r="G57" i="2"/>
  <c r="G56" i="2"/>
  <c r="G58" i="2"/>
  <c r="F57" i="2"/>
  <c r="F58" i="2"/>
  <c r="E57" i="2"/>
  <c r="E58" i="2"/>
  <c r="D57" i="2"/>
  <c r="D58" i="2"/>
  <c r="C57" i="2"/>
  <c r="C58" i="2"/>
  <c r="C60" i="2"/>
  <c r="D60" i="2"/>
  <c r="E60" i="2"/>
  <c r="F60" i="2"/>
  <c r="G60" i="2"/>
  <c r="H60" i="2"/>
  <c r="I60" i="2"/>
  <c r="I61" i="2"/>
  <c r="I59" i="2"/>
  <c r="I49" i="2"/>
  <c r="I50" i="2"/>
  <c r="H49" i="2"/>
  <c r="H50" i="2"/>
  <c r="G49" i="2"/>
  <c r="G50" i="2"/>
  <c r="F49" i="2"/>
  <c r="F50" i="2"/>
  <c r="E49" i="2"/>
  <c r="E50" i="2"/>
  <c r="D49" i="2"/>
  <c r="D50" i="2"/>
  <c r="C49" i="2"/>
  <c r="C50" i="2"/>
  <c r="C52" i="2"/>
  <c r="D52" i="2"/>
  <c r="E52" i="2"/>
  <c r="F52" i="2"/>
  <c r="G52" i="2"/>
  <c r="H52" i="2"/>
  <c r="I52" i="2"/>
  <c r="I53" i="2"/>
  <c r="I51" i="2"/>
  <c r="I41" i="2"/>
  <c r="I42" i="2"/>
  <c r="H41" i="2"/>
  <c r="H42" i="2"/>
  <c r="G41" i="2"/>
  <c r="G42" i="2"/>
  <c r="F41" i="2"/>
  <c r="F42" i="2"/>
  <c r="E41" i="2"/>
  <c r="E42" i="2"/>
  <c r="D41" i="2"/>
  <c r="D42" i="2"/>
  <c r="C41" i="2"/>
  <c r="C42" i="2"/>
  <c r="C44" i="2"/>
  <c r="D44" i="2"/>
  <c r="E44" i="2"/>
  <c r="F44" i="2"/>
  <c r="G44" i="2"/>
  <c r="H44" i="2"/>
  <c r="I44" i="2"/>
  <c r="I45" i="2"/>
  <c r="I43" i="2"/>
  <c r="I33" i="2"/>
  <c r="I34" i="2"/>
  <c r="H33" i="2"/>
  <c r="H34" i="2"/>
  <c r="G33" i="2"/>
  <c r="G34" i="2"/>
  <c r="F33" i="2"/>
  <c r="F34" i="2"/>
  <c r="E33" i="2"/>
  <c r="E34" i="2"/>
  <c r="D33" i="2"/>
  <c r="D34" i="2"/>
  <c r="C33" i="2"/>
  <c r="C34" i="2"/>
  <c r="C36" i="2"/>
  <c r="D36" i="2"/>
  <c r="E36" i="2"/>
  <c r="F36" i="2"/>
  <c r="G36" i="2"/>
  <c r="H36" i="2"/>
  <c r="I36" i="2"/>
  <c r="I37" i="2"/>
  <c r="I35" i="2"/>
  <c r="I25" i="2"/>
  <c r="I26" i="2"/>
  <c r="H25" i="2"/>
  <c r="H26" i="2"/>
  <c r="G25" i="2"/>
  <c r="G26" i="2"/>
  <c r="F25" i="2"/>
  <c r="F26" i="2"/>
  <c r="E25" i="2"/>
  <c r="E26" i="2"/>
  <c r="D25" i="2"/>
  <c r="D26" i="2"/>
  <c r="C25" i="2"/>
  <c r="C26" i="2"/>
  <c r="C28" i="2"/>
  <c r="D28" i="2"/>
  <c r="E28" i="2"/>
  <c r="F28" i="2"/>
  <c r="G28" i="2"/>
  <c r="H28" i="2"/>
  <c r="I28" i="2"/>
  <c r="I29" i="2"/>
  <c r="I27" i="2"/>
  <c r="I17" i="2"/>
  <c r="I18" i="2"/>
  <c r="I9" i="2"/>
  <c r="C9" i="2"/>
  <c r="D9" i="2"/>
  <c r="E9" i="2"/>
  <c r="F9" i="2"/>
  <c r="G9" i="2"/>
  <c r="H9" i="2"/>
  <c r="O9" i="2"/>
  <c r="I83" i="4"/>
  <c r="H83" i="4"/>
  <c r="G83" i="4"/>
  <c r="F83" i="4"/>
  <c r="E83" i="4"/>
  <c r="D83" i="4"/>
  <c r="C83" i="4"/>
  <c r="C85" i="4"/>
  <c r="D85" i="4"/>
  <c r="E85" i="4"/>
  <c r="F85" i="4"/>
  <c r="G85" i="4"/>
  <c r="H85" i="4"/>
  <c r="I85" i="4"/>
  <c r="I86" i="4"/>
  <c r="I84" i="4"/>
  <c r="I82" i="4"/>
  <c r="I83" i="5"/>
  <c r="H83" i="5"/>
  <c r="G83" i="5"/>
  <c r="F83" i="5"/>
  <c r="E83" i="5"/>
  <c r="D83" i="5"/>
  <c r="C83" i="5"/>
  <c r="C85" i="5"/>
  <c r="D85" i="5"/>
  <c r="E85" i="5"/>
  <c r="F85" i="5"/>
  <c r="G85" i="5"/>
  <c r="H85" i="5"/>
  <c r="I85" i="5"/>
  <c r="I86" i="5"/>
  <c r="I84" i="5"/>
  <c r="I82" i="5"/>
  <c r="I83" i="8"/>
  <c r="H83" i="8"/>
  <c r="G83" i="8"/>
  <c r="F83" i="8"/>
  <c r="E83" i="8"/>
  <c r="D83" i="8"/>
  <c r="C83" i="8"/>
  <c r="C85" i="8"/>
  <c r="D85" i="8"/>
  <c r="E85" i="8"/>
  <c r="F85" i="8"/>
  <c r="G85" i="8"/>
  <c r="H85" i="8"/>
  <c r="I85" i="8"/>
  <c r="I86" i="8"/>
  <c r="I84" i="8"/>
  <c r="I82" i="8"/>
  <c r="I83" i="1"/>
  <c r="H83" i="1"/>
  <c r="G83" i="1"/>
  <c r="F83" i="1"/>
  <c r="E83" i="1"/>
  <c r="D83" i="1"/>
  <c r="C83" i="1"/>
  <c r="C85" i="1"/>
  <c r="D85" i="1"/>
  <c r="E85" i="1"/>
  <c r="F85" i="1"/>
  <c r="G85" i="1"/>
  <c r="H85" i="1"/>
  <c r="I85" i="1"/>
  <c r="I86" i="1"/>
  <c r="I84" i="1"/>
  <c r="I82" i="1"/>
  <c r="I83" i="7"/>
  <c r="H83" i="7"/>
  <c r="G83" i="7"/>
  <c r="F83" i="7"/>
  <c r="E83" i="7"/>
  <c r="D83" i="7"/>
  <c r="C83" i="7"/>
  <c r="C85" i="7"/>
  <c r="D85" i="7"/>
  <c r="E85" i="7"/>
  <c r="F85" i="7"/>
  <c r="G85" i="7"/>
  <c r="H85" i="7"/>
  <c r="I85" i="7"/>
  <c r="I86" i="7"/>
  <c r="I84" i="7"/>
  <c r="I82" i="7"/>
  <c r="I83" i="6"/>
  <c r="H83" i="6"/>
  <c r="G83" i="6"/>
  <c r="F83" i="6"/>
  <c r="E83" i="6"/>
  <c r="D83" i="6"/>
  <c r="C83" i="6"/>
  <c r="C85" i="6"/>
  <c r="D85" i="6"/>
  <c r="E85" i="6"/>
  <c r="F85" i="6"/>
  <c r="G85" i="6"/>
  <c r="H85" i="6"/>
  <c r="I85" i="6"/>
  <c r="I86" i="6"/>
  <c r="I84" i="6"/>
  <c r="I82" i="6"/>
  <c r="I83" i="3"/>
  <c r="H83" i="3"/>
  <c r="G83" i="3"/>
  <c r="F83" i="3"/>
  <c r="E83" i="3"/>
  <c r="D83" i="3"/>
  <c r="C83" i="3"/>
  <c r="C85" i="3"/>
  <c r="D85" i="3"/>
  <c r="E85" i="3"/>
  <c r="F85" i="3"/>
  <c r="G85" i="3"/>
  <c r="H85" i="3"/>
  <c r="I85" i="3"/>
  <c r="I86" i="3"/>
  <c r="I82" i="3"/>
  <c r="I74" i="6"/>
  <c r="H74" i="6"/>
  <c r="G74" i="6"/>
  <c r="F74" i="6"/>
  <c r="E74" i="6"/>
  <c r="D74" i="6"/>
  <c r="C74" i="6"/>
  <c r="C76" i="6"/>
  <c r="D76" i="6"/>
  <c r="E76" i="6"/>
  <c r="F76" i="6"/>
  <c r="G76" i="6"/>
  <c r="H76" i="6"/>
  <c r="I76" i="6"/>
  <c r="I77" i="6"/>
  <c r="I75" i="6"/>
  <c r="I66" i="6"/>
  <c r="H66" i="6"/>
  <c r="G66" i="6"/>
  <c r="F66" i="6"/>
  <c r="E66" i="6"/>
  <c r="D66" i="6"/>
  <c r="C66" i="6"/>
  <c r="C68" i="6"/>
  <c r="D68" i="6"/>
  <c r="E68" i="6"/>
  <c r="F68" i="6"/>
  <c r="G68" i="6"/>
  <c r="H68" i="6"/>
  <c r="I68" i="6"/>
  <c r="I69" i="6"/>
  <c r="I67" i="6"/>
  <c r="I74" i="1"/>
  <c r="H74" i="1"/>
  <c r="G74" i="1"/>
  <c r="F74" i="1"/>
  <c r="E74" i="1"/>
  <c r="D74" i="1"/>
  <c r="C74" i="1"/>
  <c r="C76" i="1"/>
  <c r="D76" i="1"/>
  <c r="E76" i="1"/>
  <c r="F76" i="1"/>
  <c r="G76" i="1"/>
  <c r="H76" i="1"/>
  <c r="I76" i="1"/>
  <c r="I77" i="1"/>
  <c r="I75" i="1"/>
  <c r="I66" i="1"/>
  <c r="H66" i="1"/>
  <c r="G66" i="1"/>
  <c r="F66" i="1"/>
  <c r="E66" i="1"/>
  <c r="D66" i="1"/>
  <c r="C66" i="1"/>
  <c r="C68" i="1"/>
  <c r="D68" i="1"/>
  <c r="E68" i="1"/>
  <c r="F68" i="1"/>
  <c r="G68" i="1"/>
  <c r="H68" i="1"/>
  <c r="I68" i="1"/>
  <c r="I69" i="1"/>
  <c r="I67" i="1"/>
  <c r="I74" i="8"/>
  <c r="H74" i="8"/>
  <c r="G74" i="8"/>
  <c r="F74" i="8"/>
  <c r="E74" i="8"/>
  <c r="D74" i="8"/>
  <c r="C74" i="8"/>
  <c r="C76" i="8"/>
  <c r="D76" i="8"/>
  <c r="E76" i="8"/>
  <c r="F76" i="8"/>
  <c r="G76" i="8"/>
  <c r="H76" i="8"/>
  <c r="I76" i="8"/>
  <c r="I77" i="8"/>
  <c r="I75" i="8"/>
  <c r="I66" i="8"/>
  <c r="H66" i="8"/>
  <c r="G66" i="8"/>
  <c r="F66" i="8"/>
  <c r="E66" i="8"/>
  <c r="D66" i="8"/>
  <c r="C66" i="8"/>
  <c r="C68" i="8"/>
  <c r="D68" i="8"/>
  <c r="E68" i="8"/>
  <c r="F68" i="8"/>
  <c r="G68" i="8"/>
  <c r="H68" i="8"/>
  <c r="I68" i="8"/>
  <c r="I69" i="8"/>
  <c r="I67" i="8"/>
  <c r="I74" i="5"/>
  <c r="H74" i="5"/>
  <c r="G74" i="5"/>
  <c r="F74" i="5"/>
  <c r="E74" i="5"/>
  <c r="D74" i="5"/>
  <c r="C74" i="5"/>
  <c r="C76" i="5"/>
  <c r="D76" i="5"/>
  <c r="E76" i="5"/>
  <c r="F76" i="5"/>
  <c r="G76" i="5"/>
  <c r="H76" i="5"/>
  <c r="I76" i="5"/>
  <c r="I77" i="5"/>
  <c r="I75" i="5"/>
  <c r="I66" i="5"/>
  <c r="H66" i="5"/>
  <c r="G66" i="5"/>
  <c r="F66" i="5"/>
  <c r="E66" i="5"/>
  <c r="D66" i="5"/>
  <c r="C66" i="5"/>
  <c r="C68" i="5"/>
  <c r="D68" i="5"/>
  <c r="E68" i="5"/>
  <c r="F68" i="5"/>
  <c r="G68" i="5"/>
  <c r="H68" i="5"/>
  <c r="I68" i="5"/>
  <c r="I69" i="5"/>
  <c r="I67" i="5"/>
  <c r="I74" i="4"/>
  <c r="H74" i="4"/>
  <c r="G74" i="4"/>
  <c r="F74" i="4"/>
  <c r="E74" i="4"/>
  <c r="D74" i="4"/>
  <c r="C74" i="4"/>
  <c r="C76" i="4"/>
  <c r="D76" i="4"/>
  <c r="E76" i="4"/>
  <c r="F76" i="4"/>
  <c r="G76" i="4"/>
  <c r="H76" i="4"/>
  <c r="I76" i="4"/>
  <c r="I77" i="4"/>
  <c r="I75" i="4"/>
  <c r="I66" i="4"/>
  <c r="H66" i="4"/>
  <c r="G66" i="4"/>
  <c r="F66" i="4"/>
  <c r="E66" i="4"/>
  <c r="D66" i="4"/>
  <c r="C66" i="4"/>
  <c r="C68" i="4"/>
  <c r="D68" i="4"/>
  <c r="E68" i="4"/>
  <c r="F68" i="4"/>
  <c r="G68" i="4"/>
  <c r="H68" i="4"/>
  <c r="I68" i="4"/>
  <c r="I69" i="4"/>
  <c r="I67" i="4"/>
  <c r="I58" i="4"/>
  <c r="H58" i="4"/>
  <c r="G58" i="4"/>
  <c r="F58" i="4"/>
  <c r="E58" i="4"/>
  <c r="D58" i="4"/>
  <c r="C58" i="4"/>
  <c r="C60" i="4"/>
  <c r="D60" i="4"/>
  <c r="E60" i="4"/>
  <c r="F60" i="4"/>
  <c r="G60" i="4"/>
  <c r="H60" i="4"/>
  <c r="I60" i="4"/>
  <c r="I61" i="4"/>
  <c r="I59" i="4"/>
  <c r="I50" i="4"/>
  <c r="H50" i="4"/>
  <c r="G50" i="4"/>
  <c r="F50" i="4"/>
  <c r="E50" i="4"/>
  <c r="D50" i="4"/>
  <c r="C50" i="4"/>
  <c r="C52" i="4"/>
  <c r="D52" i="4"/>
  <c r="E52" i="4"/>
  <c r="F52" i="4"/>
  <c r="G52" i="4"/>
  <c r="H52" i="4"/>
  <c r="I52" i="4"/>
  <c r="I53" i="4"/>
  <c r="I51" i="4"/>
  <c r="I42" i="4"/>
  <c r="H42" i="4"/>
  <c r="G42" i="4"/>
  <c r="F42" i="4"/>
  <c r="E42" i="4"/>
  <c r="D42" i="4"/>
  <c r="C42" i="4"/>
  <c r="C44" i="4"/>
  <c r="D44" i="4"/>
  <c r="E44" i="4"/>
  <c r="F44" i="4"/>
  <c r="G44" i="4"/>
  <c r="H44" i="4"/>
  <c r="I44" i="4"/>
  <c r="I45" i="4"/>
  <c r="I43" i="4"/>
  <c r="I34" i="4"/>
  <c r="H34" i="4"/>
  <c r="G34" i="4"/>
  <c r="F34" i="4"/>
  <c r="E34" i="4"/>
  <c r="D34" i="4"/>
  <c r="C34" i="4"/>
  <c r="C36" i="4"/>
  <c r="D36" i="4"/>
  <c r="E36" i="4"/>
  <c r="F36" i="4"/>
  <c r="G36" i="4"/>
  <c r="H36" i="4"/>
  <c r="I36" i="4"/>
  <c r="I37" i="4"/>
  <c r="I35" i="4"/>
  <c r="I26" i="4"/>
  <c r="H26" i="4"/>
  <c r="G26" i="4"/>
  <c r="F26" i="4"/>
  <c r="E26" i="4"/>
  <c r="D26" i="4"/>
  <c r="C26" i="4"/>
  <c r="C28" i="4"/>
  <c r="D28" i="4"/>
  <c r="E28" i="4"/>
  <c r="F28" i="4"/>
  <c r="G28" i="4"/>
  <c r="H28" i="4"/>
  <c r="I28" i="4"/>
  <c r="I29" i="4"/>
  <c r="I27" i="4"/>
  <c r="I18" i="4"/>
  <c r="H18" i="4"/>
  <c r="G18" i="4"/>
  <c r="F18" i="4"/>
  <c r="E18" i="4"/>
  <c r="D18" i="4"/>
  <c r="C18" i="4"/>
  <c r="C20" i="4"/>
  <c r="D20" i="4"/>
  <c r="E20" i="4"/>
  <c r="F20" i="4"/>
  <c r="G20" i="4"/>
  <c r="H20" i="4"/>
  <c r="I20" i="4"/>
  <c r="I21" i="4"/>
  <c r="I19" i="4"/>
  <c r="I10" i="4"/>
  <c r="H10" i="4"/>
  <c r="G10" i="4"/>
  <c r="F10" i="4"/>
  <c r="E10" i="4"/>
  <c r="D10" i="4"/>
  <c r="C10" i="4"/>
  <c r="C12" i="4"/>
  <c r="D12" i="4"/>
  <c r="E12" i="4"/>
  <c r="F12" i="4"/>
  <c r="G12" i="4"/>
  <c r="H12" i="4"/>
  <c r="I12" i="4"/>
  <c r="I13" i="4"/>
  <c r="I11" i="4"/>
  <c r="I58" i="5"/>
  <c r="H58" i="5"/>
  <c r="G58" i="5"/>
  <c r="F58" i="5"/>
  <c r="E58" i="5"/>
  <c r="D58" i="5"/>
  <c r="C58" i="5"/>
  <c r="C60" i="5"/>
  <c r="D60" i="5"/>
  <c r="E60" i="5"/>
  <c r="F60" i="5"/>
  <c r="G60" i="5"/>
  <c r="H60" i="5"/>
  <c r="I60" i="5"/>
  <c r="I61" i="5"/>
  <c r="I59" i="5"/>
  <c r="I50" i="5"/>
  <c r="H50" i="5"/>
  <c r="G50" i="5"/>
  <c r="F50" i="5"/>
  <c r="E50" i="5"/>
  <c r="D50" i="5"/>
  <c r="C50" i="5"/>
  <c r="C52" i="5"/>
  <c r="D52" i="5"/>
  <c r="E52" i="5"/>
  <c r="F52" i="5"/>
  <c r="G52" i="5"/>
  <c r="H52" i="5"/>
  <c r="I52" i="5"/>
  <c r="I53" i="5"/>
  <c r="I51" i="5"/>
  <c r="I42" i="5"/>
  <c r="H42" i="5"/>
  <c r="G42" i="5"/>
  <c r="F42" i="5"/>
  <c r="E42" i="5"/>
  <c r="D42" i="5"/>
  <c r="C42" i="5"/>
  <c r="C44" i="5"/>
  <c r="D44" i="5"/>
  <c r="E44" i="5"/>
  <c r="F44" i="5"/>
  <c r="G44" i="5"/>
  <c r="H44" i="5"/>
  <c r="I44" i="5"/>
  <c r="I45" i="5"/>
  <c r="I43" i="5"/>
  <c r="I34" i="5"/>
  <c r="H34" i="5"/>
  <c r="G34" i="5"/>
  <c r="F34" i="5"/>
  <c r="E34" i="5"/>
  <c r="D34" i="5"/>
  <c r="C34" i="5"/>
  <c r="C36" i="5"/>
  <c r="D36" i="5"/>
  <c r="E36" i="5"/>
  <c r="F36" i="5"/>
  <c r="G36" i="5"/>
  <c r="H36" i="5"/>
  <c r="I36" i="5"/>
  <c r="I37" i="5"/>
  <c r="I35" i="5"/>
  <c r="I26" i="5"/>
  <c r="H26" i="5"/>
  <c r="G26" i="5"/>
  <c r="F26" i="5"/>
  <c r="E26" i="5"/>
  <c r="D26" i="5"/>
  <c r="C26" i="5"/>
  <c r="C28" i="5"/>
  <c r="D28" i="5"/>
  <c r="E28" i="5"/>
  <c r="F28" i="5"/>
  <c r="G28" i="5"/>
  <c r="H28" i="5"/>
  <c r="I28" i="5"/>
  <c r="I29" i="5"/>
  <c r="I27" i="5"/>
  <c r="I18" i="5"/>
  <c r="H18" i="5"/>
  <c r="G18" i="5"/>
  <c r="F18" i="5"/>
  <c r="E18" i="5"/>
  <c r="D18" i="5"/>
  <c r="C18" i="5"/>
  <c r="C20" i="5"/>
  <c r="D20" i="5"/>
  <c r="E20" i="5"/>
  <c r="F20" i="5"/>
  <c r="G20" i="5"/>
  <c r="H20" i="5"/>
  <c r="I20" i="5"/>
  <c r="I21" i="5"/>
  <c r="I19" i="5"/>
  <c r="I10" i="5"/>
  <c r="H10" i="5"/>
  <c r="G10" i="5"/>
  <c r="F10" i="5"/>
  <c r="E10" i="5"/>
  <c r="D10" i="5"/>
  <c r="C10" i="5"/>
  <c r="C12" i="5"/>
  <c r="D12" i="5"/>
  <c r="E12" i="5"/>
  <c r="F12" i="5"/>
  <c r="G12" i="5"/>
  <c r="H12" i="5"/>
  <c r="I12" i="5"/>
  <c r="I13" i="5"/>
  <c r="I11" i="5"/>
  <c r="I58" i="8"/>
  <c r="H58" i="8"/>
  <c r="G58" i="8"/>
  <c r="F58" i="8"/>
  <c r="E58" i="8"/>
  <c r="D58" i="8"/>
  <c r="C58" i="8"/>
  <c r="C60" i="8"/>
  <c r="D60" i="8"/>
  <c r="E60" i="8"/>
  <c r="F60" i="8"/>
  <c r="G60" i="8"/>
  <c r="H60" i="8"/>
  <c r="I60" i="8"/>
  <c r="I61" i="8"/>
  <c r="I59" i="8"/>
  <c r="I50" i="8"/>
  <c r="H50" i="8"/>
  <c r="G50" i="8"/>
  <c r="F50" i="8"/>
  <c r="E50" i="8"/>
  <c r="D50" i="8"/>
  <c r="C50" i="8"/>
  <c r="C52" i="8"/>
  <c r="D52" i="8"/>
  <c r="E52" i="8"/>
  <c r="F52" i="8"/>
  <c r="G52" i="8"/>
  <c r="H52" i="8"/>
  <c r="I52" i="8"/>
  <c r="I53" i="8"/>
  <c r="I51" i="8"/>
  <c r="I42" i="8"/>
  <c r="H42" i="8"/>
  <c r="G42" i="8"/>
  <c r="F42" i="8"/>
  <c r="E42" i="8"/>
  <c r="D42" i="8"/>
  <c r="C42" i="8"/>
  <c r="C44" i="8"/>
  <c r="D44" i="8"/>
  <c r="E44" i="8"/>
  <c r="F44" i="8"/>
  <c r="G44" i="8"/>
  <c r="H44" i="8"/>
  <c r="I44" i="8"/>
  <c r="I45" i="8"/>
  <c r="I43" i="8"/>
  <c r="I34" i="8"/>
  <c r="H34" i="8"/>
  <c r="G34" i="8"/>
  <c r="F34" i="8"/>
  <c r="E34" i="8"/>
  <c r="D34" i="8"/>
  <c r="C34" i="8"/>
  <c r="C36" i="8"/>
  <c r="D36" i="8"/>
  <c r="E36" i="8"/>
  <c r="F36" i="8"/>
  <c r="G36" i="8"/>
  <c r="H36" i="8"/>
  <c r="I36" i="8"/>
  <c r="I37" i="8"/>
  <c r="I35" i="8"/>
  <c r="I26" i="8"/>
  <c r="H26" i="8"/>
  <c r="G26" i="8"/>
  <c r="F26" i="8"/>
  <c r="E26" i="8"/>
  <c r="D26" i="8"/>
  <c r="C26" i="8"/>
  <c r="C28" i="8"/>
  <c r="D28" i="8"/>
  <c r="E28" i="8"/>
  <c r="F28" i="8"/>
  <c r="G28" i="8"/>
  <c r="H28" i="8"/>
  <c r="I28" i="8"/>
  <c r="I29" i="8"/>
  <c r="I27" i="8"/>
  <c r="I18" i="8"/>
  <c r="H18" i="8"/>
  <c r="G18" i="8"/>
  <c r="F18" i="8"/>
  <c r="E18" i="8"/>
  <c r="D18" i="8"/>
  <c r="C18" i="8"/>
  <c r="C20" i="8"/>
  <c r="D20" i="8"/>
  <c r="E20" i="8"/>
  <c r="F20" i="8"/>
  <c r="G20" i="8"/>
  <c r="H20" i="8"/>
  <c r="I20" i="8"/>
  <c r="I21" i="8"/>
  <c r="I19" i="8"/>
  <c r="I10" i="8"/>
  <c r="H10" i="8"/>
  <c r="G10" i="8"/>
  <c r="F10" i="8"/>
  <c r="E10" i="8"/>
  <c r="D10" i="8"/>
  <c r="C10" i="8"/>
  <c r="C12" i="8"/>
  <c r="D12" i="8"/>
  <c r="E12" i="8"/>
  <c r="F12" i="8"/>
  <c r="G12" i="8"/>
  <c r="H12" i="8"/>
  <c r="I12" i="8"/>
  <c r="I13" i="8"/>
  <c r="I11" i="8"/>
  <c r="I58" i="1"/>
  <c r="H58" i="1"/>
  <c r="G58" i="1"/>
  <c r="F58" i="1"/>
  <c r="E58" i="1"/>
  <c r="D58" i="1"/>
  <c r="C58" i="1"/>
  <c r="C60" i="1"/>
  <c r="D60" i="1"/>
  <c r="E60" i="1"/>
  <c r="F60" i="1"/>
  <c r="G60" i="1"/>
  <c r="H60" i="1"/>
  <c r="I60" i="1"/>
  <c r="I61" i="1"/>
  <c r="I59" i="1"/>
  <c r="I50" i="1"/>
  <c r="H50" i="1"/>
  <c r="G50" i="1"/>
  <c r="F50" i="1"/>
  <c r="E50" i="1"/>
  <c r="D50" i="1"/>
  <c r="C50" i="1"/>
  <c r="C52" i="1"/>
  <c r="D52" i="1"/>
  <c r="E52" i="1"/>
  <c r="F52" i="1"/>
  <c r="G52" i="1"/>
  <c r="H52" i="1"/>
  <c r="I52" i="1"/>
  <c r="I53" i="1"/>
  <c r="I51" i="1"/>
  <c r="I42" i="1"/>
  <c r="H42" i="1"/>
  <c r="G42" i="1"/>
  <c r="F42" i="1"/>
  <c r="E42" i="1"/>
  <c r="D42" i="1"/>
  <c r="C42" i="1"/>
  <c r="C44" i="1"/>
  <c r="D44" i="1"/>
  <c r="E44" i="1"/>
  <c r="F44" i="1"/>
  <c r="G44" i="1"/>
  <c r="H44" i="1"/>
  <c r="I44" i="1"/>
  <c r="I45" i="1"/>
  <c r="I43" i="1"/>
  <c r="I34" i="1"/>
  <c r="H34" i="1"/>
  <c r="G34" i="1"/>
  <c r="F34" i="1"/>
  <c r="E34" i="1"/>
  <c r="D34" i="1"/>
  <c r="C34" i="1"/>
  <c r="C36" i="1"/>
  <c r="D36" i="1"/>
  <c r="E36" i="1"/>
  <c r="F36" i="1"/>
  <c r="G36" i="1"/>
  <c r="H36" i="1"/>
  <c r="I36" i="1"/>
  <c r="I37" i="1"/>
  <c r="I35" i="1"/>
  <c r="I26" i="1"/>
  <c r="H26" i="1"/>
  <c r="G26" i="1"/>
  <c r="F26" i="1"/>
  <c r="E26" i="1"/>
  <c r="D26" i="1"/>
  <c r="C26" i="1"/>
  <c r="C28" i="1"/>
  <c r="D28" i="1"/>
  <c r="E28" i="1"/>
  <c r="F28" i="1"/>
  <c r="G28" i="1"/>
  <c r="H28" i="1"/>
  <c r="I28" i="1"/>
  <c r="I29" i="1"/>
  <c r="I27" i="1"/>
  <c r="I18" i="1"/>
  <c r="H18" i="1"/>
  <c r="G18" i="1"/>
  <c r="F18" i="1"/>
  <c r="E18" i="1"/>
  <c r="D18" i="1"/>
  <c r="C18" i="1"/>
  <c r="C20" i="1"/>
  <c r="D20" i="1"/>
  <c r="E20" i="1"/>
  <c r="F20" i="1"/>
  <c r="G20" i="1"/>
  <c r="H20" i="1"/>
  <c r="I20" i="1"/>
  <c r="I21" i="1"/>
  <c r="I19" i="1"/>
  <c r="I10" i="1"/>
  <c r="H10" i="1"/>
  <c r="G10" i="1"/>
  <c r="F10" i="1"/>
  <c r="E10" i="1"/>
  <c r="D10" i="1"/>
  <c r="C10" i="1"/>
  <c r="C12" i="1"/>
  <c r="D12" i="1"/>
  <c r="E12" i="1"/>
  <c r="F12" i="1"/>
  <c r="G12" i="1"/>
  <c r="H12" i="1"/>
  <c r="I12" i="1"/>
  <c r="I13" i="1"/>
  <c r="I11" i="1"/>
  <c r="I50" i="7"/>
  <c r="H50" i="7"/>
  <c r="G50" i="7"/>
  <c r="F50" i="7"/>
  <c r="E50" i="7"/>
  <c r="D50" i="7"/>
  <c r="C50" i="7"/>
  <c r="C52" i="7"/>
  <c r="D52" i="7"/>
  <c r="E52" i="7"/>
  <c r="F52" i="7"/>
  <c r="G52" i="7"/>
  <c r="H52" i="7"/>
  <c r="I52" i="7"/>
  <c r="I53" i="7"/>
  <c r="I51" i="7"/>
  <c r="I42" i="7"/>
  <c r="H42" i="7"/>
  <c r="G42" i="7"/>
  <c r="F42" i="7"/>
  <c r="E42" i="7"/>
  <c r="D42" i="7"/>
  <c r="C42" i="7"/>
  <c r="C44" i="7"/>
  <c r="D44" i="7"/>
  <c r="E44" i="7"/>
  <c r="F44" i="7"/>
  <c r="G44" i="7"/>
  <c r="H44" i="7"/>
  <c r="I44" i="7"/>
  <c r="I45" i="7"/>
  <c r="I43" i="7"/>
  <c r="I34" i="7"/>
  <c r="H34" i="7"/>
  <c r="G34" i="7"/>
  <c r="F34" i="7"/>
  <c r="E34" i="7"/>
  <c r="D34" i="7"/>
  <c r="C34" i="7"/>
  <c r="C36" i="7"/>
  <c r="D36" i="7"/>
  <c r="E36" i="7"/>
  <c r="F36" i="7"/>
  <c r="G36" i="7"/>
  <c r="H36" i="7"/>
  <c r="I36" i="7"/>
  <c r="I37" i="7"/>
  <c r="I35" i="7"/>
  <c r="I26" i="7"/>
  <c r="H26" i="7"/>
  <c r="G26" i="7"/>
  <c r="F26" i="7"/>
  <c r="E26" i="7"/>
  <c r="D26" i="7"/>
  <c r="C26" i="7"/>
  <c r="C28" i="7"/>
  <c r="D28" i="7"/>
  <c r="E28" i="7"/>
  <c r="F28" i="7"/>
  <c r="G28" i="7"/>
  <c r="H28" i="7"/>
  <c r="I28" i="7"/>
  <c r="I29" i="7"/>
  <c r="I27" i="7"/>
  <c r="I18" i="7"/>
  <c r="H18" i="7"/>
  <c r="G18" i="7"/>
  <c r="F18" i="7"/>
  <c r="E18" i="7"/>
  <c r="D18" i="7"/>
  <c r="C18" i="7"/>
  <c r="C20" i="7"/>
  <c r="D20" i="7"/>
  <c r="E20" i="7"/>
  <c r="F20" i="7"/>
  <c r="G20" i="7"/>
  <c r="H20" i="7"/>
  <c r="I20" i="7"/>
  <c r="I21" i="7"/>
  <c r="I10" i="7"/>
  <c r="I11" i="7"/>
  <c r="H10" i="7"/>
  <c r="G10" i="7"/>
  <c r="F10" i="7"/>
  <c r="E10" i="7"/>
  <c r="D10" i="7"/>
  <c r="C10" i="7"/>
  <c r="C12" i="7"/>
  <c r="D12" i="7"/>
  <c r="E12" i="7"/>
  <c r="F12" i="7"/>
  <c r="G12" i="7"/>
  <c r="H12" i="7"/>
  <c r="I12" i="7"/>
  <c r="I13" i="7"/>
  <c r="I58" i="6"/>
  <c r="H58" i="6"/>
  <c r="G58" i="6"/>
  <c r="F58" i="6"/>
  <c r="E58" i="6"/>
  <c r="D58" i="6"/>
  <c r="C58" i="6"/>
  <c r="C60" i="6"/>
  <c r="D60" i="6"/>
  <c r="E60" i="6"/>
  <c r="F60" i="6"/>
  <c r="G60" i="6"/>
  <c r="H60" i="6"/>
  <c r="I60" i="6"/>
  <c r="I61" i="6"/>
  <c r="I59" i="6"/>
  <c r="I50" i="6"/>
  <c r="H50" i="6"/>
  <c r="G50" i="6"/>
  <c r="F50" i="6"/>
  <c r="E50" i="6"/>
  <c r="D50" i="6"/>
  <c r="C50" i="6"/>
  <c r="C52" i="6"/>
  <c r="D52" i="6"/>
  <c r="E52" i="6"/>
  <c r="F52" i="6"/>
  <c r="G52" i="6"/>
  <c r="H52" i="6"/>
  <c r="I52" i="6"/>
  <c r="I53" i="6"/>
  <c r="I51" i="6"/>
  <c r="I42" i="6"/>
  <c r="H42" i="6"/>
  <c r="G42" i="6"/>
  <c r="F42" i="6"/>
  <c r="E42" i="6"/>
  <c r="D42" i="6"/>
  <c r="C42" i="6"/>
  <c r="C44" i="6"/>
  <c r="D44" i="6"/>
  <c r="E44" i="6"/>
  <c r="F44" i="6"/>
  <c r="G44" i="6"/>
  <c r="H44" i="6"/>
  <c r="I44" i="6"/>
  <c r="I45" i="6"/>
  <c r="I43" i="6"/>
  <c r="I34" i="6"/>
  <c r="H34" i="6"/>
  <c r="G34" i="6"/>
  <c r="F34" i="6"/>
  <c r="E34" i="6"/>
  <c r="D34" i="6"/>
  <c r="C34" i="6"/>
  <c r="C36" i="6"/>
  <c r="D36" i="6"/>
  <c r="E36" i="6"/>
  <c r="F36" i="6"/>
  <c r="G36" i="6"/>
  <c r="H36" i="6"/>
  <c r="I36" i="6"/>
  <c r="I37" i="6"/>
  <c r="I35" i="6"/>
  <c r="I26" i="6"/>
  <c r="H26" i="6"/>
  <c r="G26" i="6"/>
  <c r="F26" i="6"/>
  <c r="E26" i="6"/>
  <c r="D26" i="6"/>
  <c r="C26" i="6"/>
  <c r="C28" i="6"/>
  <c r="D28" i="6"/>
  <c r="E28" i="6"/>
  <c r="F28" i="6"/>
  <c r="G28" i="6"/>
  <c r="H28" i="6"/>
  <c r="I28" i="6"/>
  <c r="I29" i="6"/>
  <c r="I27" i="6"/>
  <c r="I18" i="6"/>
  <c r="H18" i="6"/>
  <c r="G18" i="6"/>
  <c r="F18" i="6"/>
  <c r="E18" i="6"/>
  <c r="D18" i="6"/>
  <c r="C18" i="6"/>
  <c r="C20" i="6"/>
  <c r="D20" i="6"/>
  <c r="E20" i="6"/>
  <c r="F20" i="6"/>
  <c r="G20" i="6"/>
  <c r="H20" i="6"/>
  <c r="I20" i="6"/>
  <c r="I21" i="6"/>
  <c r="I19" i="6"/>
  <c r="I10" i="6"/>
  <c r="H10" i="6"/>
  <c r="G10" i="6"/>
  <c r="F10" i="6"/>
  <c r="E10" i="6"/>
  <c r="D10" i="6"/>
  <c r="C10" i="6"/>
  <c r="C12" i="6"/>
  <c r="D12" i="6"/>
  <c r="E12" i="6"/>
  <c r="F12" i="6"/>
  <c r="G12" i="6"/>
  <c r="H12" i="6"/>
  <c r="I12" i="6"/>
  <c r="I13" i="6"/>
  <c r="I11" i="6"/>
  <c r="I42" i="3"/>
  <c r="H42" i="3"/>
  <c r="G42" i="3"/>
  <c r="F42" i="3"/>
  <c r="E42" i="3"/>
  <c r="D42" i="3"/>
  <c r="C42" i="3"/>
  <c r="C44" i="3"/>
  <c r="D44" i="3"/>
  <c r="E44" i="3"/>
  <c r="F44" i="3"/>
  <c r="G44" i="3"/>
  <c r="H44" i="3"/>
  <c r="I44" i="3"/>
  <c r="I45" i="3"/>
  <c r="I43" i="3"/>
  <c r="I34" i="3"/>
  <c r="H34" i="3"/>
  <c r="G34" i="3"/>
  <c r="F34" i="3"/>
  <c r="E34" i="3"/>
  <c r="D34" i="3"/>
  <c r="C34" i="3"/>
  <c r="C36" i="3"/>
  <c r="D36" i="3"/>
  <c r="E36" i="3"/>
  <c r="F36" i="3"/>
  <c r="G36" i="3"/>
  <c r="H36" i="3"/>
  <c r="I36" i="3"/>
  <c r="I37" i="3"/>
  <c r="I35" i="3"/>
  <c r="I26" i="3"/>
  <c r="H26" i="3"/>
  <c r="G26" i="3"/>
  <c r="F26" i="3"/>
  <c r="E26" i="3"/>
  <c r="D26" i="3"/>
  <c r="C26" i="3"/>
  <c r="C28" i="3"/>
  <c r="D28" i="3"/>
  <c r="E28" i="3"/>
  <c r="F28" i="3"/>
  <c r="G28" i="3"/>
  <c r="H28" i="3"/>
  <c r="I28" i="3"/>
  <c r="I29" i="3"/>
  <c r="I27" i="3"/>
  <c r="I18" i="3"/>
  <c r="H18" i="3"/>
  <c r="G18" i="3"/>
  <c r="F18" i="3"/>
  <c r="E18" i="3"/>
  <c r="D18" i="3"/>
  <c r="C18" i="3"/>
  <c r="C20" i="3"/>
  <c r="D20" i="3"/>
  <c r="E20" i="3"/>
  <c r="F20" i="3"/>
  <c r="G20" i="3"/>
  <c r="H20" i="3"/>
  <c r="I20" i="3"/>
  <c r="I21" i="3"/>
  <c r="I19" i="3"/>
  <c r="I10" i="3"/>
  <c r="H10" i="3"/>
  <c r="G10" i="3"/>
  <c r="F10" i="3"/>
  <c r="E10" i="3"/>
  <c r="D10" i="3"/>
  <c r="C10" i="3"/>
  <c r="C12" i="3"/>
  <c r="D12" i="3"/>
  <c r="E12" i="3"/>
  <c r="F12" i="3"/>
  <c r="G12" i="3"/>
  <c r="H12" i="3"/>
  <c r="I12" i="3"/>
  <c r="I13" i="3"/>
  <c r="I11" i="3"/>
  <c r="I51" i="3"/>
  <c r="O9" i="11"/>
  <c r="I42" i="11"/>
  <c r="H42" i="11"/>
  <c r="G42" i="11"/>
  <c r="F42" i="11"/>
  <c r="E42" i="11"/>
  <c r="D42" i="11"/>
  <c r="C42" i="11"/>
  <c r="C44" i="11"/>
  <c r="D44" i="11"/>
  <c r="E44" i="11"/>
  <c r="F44" i="11"/>
  <c r="G44" i="11"/>
  <c r="H44" i="11"/>
  <c r="I44" i="11"/>
  <c r="I45" i="11"/>
  <c r="I43" i="11"/>
  <c r="I34" i="11"/>
  <c r="H34" i="11"/>
  <c r="G34" i="11"/>
  <c r="F34" i="11"/>
  <c r="E34" i="11"/>
  <c r="D34" i="11"/>
  <c r="C34" i="11"/>
  <c r="C36" i="11"/>
  <c r="D36" i="11"/>
  <c r="E36" i="11"/>
  <c r="F36" i="11"/>
  <c r="G36" i="11"/>
  <c r="H36" i="11"/>
  <c r="I36" i="11"/>
  <c r="I37" i="11"/>
  <c r="I35" i="11"/>
  <c r="I26" i="11"/>
  <c r="H26" i="11"/>
  <c r="G26" i="11"/>
  <c r="F26" i="11"/>
  <c r="E26" i="11"/>
  <c r="D26" i="11"/>
  <c r="C26" i="11"/>
  <c r="C28" i="11"/>
  <c r="D28" i="11"/>
  <c r="E28" i="11"/>
  <c r="F28" i="11"/>
  <c r="G28" i="11"/>
  <c r="H28" i="11"/>
  <c r="I28" i="11"/>
  <c r="I29" i="11"/>
  <c r="I27" i="11"/>
  <c r="I18" i="11"/>
  <c r="H18" i="11"/>
  <c r="G18" i="11"/>
  <c r="F18" i="11"/>
  <c r="E18" i="11"/>
  <c r="D18" i="11"/>
  <c r="C18" i="11"/>
  <c r="C20" i="11"/>
  <c r="D20" i="11"/>
  <c r="E20" i="11"/>
  <c r="F20" i="11"/>
  <c r="G20" i="11"/>
  <c r="H20" i="11"/>
  <c r="I20" i="11"/>
  <c r="I21" i="11"/>
  <c r="I19" i="11"/>
  <c r="I10" i="11"/>
  <c r="H10" i="11"/>
  <c r="G10" i="11"/>
  <c r="F10" i="11"/>
  <c r="E10" i="11"/>
  <c r="D10" i="11"/>
  <c r="C10" i="11"/>
  <c r="C12" i="11"/>
  <c r="D12" i="11"/>
  <c r="E12" i="11"/>
  <c r="F12" i="11"/>
  <c r="G12" i="11"/>
  <c r="H12" i="11"/>
  <c r="I12" i="11"/>
  <c r="I13" i="11"/>
  <c r="I11" i="11"/>
  <c r="O90" i="2"/>
  <c r="C81" i="2"/>
  <c r="D81" i="2"/>
  <c r="E81" i="2"/>
  <c r="F81" i="2"/>
  <c r="G81" i="2"/>
  <c r="H81" i="2"/>
  <c r="O81" i="2"/>
  <c r="O73" i="2"/>
  <c r="O65" i="2"/>
  <c r="O57" i="2"/>
  <c r="O49" i="2"/>
  <c r="O41" i="2"/>
  <c r="O33" i="2"/>
  <c r="O25" i="2"/>
  <c r="C17" i="2"/>
  <c r="D17" i="2"/>
  <c r="E17" i="2"/>
  <c r="F17" i="2"/>
  <c r="G17" i="2"/>
  <c r="H17" i="2"/>
  <c r="O17" i="2"/>
  <c r="H94" i="2"/>
  <c r="H92" i="2"/>
  <c r="H83" i="2"/>
  <c r="G83" i="2"/>
  <c r="F83" i="2"/>
  <c r="E83" i="2"/>
  <c r="D83" i="2"/>
  <c r="C83" i="2"/>
  <c r="C85" i="2"/>
  <c r="D85" i="2"/>
  <c r="E85" i="2"/>
  <c r="F85" i="2"/>
  <c r="G85" i="2"/>
  <c r="H85" i="2"/>
  <c r="H86" i="2"/>
  <c r="H84" i="2"/>
  <c r="H82" i="2"/>
  <c r="H77" i="2"/>
  <c r="H75" i="2"/>
  <c r="H69" i="2"/>
  <c r="H67" i="2"/>
  <c r="H61" i="2"/>
  <c r="H59" i="2"/>
  <c r="H53" i="2"/>
  <c r="H51" i="2"/>
  <c r="H45" i="2"/>
  <c r="H43" i="2"/>
  <c r="H37" i="2"/>
  <c r="H35" i="2"/>
  <c r="H29" i="2"/>
  <c r="H27" i="2"/>
  <c r="H18" i="2"/>
  <c r="G18" i="2"/>
  <c r="F18" i="2"/>
  <c r="E18" i="2"/>
  <c r="D18" i="2"/>
  <c r="C18" i="2"/>
  <c r="C20" i="2"/>
  <c r="D20" i="2"/>
  <c r="E20" i="2"/>
  <c r="F20" i="2"/>
  <c r="G20" i="2"/>
  <c r="H20" i="2"/>
  <c r="H21" i="2"/>
  <c r="H19" i="2"/>
  <c r="H10" i="2"/>
  <c r="G10" i="2"/>
  <c r="F10" i="2"/>
  <c r="E10" i="2"/>
  <c r="D10" i="2"/>
  <c r="C10" i="2"/>
  <c r="C12" i="2"/>
  <c r="D12" i="2"/>
  <c r="E12" i="2"/>
  <c r="F12" i="2"/>
  <c r="G12" i="2"/>
  <c r="H12" i="2"/>
  <c r="H13" i="2"/>
  <c r="H11" i="2"/>
  <c r="O90" i="4"/>
  <c r="O81" i="4"/>
  <c r="O73" i="4"/>
  <c r="O65" i="4"/>
  <c r="O57" i="4"/>
  <c r="O49" i="4"/>
  <c r="O41" i="4"/>
  <c r="O33" i="4"/>
  <c r="O25" i="4"/>
  <c r="O17" i="4"/>
  <c r="O9" i="4"/>
  <c r="O90" i="5"/>
  <c r="O81" i="5"/>
  <c r="O73" i="5"/>
  <c r="O65" i="5"/>
  <c r="O57" i="5"/>
  <c r="O49" i="5"/>
  <c r="O41" i="5"/>
  <c r="O33" i="5"/>
  <c r="O25" i="5"/>
  <c r="O17" i="5"/>
  <c r="O9" i="5"/>
  <c r="O90" i="8"/>
  <c r="O81" i="8"/>
  <c r="O73" i="8"/>
  <c r="O65" i="8"/>
  <c r="O57" i="8"/>
  <c r="O49" i="8"/>
  <c r="O41" i="8"/>
  <c r="O33" i="8"/>
  <c r="O25" i="8"/>
  <c r="O17" i="8"/>
  <c r="O9" i="8"/>
  <c r="O90" i="1"/>
  <c r="O81" i="1"/>
  <c r="O73" i="1"/>
  <c r="O65" i="1"/>
  <c r="O57" i="1"/>
  <c r="O49" i="1"/>
  <c r="O41" i="1"/>
  <c r="O33" i="1"/>
  <c r="O25" i="1"/>
  <c r="O17" i="1"/>
  <c r="O9" i="1"/>
  <c r="O90" i="7"/>
  <c r="O81" i="7"/>
  <c r="O49" i="7"/>
  <c r="O41" i="7"/>
  <c r="O33" i="7"/>
  <c r="O25" i="7"/>
  <c r="O17" i="7"/>
  <c r="O9" i="7"/>
  <c r="O90" i="6"/>
  <c r="O81" i="6"/>
  <c r="O73" i="6"/>
  <c r="O65" i="6"/>
  <c r="O57" i="6"/>
  <c r="O49" i="6"/>
  <c r="O41" i="6"/>
  <c r="O33" i="6"/>
  <c r="O25" i="6"/>
  <c r="O17" i="6"/>
  <c r="O9" i="6"/>
  <c r="O90" i="3"/>
  <c r="O81" i="3"/>
  <c r="O49" i="3"/>
  <c r="O41" i="3"/>
  <c r="O33" i="3"/>
  <c r="O25" i="3"/>
  <c r="O17" i="3"/>
  <c r="O9" i="3"/>
  <c r="O41" i="11"/>
  <c r="O40" i="11"/>
  <c r="O33" i="11"/>
  <c r="O32" i="11"/>
  <c r="O25" i="11"/>
  <c r="O24" i="11"/>
  <c r="O17" i="11"/>
  <c r="O16" i="11"/>
  <c r="O8" i="11"/>
  <c r="H45" i="11"/>
  <c r="H43" i="11"/>
  <c r="H37" i="11"/>
  <c r="H35" i="11"/>
  <c r="H29" i="11"/>
  <c r="H27" i="11"/>
  <c r="H21" i="11"/>
  <c r="H19" i="11"/>
  <c r="H13" i="11"/>
  <c r="H11" i="11"/>
  <c r="H94" i="3"/>
  <c r="H92" i="3"/>
  <c r="H86" i="3"/>
  <c r="H84" i="3"/>
  <c r="H82" i="3"/>
  <c r="H53" i="3"/>
  <c r="H51" i="3"/>
  <c r="H45" i="3"/>
  <c r="H43" i="3"/>
  <c r="H37" i="3"/>
  <c r="H35" i="3"/>
  <c r="H29" i="3"/>
  <c r="H27" i="3"/>
  <c r="H21" i="3"/>
  <c r="H19" i="3"/>
  <c r="H13" i="3"/>
  <c r="H11" i="3"/>
  <c r="H94" i="6"/>
  <c r="H92" i="6"/>
  <c r="H86" i="6"/>
  <c r="H84" i="6"/>
  <c r="H82" i="6"/>
  <c r="H77" i="6"/>
  <c r="H75" i="6"/>
  <c r="H69" i="6"/>
  <c r="H67" i="6"/>
  <c r="H61" i="6"/>
  <c r="H59" i="6"/>
  <c r="H53" i="6"/>
  <c r="H51" i="6"/>
  <c r="H45" i="6"/>
  <c r="H43" i="6"/>
  <c r="H37" i="6"/>
  <c r="H35" i="6"/>
  <c r="H29" i="6"/>
  <c r="H27" i="6"/>
  <c r="H21" i="6"/>
  <c r="H19" i="6"/>
  <c r="H13" i="6"/>
  <c r="H11" i="6"/>
  <c r="H94" i="7"/>
  <c r="H92" i="7"/>
  <c r="H86" i="7"/>
  <c r="H84" i="7"/>
  <c r="H82" i="7"/>
  <c r="H53" i="7"/>
  <c r="H51" i="7"/>
  <c r="H45" i="7"/>
  <c r="H43" i="7"/>
  <c r="H37" i="7"/>
  <c r="H35" i="7"/>
  <c r="H29" i="7"/>
  <c r="H27" i="7"/>
  <c r="H21" i="7"/>
  <c r="H19" i="7"/>
  <c r="H13" i="7"/>
  <c r="H11" i="7"/>
  <c r="H94" i="1"/>
  <c r="H92" i="1"/>
  <c r="H86" i="1"/>
  <c r="H84" i="1"/>
  <c r="H82" i="1"/>
  <c r="H77" i="1"/>
  <c r="H75" i="1"/>
  <c r="H69" i="1"/>
  <c r="H67" i="1"/>
  <c r="H61" i="1"/>
  <c r="H59" i="1"/>
  <c r="H53" i="1"/>
  <c r="H51" i="1"/>
  <c r="H45" i="1"/>
  <c r="H43" i="1"/>
  <c r="H37" i="1"/>
  <c r="H35" i="1"/>
  <c r="H29" i="1"/>
  <c r="H27" i="1"/>
  <c r="H21" i="1"/>
  <c r="H19" i="1"/>
  <c r="H13" i="1"/>
  <c r="H11" i="1"/>
  <c r="H94" i="8"/>
  <c r="H92" i="8"/>
  <c r="H86" i="8"/>
  <c r="H84" i="8"/>
  <c r="H82" i="8"/>
  <c r="H77" i="8"/>
  <c r="H75" i="8"/>
  <c r="H69" i="8"/>
  <c r="H67" i="8"/>
  <c r="H61" i="8"/>
  <c r="H59" i="8"/>
  <c r="H53" i="8"/>
  <c r="H51" i="8"/>
  <c r="H45" i="8"/>
  <c r="H43" i="8"/>
  <c r="H37" i="8"/>
  <c r="H35" i="8"/>
  <c r="H29" i="8"/>
  <c r="H27" i="8"/>
  <c r="H21" i="8"/>
  <c r="H19" i="8"/>
  <c r="H13" i="8"/>
  <c r="H11" i="8"/>
  <c r="H94" i="5"/>
  <c r="H92" i="5"/>
  <c r="H86" i="5"/>
  <c r="H84" i="5"/>
  <c r="H82" i="5"/>
  <c r="H77" i="5"/>
  <c r="H75" i="5"/>
  <c r="H69" i="5"/>
  <c r="H67" i="5"/>
  <c r="H61" i="5"/>
  <c r="H59" i="5"/>
  <c r="H53" i="5"/>
  <c r="H51" i="5"/>
  <c r="H45" i="5"/>
  <c r="H43" i="5"/>
  <c r="H37" i="5"/>
  <c r="H35" i="5"/>
  <c r="H29" i="5"/>
  <c r="H27" i="5"/>
  <c r="H21" i="5"/>
  <c r="H19" i="5"/>
  <c r="H13" i="5"/>
  <c r="H11" i="5"/>
  <c r="H94" i="4"/>
  <c r="H92" i="4"/>
  <c r="H86" i="4"/>
  <c r="H84" i="4"/>
  <c r="H82" i="4"/>
  <c r="H77" i="4"/>
  <c r="H75" i="4"/>
  <c r="H69" i="4"/>
  <c r="H67" i="4"/>
  <c r="H61" i="4"/>
  <c r="H59" i="4"/>
  <c r="H53" i="4"/>
  <c r="H51" i="4"/>
  <c r="H45" i="4"/>
  <c r="H43" i="4"/>
  <c r="H37" i="4"/>
  <c r="H35" i="4"/>
  <c r="H29" i="4"/>
  <c r="H27" i="4"/>
  <c r="H21" i="4"/>
  <c r="H19" i="4"/>
  <c r="H13" i="4"/>
  <c r="H11" i="4"/>
  <c r="G94" i="3"/>
  <c r="G92" i="3"/>
  <c r="G94" i="6"/>
  <c r="G92" i="6"/>
  <c r="G94" i="7"/>
  <c r="G92" i="7"/>
  <c r="G94" i="1"/>
  <c r="G92" i="1"/>
  <c r="G94" i="8"/>
  <c r="G92" i="8"/>
  <c r="G94" i="5"/>
  <c r="G92" i="5"/>
  <c r="G94" i="4"/>
  <c r="G92" i="4"/>
  <c r="G77" i="8"/>
  <c r="G53" i="8"/>
  <c r="G77" i="5"/>
  <c r="G94" i="2"/>
  <c r="G92" i="2"/>
  <c r="G86" i="2"/>
  <c r="G84" i="2"/>
  <c r="G82" i="2"/>
  <c r="G77" i="2"/>
  <c r="G75" i="2"/>
  <c r="G69" i="2"/>
  <c r="G67" i="2"/>
  <c r="G61" i="2"/>
  <c r="G59" i="2"/>
  <c r="G53" i="2"/>
  <c r="G51" i="2"/>
  <c r="G86" i="3"/>
  <c r="G84" i="3"/>
  <c r="G82" i="3"/>
  <c r="G86" i="6"/>
  <c r="G84" i="6"/>
  <c r="G82" i="6"/>
  <c r="G86" i="7"/>
  <c r="G84" i="7"/>
  <c r="G82" i="7"/>
  <c r="G86" i="1"/>
  <c r="G84" i="1"/>
  <c r="G82" i="1"/>
  <c r="G86" i="8"/>
  <c r="G84" i="8"/>
  <c r="G82" i="8"/>
  <c r="G86" i="5"/>
  <c r="G82" i="5"/>
  <c r="G84" i="5"/>
  <c r="G86" i="4"/>
  <c r="G84" i="4"/>
  <c r="G82" i="4"/>
  <c r="G77" i="6"/>
  <c r="G75" i="6"/>
  <c r="G69" i="6"/>
  <c r="G67" i="6"/>
  <c r="G77" i="1"/>
  <c r="G75" i="1"/>
  <c r="G69" i="1"/>
  <c r="G67" i="1"/>
  <c r="G75" i="8"/>
  <c r="G69" i="8"/>
  <c r="G67" i="8"/>
  <c r="G75" i="5"/>
  <c r="G69" i="5"/>
  <c r="G67" i="5"/>
  <c r="G69" i="4"/>
  <c r="G67" i="4"/>
  <c r="G77" i="4"/>
  <c r="G75" i="4"/>
  <c r="G61" i="6"/>
  <c r="G59" i="6"/>
  <c r="G61" i="1"/>
  <c r="G59" i="1"/>
  <c r="G61" i="8"/>
  <c r="G59" i="8"/>
  <c r="G61" i="5"/>
  <c r="G59" i="5"/>
  <c r="G61" i="4"/>
  <c r="G59" i="4"/>
  <c r="G53" i="1"/>
  <c r="G51" i="1"/>
  <c r="G51" i="8"/>
  <c r="G53" i="5"/>
  <c r="G51" i="5"/>
  <c r="G53" i="4"/>
  <c r="G51" i="4"/>
  <c r="G13" i="3"/>
  <c r="G13" i="8"/>
  <c r="G13" i="5"/>
  <c r="G13" i="4"/>
  <c r="G53" i="3"/>
  <c r="G51" i="3"/>
  <c r="G53" i="6"/>
  <c r="G51" i="6"/>
  <c r="G53" i="7"/>
  <c r="G51" i="7"/>
  <c r="G45" i="2"/>
  <c r="G43" i="2"/>
  <c r="G37" i="2"/>
  <c r="G35" i="2"/>
  <c r="G29" i="2"/>
  <c r="G27" i="2"/>
  <c r="G21" i="2"/>
  <c r="G19" i="2"/>
  <c r="G13" i="2"/>
  <c r="G11" i="2"/>
  <c r="G45" i="4"/>
  <c r="G43" i="4"/>
  <c r="G37" i="4"/>
  <c r="G35" i="4"/>
  <c r="G29" i="4"/>
  <c r="G27" i="4"/>
  <c r="G21" i="4"/>
  <c r="G19" i="4"/>
  <c r="G11" i="4"/>
  <c r="G45" i="5"/>
  <c r="G43" i="5"/>
  <c r="G37" i="5"/>
  <c r="G35" i="5"/>
  <c r="G29" i="5"/>
  <c r="G27" i="5"/>
  <c r="G21" i="5"/>
  <c r="G19" i="5"/>
  <c r="G11" i="5"/>
  <c r="G45" i="8"/>
  <c r="G43" i="8"/>
  <c r="G37" i="8"/>
  <c r="G35" i="8"/>
  <c r="G29" i="8"/>
  <c r="G27" i="8"/>
  <c r="G21" i="8"/>
  <c r="G19" i="8"/>
  <c r="G11" i="8"/>
  <c r="G45" i="1"/>
  <c r="G43" i="1"/>
  <c r="G37" i="1"/>
  <c r="G35" i="1"/>
  <c r="G29" i="1"/>
  <c r="G27" i="1"/>
  <c r="G21" i="1"/>
  <c r="G19" i="1"/>
  <c r="G13" i="1"/>
  <c r="G11" i="1"/>
  <c r="G45" i="7"/>
  <c r="G43" i="7"/>
  <c r="G37" i="7"/>
  <c r="G35" i="7"/>
  <c r="G29" i="7"/>
  <c r="G27" i="7"/>
  <c r="G21" i="7"/>
  <c r="G19" i="7"/>
  <c r="G13" i="7"/>
  <c r="G11" i="7"/>
  <c r="G45" i="6"/>
  <c r="G43" i="6"/>
  <c r="G37" i="6"/>
  <c r="G35" i="6"/>
  <c r="G29" i="6"/>
  <c r="G27" i="6"/>
  <c r="G21" i="6"/>
  <c r="G19" i="6"/>
  <c r="G13" i="6"/>
  <c r="G11" i="6"/>
  <c r="G45" i="3"/>
  <c r="G43" i="3"/>
  <c r="G37" i="3"/>
  <c r="G35" i="3"/>
  <c r="G29" i="3"/>
  <c r="G27" i="3"/>
  <c r="G21" i="3"/>
  <c r="G19" i="3"/>
  <c r="G11" i="3"/>
  <c r="G45" i="11"/>
  <c r="G43" i="11"/>
  <c r="G37" i="11"/>
  <c r="G35" i="11"/>
  <c r="G29" i="11"/>
  <c r="G27" i="11"/>
  <c r="G21" i="11"/>
  <c r="G19" i="11"/>
  <c r="G13" i="11"/>
  <c r="G11" i="11"/>
  <c r="F77" i="8"/>
  <c r="F69" i="8"/>
  <c r="F75" i="8"/>
  <c r="F67" i="8"/>
  <c r="F94" i="2"/>
  <c r="F86" i="2"/>
  <c r="F77" i="2"/>
  <c r="F69" i="2"/>
  <c r="F61" i="2"/>
  <c r="F53" i="2"/>
  <c r="F45" i="2"/>
  <c r="F37" i="2"/>
  <c r="F29" i="2"/>
  <c r="F21" i="2"/>
  <c r="F13" i="2"/>
  <c r="F92" i="2"/>
  <c r="F84" i="2"/>
  <c r="F82" i="2"/>
  <c r="F75" i="2"/>
  <c r="F67" i="2"/>
  <c r="F59" i="2"/>
  <c r="F51" i="2"/>
  <c r="F43" i="2"/>
  <c r="F35" i="2"/>
  <c r="F27" i="2"/>
  <c r="F19" i="2"/>
  <c r="F11" i="2"/>
  <c r="F94" i="3"/>
  <c r="F92" i="3"/>
  <c r="F94" i="6"/>
  <c r="F92" i="6"/>
  <c r="F94" i="7"/>
  <c r="F92" i="7"/>
  <c r="F94" i="1"/>
  <c r="F92" i="1"/>
  <c r="F94" i="8"/>
  <c r="F92" i="8"/>
  <c r="F94" i="5"/>
  <c r="F92" i="5"/>
  <c r="F94" i="4"/>
  <c r="F92" i="4"/>
  <c r="F86" i="3"/>
  <c r="F84" i="3"/>
  <c r="F82" i="3"/>
  <c r="F86" i="6"/>
  <c r="F84" i="6"/>
  <c r="F82" i="6"/>
  <c r="F86" i="7"/>
  <c r="F84" i="7"/>
  <c r="F82" i="7"/>
  <c r="F86" i="1"/>
  <c r="F84" i="1"/>
  <c r="F82" i="1"/>
  <c r="F86" i="8"/>
  <c r="F84" i="8"/>
  <c r="F82" i="8"/>
  <c r="F86" i="5"/>
  <c r="F84" i="5"/>
  <c r="F82" i="5"/>
  <c r="F86" i="4"/>
  <c r="F84" i="4"/>
  <c r="F82" i="4"/>
  <c r="F77" i="6"/>
  <c r="F69" i="6"/>
  <c r="F67" i="6"/>
  <c r="F75" i="6"/>
  <c r="F69" i="1"/>
  <c r="F77" i="1"/>
  <c r="F75" i="1"/>
  <c r="F67" i="1"/>
  <c r="F77" i="5"/>
  <c r="F69" i="5"/>
  <c r="F75" i="5"/>
  <c r="F67" i="5"/>
  <c r="F77" i="4"/>
  <c r="F69" i="4"/>
  <c r="F67" i="4"/>
  <c r="F75" i="4"/>
  <c r="F61" i="6"/>
  <c r="F59" i="6"/>
  <c r="F61" i="1"/>
  <c r="F59" i="1"/>
  <c r="F61" i="8"/>
  <c r="F59" i="8"/>
  <c r="F61" i="5"/>
  <c r="F59" i="5"/>
  <c r="F61" i="4"/>
  <c r="F59" i="4"/>
  <c r="F53" i="3"/>
  <c r="F51" i="3"/>
  <c r="F53" i="6"/>
  <c r="F51" i="6"/>
  <c r="F53" i="7"/>
  <c r="E53" i="7"/>
  <c r="F51" i="7"/>
  <c r="F53" i="1"/>
  <c r="F51" i="1"/>
  <c r="F53" i="8"/>
  <c r="F51" i="8"/>
  <c r="F53" i="5"/>
  <c r="F51" i="5"/>
  <c r="F53" i="4"/>
  <c r="F51" i="4"/>
  <c r="F13" i="11"/>
  <c r="F11" i="11"/>
  <c r="F21" i="11"/>
  <c r="F19" i="11"/>
  <c r="F29" i="11"/>
  <c r="F27" i="11"/>
  <c r="F37" i="11"/>
  <c r="F35" i="11"/>
  <c r="F45" i="11"/>
  <c r="F43" i="11"/>
  <c r="F45" i="3"/>
  <c r="F37" i="3"/>
  <c r="F29" i="3"/>
  <c r="F21" i="3"/>
  <c r="F13" i="3"/>
  <c r="F11" i="3"/>
  <c r="F19" i="3"/>
  <c r="F27" i="3"/>
  <c r="F35" i="3"/>
  <c r="F43" i="3"/>
  <c r="F45" i="6"/>
  <c r="F37" i="6"/>
  <c r="F29" i="6"/>
  <c r="F21" i="6"/>
  <c r="F13" i="6"/>
  <c r="F11" i="6"/>
  <c r="F19" i="6"/>
  <c r="F27" i="6"/>
  <c r="F35" i="6"/>
  <c r="F43" i="6"/>
  <c r="F13" i="7"/>
  <c r="F11" i="7"/>
  <c r="F21" i="7"/>
  <c r="F19" i="7"/>
  <c r="F29" i="7"/>
  <c r="F27" i="7"/>
  <c r="F37" i="7"/>
  <c r="F35" i="7"/>
  <c r="F45" i="7"/>
  <c r="F43" i="7"/>
  <c r="F13" i="1"/>
  <c r="F11" i="1"/>
  <c r="F21" i="1"/>
  <c r="F19" i="1"/>
  <c r="F29" i="1"/>
  <c r="F27" i="1"/>
  <c r="F37" i="1"/>
  <c r="F35" i="1"/>
  <c r="F45" i="1"/>
  <c r="F43" i="1"/>
  <c r="F45" i="8"/>
  <c r="F37" i="8"/>
  <c r="F29" i="8"/>
  <c r="F21" i="8"/>
  <c r="F13" i="8"/>
  <c r="F11" i="8"/>
  <c r="F19" i="8"/>
  <c r="F27" i="8"/>
  <c r="F35" i="8"/>
  <c r="F43" i="8"/>
  <c r="F13" i="5"/>
  <c r="F21" i="5"/>
  <c r="F29" i="5"/>
  <c r="F37" i="5"/>
  <c r="F45" i="5"/>
  <c r="F43" i="5"/>
  <c r="F35" i="5"/>
  <c r="F27" i="5"/>
  <c r="F19" i="5"/>
  <c r="F11" i="5"/>
  <c r="F45" i="4"/>
  <c r="F37" i="4"/>
  <c r="F29" i="4"/>
  <c r="F21" i="4"/>
  <c r="F13" i="4"/>
  <c r="F43" i="4"/>
  <c r="F35" i="4"/>
  <c r="F27" i="4"/>
  <c r="F19" i="4"/>
  <c r="F11" i="4"/>
  <c r="E21" i="2"/>
  <c r="E13" i="2"/>
  <c r="E86" i="6"/>
  <c r="E84" i="6"/>
  <c r="E82" i="6"/>
  <c r="E86" i="1"/>
  <c r="E84" i="1"/>
  <c r="E82" i="1"/>
  <c r="E86" i="4"/>
  <c r="E84" i="4"/>
  <c r="E82" i="4"/>
  <c r="E77" i="6"/>
  <c r="E69" i="6"/>
  <c r="E75" i="6"/>
  <c r="E67" i="6"/>
  <c r="E77" i="1"/>
  <c r="E69" i="1"/>
  <c r="E67" i="1"/>
  <c r="E75" i="1"/>
  <c r="E77" i="4"/>
  <c r="E75" i="4"/>
  <c r="E69" i="4"/>
  <c r="E67" i="4"/>
  <c r="E61" i="8"/>
  <c r="E59" i="8"/>
  <c r="E53" i="3"/>
  <c r="E51" i="3"/>
  <c r="E53" i="6"/>
  <c r="E51" i="6"/>
  <c r="E51" i="7"/>
  <c r="E53" i="1"/>
  <c r="E51" i="1"/>
  <c r="E53" i="8"/>
  <c r="E51" i="8"/>
  <c r="E37" i="3"/>
  <c r="E13" i="3"/>
  <c r="E13" i="1"/>
  <c r="E37" i="5"/>
  <c r="E35" i="5"/>
  <c r="E13" i="5"/>
  <c r="E11" i="5"/>
  <c r="E13" i="4"/>
  <c r="E11" i="4"/>
  <c r="E86" i="2"/>
  <c r="E84" i="2"/>
  <c r="E82" i="2"/>
  <c r="E61" i="2"/>
  <c r="E77" i="2"/>
  <c r="E69" i="2"/>
  <c r="E75" i="2"/>
  <c r="E67" i="2"/>
  <c r="E86" i="3"/>
  <c r="E84" i="3"/>
  <c r="E82" i="3"/>
  <c r="E86" i="7"/>
  <c r="E84" i="7"/>
  <c r="E82" i="7"/>
  <c r="E86" i="8"/>
  <c r="E84" i="8"/>
  <c r="E82" i="8"/>
  <c r="E86" i="5"/>
  <c r="E84" i="5"/>
  <c r="E82" i="5"/>
  <c r="E77" i="8"/>
  <c r="E69" i="8"/>
  <c r="E75" i="8"/>
  <c r="E67" i="8"/>
  <c r="E77" i="5"/>
  <c r="E75" i="5"/>
  <c r="E69" i="5"/>
  <c r="E67" i="5"/>
  <c r="E59" i="2"/>
  <c r="E53" i="2"/>
  <c r="E51" i="2"/>
  <c r="E45" i="2"/>
  <c r="E43" i="2"/>
  <c r="E37" i="2"/>
  <c r="E35" i="2"/>
  <c r="E29" i="2"/>
  <c r="E27" i="2"/>
  <c r="E19" i="2"/>
  <c r="E11" i="2"/>
  <c r="E61" i="6"/>
  <c r="E59" i="6"/>
  <c r="E61" i="1"/>
  <c r="E59" i="1"/>
  <c r="E61" i="5"/>
  <c r="E59" i="5"/>
  <c r="E61" i="4"/>
  <c r="E59" i="4"/>
  <c r="E53" i="5"/>
  <c r="E51" i="5"/>
  <c r="E53" i="4"/>
  <c r="E51" i="4"/>
  <c r="E13" i="11"/>
  <c r="E11" i="11"/>
  <c r="E21" i="11"/>
  <c r="E19" i="11"/>
  <c r="E29" i="11"/>
  <c r="E27" i="11"/>
  <c r="E37" i="11"/>
  <c r="E35" i="11"/>
  <c r="E45" i="11"/>
  <c r="E43" i="11"/>
  <c r="E11" i="3"/>
  <c r="E21" i="3"/>
  <c r="E19" i="3"/>
  <c r="E29" i="3"/>
  <c r="E27" i="3"/>
  <c r="E35" i="3"/>
  <c r="E45" i="3"/>
  <c r="E43" i="3"/>
  <c r="E45" i="6"/>
  <c r="E37" i="6"/>
  <c r="E29" i="6"/>
  <c r="E21" i="6"/>
  <c r="E13" i="6"/>
  <c r="E11" i="6"/>
  <c r="E19" i="6"/>
  <c r="E27" i="6"/>
  <c r="E35" i="6"/>
  <c r="E43" i="6"/>
  <c r="E45" i="7"/>
  <c r="E37" i="7"/>
  <c r="E29" i="7"/>
  <c r="E21" i="7"/>
  <c r="E13" i="7"/>
  <c r="E27" i="7"/>
  <c r="E35" i="7"/>
  <c r="E43" i="7"/>
  <c r="E19" i="7"/>
  <c r="E11" i="7"/>
  <c r="E11" i="1"/>
  <c r="E21" i="1"/>
  <c r="E19" i="1"/>
  <c r="E29" i="1"/>
  <c r="E27" i="1"/>
  <c r="E37" i="1"/>
  <c r="E35" i="1"/>
  <c r="E45" i="1"/>
  <c r="E43" i="1"/>
  <c r="E13" i="8"/>
  <c r="E11" i="8"/>
  <c r="E21" i="8"/>
  <c r="E19" i="8"/>
  <c r="E29" i="8"/>
  <c r="E27" i="8"/>
  <c r="E37" i="8"/>
  <c r="E35" i="8"/>
  <c r="E45" i="8"/>
  <c r="E43" i="8"/>
  <c r="E45" i="5"/>
  <c r="E29" i="5"/>
  <c r="E21" i="5"/>
  <c r="E19" i="5"/>
  <c r="E27" i="5"/>
  <c r="E43" i="5"/>
  <c r="E45" i="4"/>
  <c r="E43" i="4"/>
  <c r="E37" i="4"/>
  <c r="E35" i="4"/>
  <c r="E29" i="4"/>
  <c r="E27" i="4"/>
  <c r="E21" i="4"/>
  <c r="E19" i="4"/>
  <c r="E94" i="2"/>
  <c r="E92" i="2"/>
  <c r="E94" i="3"/>
  <c r="E92" i="3"/>
  <c r="E94" i="7"/>
  <c r="E92" i="7"/>
  <c r="E94" i="6"/>
  <c r="E92" i="6"/>
  <c r="E94" i="1"/>
  <c r="E92" i="1"/>
  <c r="E94" i="8"/>
  <c r="E92" i="8"/>
  <c r="E94" i="5"/>
  <c r="E92" i="5"/>
  <c r="E94" i="4"/>
  <c r="E92" i="4"/>
  <c r="D59" i="1"/>
  <c r="D61" i="1"/>
  <c r="C61" i="1"/>
  <c r="C59" i="1"/>
  <c r="D11" i="6"/>
  <c r="D27" i="6"/>
  <c r="D53" i="6"/>
  <c r="D45" i="11"/>
  <c r="D37" i="11"/>
  <c r="D29" i="11"/>
  <c r="D21" i="11"/>
  <c r="D13" i="11"/>
  <c r="D82" i="3"/>
  <c r="D94" i="3"/>
  <c r="D86" i="3"/>
  <c r="D53" i="3"/>
  <c r="D45" i="3"/>
  <c r="D37" i="3"/>
  <c r="D29" i="3"/>
  <c r="D21" i="3"/>
  <c r="D13" i="3"/>
  <c r="D82" i="7"/>
  <c r="D94" i="7"/>
  <c r="D86" i="7"/>
  <c r="D53" i="7"/>
  <c r="D45" i="7"/>
  <c r="D37" i="7"/>
  <c r="D29" i="7"/>
  <c r="D21" i="7"/>
  <c r="D13" i="7"/>
  <c r="D82" i="6"/>
  <c r="D94" i="6"/>
  <c r="D86" i="6"/>
  <c r="D77" i="6"/>
  <c r="D69" i="6"/>
  <c r="D61" i="6"/>
  <c r="D45" i="6"/>
  <c r="D37" i="6"/>
  <c r="D29" i="6"/>
  <c r="D21" i="6"/>
  <c r="D13" i="6"/>
  <c r="D82" i="1"/>
  <c r="D94" i="1"/>
  <c r="D86" i="1"/>
  <c r="D77" i="1"/>
  <c r="D69" i="1"/>
  <c r="D53" i="1"/>
  <c r="D45" i="1"/>
  <c r="D37" i="1"/>
  <c r="D29" i="1"/>
  <c r="D21" i="1"/>
  <c r="D13" i="1"/>
  <c r="D82" i="8"/>
  <c r="D94" i="8"/>
  <c r="D86" i="8"/>
  <c r="D77" i="8"/>
  <c r="D69" i="8"/>
  <c r="D61" i="8"/>
  <c r="D53" i="8"/>
  <c r="D45" i="8"/>
  <c r="D37" i="8"/>
  <c r="D29" i="8"/>
  <c r="D21" i="8"/>
  <c r="D13" i="8"/>
  <c r="D82" i="5"/>
  <c r="D94" i="5"/>
  <c r="D86" i="5"/>
  <c r="D77" i="5"/>
  <c r="D69" i="5"/>
  <c r="D61" i="5"/>
  <c r="D53" i="5"/>
  <c r="D45" i="5"/>
  <c r="D37" i="5"/>
  <c r="D29" i="5"/>
  <c r="D21" i="5"/>
  <c r="D13" i="5"/>
  <c r="D82" i="4"/>
  <c r="D94" i="4"/>
  <c r="D86" i="4"/>
  <c r="D77" i="4"/>
  <c r="D69" i="4"/>
  <c r="D61" i="4"/>
  <c r="D53" i="4"/>
  <c r="D45" i="4"/>
  <c r="D37" i="4"/>
  <c r="D29" i="4"/>
  <c r="D21" i="4"/>
  <c r="D13" i="4"/>
  <c r="D82" i="2"/>
  <c r="D94" i="2"/>
  <c r="D86" i="2"/>
  <c r="D77" i="2"/>
  <c r="D69" i="2"/>
  <c r="D61" i="2"/>
  <c r="D53" i="2"/>
  <c r="D45" i="2"/>
  <c r="D37" i="2"/>
  <c r="D29" i="2"/>
  <c r="D21" i="2"/>
  <c r="D13" i="2"/>
  <c r="Q8" i="5"/>
  <c r="Q8" i="4"/>
  <c r="D43" i="11"/>
  <c r="D35" i="11"/>
  <c r="D27" i="11"/>
  <c r="D19" i="11"/>
  <c r="D11" i="11"/>
  <c r="D84" i="3"/>
  <c r="D92" i="3"/>
  <c r="D51" i="3"/>
  <c r="D43" i="3"/>
  <c r="D35" i="3"/>
  <c r="D27" i="3"/>
  <c r="D19" i="3"/>
  <c r="D11" i="3"/>
  <c r="D84" i="7"/>
  <c r="D92" i="7"/>
  <c r="D51" i="7"/>
  <c r="D43" i="7"/>
  <c r="D35" i="7"/>
  <c r="D27" i="7"/>
  <c r="D19" i="7"/>
  <c r="D11" i="7"/>
  <c r="D84" i="6"/>
  <c r="D92" i="6"/>
  <c r="D75" i="6"/>
  <c r="D67" i="6"/>
  <c r="D59" i="6"/>
  <c r="D51" i="6"/>
  <c r="D43" i="6"/>
  <c r="D35" i="6"/>
  <c r="D19" i="6"/>
  <c r="D84" i="1"/>
  <c r="D92" i="1"/>
  <c r="D75" i="1"/>
  <c r="D67" i="1"/>
  <c r="D51" i="1"/>
  <c r="D43" i="1"/>
  <c r="D35" i="1"/>
  <c r="D27" i="1"/>
  <c r="D19" i="1"/>
  <c r="D11" i="1"/>
  <c r="D84" i="8"/>
  <c r="D92" i="8"/>
  <c r="D75" i="8"/>
  <c r="D67" i="8"/>
  <c r="D59" i="8"/>
  <c r="D51" i="8"/>
  <c r="D43" i="8"/>
  <c r="D35" i="8"/>
  <c r="D27" i="8"/>
  <c r="D19" i="8"/>
  <c r="D11" i="8"/>
  <c r="D84" i="5"/>
  <c r="D92" i="5"/>
  <c r="D75" i="5"/>
  <c r="D67" i="5"/>
  <c r="D59" i="5"/>
  <c r="D51" i="5"/>
  <c r="D43" i="5"/>
  <c r="D35" i="5"/>
  <c r="D27" i="5"/>
  <c r="D19" i="5"/>
  <c r="D11" i="5"/>
  <c r="D84" i="4"/>
  <c r="D92" i="4"/>
  <c r="D75" i="4"/>
  <c r="D67" i="4"/>
  <c r="D59" i="4"/>
  <c r="D51" i="4"/>
  <c r="D43" i="4"/>
  <c r="D35" i="4"/>
  <c r="D27" i="4"/>
  <c r="D19" i="4"/>
  <c r="D11" i="4"/>
  <c r="D92" i="2"/>
  <c r="D84" i="2"/>
  <c r="D75" i="2"/>
  <c r="D67" i="2"/>
  <c r="D59" i="2"/>
  <c r="D51" i="2"/>
  <c r="D43" i="2"/>
  <c r="D35" i="2"/>
  <c r="D27" i="2"/>
  <c r="D19" i="2"/>
  <c r="D11" i="2"/>
  <c r="C21" i="4"/>
  <c r="C13" i="4"/>
  <c r="J48" i="2"/>
  <c r="K48" i="2"/>
  <c r="L48" i="2"/>
  <c r="M48" i="2"/>
  <c r="N48" i="2"/>
  <c r="Q48" i="2"/>
  <c r="C77" i="4"/>
  <c r="C69" i="4"/>
  <c r="C53" i="8"/>
  <c r="C53" i="1"/>
  <c r="C82" i="2"/>
  <c r="C82" i="4"/>
  <c r="C29" i="5"/>
  <c r="N89" i="2"/>
  <c r="M89" i="2"/>
  <c r="L89" i="2"/>
  <c r="K89" i="2"/>
  <c r="J89" i="2"/>
  <c r="N40" i="2"/>
  <c r="M40" i="2"/>
  <c r="L40" i="2"/>
  <c r="K40" i="2"/>
  <c r="J40" i="2"/>
  <c r="N32" i="2"/>
  <c r="M32" i="2"/>
  <c r="L32" i="2"/>
  <c r="K32" i="2"/>
  <c r="J32" i="2"/>
  <c r="N24" i="2"/>
  <c r="M24" i="2"/>
  <c r="L24" i="2"/>
  <c r="K24" i="2"/>
  <c r="J24" i="2"/>
  <c r="N16" i="2"/>
  <c r="M16" i="2"/>
  <c r="L16" i="2"/>
  <c r="K16" i="2"/>
  <c r="J16" i="2"/>
  <c r="N8" i="2"/>
  <c r="M8" i="2"/>
  <c r="L8" i="2"/>
  <c r="K8" i="2"/>
  <c r="J8" i="2"/>
  <c r="C86" i="2"/>
  <c r="C84" i="2"/>
  <c r="Q90" i="2"/>
  <c r="Q89" i="2"/>
  <c r="O89" i="11"/>
  <c r="O89" i="9"/>
  <c r="O48" i="9"/>
  <c r="O40" i="9"/>
  <c r="O32" i="9"/>
  <c r="O24" i="9"/>
  <c r="O16" i="9"/>
  <c r="O8" i="9"/>
  <c r="M80" i="3"/>
  <c r="C82" i="3"/>
  <c r="C84" i="3"/>
  <c r="C86" i="3"/>
  <c r="Q89" i="4"/>
  <c r="Q90" i="11"/>
  <c r="Q89" i="11"/>
  <c r="Q41" i="11"/>
  <c r="Q33" i="11"/>
  <c r="Q25" i="11"/>
  <c r="Q17" i="11"/>
  <c r="Q9" i="11"/>
  <c r="Q89" i="9"/>
  <c r="Q90" i="9"/>
  <c r="Q49" i="9"/>
  <c r="Q41" i="9"/>
  <c r="Q9" i="9"/>
  <c r="Q33" i="9"/>
  <c r="Q25" i="9"/>
  <c r="Q17" i="9"/>
  <c r="Q90" i="3"/>
  <c r="Q89" i="3"/>
  <c r="Q49" i="3"/>
  <c r="Q41" i="3"/>
  <c r="Q33" i="3"/>
  <c r="Q25" i="3"/>
  <c r="Q17" i="3"/>
  <c r="Q9" i="3"/>
  <c r="Q90" i="7"/>
  <c r="Q89" i="7"/>
  <c r="Q49" i="7"/>
  <c r="Q41" i="7"/>
  <c r="Q33" i="7"/>
  <c r="Q25" i="7"/>
  <c r="Q17" i="7"/>
  <c r="Q9" i="7"/>
  <c r="Q90" i="6"/>
  <c r="Q89" i="6"/>
  <c r="Q49" i="6"/>
  <c r="Q41" i="6"/>
  <c r="Q33" i="6"/>
  <c r="Q25" i="6"/>
  <c r="Q17" i="6"/>
  <c r="Q9" i="6"/>
  <c r="Q90" i="1"/>
  <c r="Q89" i="1"/>
  <c r="Q49" i="1"/>
  <c r="Q41" i="1"/>
  <c r="Q33" i="1"/>
  <c r="Q25" i="1"/>
  <c r="Q17" i="1"/>
  <c r="Q9" i="1"/>
  <c r="Q90" i="8"/>
  <c r="Q89" i="8"/>
  <c r="Q49" i="8"/>
  <c r="Q41" i="8"/>
  <c r="Q33" i="8"/>
  <c r="Q25" i="8"/>
  <c r="Q17" i="8"/>
  <c r="Q9" i="8"/>
  <c r="Q90" i="5"/>
  <c r="Q89" i="5"/>
  <c r="Q49" i="5"/>
  <c r="Q41" i="5"/>
  <c r="Q33" i="5"/>
  <c r="Q25" i="5"/>
  <c r="Q17" i="5"/>
  <c r="Q9" i="5"/>
  <c r="Q90" i="4"/>
  <c r="Q49" i="4"/>
  <c r="Q41" i="4"/>
  <c r="Q33" i="4"/>
  <c r="Q25" i="4"/>
  <c r="Q17" i="4"/>
  <c r="Q9" i="4"/>
  <c r="Q49" i="2"/>
  <c r="Q41" i="2"/>
  <c r="Q33" i="2"/>
  <c r="Q25" i="2"/>
  <c r="Q17" i="2"/>
  <c r="Q9" i="2"/>
  <c r="Q16" i="2"/>
  <c r="N72" i="2"/>
  <c r="M72" i="2"/>
  <c r="L72" i="2"/>
  <c r="K72" i="2"/>
  <c r="J72" i="2"/>
  <c r="N64" i="2"/>
  <c r="M64" i="2"/>
  <c r="L64" i="2"/>
  <c r="K64" i="2"/>
  <c r="J64" i="2"/>
  <c r="N56" i="2"/>
  <c r="M56" i="2"/>
  <c r="L56" i="2"/>
  <c r="K56" i="2"/>
  <c r="J56" i="2"/>
  <c r="O90" i="11"/>
  <c r="O41" i="9"/>
  <c r="O33" i="9"/>
  <c r="O25" i="9"/>
  <c r="O49" i="9"/>
  <c r="O17" i="9"/>
  <c r="O9" i="9"/>
  <c r="O90" i="9"/>
  <c r="J80" i="2"/>
  <c r="K80" i="2"/>
  <c r="L80" i="2"/>
  <c r="M80" i="2"/>
  <c r="N80" i="2"/>
  <c r="Q8" i="2"/>
  <c r="C29" i="11"/>
  <c r="C27" i="11"/>
  <c r="Q24" i="11"/>
  <c r="C26" i="9"/>
  <c r="C28" i="9"/>
  <c r="C29" i="9"/>
  <c r="C27" i="9"/>
  <c r="Q24" i="9"/>
  <c r="C29" i="3"/>
  <c r="C27" i="3"/>
  <c r="Q24" i="3"/>
  <c r="Q32" i="3"/>
  <c r="C35" i="3"/>
  <c r="C37" i="3"/>
  <c r="C29" i="7"/>
  <c r="C27" i="7"/>
  <c r="Q24" i="7"/>
  <c r="C29" i="6"/>
  <c r="C27" i="6"/>
  <c r="Q24" i="6"/>
  <c r="C29" i="1"/>
  <c r="C27" i="1"/>
  <c r="Q24" i="1"/>
  <c r="C29" i="8"/>
  <c r="C27" i="8"/>
  <c r="Q24" i="8"/>
  <c r="C27" i="5"/>
  <c r="Q24" i="5"/>
  <c r="C29" i="4"/>
  <c r="C27" i="4"/>
  <c r="Q24" i="4"/>
  <c r="C29" i="2"/>
  <c r="C27" i="2"/>
  <c r="Q24" i="2"/>
  <c r="C91" i="11"/>
  <c r="C93" i="11"/>
  <c r="C94" i="11"/>
  <c r="C92" i="11"/>
  <c r="H83" i="11"/>
  <c r="H84" i="11"/>
  <c r="D83" i="11"/>
  <c r="D84" i="11"/>
  <c r="I83" i="11"/>
  <c r="I84" i="11"/>
  <c r="G83" i="11"/>
  <c r="G84" i="11"/>
  <c r="F83" i="11"/>
  <c r="E83" i="11"/>
  <c r="E84" i="11"/>
  <c r="C83" i="11"/>
  <c r="C84" i="11"/>
  <c r="I82" i="11"/>
  <c r="H82" i="11"/>
  <c r="G82" i="11"/>
  <c r="F82" i="11"/>
  <c r="E82" i="11"/>
  <c r="D82" i="11"/>
  <c r="C82" i="11"/>
  <c r="O81" i="11"/>
  <c r="Q80" i="11"/>
  <c r="O80" i="11"/>
  <c r="C74" i="11"/>
  <c r="C76" i="11"/>
  <c r="C77" i="11"/>
  <c r="F74" i="11"/>
  <c r="F75" i="11"/>
  <c r="I74" i="11"/>
  <c r="I75" i="11"/>
  <c r="H74" i="11"/>
  <c r="G74" i="11"/>
  <c r="G75" i="11"/>
  <c r="E74" i="11"/>
  <c r="E75" i="11"/>
  <c r="D74" i="11"/>
  <c r="D76" i="11"/>
  <c r="D77" i="11"/>
  <c r="C75" i="11"/>
  <c r="O73" i="11"/>
  <c r="Q72" i="11"/>
  <c r="O72" i="11"/>
  <c r="I66" i="11"/>
  <c r="I67" i="11"/>
  <c r="E66" i="11"/>
  <c r="E67" i="11"/>
  <c r="H66" i="11"/>
  <c r="H67" i="11"/>
  <c r="G66" i="11"/>
  <c r="F66" i="11"/>
  <c r="F67" i="11"/>
  <c r="D66" i="11"/>
  <c r="D67" i="11"/>
  <c r="C66" i="11"/>
  <c r="C68" i="11"/>
  <c r="C69" i="11"/>
  <c r="O65" i="11"/>
  <c r="Q64" i="11"/>
  <c r="O64" i="11"/>
  <c r="J58" i="11"/>
  <c r="I58" i="11"/>
  <c r="H58" i="11"/>
  <c r="G58" i="11"/>
  <c r="F58" i="11"/>
  <c r="E58" i="11"/>
  <c r="D58" i="11"/>
  <c r="C58" i="11"/>
  <c r="C60" i="11"/>
  <c r="C61" i="11"/>
  <c r="K50" i="11"/>
  <c r="K51" i="11"/>
  <c r="J50" i="11"/>
  <c r="J51" i="11"/>
  <c r="I50" i="11"/>
  <c r="I51" i="11"/>
  <c r="H50" i="11"/>
  <c r="H51" i="11"/>
  <c r="G50" i="11"/>
  <c r="G51" i="11"/>
  <c r="F50" i="11"/>
  <c r="F51" i="11"/>
  <c r="E50" i="11"/>
  <c r="E51" i="11"/>
  <c r="D50" i="11"/>
  <c r="D51" i="11"/>
  <c r="C50" i="11"/>
  <c r="C51" i="11"/>
  <c r="O49" i="11"/>
  <c r="Q48" i="11"/>
  <c r="O48" i="11"/>
  <c r="C45" i="11"/>
  <c r="Q40" i="11"/>
  <c r="C37" i="11"/>
  <c r="Q32" i="11"/>
  <c r="C19" i="11"/>
  <c r="C21" i="11"/>
  <c r="Q16" i="11"/>
  <c r="C11" i="11"/>
  <c r="Q8" i="11"/>
  <c r="D60" i="11"/>
  <c r="D61" i="11"/>
  <c r="C35" i="11"/>
  <c r="C52" i="11"/>
  <c r="E59" i="11"/>
  <c r="I59" i="11"/>
  <c r="C67" i="11"/>
  <c r="G67" i="11"/>
  <c r="D68" i="11"/>
  <c r="D75" i="11"/>
  <c r="H75" i="11"/>
  <c r="E76" i="11"/>
  <c r="F84" i="11"/>
  <c r="C85" i="11"/>
  <c r="F59" i="11"/>
  <c r="J59" i="11"/>
  <c r="C59" i="11"/>
  <c r="G59" i="11"/>
  <c r="C43" i="11"/>
  <c r="D59" i="11"/>
  <c r="H59" i="11"/>
  <c r="C53" i="11"/>
  <c r="D52" i="11"/>
  <c r="E60" i="11"/>
  <c r="E77" i="11"/>
  <c r="F76" i="11"/>
  <c r="D69" i="11"/>
  <c r="E68" i="11"/>
  <c r="C13" i="11"/>
  <c r="C86" i="11"/>
  <c r="D85" i="11"/>
  <c r="G76" i="11"/>
  <c r="F77" i="11"/>
  <c r="D53" i="11"/>
  <c r="E52" i="11"/>
  <c r="E85" i="11"/>
  <c r="D86" i="11"/>
  <c r="F68" i="11"/>
  <c r="E69" i="11"/>
  <c r="E61" i="11"/>
  <c r="F60" i="11"/>
  <c r="G77" i="11"/>
  <c r="H76" i="11"/>
  <c r="F61" i="11"/>
  <c r="G60" i="11"/>
  <c r="E53" i="11"/>
  <c r="F52" i="11"/>
  <c r="F69" i="11"/>
  <c r="G68" i="11"/>
  <c r="E86" i="11"/>
  <c r="F85" i="11"/>
  <c r="F86" i="11"/>
  <c r="G85" i="11"/>
  <c r="G61" i="11"/>
  <c r="H60" i="11"/>
  <c r="H77" i="11"/>
  <c r="I76" i="11"/>
  <c r="I77" i="11"/>
  <c r="G69" i="11"/>
  <c r="H68" i="11"/>
  <c r="F53" i="11"/>
  <c r="G52" i="11"/>
  <c r="H69" i="11"/>
  <c r="I68" i="11"/>
  <c r="I69" i="11"/>
  <c r="G86" i="11"/>
  <c r="H85" i="11"/>
  <c r="G53" i="11"/>
  <c r="H52" i="11"/>
  <c r="H61" i="11"/>
  <c r="I60" i="11"/>
  <c r="I61" i="11"/>
  <c r="J60" i="11"/>
  <c r="J61" i="11"/>
  <c r="H53" i="11"/>
  <c r="I52" i="11"/>
  <c r="I85" i="11"/>
  <c r="I86" i="11"/>
  <c r="H86" i="11"/>
  <c r="I53" i="11"/>
  <c r="J52" i="11"/>
  <c r="J53" i="11"/>
  <c r="K52" i="11"/>
  <c r="K53" i="11"/>
  <c r="C50" i="9"/>
  <c r="C51" i="9"/>
  <c r="C10" i="9"/>
  <c r="C12" i="9"/>
  <c r="C13" i="9"/>
  <c r="C11" i="9"/>
  <c r="C52" i="9"/>
  <c r="C53" i="9"/>
  <c r="C92" i="2"/>
  <c r="C91" i="9"/>
  <c r="C92" i="1"/>
  <c r="C94" i="8"/>
  <c r="C92" i="8"/>
  <c r="C92" i="5"/>
  <c r="C94" i="4"/>
  <c r="C92" i="4"/>
  <c r="E58" i="9"/>
  <c r="E59" i="9"/>
  <c r="F58" i="9"/>
  <c r="F59" i="9"/>
  <c r="G58" i="9"/>
  <c r="G59" i="9"/>
  <c r="H58" i="9"/>
  <c r="H59" i="9"/>
  <c r="I58" i="9"/>
  <c r="I59" i="9"/>
  <c r="J58" i="9"/>
  <c r="J59" i="9"/>
  <c r="C58" i="9"/>
  <c r="C59" i="9"/>
  <c r="I83" i="9"/>
  <c r="H83" i="9"/>
  <c r="H84" i="9"/>
  <c r="G83" i="9"/>
  <c r="G84" i="9"/>
  <c r="F83" i="9"/>
  <c r="F84" i="9"/>
  <c r="E83" i="9"/>
  <c r="C83" i="9"/>
  <c r="C84" i="9"/>
  <c r="I82" i="9"/>
  <c r="H82" i="9"/>
  <c r="G82" i="9"/>
  <c r="F82" i="9"/>
  <c r="E82" i="9"/>
  <c r="C82" i="9"/>
  <c r="O81" i="9"/>
  <c r="Q80" i="9"/>
  <c r="O80" i="9"/>
  <c r="I74" i="9"/>
  <c r="I75" i="9"/>
  <c r="H74" i="9"/>
  <c r="H75" i="9"/>
  <c r="G74" i="9"/>
  <c r="F74" i="9"/>
  <c r="F75" i="9"/>
  <c r="E74" i="9"/>
  <c r="E75" i="9"/>
  <c r="C74" i="9"/>
  <c r="C76" i="9"/>
  <c r="O73" i="9"/>
  <c r="Q72" i="9"/>
  <c r="O72" i="9"/>
  <c r="I66" i="9"/>
  <c r="I67" i="9"/>
  <c r="H66" i="9"/>
  <c r="H67" i="9"/>
  <c r="G66" i="9"/>
  <c r="G67" i="9"/>
  <c r="F66" i="9"/>
  <c r="E66" i="9"/>
  <c r="E67" i="9"/>
  <c r="C66" i="9"/>
  <c r="C67" i="9"/>
  <c r="O65" i="9"/>
  <c r="Q64" i="9"/>
  <c r="O64" i="9"/>
  <c r="Q48" i="9"/>
  <c r="C42" i="9"/>
  <c r="C44" i="9"/>
  <c r="Q40" i="9"/>
  <c r="C34" i="9"/>
  <c r="C36" i="9"/>
  <c r="C37" i="9"/>
  <c r="Q32" i="9"/>
  <c r="C18" i="9"/>
  <c r="C20" i="9"/>
  <c r="C21" i="9"/>
  <c r="Q16" i="9"/>
  <c r="Q8" i="9"/>
  <c r="C94" i="7"/>
  <c r="C92" i="7"/>
  <c r="C92" i="3"/>
  <c r="C94" i="6"/>
  <c r="C92" i="6"/>
  <c r="C60" i="9"/>
  <c r="C61" i="9"/>
  <c r="C93" i="9"/>
  <c r="C94" i="9"/>
  <c r="C92" i="9"/>
  <c r="C94" i="2"/>
  <c r="C85" i="9"/>
  <c r="C86" i="9"/>
  <c r="C68" i="9"/>
  <c r="C69" i="9"/>
  <c r="C77" i="9"/>
  <c r="C35" i="9"/>
  <c r="C43" i="9"/>
  <c r="F67" i="9"/>
  <c r="C75" i="9"/>
  <c r="G75" i="9"/>
  <c r="E84" i="9"/>
  <c r="I84" i="9"/>
  <c r="C19" i="9"/>
  <c r="C94" i="5"/>
  <c r="C94" i="3"/>
  <c r="C94" i="1"/>
  <c r="E76" i="9"/>
  <c r="E60" i="9"/>
  <c r="E85" i="9"/>
  <c r="F85" i="9"/>
  <c r="E68" i="9"/>
  <c r="E77" i="9"/>
  <c r="F76" i="9"/>
  <c r="E61" i="9"/>
  <c r="F60" i="9"/>
  <c r="E86" i="9"/>
  <c r="E69" i="9"/>
  <c r="F68" i="9"/>
  <c r="F86" i="9"/>
  <c r="G85" i="9"/>
  <c r="F77" i="9"/>
  <c r="G76" i="9"/>
  <c r="G60" i="9"/>
  <c r="F61" i="9"/>
  <c r="F69" i="9"/>
  <c r="G68" i="9"/>
  <c r="H76" i="9"/>
  <c r="G77" i="9"/>
  <c r="G86" i="9"/>
  <c r="H85" i="9"/>
  <c r="H60" i="9"/>
  <c r="G61" i="9"/>
  <c r="H68" i="9"/>
  <c r="G69" i="9"/>
  <c r="H77" i="9"/>
  <c r="I76" i="9"/>
  <c r="I77" i="9"/>
  <c r="H86" i="9"/>
  <c r="I85" i="9"/>
  <c r="I86" i="9"/>
  <c r="I60" i="9"/>
  <c r="H61" i="9"/>
  <c r="I68" i="9"/>
  <c r="I69" i="9"/>
  <c r="H69" i="9"/>
  <c r="J60" i="9"/>
  <c r="J61" i="9"/>
  <c r="I61" i="9"/>
  <c r="C82" i="7"/>
  <c r="C82" i="6"/>
  <c r="C82" i="1"/>
  <c r="C82" i="8"/>
  <c r="C82" i="5"/>
  <c r="Q8" i="3"/>
  <c r="Q48" i="6"/>
  <c r="Q32" i="8"/>
  <c r="Q16" i="8"/>
  <c r="Q8" i="8"/>
  <c r="Q48" i="8"/>
  <c r="Q40" i="8"/>
  <c r="Q48" i="5"/>
  <c r="Q32" i="5"/>
  <c r="Q16" i="5"/>
  <c r="Q40" i="5"/>
  <c r="Q16" i="4"/>
  <c r="Q32" i="4"/>
  <c r="Q48" i="1"/>
  <c r="Q8" i="1"/>
  <c r="Q48" i="4"/>
  <c r="Q40" i="4"/>
  <c r="C19" i="2"/>
  <c r="Q40" i="2"/>
  <c r="Q32" i="2"/>
  <c r="C53" i="2"/>
  <c r="C51" i="2"/>
  <c r="C69" i="2"/>
  <c r="C67" i="2"/>
  <c r="C45" i="2"/>
  <c r="C43" i="2"/>
  <c r="C61" i="2"/>
  <c r="C59" i="2"/>
  <c r="C37" i="2"/>
  <c r="C35" i="2"/>
  <c r="C77" i="2"/>
  <c r="C75" i="2"/>
  <c r="C21" i="2"/>
  <c r="C43" i="8"/>
  <c r="Q48" i="7"/>
  <c r="Q40" i="7"/>
  <c r="Q32" i="7"/>
  <c r="Q16" i="7"/>
  <c r="Q8" i="7"/>
  <c r="C67" i="6"/>
  <c r="C43" i="6"/>
  <c r="Q40" i="6"/>
  <c r="C35" i="6"/>
  <c r="Q32" i="6"/>
  <c r="Q16" i="6"/>
  <c r="Q8" i="6"/>
  <c r="C84" i="5"/>
  <c r="C75" i="4"/>
  <c r="C11" i="4"/>
  <c r="Q48" i="3"/>
  <c r="C43" i="3"/>
  <c r="Q40" i="3"/>
  <c r="Q16" i="3"/>
  <c r="C21" i="3"/>
  <c r="C19" i="3"/>
  <c r="C13" i="3"/>
  <c r="C11" i="3"/>
  <c r="C53" i="3"/>
  <c r="C51" i="3"/>
  <c r="C19" i="4"/>
  <c r="C37" i="4"/>
  <c r="C35" i="4"/>
  <c r="C45" i="4"/>
  <c r="C43" i="4"/>
  <c r="C53" i="4"/>
  <c r="C51" i="4"/>
  <c r="C61" i="4"/>
  <c r="C59" i="4"/>
  <c r="C67" i="4"/>
  <c r="C86" i="4"/>
  <c r="C84" i="4"/>
  <c r="C13" i="5"/>
  <c r="C11" i="5"/>
  <c r="C21" i="5"/>
  <c r="C19" i="5"/>
  <c r="C37" i="5"/>
  <c r="C35" i="5"/>
  <c r="C45" i="5"/>
  <c r="C43" i="5"/>
  <c r="C53" i="5"/>
  <c r="C51" i="5"/>
  <c r="C61" i="5"/>
  <c r="C59" i="5"/>
  <c r="C69" i="5"/>
  <c r="C67" i="5"/>
  <c r="C77" i="5"/>
  <c r="C75" i="5"/>
  <c r="C53" i="6"/>
  <c r="C51" i="6"/>
  <c r="C61" i="6"/>
  <c r="C59" i="6"/>
  <c r="C13" i="7"/>
  <c r="C11" i="7"/>
  <c r="C53" i="7"/>
  <c r="C51" i="7"/>
  <c r="C13" i="6"/>
  <c r="C11" i="6"/>
  <c r="C21" i="7"/>
  <c r="C19" i="7"/>
  <c r="C21" i="6"/>
  <c r="C19" i="6"/>
  <c r="C77" i="6"/>
  <c r="C75" i="6"/>
  <c r="C37" i="7"/>
  <c r="C35" i="7"/>
  <c r="C86" i="6"/>
  <c r="C84" i="6"/>
  <c r="C45" i="7"/>
  <c r="C43" i="7"/>
  <c r="C86" i="7"/>
  <c r="C84" i="7"/>
  <c r="C13" i="8"/>
  <c r="C11" i="8"/>
  <c r="C21" i="8"/>
  <c r="C19" i="8"/>
  <c r="C37" i="8"/>
  <c r="C35" i="8"/>
  <c r="C51" i="8"/>
  <c r="C61" i="8"/>
  <c r="C59" i="8"/>
  <c r="C69" i="8"/>
  <c r="C67" i="8"/>
  <c r="C77" i="8"/>
  <c r="C75" i="8"/>
  <c r="C86" i="8"/>
  <c r="C84" i="8"/>
  <c r="C11" i="2"/>
  <c r="C45" i="3"/>
  <c r="C45" i="8"/>
  <c r="C45" i="6"/>
  <c r="C37" i="6"/>
  <c r="C69" i="6"/>
  <c r="C86" i="5"/>
  <c r="C75" i="1"/>
  <c r="Q40" i="1"/>
  <c r="C35" i="1"/>
  <c r="Q32" i="1"/>
  <c r="Q16" i="1"/>
  <c r="C13" i="1"/>
  <c r="C11" i="1"/>
  <c r="C21" i="1"/>
  <c r="C19" i="1"/>
  <c r="C69" i="1"/>
  <c r="C67" i="1"/>
  <c r="C86" i="1"/>
  <c r="C84" i="1"/>
  <c r="C51" i="1"/>
  <c r="C45" i="1"/>
  <c r="C43" i="1"/>
  <c r="C13" i="2"/>
  <c r="C77" i="1"/>
  <c r="C37" i="1"/>
  <c r="C45" i="9"/>
  <c r="I19" i="2"/>
  <c r="I20" i="2"/>
  <c r="I21" i="2"/>
  <c r="I19" i="7"/>
  <c r="I10" i="2"/>
  <c r="I84" i="3"/>
  <c r="I85" i="2"/>
  <c r="I86" i="2"/>
  <c r="I84" i="2"/>
  <c r="I82" i="2"/>
  <c r="I12" i="2"/>
  <c r="I13" i="2"/>
  <c r="I11" i="2"/>
</calcChain>
</file>

<file path=xl/comments1.xml><?xml version="1.0" encoding="utf-8"?>
<comments xmlns="http://schemas.openxmlformats.org/spreadsheetml/2006/main">
  <authors>
    <author>Devin Stark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</commentList>
</comments>
</file>

<file path=xl/comments2.xml><?xml version="1.0" encoding="utf-8"?>
<comments xmlns="http://schemas.openxmlformats.org/spreadsheetml/2006/main">
  <authors>
    <author>Devin Stark</author>
  </authors>
  <commentList>
    <comment ref="A79" authorId="0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</commentList>
</comments>
</file>

<file path=xl/comments3.xml><?xml version="1.0" encoding="utf-8"?>
<comments xmlns="http://schemas.openxmlformats.org/spreadsheetml/2006/main">
  <authors>
    <author>Amy Chickerneo</author>
    <author>Devin Stark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28 from March Madness</t>
        </r>
      </text>
    </comment>
    <comment ref="A79" authorId="1" shapeId="0">
      <text>
        <r>
          <rPr>
            <b/>
            <sz val="9"/>
            <color indexed="81"/>
            <rFont val="Tahoma"/>
            <family val="2"/>
          </rPr>
          <t>Devin Stark:</t>
        </r>
        <r>
          <rPr>
            <sz val="9"/>
            <color indexed="81"/>
            <rFont val="Tahoma"/>
            <family val="2"/>
          </rPr>
          <t xml:space="preserve">
separate from SH = JH
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Includes 1 online new giver that didn't specify a campus (RM is the default)</t>
        </r>
      </text>
    </comment>
  </commentList>
</comments>
</file>

<file path=xl/comments4.xml><?xml version="1.0" encoding="utf-8"?>
<comments xmlns="http://schemas.openxmlformats.org/spreadsheetml/2006/main">
  <authors>
    <author>Amy Chickerneo</author>
  </authors>
  <commentList>
    <comment ref="D49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In March changed from 77 to this, a more accurate # of true FTVs.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For the first week of Dec, took out the count of dads to more accurately reflect the kid headcount average.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For the first week of Dec, took out the count of dads to more accurately reflect the kid headcount average.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1 Assoc w/ Hispanic ministry</t>
        </r>
      </text>
    </comment>
  </commentList>
</comments>
</file>

<file path=xl/comments5.xml><?xml version="1.0" encoding="utf-8"?>
<comments xmlns="http://schemas.openxmlformats.org/spreadsheetml/2006/main">
  <authors>
    <author>Amy Chickerneo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No attendance taken on last week and no Cubbies.</t>
        </r>
      </text>
    </comment>
  </commentList>
</comments>
</file>

<file path=xl/comments6.xml><?xml version="1.0" encoding="utf-8"?>
<comments xmlns="http://schemas.openxmlformats.org/spreadsheetml/2006/main">
  <authors>
    <author>Amy Chickerneo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Amy Chickerneo:</t>
        </r>
        <r>
          <rPr>
            <sz val="9"/>
            <color indexed="81"/>
            <rFont val="Tahoma"/>
            <family val="2"/>
          </rPr>
          <t xml:space="preserve">
No attendance taken on last week.</t>
        </r>
      </text>
    </comment>
  </commentList>
</comments>
</file>

<file path=xl/sharedStrings.xml><?xml version="1.0" encoding="utf-8"?>
<sst xmlns="http://schemas.openxmlformats.org/spreadsheetml/2006/main" count="809" uniqueCount="58">
  <si>
    <t>Monthly Campus Summary - Lead</t>
  </si>
  <si>
    <t>July</t>
  </si>
  <si>
    <t>Key Performance Indicators - Lead Indicators</t>
  </si>
  <si>
    <t>HBC Monthly Total</t>
  </si>
  <si>
    <t>RM</t>
  </si>
  <si>
    <t>EL</t>
  </si>
  <si>
    <t>NI</t>
  </si>
  <si>
    <t>CL</t>
  </si>
  <si>
    <t>CC</t>
  </si>
  <si>
    <t>AU</t>
  </si>
  <si>
    <t>NS</t>
  </si>
  <si>
    <t>Hinsdale</t>
  </si>
  <si>
    <t>FTV Adults</t>
  </si>
  <si>
    <t>Month Incr/Decr #</t>
  </si>
  <si>
    <t>Month Incr/Decr %</t>
  </si>
  <si>
    <t>Ytd Incr/Decr #</t>
  </si>
  <si>
    <t>Ytd Incr/Decr %</t>
  </si>
  <si>
    <t>Step 1: Meet</t>
  </si>
  <si>
    <t>Step 2: Connect</t>
  </si>
  <si>
    <t>New Members</t>
  </si>
  <si>
    <t>Baptisms</t>
  </si>
  <si>
    <t>FTV Children</t>
  </si>
  <si>
    <t>Awana</t>
  </si>
  <si>
    <t>Junior High</t>
  </si>
  <si>
    <t>Senior High</t>
  </si>
  <si>
    <t>Small Group</t>
  </si>
  <si>
    <t>Participation</t>
  </si>
  <si>
    <t>First Time Givers</t>
  </si>
  <si>
    <t>WFC Volunteers</t>
  </si>
  <si>
    <t>Summary Results - Lead</t>
  </si>
  <si>
    <t>Harvest HBC</t>
  </si>
  <si>
    <t>Jan</t>
  </si>
  <si>
    <t>Feb</t>
  </si>
  <si>
    <t>Mar</t>
  </si>
  <si>
    <t>Apr</t>
  </si>
  <si>
    <t>May</t>
  </si>
  <si>
    <t>June</t>
  </si>
  <si>
    <t>Aug</t>
  </si>
  <si>
    <t>Sep</t>
  </si>
  <si>
    <t>Oct</t>
  </si>
  <si>
    <t>Nov</t>
  </si>
  <si>
    <t>Dec</t>
  </si>
  <si>
    <t>YTD</t>
  </si>
  <si>
    <t>12 MONTH TOTAL</t>
  </si>
  <si>
    <t>Campus - Rolling Meadows</t>
  </si>
  <si>
    <t>Ave adult attendance # from Lag spreadsheet</t>
  </si>
  <si>
    <t>Campus - Elgin</t>
  </si>
  <si>
    <t>Includes Spanish adult attendance with Elgin (already included in Elgin total)</t>
  </si>
  <si>
    <t>Campus - Niles</t>
  </si>
  <si>
    <t>Campus - Crystal Lake</t>
  </si>
  <si>
    <t>Campus - Cathedral</t>
  </si>
  <si>
    <t>Campus - Aurora</t>
  </si>
  <si>
    <t>Campus - North Shore</t>
  </si>
  <si>
    <t>Junior High - INCLUDED WITH NILES</t>
  </si>
  <si>
    <t>Senior High - INCLUDED WITH NILES</t>
  </si>
  <si>
    <t>Campus - Spanish</t>
  </si>
  <si>
    <t>avg</t>
  </si>
  <si>
    <t>Campus - Hinsdale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</si>
</sst>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0_);[Red]\(0\)"/>
    <numFmt numFmtId="166" formatCode="0.0%"/>
    <numFmt numFmtId="167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4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2" fillId="0" borderId="0">
      <alignment wrapText="1"/>
    </xf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2" fillId="0" borderId="0"/>
  </cellStyleXfs>
  <cellXfs count="14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applyFont="1" applyFill="1" applyBorder="1"/>
    <xf numFmtId="1" fontId="0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9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1" xfId="0" applyFont="1" applyBorder="1"/>
    <xf numFmtId="165" fontId="1" fillId="0" borderId="0" xfId="0" applyNumberFormat="1" applyFont="1" applyAlignment="1">
      <alignment horizontal="right"/>
    </xf>
    <xf numFmtId="165" fontId="1" fillId="3" borderId="3" xfId="0" applyNumberFormat="1" applyFont="1" applyFill="1" applyBorder="1" applyAlignment="1">
      <alignment horizontal="right"/>
    </xf>
    <xf numFmtId="165" fontId="0" fillId="0" borderId="0" xfId="0" applyNumberFormat="1" applyFont="1" applyAlignment="1">
      <alignment horizontal="right"/>
    </xf>
    <xf numFmtId="165" fontId="0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right"/>
    </xf>
    <xf numFmtId="165" fontId="1" fillId="4" borderId="1" xfId="0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9" fontId="8" fillId="3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38" fontId="0" fillId="0" borderId="0" xfId="0" applyNumberFormat="1" applyFont="1" applyAlignment="1">
      <alignment horizontal="left"/>
    </xf>
    <xf numFmtId="38" fontId="1" fillId="0" borderId="0" xfId="0" applyNumberFormat="1" applyFont="1"/>
    <xf numFmtId="38" fontId="1" fillId="3" borderId="3" xfId="0" applyNumberFormat="1" applyFont="1" applyFill="1" applyBorder="1"/>
    <xf numFmtId="38" fontId="1" fillId="3" borderId="1" xfId="0" applyNumberFormat="1" applyFont="1" applyFill="1" applyBorder="1"/>
    <xf numFmtId="38" fontId="1" fillId="2" borderId="1" xfId="0" applyNumberFormat="1" applyFont="1" applyFill="1" applyBorder="1"/>
    <xf numFmtId="38" fontId="9" fillId="3" borderId="1" xfId="0" applyNumberFormat="1" applyFont="1" applyFill="1" applyBorder="1" applyAlignment="1">
      <alignment horizontal="right"/>
    </xf>
    <xf numFmtId="165" fontId="1" fillId="3" borderId="3" xfId="0" applyNumberFormat="1" applyFont="1" applyFill="1" applyBorder="1"/>
    <xf numFmtId="9" fontId="9" fillId="3" borderId="1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165" fontId="9" fillId="2" borderId="1" xfId="0" applyNumberFormat="1" applyFont="1" applyFill="1" applyBorder="1" applyAlignment="1">
      <alignment horizontal="right"/>
    </xf>
    <xf numFmtId="0" fontId="0" fillId="0" borderId="1" xfId="0" applyFill="1" applyBorder="1"/>
    <xf numFmtId="1" fontId="0" fillId="0" borderId="1" xfId="0" applyNumberFormat="1" applyFont="1" applyBorder="1" applyAlignment="1">
      <alignment horizontal="right"/>
    </xf>
    <xf numFmtId="165" fontId="9" fillId="3" borderId="3" xfId="0" applyNumberFormat="1" applyFont="1" applyFill="1" applyBorder="1" applyAlignment="1">
      <alignment horizontal="right"/>
    </xf>
    <xf numFmtId="166" fontId="8" fillId="2" borderId="1" xfId="0" applyNumberFormat="1" applyFont="1" applyFill="1" applyBorder="1"/>
    <xf numFmtId="165" fontId="9" fillId="2" borderId="1" xfId="0" applyNumberFormat="1" applyFont="1" applyFill="1" applyBorder="1"/>
    <xf numFmtId="167" fontId="0" fillId="0" borderId="1" xfId="2" applyNumberFormat="1" applyFont="1" applyBorder="1" applyAlignment="1">
      <alignment horizontal="right"/>
    </xf>
    <xf numFmtId="167" fontId="0" fillId="0" borderId="1" xfId="2" applyNumberFormat="1" applyFont="1" applyFill="1" applyBorder="1" applyAlignment="1">
      <alignment horizontal="right"/>
    </xf>
    <xf numFmtId="167" fontId="5" fillId="0" borderId="1" xfId="2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165" fontId="8" fillId="4" borderId="1" xfId="0" applyNumberFormat="1" applyFont="1" applyFill="1" applyBorder="1" applyAlignment="1">
      <alignment horizontal="right"/>
    </xf>
    <xf numFmtId="9" fontId="0" fillId="0" borderId="0" xfId="3" applyFont="1"/>
    <xf numFmtId="165" fontId="9" fillId="4" borderId="1" xfId="0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37" fontId="0" fillId="0" borderId="0" xfId="0" applyNumberFormat="1"/>
    <xf numFmtId="165" fontId="0" fillId="0" borderId="0" xfId="0" applyNumberFormat="1"/>
    <xf numFmtId="1" fontId="0" fillId="0" borderId="1" xfId="4" applyNumberFormat="1" applyFont="1" applyBorder="1"/>
    <xf numFmtId="167" fontId="0" fillId="0" borderId="1" xfId="2" applyNumberFormat="1" applyFont="1" applyBorder="1"/>
    <xf numFmtId="0" fontId="0" fillId="0" borderId="4" xfId="0" applyFill="1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1" fillId="3" borderId="1" xfId="0" applyNumberFormat="1" applyFont="1" applyFill="1" applyBorder="1"/>
    <xf numFmtId="9" fontId="1" fillId="3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165" fontId="1" fillId="3" borderId="1" xfId="0" applyNumberFormat="1" applyFont="1" applyFill="1" applyBorder="1"/>
    <xf numFmtId="165" fontId="1" fillId="2" borderId="1" xfId="0" applyNumberFormat="1" applyFont="1" applyFill="1" applyBorder="1"/>
    <xf numFmtId="165" fontId="0" fillId="0" borderId="0" xfId="0" applyNumberFormat="1" applyFont="1" applyAlignment="1">
      <alignment horizontal="left"/>
    </xf>
    <xf numFmtId="165" fontId="1" fillId="0" borderId="0" xfId="0" applyNumberFormat="1" applyFont="1"/>
    <xf numFmtId="9" fontId="8" fillId="3" borderId="1" xfId="0" applyNumberFormat="1" applyFont="1" applyFill="1" applyBorder="1"/>
    <xf numFmtId="9" fontId="8" fillId="2" borderId="1" xfId="0" applyNumberFormat="1" applyFont="1" applyFill="1" applyBorder="1"/>
    <xf numFmtId="0" fontId="0" fillId="0" borderId="0" xfId="0" applyFont="1"/>
    <xf numFmtId="0" fontId="0" fillId="0" borderId="1" xfId="0" applyFont="1" applyBorder="1"/>
    <xf numFmtId="165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Font="1" applyAlignment="1">
      <alignment horizontal="right"/>
    </xf>
    <xf numFmtId="0" fontId="0" fillId="0" borderId="0" xfId="0" applyFont="1" applyBorder="1"/>
    <xf numFmtId="3" fontId="0" fillId="0" borderId="1" xfId="0" applyNumberFormat="1" applyFont="1" applyBorder="1"/>
    <xf numFmtId="37" fontId="0" fillId="0" borderId="0" xfId="0" applyNumberFormat="1" applyFont="1"/>
    <xf numFmtId="0" fontId="0" fillId="0" borderId="4" xfId="0" applyFont="1" applyFill="1" applyBorder="1"/>
    <xf numFmtId="167" fontId="5" fillId="0" borderId="1" xfId="2" applyNumberFormat="1" applyFont="1" applyBorder="1" applyAlignment="1" applyProtection="1">
      <alignment horizontal="right"/>
      <protection locked="0"/>
    </xf>
    <xf numFmtId="3" fontId="0" fillId="0" borderId="0" xfId="0" applyNumberFormat="1" applyFont="1"/>
    <xf numFmtId="38" fontId="0" fillId="0" borderId="0" xfId="0" applyNumberFormat="1" applyFont="1"/>
    <xf numFmtId="0" fontId="5" fillId="0" borderId="1" xfId="1" applyFont="1" applyFill="1" applyBorder="1" applyAlignment="1" applyProtection="1">
      <alignment vertical="center"/>
    </xf>
    <xf numFmtId="1" fontId="5" fillId="0" borderId="1" xfId="1" applyNumberFormat="1" applyFont="1" applyBorder="1" applyAlignment="1" applyProtection="1">
      <alignment horizontal="right"/>
      <protection locked="0"/>
    </xf>
    <xf numFmtId="0" fontId="5" fillId="0" borderId="2" xfId="0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5" fillId="0" borderId="1" xfId="0" applyNumberFormat="1" applyFont="1" applyBorder="1"/>
    <xf numFmtId="1" fontId="0" fillId="0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9" fontId="9" fillId="0" borderId="0" xfId="0" applyNumberFormat="1" applyFont="1" applyFill="1" applyBorder="1"/>
    <xf numFmtId="165" fontId="9" fillId="0" borderId="0" xfId="0" applyNumberFormat="1" applyFont="1" applyFill="1" applyBorder="1" applyAlignment="1">
      <alignment horizontal="right"/>
    </xf>
    <xf numFmtId="167" fontId="5" fillId="0" borderId="0" xfId="2" applyNumberFormat="1" applyFont="1" applyFill="1" applyBorder="1" applyAlignment="1">
      <alignment horizontal="right"/>
    </xf>
    <xf numFmtId="9" fontId="1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1" fontId="0" fillId="0" borderId="0" xfId="4" applyNumberFormat="1" applyFont="1" applyFill="1" applyBorder="1"/>
    <xf numFmtId="38" fontId="1" fillId="2" borderId="1" xfId="0" applyNumberFormat="1" applyFont="1" applyFill="1" applyBorder="1" applyAlignment="1">
      <alignment horizontal="right"/>
    </xf>
    <xf numFmtId="3" fontId="0" fillId="0" borderId="1" xfId="0" applyNumberFormat="1" applyBorder="1"/>
    <xf numFmtId="9" fontId="9" fillId="3" borderId="1" xfId="0" applyNumberFormat="1" applyFont="1" applyFill="1" applyBorder="1"/>
    <xf numFmtId="9" fontId="9" fillId="2" borderId="1" xfId="0" applyNumberFormat="1" applyFont="1" applyFill="1" applyBorder="1"/>
    <xf numFmtId="1" fontId="5" fillId="0" borderId="1" xfId="0" applyNumberFormat="1" applyFont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9" fontId="8" fillId="2" borderId="1" xfId="3" applyFont="1" applyFill="1" applyBorder="1" applyAlignment="1">
      <alignment horizontal="right"/>
    </xf>
    <xf numFmtId="9" fontId="1" fillId="2" borderId="1" xfId="3" applyFont="1" applyFill="1" applyBorder="1" applyAlignment="1">
      <alignment horizontal="right"/>
    </xf>
    <xf numFmtId="9" fontId="9" fillId="2" borderId="1" xfId="3" applyFont="1" applyFill="1" applyBorder="1"/>
    <xf numFmtId="9" fontId="1" fillId="2" borderId="1" xfId="3" applyFont="1" applyFill="1" applyBorder="1"/>
    <xf numFmtId="9" fontId="8" fillId="2" borderId="1" xfId="3" applyFont="1" applyFill="1" applyBorder="1"/>
    <xf numFmtId="0" fontId="8" fillId="2" borderId="1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left"/>
    </xf>
    <xf numFmtId="167" fontId="0" fillId="0" borderId="0" xfId="2" applyNumberFormat="1" applyFont="1" applyFill="1" applyBorder="1" applyAlignment="1">
      <alignment horizontal="right"/>
    </xf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left"/>
    </xf>
    <xf numFmtId="167" fontId="0" fillId="0" borderId="0" xfId="2" applyNumberFormat="1" applyFont="1" applyBorder="1"/>
    <xf numFmtId="38" fontId="0" fillId="0" borderId="0" xfId="0" applyNumberFormat="1" applyFont="1" applyBorder="1"/>
    <xf numFmtId="38" fontId="0" fillId="0" borderId="0" xfId="0" applyNumberFormat="1" applyFont="1" applyBorder="1" applyAlignment="1">
      <alignment horizontal="left"/>
    </xf>
    <xf numFmtId="165" fontId="9" fillId="3" borderId="1" xfId="0" applyNumberFormat="1" applyFont="1" applyFill="1" applyBorder="1" applyAlignment="1">
      <alignment horizontal="right"/>
    </xf>
    <xf numFmtId="167" fontId="5" fillId="0" borderId="1" xfId="2" applyNumberFormat="1" applyFont="1" applyFill="1" applyBorder="1" applyAlignment="1" applyProtection="1">
      <alignment horizontal="right"/>
      <protection locked="0"/>
    </xf>
    <xf numFmtId="1" fontId="5" fillId="0" borderId="1" xfId="1" applyNumberFormat="1" applyFont="1" applyFill="1" applyBorder="1" applyAlignment="1" applyProtection="1">
      <alignment horizontal="right"/>
      <protection locked="0"/>
    </xf>
    <xf numFmtId="2" fontId="0" fillId="0" borderId="0" xfId="0" applyNumberFormat="1" applyFont="1" applyBorder="1"/>
    <xf numFmtId="0" fontId="0" fillId="5" borderId="1" xfId="0" applyFont="1" applyFill="1" applyBorder="1"/>
    <xf numFmtId="167" fontId="5" fillId="0" borderId="1" xfId="2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9">
    <cellStyle name="ColumnHeaders" xfId="5"/>
    <cellStyle name="Comma" xfId="2" builtinId="3"/>
    <cellStyle name="Comma 2" xfId="6"/>
    <cellStyle name="Currency" xfId="4" builtinId="4"/>
    <cellStyle name="Currency 2" xfId="7"/>
    <cellStyle name="Headers" xfId="8"/>
    <cellStyle name="Normal" xfId="0" builtinId="0"/>
    <cellStyle name="Normal 2" xfId="1"/>
    <cellStyle name="Percent" xfId="3" builtinId="5"/>
  </cellStyles>
  <dxfs count="240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7"/>
  <sheetViews>
    <sheetView tabSelected="1" zoomScaleNormal="100" zoomScalePageLayoutView="85" workbookViewId="0">
      <pane ySplit="5" topLeftCell="A54" activePane="bottomLeft" state="frozen"/>
      <selection activeCell="G8" sqref="G8"/>
      <selection pane="bottomLeft" activeCell="E64" sqref="E64"/>
    </sheetView>
  </sheetViews>
  <sheetFormatPr defaultRowHeight="15" x14ac:dyDescent="0.25"/>
  <cols>
    <col min="1" max="2" width="9.140625" style="62"/>
    <col min="3" max="3" width="17.7109375" style="62" bestFit="1" customWidth="1"/>
    <col min="4" max="4" width="5.28515625" style="62" bestFit="1" customWidth="1"/>
    <col min="5" max="11" width="11.5703125" style="62" customWidth="1"/>
    <col min="12" max="12" width="11.5703125" style="62" hidden="1" customWidth="1"/>
    <col min="13" max="13" width="5.42578125" style="62" customWidth="1"/>
    <col min="14" max="14" width="9.140625" style="63"/>
    <col min="15" max="16384" width="9.140625" style="62"/>
  </cols>
  <sheetData>
    <row r="1" spans="1:14" ht="15.75" x14ac:dyDescent="0.25">
      <c r="A1" s="57" t="s">
        <v>0</v>
      </c>
    </row>
    <row r="2" spans="1:14" ht="15.75" x14ac:dyDescent="0.25">
      <c r="A2" s="2" t="s">
        <v>1</v>
      </c>
    </row>
    <row r="3" spans="1:14" ht="7.5" customHeight="1" x14ac:dyDescent="0.25">
      <c r="A3" s="63"/>
    </row>
    <row r="4" spans="1:14" x14ac:dyDescent="0.25">
      <c r="A4" s="63"/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</row>
    <row r="5" spans="1:14" x14ac:dyDescent="0.25">
      <c r="A5" s="63"/>
      <c r="C5" s="142" t="s">
        <v>3</v>
      </c>
      <c r="D5" s="101"/>
      <c r="E5" s="142" t="s">
        <v>4</v>
      </c>
      <c r="F5" s="142" t="s">
        <v>5</v>
      </c>
      <c r="G5" s="142" t="s">
        <v>6</v>
      </c>
      <c r="H5" s="142" t="s">
        <v>7</v>
      </c>
      <c r="I5" s="142" t="s">
        <v>8</v>
      </c>
      <c r="J5" s="142" t="s">
        <v>9</v>
      </c>
      <c r="K5" s="142" t="s">
        <v>10</v>
      </c>
      <c r="L5" s="142" t="s">
        <v>11</v>
      </c>
      <c r="M5" s="70"/>
    </row>
    <row r="6" spans="1:14" x14ac:dyDescent="0.25">
      <c r="A6" s="63"/>
      <c r="C6" s="4"/>
      <c r="D6" s="4"/>
      <c r="E6" s="4"/>
      <c r="F6" s="4"/>
      <c r="G6" s="4"/>
      <c r="H6" s="4"/>
      <c r="I6" s="4"/>
      <c r="J6" s="4"/>
      <c r="K6" s="4"/>
      <c r="L6" s="4"/>
      <c r="M6" s="70"/>
    </row>
    <row r="7" spans="1:14" x14ac:dyDescent="0.25">
      <c r="A7" s="71" t="s">
        <v>12</v>
      </c>
    </row>
    <row r="8" spans="1:14" x14ac:dyDescent="0.25">
      <c r="A8" s="72">
        <v>2014</v>
      </c>
      <c r="B8" s="14"/>
      <c r="C8" s="114">
        <v>424</v>
      </c>
      <c r="D8" s="102"/>
      <c r="E8" s="114">
        <v>89</v>
      </c>
      <c r="F8" s="114">
        <v>91</v>
      </c>
      <c r="G8" s="114">
        <v>75</v>
      </c>
      <c r="H8" s="114">
        <v>63</v>
      </c>
      <c r="I8" s="114">
        <v>71</v>
      </c>
      <c r="J8" s="114">
        <v>31</v>
      </c>
      <c r="K8" s="114">
        <v>4</v>
      </c>
      <c r="L8" s="114"/>
      <c r="M8" s="14"/>
      <c r="N8" s="72"/>
    </row>
    <row r="9" spans="1:14" x14ac:dyDescent="0.25">
      <c r="A9" s="72">
        <v>2015</v>
      </c>
      <c r="B9" s="14"/>
      <c r="C9" s="114">
        <v>286</v>
      </c>
      <c r="D9" s="102"/>
      <c r="E9" s="114">
        <v>83</v>
      </c>
      <c r="F9" s="114">
        <v>87</v>
      </c>
      <c r="G9" s="114">
        <v>52</v>
      </c>
      <c r="H9" s="114">
        <v>24</v>
      </c>
      <c r="I9" s="114">
        <v>21</v>
      </c>
      <c r="J9" s="114">
        <v>15</v>
      </c>
      <c r="K9" s="12">
        <v>4</v>
      </c>
      <c r="L9" s="114"/>
      <c r="M9" s="14"/>
      <c r="N9" s="72"/>
    </row>
    <row r="10" spans="1:14" x14ac:dyDescent="0.25">
      <c r="A10" s="79" t="s">
        <v>13</v>
      </c>
      <c r="B10" s="29"/>
      <c r="C10" s="115">
        <v>-138</v>
      </c>
      <c r="D10" s="103"/>
      <c r="E10" s="115">
        <v>-6</v>
      </c>
      <c r="F10" s="30">
        <v>-4</v>
      </c>
      <c r="G10" s="30">
        <v>-23</v>
      </c>
      <c r="H10" s="30">
        <v>-39</v>
      </c>
      <c r="I10" s="30">
        <v>-71</v>
      </c>
      <c r="J10" s="30">
        <v>-16</v>
      </c>
      <c r="K10" s="30">
        <v>0</v>
      </c>
      <c r="L10" s="30"/>
      <c r="M10" s="31"/>
      <c r="N10" s="79"/>
    </row>
    <row r="11" spans="1:14" x14ac:dyDescent="0.25">
      <c r="A11" s="72" t="s">
        <v>14</v>
      </c>
      <c r="B11" s="17"/>
      <c r="C11" s="112">
        <v>-0.32547169811320753</v>
      </c>
      <c r="D11" s="104">
        <f>C10/C8</f>
        <v>-0.32547169811320753</v>
      </c>
      <c r="E11" s="112">
        <v>-6.741573033707865E-2</v>
      </c>
      <c r="F11" s="112">
        <v>-4.3956043956043959E-2</v>
      </c>
      <c r="G11" s="112">
        <v>-0.30666666666666664</v>
      </c>
      <c r="H11" s="112">
        <v>-0.61904761904761907</v>
      </c>
      <c r="I11" s="112">
        <v>-1</v>
      </c>
      <c r="J11" s="112">
        <v>-0.5161290322580645</v>
      </c>
      <c r="K11" s="112">
        <v>0</v>
      </c>
      <c r="L11" s="112"/>
      <c r="M11" s="14"/>
      <c r="N11" s="72"/>
    </row>
    <row r="12" spans="1:14" x14ac:dyDescent="0.25">
      <c r="A12" s="79" t="s">
        <v>15</v>
      </c>
      <c r="B12" s="31"/>
      <c r="C12" s="116">
        <v>-59</v>
      </c>
      <c r="D12" s="103"/>
      <c r="E12" s="116">
        <v>18</v>
      </c>
      <c r="F12" s="116">
        <v>188</v>
      </c>
      <c r="G12" s="116">
        <v>-46</v>
      </c>
      <c r="H12" s="116">
        <v>8</v>
      </c>
      <c r="I12" s="116">
        <v>-305</v>
      </c>
      <c r="J12" s="116">
        <v>29</v>
      </c>
      <c r="K12" s="116">
        <v>21</v>
      </c>
      <c r="L12" s="116"/>
      <c r="M12" s="31"/>
      <c r="N12" s="79"/>
    </row>
    <row r="13" spans="1:14" x14ac:dyDescent="0.25">
      <c r="A13" s="72" t="s">
        <v>16</v>
      </c>
      <c r="B13" s="14"/>
      <c r="C13" s="113">
        <v>-2.1223021582733814E-2</v>
      </c>
      <c r="D13" s="104"/>
      <c r="E13" s="113">
        <v>2.4896265560165973E-2</v>
      </c>
      <c r="F13" s="113">
        <v>0.38056680161943318</v>
      </c>
      <c r="G13" s="113">
        <v>-0.11948051948051948</v>
      </c>
      <c r="H13" s="113">
        <v>2.5889967637540454E-2</v>
      </c>
      <c r="I13" s="113">
        <v>-0.52405498281786944</v>
      </c>
      <c r="J13" s="113">
        <v>0.13242009132420091</v>
      </c>
      <c r="K13" s="113">
        <v>0.30882352941176472</v>
      </c>
      <c r="L13" s="113"/>
      <c r="M13" s="14"/>
      <c r="N13" s="72"/>
    </row>
    <row r="14" spans="1:14" ht="7.5" customHeight="1" x14ac:dyDescent="0.25">
      <c r="A14" s="72"/>
      <c r="B14" s="14"/>
      <c r="C14" s="14"/>
      <c r="D14" s="25"/>
      <c r="E14" s="14"/>
      <c r="F14" s="14"/>
      <c r="G14" s="14"/>
      <c r="H14" s="14"/>
      <c r="I14" s="14"/>
      <c r="J14" s="14"/>
      <c r="K14" s="14"/>
      <c r="L14" s="14"/>
      <c r="M14" s="14"/>
      <c r="N14" s="72"/>
    </row>
    <row r="15" spans="1:14" x14ac:dyDescent="0.25">
      <c r="A15" s="71" t="s">
        <v>17</v>
      </c>
      <c r="B15" s="14"/>
      <c r="C15" s="14"/>
      <c r="D15" s="25"/>
      <c r="E15" s="14"/>
      <c r="F15" s="14"/>
      <c r="G15" s="14"/>
      <c r="H15" s="14"/>
      <c r="I15" s="14"/>
      <c r="J15" s="14"/>
      <c r="K15" s="14"/>
      <c r="L15" s="14"/>
      <c r="M15" s="14"/>
      <c r="N15" s="72"/>
    </row>
    <row r="16" spans="1:14" x14ac:dyDescent="0.25">
      <c r="A16" s="72">
        <v>2014</v>
      </c>
      <c r="B16" s="14"/>
      <c r="C16" s="114">
        <v>90</v>
      </c>
      <c r="D16" s="102"/>
      <c r="E16" s="114">
        <v>32</v>
      </c>
      <c r="F16" s="114">
        <v>24</v>
      </c>
      <c r="G16" s="114">
        <v>24</v>
      </c>
      <c r="H16" s="114">
        <v>0</v>
      </c>
      <c r="I16" s="114">
        <v>0</v>
      </c>
      <c r="J16" s="114">
        <v>10</v>
      </c>
      <c r="K16" s="114">
        <v>0</v>
      </c>
      <c r="L16" s="114"/>
      <c r="M16" s="14"/>
      <c r="N16" s="72"/>
    </row>
    <row r="17" spans="1:14" x14ac:dyDescent="0.25">
      <c r="A17" s="72">
        <v>2015</v>
      </c>
      <c r="B17" s="14"/>
      <c r="C17" s="114">
        <v>87</v>
      </c>
      <c r="D17" s="102"/>
      <c r="E17" s="114">
        <v>46</v>
      </c>
      <c r="F17" s="114">
        <v>10</v>
      </c>
      <c r="G17" s="114">
        <v>19</v>
      </c>
      <c r="H17" s="114">
        <v>0</v>
      </c>
      <c r="I17" s="114">
        <v>10</v>
      </c>
      <c r="J17" s="114">
        <v>0</v>
      </c>
      <c r="K17" s="12">
        <v>2</v>
      </c>
      <c r="L17" s="114"/>
      <c r="M17" s="14"/>
      <c r="N17" s="72"/>
    </row>
    <row r="18" spans="1:14" x14ac:dyDescent="0.25">
      <c r="A18" s="79" t="s">
        <v>13</v>
      </c>
      <c r="B18" s="29"/>
      <c r="C18" s="115">
        <v>-3</v>
      </c>
      <c r="D18" s="103"/>
      <c r="E18" s="115">
        <v>14</v>
      </c>
      <c r="F18" s="30">
        <v>-14</v>
      </c>
      <c r="G18" s="30">
        <v>-5</v>
      </c>
      <c r="H18" s="30">
        <v>0</v>
      </c>
      <c r="I18" s="30">
        <v>10</v>
      </c>
      <c r="J18" s="30">
        <v>-10</v>
      </c>
      <c r="K18" s="30">
        <v>2</v>
      </c>
      <c r="L18" s="30"/>
      <c r="M18" s="31"/>
      <c r="N18" s="79"/>
    </row>
    <row r="19" spans="1:14" x14ac:dyDescent="0.25">
      <c r="A19" s="72" t="s">
        <v>14</v>
      </c>
      <c r="B19" s="17"/>
      <c r="C19" s="112">
        <v>-3.3333333333333333E-2</v>
      </c>
      <c r="D19" s="104"/>
      <c r="E19" s="112">
        <v>0.4375</v>
      </c>
      <c r="F19" s="112">
        <v>-0.58333333333333337</v>
      </c>
      <c r="G19" s="112">
        <v>-0.20833333333333334</v>
      </c>
      <c r="H19" s="112" t="e">
        <v>#DIV/0!</v>
      </c>
      <c r="I19" s="112" t="e">
        <v>#DIV/0!</v>
      </c>
      <c r="J19" s="112">
        <v>-1</v>
      </c>
      <c r="K19" s="112" t="e">
        <v>#DIV/0!</v>
      </c>
      <c r="L19" s="112"/>
      <c r="M19" s="14"/>
      <c r="N19" s="72"/>
    </row>
    <row r="20" spans="1:14" x14ac:dyDescent="0.25">
      <c r="A20" s="79" t="s">
        <v>15</v>
      </c>
      <c r="B20" s="31"/>
      <c r="C20" s="116">
        <v>516</v>
      </c>
      <c r="D20" s="103"/>
      <c r="E20" s="116">
        <v>234</v>
      </c>
      <c r="F20" s="116">
        <v>127</v>
      </c>
      <c r="G20" s="116">
        <v>62</v>
      </c>
      <c r="H20" s="116">
        <v>15</v>
      </c>
      <c r="I20" s="116">
        <v>41</v>
      </c>
      <c r="J20" s="116">
        <v>38</v>
      </c>
      <c r="K20" s="116">
        <v>-3</v>
      </c>
      <c r="L20" s="116"/>
      <c r="M20" s="31"/>
      <c r="N20" s="79"/>
    </row>
    <row r="21" spans="1:14" x14ac:dyDescent="0.25">
      <c r="A21" s="72" t="s">
        <v>16</v>
      </c>
      <c r="B21" s="14"/>
      <c r="C21" s="113">
        <v>0.88507718696397941</v>
      </c>
      <c r="D21" s="104"/>
      <c r="E21" s="113">
        <v>1.7462686567164178</v>
      </c>
      <c r="F21" s="113">
        <v>0.8141025641025641</v>
      </c>
      <c r="G21" s="113">
        <v>0.68131868131868134</v>
      </c>
      <c r="H21" s="113">
        <v>0.21739130434782608</v>
      </c>
      <c r="I21" s="113">
        <v>0.87234042553191493</v>
      </c>
      <c r="J21" s="113">
        <v>0.62295081967213117</v>
      </c>
      <c r="K21" s="113">
        <v>-0.12</v>
      </c>
      <c r="L21" s="113"/>
      <c r="M21" s="14"/>
      <c r="N21" s="72"/>
    </row>
    <row r="22" spans="1:14" ht="7.5" customHeight="1" x14ac:dyDescent="0.25">
      <c r="A22" s="72"/>
      <c r="B22" s="14"/>
      <c r="C22" s="14"/>
      <c r="D22" s="25"/>
      <c r="E22" s="14"/>
      <c r="F22" s="14"/>
      <c r="G22" s="14"/>
      <c r="H22" s="14"/>
      <c r="I22" s="14"/>
      <c r="J22" s="14"/>
      <c r="K22" s="14"/>
      <c r="L22" s="14"/>
      <c r="M22" s="14"/>
      <c r="N22" s="72"/>
    </row>
    <row r="23" spans="1:14" x14ac:dyDescent="0.25">
      <c r="A23" s="71" t="s">
        <v>18</v>
      </c>
      <c r="B23" s="14"/>
      <c r="C23" s="14"/>
      <c r="D23" s="25"/>
      <c r="E23" s="14"/>
      <c r="F23" s="14"/>
      <c r="G23" s="14"/>
      <c r="H23" s="14"/>
      <c r="I23" s="14"/>
      <c r="J23" s="14"/>
      <c r="K23" s="14"/>
      <c r="L23" s="14"/>
      <c r="M23" s="14"/>
      <c r="N23" s="72"/>
    </row>
    <row r="24" spans="1:14" x14ac:dyDescent="0.25">
      <c r="A24" s="72">
        <v>2014</v>
      </c>
      <c r="B24" s="14"/>
      <c r="C24" s="114">
        <v>31</v>
      </c>
      <c r="D24" s="102"/>
      <c r="E24" s="114">
        <v>31</v>
      </c>
      <c r="F24" s="114">
        <v>0</v>
      </c>
      <c r="G24" s="114">
        <v>0</v>
      </c>
      <c r="H24" s="114">
        <v>0</v>
      </c>
      <c r="I24" s="114">
        <v>0</v>
      </c>
      <c r="J24" s="114">
        <v>0</v>
      </c>
      <c r="K24" s="114">
        <v>0</v>
      </c>
      <c r="L24" s="114"/>
      <c r="M24" s="14"/>
      <c r="N24" s="72"/>
    </row>
    <row r="25" spans="1:14" x14ac:dyDescent="0.25">
      <c r="A25" s="72">
        <v>2015</v>
      </c>
      <c r="B25" s="14"/>
      <c r="C25" s="114">
        <v>14</v>
      </c>
      <c r="D25" s="102"/>
      <c r="E25" s="114">
        <v>0</v>
      </c>
      <c r="F25" s="114">
        <v>0</v>
      </c>
      <c r="G25" s="114">
        <v>12</v>
      </c>
      <c r="H25" s="114">
        <v>0</v>
      </c>
      <c r="I25" s="114">
        <v>0</v>
      </c>
      <c r="J25" s="114">
        <v>0</v>
      </c>
      <c r="K25" s="12">
        <v>2</v>
      </c>
      <c r="L25" s="114"/>
      <c r="M25" s="14"/>
      <c r="N25" s="72"/>
    </row>
    <row r="26" spans="1:14" x14ac:dyDescent="0.25">
      <c r="A26" s="79" t="s">
        <v>13</v>
      </c>
      <c r="B26" s="29"/>
      <c r="C26" s="115">
        <v>-17</v>
      </c>
      <c r="D26" s="103"/>
      <c r="E26" s="115">
        <v>-31</v>
      </c>
      <c r="F26" s="30">
        <v>0</v>
      </c>
      <c r="G26" s="30">
        <v>12</v>
      </c>
      <c r="H26" s="30">
        <v>0</v>
      </c>
      <c r="I26" s="30">
        <v>0</v>
      </c>
      <c r="J26" s="30">
        <v>0</v>
      </c>
      <c r="K26" s="30">
        <v>2</v>
      </c>
      <c r="L26" s="30"/>
      <c r="M26" s="31"/>
      <c r="N26" s="79"/>
    </row>
    <row r="27" spans="1:14" x14ac:dyDescent="0.25">
      <c r="A27" s="72" t="s">
        <v>14</v>
      </c>
      <c r="B27" s="17"/>
      <c r="C27" s="112">
        <v>-0.54838709677419351</v>
      </c>
      <c r="D27" s="104"/>
      <c r="E27" s="112">
        <v>-1</v>
      </c>
      <c r="F27" s="112" t="e">
        <v>#DIV/0!</v>
      </c>
      <c r="G27" s="112" t="e">
        <v>#DIV/0!</v>
      </c>
      <c r="H27" s="112" t="e">
        <v>#DIV/0!</v>
      </c>
      <c r="I27" s="112" t="e">
        <v>#DIV/0!</v>
      </c>
      <c r="J27" s="112" t="e">
        <v>#DIV/0!</v>
      </c>
      <c r="K27" s="112" t="e">
        <v>#DIV/0!</v>
      </c>
      <c r="L27" s="112"/>
      <c r="M27" s="14"/>
      <c r="N27" s="72"/>
    </row>
    <row r="28" spans="1:14" x14ac:dyDescent="0.25">
      <c r="A28" s="79" t="s">
        <v>15</v>
      </c>
      <c r="B28" s="31"/>
      <c r="C28" s="116">
        <v>265</v>
      </c>
      <c r="D28" s="103"/>
      <c r="E28" s="116">
        <v>51</v>
      </c>
      <c r="F28" s="116">
        <v>15</v>
      </c>
      <c r="G28" s="116">
        <v>75</v>
      </c>
      <c r="H28" s="116">
        <v>62</v>
      </c>
      <c r="I28" s="116">
        <v>45</v>
      </c>
      <c r="J28" s="116">
        <v>12</v>
      </c>
      <c r="K28" s="116">
        <v>4</v>
      </c>
      <c r="L28" s="116"/>
      <c r="M28" s="31"/>
      <c r="N28" s="79"/>
    </row>
    <row r="29" spans="1:14" x14ac:dyDescent="0.25">
      <c r="A29" s="72" t="s">
        <v>16</v>
      </c>
      <c r="B29" s="14"/>
      <c r="C29" s="113">
        <v>0.57483731019522777</v>
      </c>
      <c r="D29" s="104"/>
      <c r="E29" s="113">
        <v>0.2947976878612717</v>
      </c>
      <c r="F29" s="113">
        <v>0.12396694214876033</v>
      </c>
      <c r="G29" s="113">
        <v>1.25</v>
      </c>
      <c r="H29" s="113">
        <v>2.2142857142857144</v>
      </c>
      <c r="I29" s="113">
        <v>1.3636363636363635</v>
      </c>
      <c r="J29" s="113">
        <v>0.31578947368421051</v>
      </c>
      <c r="K29" s="113">
        <v>0.5</v>
      </c>
      <c r="L29" s="113"/>
      <c r="M29" s="14"/>
      <c r="N29" s="72"/>
    </row>
    <row r="30" spans="1:14" ht="7.5" customHeight="1" x14ac:dyDescent="0.25">
      <c r="A30" s="72"/>
      <c r="B30" s="14"/>
      <c r="C30" s="14"/>
      <c r="D30" s="25"/>
      <c r="E30" s="14"/>
      <c r="F30" s="14"/>
      <c r="G30" s="14"/>
      <c r="H30" s="14"/>
      <c r="I30" s="14"/>
      <c r="J30" s="14"/>
      <c r="K30" s="14"/>
      <c r="L30" s="14"/>
      <c r="M30" s="14"/>
      <c r="N30" s="72"/>
    </row>
    <row r="31" spans="1:14" x14ac:dyDescent="0.25">
      <c r="A31" s="71" t="s">
        <v>19</v>
      </c>
      <c r="B31" s="14"/>
      <c r="C31" s="14"/>
      <c r="D31" s="25"/>
      <c r="E31" s="14"/>
      <c r="F31" s="14"/>
      <c r="G31" s="14"/>
      <c r="H31" s="14"/>
      <c r="I31" s="14"/>
      <c r="J31" s="14"/>
      <c r="K31" s="14"/>
      <c r="L31" s="14"/>
      <c r="M31" s="14"/>
      <c r="N31" s="72"/>
    </row>
    <row r="32" spans="1:14" x14ac:dyDescent="0.25">
      <c r="A32" s="72">
        <v>2014</v>
      </c>
      <c r="B32" s="14"/>
      <c r="C32" s="114">
        <v>7</v>
      </c>
      <c r="D32" s="102"/>
      <c r="E32" s="114">
        <v>0</v>
      </c>
      <c r="F32" s="114">
        <v>0</v>
      </c>
      <c r="G32" s="114">
        <v>7</v>
      </c>
      <c r="H32" s="114">
        <v>0</v>
      </c>
      <c r="I32" s="114">
        <v>0</v>
      </c>
      <c r="J32" s="114">
        <v>0</v>
      </c>
      <c r="K32" s="114">
        <v>0</v>
      </c>
      <c r="L32" s="114"/>
      <c r="M32" s="14"/>
      <c r="N32" s="72"/>
    </row>
    <row r="33" spans="1:14" x14ac:dyDescent="0.25">
      <c r="A33" s="72">
        <v>2015</v>
      </c>
      <c r="B33" s="14"/>
      <c r="C33" s="114">
        <v>28</v>
      </c>
      <c r="D33" s="102"/>
      <c r="E33" s="114">
        <v>0</v>
      </c>
      <c r="F33" s="114">
        <v>15</v>
      </c>
      <c r="G33" s="114">
        <v>7</v>
      </c>
      <c r="H33" s="114">
        <v>6</v>
      </c>
      <c r="I33" s="114">
        <v>0</v>
      </c>
      <c r="J33" s="114">
        <v>0</v>
      </c>
      <c r="K33" s="12">
        <v>0</v>
      </c>
      <c r="L33" s="114"/>
      <c r="M33" s="14"/>
      <c r="N33" s="72"/>
    </row>
    <row r="34" spans="1:14" x14ac:dyDescent="0.25">
      <c r="A34" s="79" t="s">
        <v>13</v>
      </c>
      <c r="B34" s="29"/>
      <c r="C34" s="115">
        <v>21</v>
      </c>
      <c r="D34" s="103"/>
      <c r="E34" s="115">
        <v>0</v>
      </c>
      <c r="F34" s="30">
        <v>15</v>
      </c>
      <c r="G34" s="30">
        <v>0</v>
      </c>
      <c r="H34" s="30">
        <v>6</v>
      </c>
      <c r="I34" s="51">
        <v>0</v>
      </c>
      <c r="J34" s="51">
        <v>0</v>
      </c>
      <c r="K34" s="51">
        <v>0</v>
      </c>
      <c r="L34" s="51"/>
      <c r="M34" s="31"/>
      <c r="N34" s="79"/>
    </row>
    <row r="35" spans="1:14" x14ac:dyDescent="0.25">
      <c r="A35" s="72" t="s">
        <v>14</v>
      </c>
      <c r="B35" s="17"/>
      <c r="C35" s="112">
        <v>3</v>
      </c>
      <c r="D35" s="104"/>
      <c r="E35" s="112" t="e">
        <v>#DIV/0!</v>
      </c>
      <c r="F35" s="112" t="e">
        <v>#DIV/0!</v>
      </c>
      <c r="G35" s="112">
        <v>0</v>
      </c>
      <c r="H35" s="112" t="e">
        <v>#DIV/0!</v>
      </c>
      <c r="I35" s="112" t="e">
        <v>#DIV/0!</v>
      </c>
      <c r="J35" s="112" t="e">
        <v>#DIV/0!</v>
      </c>
      <c r="K35" s="112" t="e">
        <v>#DIV/0!</v>
      </c>
      <c r="L35" s="112"/>
      <c r="M35" s="14"/>
      <c r="N35" s="72"/>
    </row>
    <row r="36" spans="1:14" x14ac:dyDescent="0.25">
      <c r="A36" s="79" t="s">
        <v>15</v>
      </c>
      <c r="B36" s="31"/>
      <c r="C36" s="116">
        <v>104</v>
      </c>
      <c r="D36" s="103"/>
      <c r="E36" s="116">
        <v>16</v>
      </c>
      <c r="F36" s="116">
        <v>-11</v>
      </c>
      <c r="G36" s="116">
        <v>3</v>
      </c>
      <c r="H36" s="116">
        <v>69</v>
      </c>
      <c r="I36" s="116">
        <v>19</v>
      </c>
      <c r="J36" s="116">
        <v>-6</v>
      </c>
      <c r="K36" s="116">
        <v>13</v>
      </c>
      <c r="L36" s="116"/>
      <c r="M36" s="31"/>
      <c r="N36" s="79"/>
    </row>
    <row r="37" spans="1:14" x14ac:dyDescent="0.25">
      <c r="A37" s="72" t="s">
        <v>16</v>
      </c>
      <c r="B37" s="14"/>
      <c r="C37" s="113">
        <v>0.28260869565217389</v>
      </c>
      <c r="D37" s="104"/>
      <c r="E37" s="113">
        <v>0.15238095238095239</v>
      </c>
      <c r="F37" s="113">
        <v>-0.11956521739130435</v>
      </c>
      <c r="G37" s="113">
        <v>4.6153846153846156E-2</v>
      </c>
      <c r="H37" s="113">
        <v>3.8333333333333335</v>
      </c>
      <c r="I37" s="113">
        <v>0.6785714285714286</v>
      </c>
      <c r="J37" s="113">
        <v>-0.12</v>
      </c>
      <c r="K37" s="113">
        <v>1.3</v>
      </c>
      <c r="L37" s="113"/>
      <c r="M37" s="14"/>
      <c r="N37" s="72"/>
    </row>
    <row r="38" spans="1:14" ht="7.5" customHeight="1" x14ac:dyDescent="0.25">
      <c r="A38" s="72"/>
      <c r="B38" s="14"/>
      <c r="C38" s="14"/>
      <c r="D38" s="25"/>
      <c r="E38" s="14"/>
      <c r="F38" s="14"/>
      <c r="G38" s="14"/>
      <c r="H38" s="14"/>
      <c r="I38" s="14"/>
      <c r="J38" s="14"/>
      <c r="K38" s="14"/>
      <c r="L38" s="14"/>
      <c r="M38" s="14"/>
      <c r="N38" s="72"/>
    </row>
    <row r="39" spans="1:14" x14ac:dyDescent="0.25">
      <c r="A39" s="71" t="s">
        <v>20</v>
      </c>
      <c r="B39" s="14"/>
      <c r="C39" s="14"/>
      <c r="D39" s="25"/>
      <c r="E39" s="14"/>
      <c r="F39" s="14"/>
      <c r="G39" s="14"/>
      <c r="H39" s="14"/>
      <c r="I39" s="14"/>
      <c r="J39" s="14"/>
      <c r="K39" s="14"/>
      <c r="L39" s="14"/>
      <c r="M39" s="14"/>
      <c r="N39" s="72"/>
    </row>
    <row r="40" spans="1:14" x14ac:dyDescent="0.25">
      <c r="A40" s="72">
        <v>2014</v>
      </c>
      <c r="B40" s="14"/>
      <c r="C40" s="114">
        <v>0</v>
      </c>
      <c r="D40" s="102"/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/>
      <c r="M40" s="14"/>
      <c r="N40" s="72"/>
    </row>
    <row r="41" spans="1:14" x14ac:dyDescent="0.25">
      <c r="A41" s="72">
        <v>2015</v>
      </c>
      <c r="B41" s="14"/>
      <c r="C41" s="114">
        <v>0</v>
      </c>
      <c r="D41" s="102"/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2">
        <v>0</v>
      </c>
      <c r="L41" s="114"/>
      <c r="M41" s="14"/>
      <c r="N41" s="72"/>
    </row>
    <row r="42" spans="1:14" x14ac:dyDescent="0.25">
      <c r="A42" s="79" t="s">
        <v>13</v>
      </c>
      <c r="B42" s="29"/>
      <c r="C42" s="115">
        <v>0</v>
      </c>
      <c r="D42" s="103"/>
      <c r="E42" s="115">
        <v>0</v>
      </c>
      <c r="F42" s="30">
        <v>0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/>
      <c r="M42" s="31"/>
      <c r="N42" s="79"/>
    </row>
    <row r="43" spans="1:14" x14ac:dyDescent="0.25">
      <c r="A43" s="72" t="s">
        <v>14</v>
      </c>
      <c r="B43" s="17"/>
      <c r="C43" s="112" t="e">
        <v>#DIV/0!</v>
      </c>
      <c r="D43" s="104"/>
      <c r="E43" s="112" t="e">
        <v>#DIV/0!</v>
      </c>
      <c r="F43" s="112" t="e">
        <v>#DIV/0!</v>
      </c>
      <c r="G43" s="112" t="e">
        <v>#DIV/0!</v>
      </c>
      <c r="H43" s="112" t="e">
        <v>#DIV/0!</v>
      </c>
      <c r="I43" s="112" t="e">
        <v>#DIV/0!</v>
      </c>
      <c r="J43" s="112" t="e">
        <v>#DIV/0!</v>
      </c>
      <c r="K43" s="112" t="e">
        <v>#DIV/0!</v>
      </c>
      <c r="L43" s="112"/>
      <c r="M43" s="14"/>
      <c r="N43" s="72"/>
    </row>
    <row r="44" spans="1:14" x14ac:dyDescent="0.25">
      <c r="A44" s="79" t="s">
        <v>15</v>
      </c>
      <c r="B44" s="31"/>
      <c r="C44" s="116">
        <v>-72</v>
      </c>
      <c r="D44" s="103"/>
      <c r="E44" s="116">
        <v>-20</v>
      </c>
      <c r="F44" s="116">
        <v>-32</v>
      </c>
      <c r="G44" s="116">
        <v>-16</v>
      </c>
      <c r="H44" s="116">
        <v>1</v>
      </c>
      <c r="I44" s="116">
        <v>2</v>
      </c>
      <c r="J44" s="116">
        <v>-7</v>
      </c>
      <c r="K44" s="116">
        <v>0</v>
      </c>
      <c r="L44" s="116"/>
      <c r="M44" s="31"/>
      <c r="N44" s="79"/>
    </row>
    <row r="45" spans="1:14" x14ac:dyDescent="0.25">
      <c r="A45" s="72" t="s">
        <v>16</v>
      </c>
      <c r="B45" s="14"/>
      <c r="C45" s="113">
        <v>-0.20930232558139536</v>
      </c>
      <c r="D45" s="104"/>
      <c r="E45" s="113">
        <v>-0.145985401459854</v>
      </c>
      <c r="F45" s="113">
        <v>-0.32989690721649484</v>
      </c>
      <c r="G45" s="113">
        <v>-0.34782608695652173</v>
      </c>
      <c r="H45" s="113">
        <v>3.0303030303030304E-2</v>
      </c>
      <c r="I45" s="113">
        <v>0.25</v>
      </c>
      <c r="J45" s="113">
        <v>-0.30434782608695654</v>
      </c>
      <c r="K45" s="113" t="e">
        <v>#DIV/0!</v>
      </c>
      <c r="L45" s="113"/>
      <c r="M45" s="14"/>
      <c r="N45" s="72"/>
    </row>
    <row r="46" spans="1:14" ht="7.5" customHeight="1" x14ac:dyDescent="0.25">
      <c r="A46" s="72"/>
      <c r="B46" s="14"/>
      <c r="C46" s="14"/>
      <c r="D46" s="25"/>
      <c r="E46" s="14"/>
      <c r="F46" s="14"/>
      <c r="G46" s="14"/>
      <c r="H46" s="14"/>
      <c r="I46" s="14"/>
      <c r="J46" s="14"/>
      <c r="K46" s="14"/>
      <c r="L46" s="14"/>
      <c r="M46" s="14"/>
      <c r="N46" s="72"/>
    </row>
    <row r="47" spans="1:14" x14ac:dyDescent="0.25">
      <c r="A47" s="8" t="s">
        <v>21</v>
      </c>
      <c r="B47" s="21"/>
      <c r="C47" s="21"/>
      <c r="D47" s="25"/>
      <c r="E47" s="47"/>
      <c r="F47" s="21"/>
      <c r="G47" s="21"/>
      <c r="H47" s="21"/>
      <c r="I47" s="21"/>
      <c r="J47" s="21"/>
      <c r="K47" s="21"/>
      <c r="L47" s="21"/>
      <c r="M47" s="21"/>
      <c r="N47" s="72"/>
    </row>
    <row r="48" spans="1:14" x14ac:dyDescent="0.25">
      <c r="A48" s="72">
        <v>2014</v>
      </c>
      <c r="B48" s="21"/>
      <c r="C48" s="114">
        <v>123</v>
      </c>
      <c r="D48" s="102"/>
      <c r="E48" s="114">
        <v>63</v>
      </c>
      <c r="F48" s="114">
        <v>33</v>
      </c>
      <c r="G48" s="114">
        <v>6</v>
      </c>
      <c r="H48" s="114">
        <v>8</v>
      </c>
      <c r="I48" s="114">
        <v>3</v>
      </c>
      <c r="J48" s="114">
        <v>10</v>
      </c>
      <c r="K48" s="114">
        <v>0</v>
      </c>
      <c r="L48" s="114"/>
      <c r="M48" s="21"/>
      <c r="N48" s="72"/>
    </row>
    <row r="49" spans="1:14" x14ac:dyDescent="0.25">
      <c r="A49" s="72">
        <v>2015</v>
      </c>
      <c r="B49" s="21"/>
      <c r="C49" s="114">
        <v>139</v>
      </c>
      <c r="D49" s="102"/>
      <c r="E49" s="114">
        <v>59</v>
      </c>
      <c r="F49" s="114">
        <v>29</v>
      </c>
      <c r="G49" s="114">
        <v>14</v>
      </c>
      <c r="H49" s="114">
        <v>16</v>
      </c>
      <c r="I49" s="114">
        <v>12</v>
      </c>
      <c r="J49" s="114">
        <v>9</v>
      </c>
      <c r="K49" s="12">
        <v>0</v>
      </c>
      <c r="L49" s="114"/>
      <c r="M49" s="21"/>
      <c r="N49" s="72"/>
    </row>
    <row r="50" spans="1:14" x14ac:dyDescent="0.25">
      <c r="A50" s="32" t="s">
        <v>13</v>
      </c>
      <c r="B50" s="33"/>
      <c r="C50" s="34">
        <v>16</v>
      </c>
      <c r="D50" s="103"/>
      <c r="E50" s="34">
        <v>-4</v>
      </c>
      <c r="F50" s="34">
        <v>-4</v>
      </c>
      <c r="G50" s="34">
        <v>8</v>
      </c>
      <c r="H50" s="34">
        <v>8</v>
      </c>
      <c r="I50" s="60">
        <v>9</v>
      </c>
      <c r="J50" s="58">
        <v>-1</v>
      </c>
      <c r="K50" s="60">
        <v>0</v>
      </c>
      <c r="L50" s="60"/>
      <c r="M50" s="35"/>
      <c r="N50" s="79"/>
    </row>
    <row r="51" spans="1:14" x14ac:dyDescent="0.25">
      <c r="A51" s="9" t="s">
        <v>14</v>
      </c>
      <c r="B51" s="20"/>
      <c r="C51" s="112">
        <v>0.13008130081300814</v>
      </c>
      <c r="D51" s="104"/>
      <c r="E51" s="112">
        <v>-6.3492063492063489E-2</v>
      </c>
      <c r="F51" s="112">
        <v>-0.12121212121212122</v>
      </c>
      <c r="G51" s="112">
        <v>1.3333333333333333</v>
      </c>
      <c r="H51" s="112">
        <v>1</v>
      </c>
      <c r="I51" s="112">
        <v>3</v>
      </c>
      <c r="J51" s="112">
        <v>-0.1</v>
      </c>
      <c r="K51" s="112" t="e">
        <v>#DIV/0!</v>
      </c>
      <c r="L51" s="112"/>
      <c r="M51" s="21"/>
      <c r="N51" s="72"/>
    </row>
    <row r="52" spans="1:14" x14ac:dyDescent="0.25">
      <c r="A52" s="32" t="s">
        <v>15</v>
      </c>
      <c r="B52" s="35"/>
      <c r="C52" s="116">
        <v>166</v>
      </c>
      <c r="D52" s="103"/>
      <c r="E52" s="116">
        <v>42</v>
      </c>
      <c r="F52" s="116">
        <v>-2</v>
      </c>
      <c r="G52" s="116">
        <v>38</v>
      </c>
      <c r="H52" s="116">
        <v>18</v>
      </c>
      <c r="I52" s="116">
        <v>41</v>
      </c>
      <c r="J52" s="116">
        <v>21</v>
      </c>
      <c r="K52" s="116">
        <v>-3</v>
      </c>
      <c r="L52" s="116"/>
      <c r="M52" s="35"/>
      <c r="N52" s="79"/>
    </row>
    <row r="53" spans="1:14" x14ac:dyDescent="0.25">
      <c r="A53" s="9" t="s">
        <v>16</v>
      </c>
      <c r="B53" s="21"/>
      <c r="C53" s="113">
        <v>0.22311827956989247</v>
      </c>
      <c r="D53" s="104"/>
      <c r="E53" s="113">
        <v>0.12352941176470589</v>
      </c>
      <c r="F53" s="113">
        <v>-1.0256410256410256E-2</v>
      </c>
      <c r="G53" s="113">
        <v>0.66666666666666663</v>
      </c>
      <c r="H53" s="113">
        <v>0.3</v>
      </c>
      <c r="I53" s="113">
        <v>2.5625</v>
      </c>
      <c r="J53" s="113">
        <v>0.29577464788732394</v>
      </c>
      <c r="K53" s="113">
        <v>-0.6</v>
      </c>
      <c r="L53" s="113"/>
      <c r="M53" s="21"/>
      <c r="N53" s="72"/>
    </row>
    <row r="54" spans="1:14" ht="7.5" customHeight="1" x14ac:dyDescent="0.25">
      <c r="A54" s="72"/>
      <c r="B54" s="14"/>
      <c r="C54" s="14"/>
      <c r="D54" s="25"/>
      <c r="E54" s="14"/>
      <c r="F54" s="14"/>
      <c r="G54" s="14"/>
      <c r="H54" s="14"/>
      <c r="I54" s="14"/>
      <c r="J54" s="14"/>
      <c r="K54" s="14"/>
      <c r="L54" s="14"/>
      <c r="M54" s="14"/>
      <c r="N54" s="72"/>
    </row>
    <row r="55" spans="1:14" x14ac:dyDescent="0.25">
      <c r="A55" s="8" t="s">
        <v>22</v>
      </c>
      <c r="B55" s="21"/>
      <c r="C55" s="21"/>
      <c r="D55" s="25"/>
      <c r="E55" s="21"/>
      <c r="F55" s="21"/>
      <c r="G55" s="21"/>
      <c r="H55" s="21"/>
      <c r="I55" s="21"/>
      <c r="J55" s="21"/>
      <c r="K55" s="21"/>
      <c r="L55" s="21"/>
      <c r="M55" s="21"/>
      <c r="N55" s="9"/>
    </row>
    <row r="56" spans="1:14" x14ac:dyDescent="0.25">
      <c r="A56" s="72">
        <v>2014</v>
      </c>
      <c r="B56" s="21"/>
      <c r="C56" s="114">
        <v>0</v>
      </c>
      <c r="D56" s="102"/>
      <c r="E56" s="114">
        <v>0</v>
      </c>
      <c r="F56" s="114">
        <v>0</v>
      </c>
      <c r="G56" s="114">
        <v>0</v>
      </c>
      <c r="H56" s="114">
        <v>0</v>
      </c>
      <c r="I56" s="114"/>
      <c r="J56" s="114">
        <v>0</v>
      </c>
      <c r="K56" s="114"/>
      <c r="L56" s="114"/>
      <c r="M56" s="21"/>
      <c r="N56" s="9"/>
    </row>
    <row r="57" spans="1:14" x14ac:dyDescent="0.25">
      <c r="A57" s="72">
        <v>2015</v>
      </c>
      <c r="B57" s="21"/>
      <c r="C57" s="114">
        <v>0</v>
      </c>
      <c r="D57" s="102"/>
      <c r="E57" s="114">
        <v>0</v>
      </c>
      <c r="F57" s="114">
        <v>0</v>
      </c>
      <c r="G57" s="114">
        <v>0</v>
      </c>
      <c r="H57" s="114">
        <v>0</v>
      </c>
      <c r="I57" s="114"/>
      <c r="J57" s="114">
        <v>0</v>
      </c>
      <c r="K57" s="114"/>
      <c r="L57" s="114"/>
      <c r="M57" s="21"/>
      <c r="N57" s="9"/>
    </row>
    <row r="58" spans="1:14" x14ac:dyDescent="0.25">
      <c r="A58" s="32" t="s">
        <v>13</v>
      </c>
      <c r="B58" s="33"/>
      <c r="C58" s="115">
        <v>0</v>
      </c>
      <c r="D58" s="103"/>
      <c r="E58" s="115">
        <v>0</v>
      </c>
      <c r="F58" s="115">
        <v>0</v>
      </c>
      <c r="G58" s="115">
        <v>0</v>
      </c>
      <c r="H58" s="115">
        <v>0</v>
      </c>
      <c r="I58" s="115"/>
      <c r="J58" s="115">
        <v>0</v>
      </c>
      <c r="K58" s="115"/>
      <c r="L58" s="115"/>
      <c r="M58" s="35"/>
      <c r="N58" s="32"/>
    </row>
    <row r="59" spans="1:14" x14ac:dyDescent="0.25">
      <c r="A59" s="9" t="s">
        <v>14</v>
      </c>
      <c r="B59" s="20"/>
      <c r="C59" s="112" t="e">
        <v>#DIV/0!</v>
      </c>
      <c r="D59" s="104"/>
      <c r="E59" s="112" t="e">
        <v>#DIV/0!</v>
      </c>
      <c r="F59" s="112" t="e">
        <v>#DIV/0!</v>
      </c>
      <c r="G59" s="112" t="e">
        <v>#DIV/0!</v>
      </c>
      <c r="H59" s="112" t="e">
        <v>#DIV/0!</v>
      </c>
      <c r="I59" s="112"/>
      <c r="J59" s="112" t="e">
        <v>#DIV/0!</v>
      </c>
      <c r="K59" s="112"/>
      <c r="L59" s="112"/>
      <c r="M59" s="21"/>
      <c r="N59" s="9"/>
    </row>
    <row r="60" spans="1:14" x14ac:dyDescent="0.25">
      <c r="A60" s="32" t="s">
        <v>15</v>
      </c>
      <c r="B60" s="35"/>
      <c r="C60" s="116">
        <v>262.5</v>
      </c>
      <c r="D60" s="103"/>
      <c r="E60" s="116">
        <v>16.916666666666686</v>
      </c>
      <c r="F60" s="116">
        <v>155.16666666666669</v>
      </c>
      <c r="G60" s="116">
        <v>58.833333333333329</v>
      </c>
      <c r="H60" s="116">
        <v>148</v>
      </c>
      <c r="I60" s="116"/>
      <c r="J60" s="116">
        <v>-116.41666666666667</v>
      </c>
      <c r="K60" s="116"/>
      <c r="L60" s="116"/>
      <c r="M60" s="35"/>
      <c r="N60" s="32"/>
    </row>
    <row r="61" spans="1:14" x14ac:dyDescent="0.25">
      <c r="A61" s="9" t="s">
        <v>16</v>
      </c>
      <c r="B61" s="21"/>
      <c r="C61" s="113">
        <v>7.4163017375335497E-2</v>
      </c>
      <c r="D61" s="104"/>
      <c r="E61" s="113">
        <v>1.3597695759930353E-2</v>
      </c>
      <c r="F61" s="113">
        <v>0.15396064164048293</v>
      </c>
      <c r="G61" s="113">
        <v>0.13127556712532537</v>
      </c>
      <c r="H61" s="113">
        <v>0.36633663366336638</v>
      </c>
      <c r="I61" s="113"/>
      <c r="J61" s="113">
        <v>-0.26736842105263159</v>
      </c>
      <c r="K61" s="113"/>
      <c r="L61" s="113"/>
      <c r="M61" s="21"/>
      <c r="N61" s="9"/>
    </row>
    <row r="62" spans="1:14" ht="7.5" customHeight="1" x14ac:dyDescent="0.25">
      <c r="A62" s="9"/>
      <c r="B62" s="21"/>
      <c r="C62" s="21"/>
      <c r="D62" s="25"/>
      <c r="E62" s="21"/>
      <c r="F62" s="21"/>
      <c r="G62" s="21"/>
      <c r="H62" s="21"/>
      <c r="I62" s="21"/>
      <c r="J62" s="21"/>
      <c r="K62" s="21"/>
      <c r="L62" s="21"/>
      <c r="M62" s="21"/>
      <c r="N62" s="9"/>
    </row>
    <row r="63" spans="1:14" x14ac:dyDescent="0.25">
      <c r="A63" s="8" t="s">
        <v>23</v>
      </c>
      <c r="B63" s="21"/>
      <c r="C63" s="21"/>
      <c r="D63" s="25"/>
      <c r="E63" s="21"/>
      <c r="F63" s="21"/>
      <c r="G63" s="21"/>
      <c r="H63" s="21"/>
      <c r="I63" s="21"/>
      <c r="J63" s="21"/>
      <c r="K63" s="21"/>
      <c r="L63" s="21"/>
      <c r="M63" s="21"/>
      <c r="N63" s="9"/>
    </row>
    <row r="64" spans="1:14" x14ac:dyDescent="0.25">
      <c r="A64" s="72">
        <v>2014</v>
      </c>
      <c r="B64" s="21"/>
      <c r="C64" s="114">
        <v>310</v>
      </c>
      <c r="D64" s="102"/>
      <c r="E64" s="114">
        <v>85</v>
      </c>
      <c r="F64" s="114">
        <v>104</v>
      </c>
      <c r="G64" s="114">
        <v>41</v>
      </c>
      <c r="H64" s="114">
        <v>54</v>
      </c>
      <c r="I64" s="114"/>
      <c r="J64" s="114">
        <v>26</v>
      </c>
      <c r="K64" s="114"/>
      <c r="L64" s="114"/>
      <c r="M64" s="21"/>
      <c r="N64" s="9"/>
    </row>
    <row r="65" spans="1:14" x14ac:dyDescent="0.25">
      <c r="A65" s="72">
        <v>2015</v>
      </c>
      <c r="B65" s="21"/>
      <c r="C65" s="12">
        <v>382</v>
      </c>
      <c r="D65" s="102"/>
      <c r="E65" s="12">
        <v>111</v>
      </c>
      <c r="F65" s="12">
        <v>117</v>
      </c>
      <c r="G65" s="12">
        <v>49</v>
      </c>
      <c r="H65" s="12">
        <v>76</v>
      </c>
      <c r="I65" s="114"/>
      <c r="J65" s="114">
        <v>29</v>
      </c>
      <c r="K65" s="114"/>
      <c r="L65" s="114"/>
      <c r="M65" s="21"/>
      <c r="N65" s="9"/>
    </row>
    <row r="66" spans="1:14" x14ac:dyDescent="0.25">
      <c r="A66" s="32" t="s">
        <v>13</v>
      </c>
      <c r="B66" s="33"/>
      <c r="C66" s="115">
        <v>72</v>
      </c>
      <c r="D66" s="103"/>
      <c r="E66" s="115">
        <v>26</v>
      </c>
      <c r="F66" s="115">
        <v>13</v>
      </c>
      <c r="G66" s="115">
        <v>8</v>
      </c>
      <c r="H66" s="115">
        <v>22</v>
      </c>
      <c r="I66" s="115"/>
      <c r="J66" s="115">
        <v>3</v>
      </c>
      <c r="K66" s="115"/>
      <c r="L66" s="115"/>
      <c r="M66" s="35"/>
      <c r="N66" s="32"/>
    </row>
    <row r="67" spans="1:14" x14ac:dyDescent="0.25">
      <c r="A67" s="9" t="s">
        <v>14</v>
      </c>
      <c r="B67" s="20"/>
      <c r="C67" s="112">
        <v>0.23225806451612904</v>
      </c>
      <c r="D67" s="104"/>
      <c r="E67" s="112">
        <v>0.30588235294117649</v>
      </c>
      <c r="F67" s="112">
        <v>0.125</v>
      </c>
      <c r="G67" s="112">
        <v>0.1951219512195122</v>
      </c>
      <c r="H67" s="112">
        <v>0.40740740740740738</v>
      </c>
      <c r="I67" s="112"/>
      <c r="J67" s="112">
        <v>0.11538461538461539</v>
      </c>
      <c r="K67" s="112"/>
      <c r="L67" s="112"/>
      <c r="M67" s="21"/>
      <c r="N67" s="9"/>
    </row>
    <row r="68" spans="1:14" x14ac:dyDescent="0.25">
      <c r="A68" s="32" t="s">
        <v>15</v>
      </c>
      <c r="B68" s="35"/>
      <c r="C68" s="48">
        <v>192.35333333333341</v>
      </c>
      <c r="D68" s="105"/>
      <c r="E68" s="48">
        <v>11.753333333333345</v>
      </c>
      <c r="F68" s="48">
        <v>-1</v>
      </c>
      <c r="G68" s="48">
        <v>113.00666666666666</v>
      </c>
      <c r="H68" s="48">
        <v>32.006666666666668</v>
      </c>
      <c r="I68" s="48"/>
      <c r="J68" s="48">
        <v>36.586666666666666</v>
      </c>
      <c r="K68" s="48"/>
      <c r="L68" s="48"/>
      <c r="M68" s="35"/>
      <c r="N68" s="32"/>
    </row>
    <row r="69" spans="1:14" x14ac:dyDescent="0.25">
      <c r="A69" s="9" t="s">
        <v>16</v>
      </c>
      <c r="B69" s="21"/>
      <c r="C69" s="113">
        <v>6.247983421286845E-2</v>
      </c>
      <c r="D69" s="104"/>
      <c r="E69" s="113">
        <v>1.3536859724962965E-2</v>
      </c>
      <c r="F69" s="113">
        <v>-7.8247261345852897E-4</v>
      </c>
      <c r="G69" s="113">
        <v>0.40505149465937057</v>
      </c>
      <c r="H69" s="113">
        <v>7.5310985270357178E-2</v>
      </c>
      <c r="I69" s="113"/>
      <c r="J69" s="113">
        <v>0.16017745607378434</v>
      </c>
      <c r="K69" s="113"/>
      <c r="L69" s="113"/>
      <c r="M69" s="21"/>
      <c r="N69" s="9"/>
    </row>
    <row r="70" spans="1:14" ht="7.5" customHeight="1" x14ac:dyDescent="0.25">
      <c r="A70" s="9"/>
      <c r="B70" s="21"/>
      <c r="C70" s="21"/>
      <c r="D70" s="25"/>
      <c r="E70" s="21"/>
      <c r="F70" s="21"/>
      <c r="G70" s="21"/>
      <c r="H70" s="21"/>
      <c r="I70" s="21"/>
      <c r="J70" s="21"/>
      <c r="K70" s="21"/>
      <c r="L70" s="21"/>
      <c r="M70" s="21"/>
      <c r="N70" s="9"/>
    </row>
    <row r="71" spans="1:14" x14ac:dyDescent="0.25">
      <c r="A71" s="8" t="s">
        <v>24</v>
      </c>
      <c r="B71" s="21"/>
      <c r="C71" s="21"/>
      <c r="D71" s="25"/>
      <c r="E71" s="21"/>
      <c r="F71" s="21"/>
      <c r="G71" s="21"/>
      <c r="H71" s="21"/>
      <c r="I71" s="21"/>
      <c r="J71" s="21"/>
      <c r="K71" s="21"/>
      <c r="L71" s="21"/>
      <c r="M71" s="21"/>
      <c r="N71" s="9"/>
    </row>
    <row r="72" spans="1:14" x14ac:dyDescent="0.25">
      <c r="A72" s="72">
        <v>2014</v>
      </c>
      <c r="B72" s="21"/>
      <c r="C72" s="114">
        <v>333</v>
      </c>
      <c r="D72" s="102"/>
      <c r="E72" s="114">
        <v>94</v>
      </c>
      <c r="F72" s="114">
        <v>111</v>
      </c>
      <c r="G72" s="114">
        <v>41</v>
      </c>
      <c r="H72" s="114">
        <v>58</v>
      </c>
      <c r="I72" s="114"/>
      <c r="J72" s="114">
        <v>29</v>
      </c>
      <c r="K72" s="114"/>
      <c r="L72" s="114"/>
      <c r="M72" s="21"/>
      <c r="N72" s="9"/>
    </row>
    <row r="73" spans="1:14" x14ac:dyDescent="0.25">
      <c r="A73" s="72">
        <v>2015</v>
      </c>
      <c r="B73" s="21"/>
      <c r="C73" s="12">
        <v>380</v>
      </c>
      <c r="D73" s="102"/>
      <c r="E73" s="12">
        <v>129</v>
      </c>
      <c r="F73" s="12">
        <v>85</v>
      </c>
      <c r="G73" s="12">
        <v>51</v>
      </c>
      <c r="H73" s="114">
        <v>69</v>
      </c>
      <c r="I73" s="114"/>
      <c r="J73" s="114">
        <v>46</v>
      </c>
      <c r="K73" s="114"/>
      <c r="L73" s="114"/>
      <c r="M73" s="21"/>
      <c r="N73" s="9"/>
    </row>
    <row r="74" spans="1:14" x14ac:dyDescent="0.25">
      <c r="A74" s="32" t="s">
        <v>13</v>
      </c>
      <c r="B74" s="33"/>
      <c r="C74" s="115">
        <v>47</v>
      </c>
      <c r="D74" s="103"/>
      <c r="E74" s="115">
        <v>35</v>
      </c>
      <c r="F74" s="115">
        <v>-26</v>
      </c>
      <c r="G74" s="115">
        <v>10</v>
      </c>
      <c r="H74" s="115">
        <v>11</v>
      </c>
      <c r="I74" s="115"/>
      <c r="J74" s="115">
        <v>17</v>
      </c>
      <c r="K74" s="115"/>
      <c r="L74" s="115"/>
      <c r="M74" s="35"/>
      <c r="N74" s="32"/>
    </row>
    <row r="75" spans="1:14" x14ac:dyDescent="0.25">
      <c r="A75" s="9" t="s">
        <v>14</v>
      </c>
      <c r="B75" s="20"/>
      <c r="C75" s="112">
        <v>0.14114114114114115</v>
      </c>
      <c r="D75" s="104"/>
      <c r="E75" s="112">
        <v>0.37234042553191488</v>
      </c>
      <c r="F75" s="112">
        <v>-0.23423423423423423</v>
      </c>
      <c r="G75" s="112">
        <v>0.24390243902439024</v>
      </c>
      <c r="H75" s="112">
        <v>0.18965517241379309</v>
      </c>
      <c r="I75" s="112"/>
      <c r="J75" s="112">
        <v>0.58620689655172409</v>
      </c>
      <c r="K75" s="112"/>
      <c r="L75" s="112"/>
      <c r="M75" s="21"/>
      <c r="N75" s="9"/>
    </row>
    <row r="76" spans="1:14" x14ac:dyDescent="0.25">
      <c r="A76" s="32" t="s">
        <v>15</v>
      </c>
      <c r="B76" s="35"/>
      <c r="C76" s="110">
        <v>230.74999999999994</v>
      </c>
      <c r="D76" s="103"/>
      <c r="E76" s="110">
        <v>-157.25</v>
      </c>
      <c r="F76" s="110">
        <v>165</v>
      </c>
      <c r="G76" s="110">
        <v>113.8333333333333</v>
      </c>
      <c r="H76" s="110">
        <v>48.333333333333329</v>
      </c>
      <c r="I76" s="110"/>
      <c r="J76" s="110">
        <v>60.833333333333336</v>
      </c>
      <c r="K76" s="110"/>
      <c r="L76" s="116"/>
      <c r="M76" s="35"/>
      <c r="N76" s="32"/>
    </row>
    <row r="77" spans="1:14" x14ac:dyDescent="0.25">
      <c r="A77" s="9" t="s">
        <v>16</v>
      </c>
      <c r="B77" s="21"/>
      <c r="C77" s="113">
        <v>8.0929416922402436E-2</v>
      </c>
      <c r="D77" s="104"/>
      <c r="E77" s="113">
        <v>-0.15689698179097031</v>
      </c>
      <c r="F77" s="113">
        <v>0.18814139110604333</v>
      </c>
      <c r="G77" s="113">
        <v>0.39502602660497382</v>
      </c>
      <c r="H77" s="113">
        <v>0.10894064613072876</v>
      </c>
      <c r="I77" s="113"/>
      <c r="J77" s="113">
        <v>0.25329632199861207</v>
      </c>
      <c r="K77" s="113"/>
      <c r="L77" s="113"/>
      <c r="M77" s="21"/>
      <c r="N77" s="9"/>
    </row>
    <row r="78" spans="1:14" ht="7.5" customHeight="1" x14ac:dyDescent="0.25">
      <c r="A78" s="9"/>
      <c r="B78" s="21"/>
      <c r="C78" s="21"/>
      <c r="D78" s="25"/>
      <c r="E78" s="21"/>
      <c r="F78" s="21"/>
      <c r="G78" s="21"/>
      <c r="H78" s="21"/>
      <c r="I78" s="21"/>
      <c r="J78" s="21"/>
      <c r="K78" s="21"/>
      <c r="L78" s="21"/>
      <c r="M78" s="21"/>
      <c r="N78" s="9"/>
    </row>
    <row r="79" spans="1:14" x14ac:dyDescent="0.25">
      <c r="A79" s="8" t="s">
        <v>25</v>
      </c>
      <c r="B79" s="21"/>
      <c r="C79" s="21"/>
      <c r="D79" s="25"/>
      <c r="E79" s="21"/>
      <c r="F79" s="21"/>
      <c r="G79" s="21"/>
      <c r="H79" s="21"/>
      <c r="I79" s="21"/>
      <c r="J79" s="21"/>
      <c r="K79" s="21"/>
      <c r="L79" s="21"/>
      <c r="M79" s="21"/>
      <c r="N79" s="9"/>
    </row>
    <row r="80" spans="1:14" x14ac:dyDescent="0.25">
      <c r="A80" s="72">
        <v>2014</v>
      </c>
      <c r="B80" s="21"/>
      <c r="C80" s="56">
        <v>5117</v>
      </c>
      <c r="D80" s="106"/>
      <c r="E80" s="56">
        <v>1519</v>
      </c>
      <c r="F80" s="56">
        <v>1618</v>
      </c>
      <c r="G80" s="56">
        <v>558</v>
      </c>
      <c r="H80" s="56">
        <v>520</v>
      </c>
      <c r="I80" s="56">
        <v>342</v>
      </c>
      <c r="J80" s="56">
        <v>414</v>
      </c>
      <c r="K80" s="56">
        <v>146</v>
      </c>
      <c r="L80" s="56"/>
      <c r="M80" s="21"/>
      <c r="N80" s="9"/>
    </row>
    <row r="81" spans="1:14" x14ac:dyDescent="0.25">
      <c r="A81" s="72">
        <v>2015</v>
      </c>
      <c r="B81" s="21"/>
      <c r="C81" s="56">
        <v>5392</v>
      </c>
      <c r="D81" s="106"/>
      <c r="E81" s="56">
        <v>2008</v>
      </c>
      <c r="F81" s="56">
        <v>1442</v>
      </c>
      <c r="G81" s="141">
        <v>624</v>
      </c>
      <c r="H81" s="56">
        <v>561</v>
      </c>
      <c r="I81" s="56">
        <v>306</v>
      </c>
      <c r="J81" s="56">
        <v>327</v>
      </c>
      <c r="K81" s="141">
        <v>124</v>
      </c>
      <c r="L81" s="56"/>
      <c r="M81" s="21"/>
      <c r="N81" s="9"/>
    </row>
    <row r="82" spans="1:14" x14ac:dyDescent="0.25">
      <c r="A82" s="9" t="s">
        <v>26</v>
      </c>
      <c r="B82" s="21"/>
      <c r="C82" s="23">
        <v>0.81607213897361097</v>
      </c>
      <c r="D82" s="107"/>
      <c r="E82" s="23">
        <v>0.86594761171032353</v>
      </c>
      <c r="F82" s="23">
        <v>0.71138035482475115</v>
      </c>
      <c r="G82" s="23">
        <v>0.10638297872340426</v>
      </c>
      <c r="H82" s="23">
        <v>0.9943661971830986</v>
      </c>
      <c r="I82" s="23">
        <v>0.69863013698630139</v>
      </c>
      <c r="J82" s="23">
        <v>0.97810218978102192</v>
      </c>
      <c r="K82" s="23">
        <v>0</v>
      </c>
      <c r="L82" s="23"/>
      <c r="M82" s="21"/>
      <c r="N82" s="9"/>
    </row>
    <row r="83" spans="1:14" x14ac:dyDescent="0.25">
      <c r="A83" s="32" t="s">
        <v>13</v>
      </c>
      <c r="B83" s="33"/>
      <c r="C83" s="34">
        <v>275</v>
      </c>
      <c r="D83" s="103"/>
      <c r="E83" s="34">
        <v>489</v>
      </c>
      <c r="F83" s="34">
        <v>-176</v>
      </c>
      <c r="G83" s="34">
        <v>-558</v>
      </c>
      <c r="H83" s="34">
        <v>41</v>
      </c>
      <c r="I83" s="58">
        <v>-36</v>
      </c>
      <c r="J83" s="58">
        <v>-87</v>
      </c>
      <c r="K83" s="58">
        <v>-146</v>
      </c>
      <c r="L83" s="58"/>
      <c r="M83" s="35"/>
      <c r="N83" s="32"/>
    </row>
    <row r="84" spans="1:14" x14ac:dyDescent="0.25">
      <c r="A84" s="9" t="s">
        <v>14</v>
      </c>
      <c r="B84" s="20"/>
      <c r="C84" s="112">
        <v>5.3742427203439518E-2</v>
      </c>
      <c r="D84" s="104"/>
      <c r="E84" s="112">
        <v>0.32192231731402238</v>
      </c>
      <c r="F84" s="112">
        <v>-0.10877626699629171</v>
      </c>
      <c r="G84" s="112">
        <v>-1</v>
      </c>
      <c r="H84" s="112">
        <v>7.8846153846153844E-2</v>
      </c>
      <c r="I84" s="112">
        <v>-0.10526315789473684</v>
      </c>
      <c r="J84" s="112">
        <v>-0.21014492753623187</v>
      </c>
      <c r="K84" s="112">
        <v>-1</v>
      </c>
      <c r="L84" s="112"/>
      <c r="M84" s="21"/>
      <c r="N84" s="9"/>
    </row>
    <row r="85" spans="1:14" x14ac:dyDescent="0.25">
      <c r="A85" s="32" t="s">
        <v>15</v>
      </c>
      <c r="B85" s="35"/>
      <c r="C85" s="110">
        <v>1931</v>
      </c>
      <c r="D85" s="103"/>
      <c r="E85" s="110">
        <v>1451</v>
      </c>
      <c r="F85" s="110">
        <v>1041</v>
      </c>
      <c r="G85" s="110">
        <v>-450</v>
      </c>
      <c r="H85" s="110">
        <v>209</v>
      </c>
      <c r="I85" s="110">
        <v>-482</v>
      </c>
      <c r="J85" s="110">
        <v>-391</v>
      </c>
      <c r="K85" s="110">
        <v>-195</v>
      </c>
      <c r="L85" s="116"/>
      <c r="M85" s="35"/>
      <c r="N85" s="32"/>
    </row>
    <row r="86" spans="1:14" x14ac:dyDescent="0.25">
      <c r="A86" s="9" t="s">
        <v>16</v>
      </c>
      <c r="B86" s="21"/>
      <c r="C86" s="113">
        <v>5.1017173051519156E-2</v>
      </c>
      <c r="D86" s="104"/>
      <c r="E86" s="113">
        <v>0.11278663039253789</v>
      </c>
      <c r="F86" s="113">
        <v>9.2107591576712083E-2</v>
      </c>
      <c r="G86" s="113">
        <v>-0.11885895404120443</v>
      </c>
      <c r="H86" s="113">
        <v>5.9156524200396264E-2</v>
      </c>
      <c r="I86" s="113">
        <v>-0.18998817500985415</v>
      </c>
      <c r="J86" s="113">
        <v>-0.13590545707334029</v>
      </c>
      <c r="K86" s="113">
        <v>-0.20526315789473684</v>
      </c>
      <c r="L86" s="113"/>
      <c r="M86" s="21"/>
      <c r="N86" s="9"/>
    </row>
    <row r="87" spans="1:14" x14ac:dyDescent="0.25">
      <c r="D87" s="108"/>
    </row>
    <row r="88" spans="1:14" x14ac:dyDescent="0.25">
      <c r="A88" s="71" t="s">
        <v>27</v>
      </c>
      <c r="D88" s="108"/>
      <c r="N88" s="62"/>
    </row>
    <row r="89" spans="1:14" x14ac:dyDescent="0.25">
      <c r="A89" s="72">
        <v>2014</v>
      </c>
      <c r="C89" s="67">
        <v>51</v>
      </c>
      <c r="D89" s="109"/>
      <c r="E89" s="67">
        <v>15</v>
      </c>
      <c r="F89" s="67">
        <v>12</v>
      </c>
      <c r="G89" s="67">
        <v>17</v>
      </c>
      <c r="H89" s="67">
        <v>2</v>
      </c>
      <c r="I89" s="67">
        <v>2</v>
      </c>
      <c r="J89" s="67">
        <v>3</v>
      </c>
      <c r="K89" s="67">
        <v>0</v>
      </c>
      <c r="L89" s="67"/>
      <c r="M89" s="65"/>
      <c r="N89" s="62"/>
    </row>
    <row r="90" spans="1:14" x14ac:dyDescent="0.25">
      <c r="A90" s="72">
        <v>2015</v>
      </c>
      <c r="C90" s="114">
        <v>44</v>
      </c>
      <c r="D90" s="102"/>
      <c r="E90" s="114">
        <v>18</v>
      </c>
      <c r="F90" s="114">
        <v>7</v>
      </c>
      <c r="G90" s="114">
        <v>12</v>
      </c>
      <c r="H90" s="114">
        <v>2</v>
      </c>
      <c r="I90" s="114">
        <v>0</v>
      </c>
      <c r="J90" s="114">
        <v>5</v>
      </c>
      <c r="K90" s="114">
        <v>0</v>
      </c>
      <c r="L90" s="114"/>
      <c r="N90" s="64"/>
    </row>
    <row r="91" spans="1:14" x14ac:dyDescent="0.25">
      <c r="A91" s="79" t="s">
        <v>13</v>
      </c>
      <c r="B91" s="80"/>
      <c r="C91" s="115">
        <v>-7</v>
      </c>
      <c r="D91" s="103"/>
      <c r="E91" s="115">
        <v>3</v>
      </c>
      <c r="F91" s="115">
        <v>-5</v>
      </c>
      <c r="G91" s="115">
        <v>-5</v>
      </c>
      <c r="H91" s="115">
        <v>0</v>
      </c>
      <c r="I91" s="115">
        <v>-2</v>
      </c>
      <c r="J91" s="115">
        <v>2</v>
      </c>
      <c r="K91" s="115">
        <v>0</v>
      </c>
      <c r="L91" s="115"/>
      <c r="M91" s="66"/>
      <c r="N91" s="66"/>
    </row>
    <row r="92" spans="1:14" x14ac:dyDescent="0.25">
      <c r="A92" s="72" t="s">
        <v>14</v>
      </c>
      <c r="B92" s="70"/>
      <c r="C92" s="112">
        <v>-0.13725490196078433</v>
      </c>
      <c r="D92" s="104"/>
      <c r="E92" s="112">
        <v>0.2</v>
      </c>
      <c r="F92" s="112">
        <v>-0.41666666666666669</v>
      </c>
      <c r="G92" s="112">
        <v>-0.29411764705882354</v>
      </c>
      <c r="H92" s="112">
        <v>0</v>
      </c>
      <c r="I92" s="112">
        <v>-1</v>
      </c>
      <c r="J92" s="112">
        <v>0.66666666666666663</v>
      </c>
      <c r="K92" s="112" t="e">
        <v>#DIV/0!</v>
      </c>
      <c r="L92" s="112"/>
      <c r="N92" s="62"/>
    </row>
    <row r="93" spans="1:14" x14ac:dyDescent="0.25">
      <c r="A93" s="79" t="s">
        <v>15</v>
      </c>
      <c r="B93" s="66"/>
      <c r="C93" s="116">
        <v>-44</v>
      </c>
      <c r="D93" s="103"/>
      <c r="E93" s="116">
        <v>-40</v>
      </c>
      <c r="F93" s="116">
        <v>6</v>
      </c>
      <c r="G93" s="116">
        <v>-32</v>
      </c>
      <c r="H93" s="116">
        <v>15</v>
      </c>
      <c r="I93" s="116">
        <v>11</v>
      </c>
      <c r="J93" s="116">
        <v>3</v>
      </c>
      <c r="K93" s="116">
        <v>-5</v>
      </c>
      <c r="L93" s="116"/>
      <c r="M93" s="66"/>
      <c r="N93" s="66"/>
    </row>
    <row r="94" spans="1:14" x14ac:dyDescent="0.25">
      <c r="A94" s="72" t="s">
        <v>16</v>
      </c>
      <c r="C94" s="113">
        <v>-9.1476091476091481E-2</v>
      </c>
      <c r="D94" s="104"/>
      <c r="E94" s="113">
        <v>-0.27027027027027029</v>
      </c>
      <c r="F94" s="113">
        <v>5.0420168067226892E-2</v>
      </c>
      <c r="G94" s="113">
        <v>-0.32653061224489793</v>
      </c>
      <c r="H94" s="113">
        <v>0.4838709677419355</v>
      </c>
      <c r="I94" s="113">
        <v>0.35483870967741937</v>
      </c>
      <c r="J94" s="113">
        <v>6.9767441860465115E-2</v>
      </c>
      <c r="K94" s="113">
        <v>-0.55555555555555558</v>
      </c>
      <c r="L94" s="113"/>
      <c r="N94" s="62"/>
    </row>
    <row r="95" spans="1:14" x14ac:dyDescent="0.25">
      <c r="D95" s="108"/>
    </row>
    <row r="96" spans="1:14" x14ac:dyDescent="0.25">
      <c r="D96" s="108"/>
    </row>
    <row r="97" spans="1:12" x14ac:dyDescent="0.25">
      <c r="A97" s="62" t="s">
        <v>28</v>
      </c>
      <c r="D97" s="108"/>
      <c r="E97" s="68"/>
      <c r="F97" s="111"/>
      <c r="G97" s="111"/>
      <c r="H97" s="5"/>
      <c r="I97" s="5"/>
      <c r="J97" s="5"/>
      <c r="K97" s="5"/>
      <c r="L97" s="5"/>
    </row>
  </sheetData>
  <mergeCells count="1">
    <mergeCell ref="C4:L4"/>
  </mergeCells>
  <conditionalFormatting sqref="C11:D11 I11:K11 I19:K19 I35:K35 I43:K43 I51:K51 I59:K59 I67:K67 I75:K75 I92:K92 I13:K13 I21:K21 I37:K37 I45:K45 I53:K53 I61:K61 I69:K69 I77:K77 I94:K94 I86:K86 I84:K84 I27:K27 I29:K29">
    <cfRule type="cellIs" dxfId="2399" priority="90" operator="lessThan">
      <formula>0</formula>
    </cfRule>
  </conditionalFormatting>
  <conditionalFormatting sqref="E11:H11">
    <cfRule type="cellIs" dxfId="2398" priority="89" operator="lessThan">
      <formula>0</formula>
    </cfRule>
  </conditionalFormatting>
  <conditionalFormatting sqref="C19:D19">
    <cfRule type="cellIs" dxfId="2397" priority="88" operator="lessThan">
      <formula>0</formula>
    </cfRule>
  </conditionalFormatting>
  <conditionalFormatting sqref="E19:H19">
    <cfRule type="cellIs" dxfId="2396" priority="87" operator="lessThan">
      <formula>0</formula>
    </cfRule>
  </conditionalFormatting>
  <conditionalFormatting sqref="C35:D35">
    <cfRule type="cellIs" dxfId="2395" priority="86" operator="lessThan">
      <formula>0</formula>
    </cfRule>
  </conditionalFormatting>
  <conditionalFormatting sqref="E35:H35">
    <cfRule type="cellIs" dxfId="2394" priority="85" operator="lessThan">
      <formula>0</formula>
    </cfRule>
  </conditionalFormatting>
  <conditionalFormatting sqref="C43:D43">
    <cfRule type="cellIs" dxfId="2393" priority="84" operator="lessThan">
      <formula>0</formula>
    </cfRule>
  </conditionalFormatting>
  <conditionalFormatting sqref="E43:H43">
    <cfRule type="cellIs" dxfId="2392" priority="83" operator="lessThan">
      <formula>0</formula>
    </cfRule>
  </conditionalFormatting>
  <conditionalFormatting sqref="C51:D51">
    <cfRule type="cellIs" dxfId="2391" priority="82" operator="lessThan">
      <formula>0</formula>
    </cfRule>
  </conditionalFormatting>
  <conditionalFormatting sqref="E51:H51">
    <cfRule type="cellIs" dxfId="2390" priority="81" operator="lessThan">
      <formula>0</formula>
    </cfRule>
  </conditionalFormatting>
  <conditionalFormatting sqref="C59:D59">
    <cfRule type="cellIs" dxfId="2389" priority="80" operator="lessThan">
      <formula>0</formula>
    </cfRule>
  </conditionalFormatting>
  <conditionalFormatting sqref="E59:H59">
    <cfRule type="cellIs" dxfId="2388" priority="79" operator="lessThan">
      <formula>0</formula>
    </cfRule>
  </conditionalFormatting>
  <conditionalFormatting sqref="C67:D67">
    <cfRule type="cellIs" dxfId="2387" priority="78" operator="lessThan">
      <formula>0</formula>
    </cfRule>
  </conditionalFormatting>
  <conditionalFormatting sqref="E67:H67">
    <cfRule type="cellIs" dxfId="2386" priority="77" operator="lessThan">
      <formula>0</formula>
    </cfRule>
  </conditionalFormatting>
  <conditionalFormatting sqref="C75:D75">
    <cfRule type="cellIs" dxfId="2385" priority="76" operator="lessThan">
      <formula>0</formula>
    </cfRule>
  </conditionalFormatting>
  <conditionalFormatting sqref="E75:H75">
    <cfRule type="cellIs" dxfId="2384" priority="75" operator="lessThan">
      <formula>0</formula>
    </cfRule>
  </conditionalFormatting>
  <conditionalFormatting sqref="C84:D84">
    <cfRule type="cellIs" dxfId="2383" priority="74" operator="lessThan">
      <formula>0</formula>
    </cfRule>
  </conditionalFormatting>
  <conditionalFormatting sqref="E84:H84">
    <cfRule type="cellIs" dxfId="2382" priority="73" operator="lessThan">
      <formula>0</formula>
    </cfRule>
  </conditionalFormatting>
  <conditionalFormatting sqref="C92:D92">
    <cfRule type="cellIs" dxfId="2381" priority="72" operator="lessThan">
      <formula>0</formula>
    </cfRule>
  </conditionalFormatting>
  <conditionalFormatting sqref="E92:H92">
    <cfRule type="cellIs" dxfId="2380" priority="71" operator="lessThan">
      <formula>0</formula>
    </cfRule>
  </conditionalFormatting>
  <conditionalFormatting sqref="C13:E13">
    <cfRule type="cellIs" dxfId="2379" priority="70" operator="lessThan">
      <formula>0</formula>
    </cfRule>
  </conditionalFormatting>
  <conditionalFormatting sqref="F13:H13">
    <cfRule type="cellIs" dxfId="2378" priority="69" operator="lessThan">
      <formula>0</formula>
    </cfRule>
  </conditionalFormatting>
  <conditionalFormatting sqref="C21:E21">
    <cfRule type="cellIs" dxfId="2377" priority="68" operator="lessThan">
      <formula>0</formula>
    </cfRule>
  </conditionalFormatting>
  <conditionalFormatting sqref="F21:H21">
    <cfRule type="cellIs" dxfId="2376" priority="67" operator="lessThan">
      <formula>0</formula>
    </cfRule>
  </conditionalFormatting>
  <conditionalFormatting sqref="C37:E37">
    <cfRule type="cellIs" dxfId="2375" priority="66" operator="lessThan">
      <formula>0</formula>
    </cfRule>
  </conditionalFormatting>
  <conditionalFormatting sqref="F37:H37">
    <cfRule type="cellIs" dxfId="2374" priority="65" operator="lessThan">
      <formula>0</formula>
    </cfRule>
  </conditionalFormatting>
  <conditionalFormatting sqref="C45:E45">
    <cfRule type="cellIs" dxfId="2373" priority="64" operator="lessThan">
      <formula>0</formula>
    </cfRule>
  </conditionalFormatting>
  <conditionalFormatting sqref="F45:H45">
    <cfRule type="cellIs" dxfId="2372" priority="63" operator="lessThan">
      <formula>0</formula>
    </cfRule>
  </conditionalFormatting>
  <conditionalFormatting sqref="C53:E53">
    <cfRule type="cellIs" dxfId="2371" priority="62" operator="lessThan">
      <formula>0</formula>
    </cfRule>
  </conditionalFormatting>
  <conditionalFormatting sqref="F53:H53">
    <cfRule type="cellIs" dxfId="2370" priority="61" operator="lessThan">
      <formula>0</formula>
    </cfRule>
  </conditionalFormatting>
  <conditionalFormatting sqref="C61:E61">
    <cfRule type="cellIs" dxfId="2369" priority="60" operator="lessThan">
      <formula>0</formula>
    </cfRule>
  </conditionalFormatting>
  <conditionalFormatting sqref="F61:H61">
    <cfRule type="cellIs" dxfId="2368" priority="59" operator="lessThan">
      <formula>0</formula>
    </cfRule>
  </conditionalFormatting>
  <conditionalFormatting sqref="C69:E69">
    <cfRule type="cellIs" dxfId="2367" priority="58" operator="lessThan">
      <formula>0</formula>
    </cfRule>
  </conditionalFormatting>
  <conditionalFormatting sqref="F69:H69">
    <cfRule type="cellIs" dxfId="2366" priority="57" operator="lessThan">
      <formula>0</formula>
    </cfRule>
  </conditionalFormatting>
  <conditionalFormatting sqref="C77:E77">
    <cfRule type="cellIs" dxfId="2365" priority="56" operator="lessThan">
      <formula>0</formula>
    </cfRule>
  </conditionalFormatting>
  <conditionalFormatting sqref="F77:H77">
    <cfRule type="cellIs" dxfId="2364" priority="55" operator="lessThan">
      <formula>0</formula>
    </cfRule>
  </conditionalFormatting>
  <conditionalFormatting sqref="C94:E94">
    <cfRule type="cellIs" dxfId="2363" priority="54" operator="lessThan">
      <formula>0</formula>
    </cfRule>
  </conditionalFormatting>
  <conditionalFormatting sqref="F94:H94">
    <cfRule type="cellIs" dxfId="2362" priority="53" operator="lessThan">
      <formula>0</formula>
    </cfRule>
  </conditionalFormatting>
  <conditionalFormatting sqref="C86:H86">
    <cfRule type="cellIs" dxfId="2361" priority="52" operator="lessThan">
      <formula>0</formula>
    </cfRule>
  </conditionalFormatting>
  <conditionalFormatting sqref="E84:H84">
    <cfRule type="cellIs" dxfId="2360" priority="51" operator="lessThan">
      <formula>0</formula>
    </cfRule>
  </conditionalFormatting>
  <conditionalFormatting sqref="L11">
    <cfRule type="cellIs" dxfId="2359" priority="50" operator="lessThan">
      <formula>0</formula>
    </cfRule>
  </conditionalFormatting>
  <conditionalFormatting sqref="L13">
    <cfRule type="cellIs" dxfId="2358" priority="49" operator="lessThan">
      <formula>0</formula>
    </cfRule>
  </conditionalFormatting>
  <conditionalFormatting sqref="L19">
    <cfRule type="cellIs" dxfId="2357" priority="48" operator="lessThan">
      <formula>0</formula>
    </cfRule>
  </conditionalFormatting>
  <conditionalFormatting sqref="L21">
    <cfRule type="cellIs" dxfId="2356" priority="47" operator="lessThan">
      <formula>0</formula>
    </cfRule>
  </conditionalFormatting>
  <conditionalFormatting sqref="L35">
    <cfRule type="cellIs" dxfId="2355" priority="46" operator="lessThan">
      <formula>0</formula>
    </cfRule>
  </conditionalFormatting>
  <conditionalFormatting sqref="L37">
    <cfRule type="cellIs" dxfId="2354" priority="45" operator="lessThan">
      <formula>0</formula>
    </cfRule>
  </conditionalFormatting>
  <conditionalFormatting sqref="L43">
    <cfRule type="cellIs" dxfId="2353" priority="44" operator="lessThan">
      <formula>0</formula>
    </cfRule>
  </conditionalFormatting>
  <conditionalFormatting sqref="L45">
    <cfRule type="cellIs" dxfId="2352" priority="43" operator="lessThan">
      <formula>0</formula>
    </cfRule>
  </conditionalFormatting>
  <conditionalFormatting sqref="L51">
    <cfRule type="cellIs" dxfId="2351" priority="42" operator="lessThan">
      <formula>0</formula>
    </cfRule>
  </conditionalFormatting>
  <conditionalFormatting sqref="L53">
    <cfRule type="cellIs" dxfId="2350" priority="41" operator="lessThan">
      <formula>0</formula>
    </cfRule>
  </conditionalFormatting>
  <conditionalFormatting sqref="L59">
    <cfRule type="cellIs" dxfId="2349" priority="40" operator="lessThan">
      <formula>0</formula>
    </cfRule>
  </conditionalFormatting>
  <conditionalFormatting sqref="L61">
    <cfRule type="cellIs" dxfId="2348" priority="39" operator="lessThan">
      <formula>0</formula>
    </cfRule>
  </conditionalFormatting>
  <conditionalFormatting sqref="L67">
    <cfRule type="cellIs" dxfId="2347" priority="38" operator="lessThan">
      <formula>0</formula>
    </cfRule>
  </conditionalFormatting>
  <conditionalFormatting sqref="L69">
    <cfRule type="cellIs" dxfId="2346" priority="37" operator="lessThan">
      <formula>0</formula>
    </cfRule>
  </conditionalFormatting>
  <conditionalFormatting sqref="L75">
    <cfRule type="cellIs" dxfId="2345" priority="36" operator="lessThan">
      <formula>0</formula>
    </cfRule>
  </conditionalFormatting>
  <conditionalFormatting sqref="L77">
    <cfRule type="cellIs" dxfId="2344" priority="35" operator="lessThan">
      <formula>0</formula>
    </cfRule>
  </conditionalFormatting>
  <conditionalFormatting sqref="L84">
    <cfRule type="cellIs" dxfId="2343" priority="34" operator="lessThan">
      <formula>0</formula>
    </cfRule>
  </conditionalFormatting>
  <conditionalFormatting sqref="L86">
    <cfRule type="cellIs" dxfId="2342" priority="33" operator="lessThan">
      <formula>0</formula>
    </cfRule>
  </conditionalFormatting>
  <conditionalFormatting sqref="L84">
    <cfRule type="cellIs" dxfId="2341" priority="32" operator="lessThan">
      <formula>0</formula>
    </cfRule>
  </conditionalFormatting>
  <conditionalFormatting sqref="L92">
    <cfRule type="cellIs" dxfId="2340" priority="31" operator="lessThan">
      <formula>0</formula>
    </cfRule>
  </conditionalFormatting>
  <conditionalFormatting sqref="L94">
    <cfRule type="cellIs" dxfId="2339" priority="30" operator="lessThan">
      <formula>0</formula>
    </cfRule>
  </conditionalFormatting>
  <conditionalFormatting sqref="C27:D27">
    <cfRule type="cellIs" dxfId="2338" priority="29" operator="lessThan">
      <formula>0</formula>
    </cfRule>
  </conditionalFormatting>
  <conditionalFormatting sqref="E27:H27">
    <cfRule type="cellIs" dxfId="2337" priority="28" operator="lessThan">
      <formula>0</formula>
    </cfRule>
  </conditionalFormatting>
  <conditionalFormatting sqref="C29:E29">
    <cfRule type="cellIs" dxfId="2336" priority="27" operator="lessThan">
      <formula>0</formula>
    </cfRule>
  </conditionalFormatting>
  <conditionalFormatting sqref="F29:H29">
    <cfRule type="cellIs" dxfId="2335" priority="26" operator="lessThan">
      <formula>0</formula>
    </cfRule>
  </conditionalFormatting>
  <conditionalFormatting sqref="L27">
    <cfRule type="cellIs" dxfId="2334" priority="25" operator="lessThan">
      <formula>0</formula>
    </cfRule>
  </conditionalFormatting>
  <conditionalFormatting sqref="L29">
    <cfRule type="cellIs" dxfId="2333" priority="24" operator="lessThan">
      <formula>0</formula>
    </cfRule>
  </conditionalFormatting>
  <pageMargins left="0.25" right="0.25" top="0.75" bottom="0.75" header="0.3" footer="0.3"/>
  <pageSetup scale="65" fitToWidth="2" orientation="landscape" r:id="rId1"/>
  <headerFooter>
    <oddFooter>&amp;R&amp;D&amp;T</oddFooter>
  </headerFooter>
  <rowBreaks count="1" manualBreakCount="1">
    <brk id="53" max="12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7"/>
  <sheetViews>
    <sheetView zoomScaleNormal="100"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55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/>
      <c r="D8" s="15"/>
      <c r="E8" s="15"/>
      <c r="F8" s="15"/>
      <c r="G8" s="15"/>
      <c r="H8" s="15"/>
      <c r="I8" s="15"/>
      <c r="J8" s="15"/>
      <c r="K8" s="15"/>
      <c r="L8" s="15">
        <v>15</v>
      </c>
      <c r="M8" s="19">
        <v>17</v>
      </c>
      <c r="N8" s="15">
        <v>10</v>
      </c>
      <c r="O8" s="28">
        <f>SUM(C8:J8)</f>
        <v>0</v>
      </c>
      <c r="Q8" s="28">
        <f>SUM(C8:N8)</f>
        <v>42</v>
      </c>
      <c r="R8" s="26"/>
    </row>
    <row r="9" spans="1:18" s="27" customFormat="1" ht="15" customHeight="1" x14ac:dyDescent="0.25">
      <c r="A9" s="26">
        <v>2015</v>
      </c>
      <c r="C9" s="15">
        <v>13</v>
      </c>
      <c r="D9" s="15">
        <v>12</v>
      </c>
      <c r="E9" s="19">
        <v>21</v>
      </c>
      <c r="F9" s="15">
        <v>20</v>
      </c>
      <c r="G9" s="19">
        <v>20</v>
      </c>
      <c r="H9" s="15">
        <v>18</v>
      </c>
      <c r="I9" s="19">
        <v>16</v>
      </c>
      <c r="J9" s="19"/>
      <c r="K9" s="15"/>
      <c r="L9" s="15"/>
      <c r="M9" s="19"/>
      <c r="N9" s="15"/>
      <c r="O9" s="28">
        <f>SUM(C9:N9)</f>
        <v>120</v>
      </c>
      <c r="Q9" s="28">
        <f>SUM(C9:N9)</f>
        <v>120</v>
      </c>
      <c r="R9" s="26"/>
    </row>
    <row r="10" spans="1:18" s="85" customFormat="1" ht="15" customHeight="1" x14ac:dyDescent="0.25">
      <c r="A10" s="79" t="s">
        <v>13</v>
      </c>
      <c r="B10" s="80"/>
      <c r="C10" s="77">
        <f t="shared" ref="C10:H10" si="0">(C9-C8)</f>
        <v>13</v>
      </c>
      <c r="D10" s="30">
        <f t="shared" si="0"/>
        <v>12</v>
      </c>
      <c r="E10" s="30">
        <f t="shared" si="0"/>
        <v>21</v>
      </c>
      <c r="F10" s="30">
        <f t="shared" si="0"/>
        <v>20</v>
      </c>
      <c r="G10" s="30">
        <f t="shared" si="0"/>
        <v>20</v>
      </c>
      <c r="H10" s="30">
        <f t="shared" si="0"/>
        <v>18</v>
      </c>
      <c r="I10" s="30">
        <f t="shared" ref="I10" si="1">(I9-I8)</f>
        <v>16</v>
      </c>
      <c r="J10" s="77"/>
      <c r="K10" s="77"/>
      <c r="L10" s="77"/>
      <c r="M10" s="77"/>
      <c r="N10" s="77"/>
      <c r="O10" s="77"/>
      <c r="R10" s="79"/>
    </row>
    <row r="11" spans="1:18" ht="15" customHeight="1" x14ac:dyDescent="0.25">
      <c r="A11" s="72" t="s">
        <v>14</v>
      </c>
      <c r="B11" s="70"/>
      <c r="C11" s="112" t="e">
        <f t="shared" ref="C11:H11" si="2">C10/C8</f>
        <v>#DIV/0!</v>
      </c>
      <c r="D11" s="112" t="e">
        <f t="shared" si="2"/>
        <v>#DIV/0!</v>
      </c>
      <c r="E11" s="112" t="e">
        <f t="shared" si="2"/>
        <v>#DIV/0!</v>
      </c>
      <c r="F11" s="112" t="e">
        <f t="shared" si="2"/>
        <v>#DIV/0!</v>
      </c>
      <c r="G11" s="112" t="e">
        <f t="shared" si="2"/>
        <v>#DIV/0!</v>
      </c>
      <c r="H11" s="112" t="e">
        <f t="shared" si="2"/>
        <v>#DIV/0!</v>
      </c>
      <c r="I11" s="112" t="e">
        <f t="shared" ref="I11" si="3">I10/I8</f>
        <v>#DIV/0!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13</v>
      </c>
      <c r="D12" s="116">
        <f t="shared" ref="D12:I12" si="4">D10+C12</f>
        <v>25</v>
      </c>
      <c r="E12" s="116">
        <f t="shared" si="4"/>
        <v>46</v>
      </c>
      <c r="F12" s="116">
        <f t="shared" si="4"/>
        <v>66</v>
      </c>
      <c r="G12" s="116">
        <f t="shared" si="4"/>
        <v>86</v>
      </c>
      <c r="H12" s="116">
        <f t="shared" si="4"/>
        <v>104</v>
      </c>
      <c r="I12" s="116">
        <f t="shared" si="4"/>
        <v>120</v>
      </c>
      <c r="J12" s="78"/>
      <c r="K12" s="78"/>
      <c r="L12" s="78"/>
      <c r="M12" s="78"/>
      <c r="N12" s="78"/>
      <c r="O12" s="78"/>
      <c r="R12" s="79"/>
    </row>
    <row r="13" spans="1:18" ht="15" customHeight="1" x14ac:dyDescent="0.25">
      <c r="A13" s="72" t="s">
        <v>16</v>
      </c>
      <c r="C13" s="113" t="e">
        <f>C12/C8</f>
        <v>#DIV/0!</v>
      </c>
      <c r="D13" s="113" t="e">
        <f>(D12)/SUM($C8:D8)</f>
        <v>#DIV/0!</v>
      </c>
      <c r="E13" s="113" t="e">
        <f>(E12)/SUM($C8:E8)</f>
        <v>#DIV/0!</v>
      </c>
      <c r="F13" s="113" t="e">
        <f>(F12)/SUM($C8:F8)</f>
        <v>#DIV/0!</v>
      </c>
      <c r="G13" s="113" t="e">
        <f>(G12)/SUM($C8:G8)</f>
        <v>#DIV/0!</v>
      </c>
      <c r="H13" s="113" t="e">
        <f>(H12)/SUM($C8:H8)</f>
        <v>#DIV/0!</v>
      </c>
      <c r="I13" s="113" t="e">
        <f>(I12)/SUM($C8:I8)</f>
        <v>#DIV/0!</v>
      </c>
      <c r="J13" s="113"/>
      <c r="K13" s="113"/>
      <c r="L13" s="113"/>
      <c r="M13" s="113"/>
      <c r="N13" s="113"/>
      <c r="O13" s="76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/>
      <c r="D16" s="15"/>
      <c r="E16" s="15"/>
      <c r="F16" s="15"/>
      <c r="G16" s="15"/>
      <c r="H16" s="15"/>
      <c r="I16" s="15"/>
      <c r="J16" s="15"/>
      <c r="K16" s="15">
        <v>0</v>
      </c>
      <c r="L16" s="15">
        <v>16</v>
      </c>
      <c r="M16" s="15">
        <v>4</v>
      </c>
      <c r="N16" s="15">
        <v>6</v>
      </c>
      <c r="O16" s="28">
        <f>SUM(C16:J16)</f>
        <v>0</v>
      </c>
      <c r="Q16" s="28">
        <f>SUM(C16:N16)</f>
        <v>26</v>
      </c>
      <c r="R16" s="26"/>
    </row>
    <row r="17" spans="1:18" s="27" customFormat="1" ht="15" customHeight="1" x14ac:dyDescent="0.25">
      <c r="A17" s="26">
        <v>2015</v>
      </c>
      <c r="C17" s="15">
        <v>7</v>
      </c>
      <c r="D17" s="15">
        <v>0</v>
      </c>
      <c r="E17" s="15">
        <v>5</v>
      </c>
      <c r="F17" s="15">
        <v>0</v>
      </c>
      <c r="G17" s="15">
        <v>16</v>
      </c>
      <c r="H17" s="15">
        <v>14</v>
      </c>
      <c r="I17" s="15">
        <v>5</v>
      </c>
      <c r="J17" s="19"/>
      <c r="K17" s="15"/>
      <c r="L17" s="15"/>
      <c r="M17" s="15"/>
      <c r="N17" s="15"/>
      <c r="O17" s="28">
        <f>SUM(C17:N17)</f>
        <v>47</v>
      </c>
      <c r="Q17" s="28">
        <f>SUM(C17:N17)</f>
        <v>47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5">(C17-C16)</f>
        <v>7</v>
      </c>
      <c r="D18" s="30">
        <f t="shared" ref="D18:I18" si="6">(D17-D16)</f>
        <v>0</v>
      </c>
      <c r="E18" s="30">
        <f t="shared" si="6"/>
        <v>5</v>
      </c>
      <c r="F18" s="30">
        <f t="shared" si="6"/>
        <v>0</v>
      </c>
      <c r="G18" s="30">
        <f t="shared" si="6"/>
        <v>16</v>
      </c>
      <c r="H18" s="30">
        <f t="shared" si="6"/>
        <v>14</v>
      </c>
      <c r="I18" s="30">
        <f t="shared" si="6"/>
        <v>5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81" t="e">
        <f t="shared" ref="C19" si="7">C18/C16</f>
        <v>#DIV/0!</v>
      </c>
      <c r="D19" s="112" t="e">
        <f t="shared" ref="D19:I19" si="8">D18/D16</f>
        <v>#DIV/0!</v>
      </c>
      <c r="E19" s="112" t="e">
        <f t="shared" si="8"/>
        <v>#DIV/0!</v>
      </c>
      <c r="F19" s="112" t="e">
        <f t="shared" si="8"/>
        <v>#DIV/0!</v>
      </c>
      <c r="G19" s="112" t="e">
        <f t="shared" si="8"/>
        <v>#DIV/0!</v>
      </c>
      <c r="H19" s="112" t="e">
        <f t="shared" si="8"/>
        <v>#DIV/0!</v>
      </c>
      <c r="I19" s="112" t="e">
        <f t="shared" si="8"/>
        <v>#DIV/0!</v>
      </c>
      <c r="J19" s="46"/>
      <c r="K19" s="46"/>
      <c r="L19" s="46"/>
      <c r="M19" s="46"/>
      <c r="N19" s="46"/>
      <c r="O19" s="73"/>
    </row>
    <row r="20" spans="1:18" s="85" customFormat="1" ht="15" customHeight="1" x14ac:dyDescent="0.25">
      <c r="A20" s="79" t="s">
        <v>15</v>
      </c>
      <c r="C20" s="78">
        <f>C18</f>
        <v>7</v>
      </c>
      <c r="D20" s="116">
        <f t="shared" ref="D20:I20" si="9">D18+C20</f>
        <v>7</v>
      </c>
      <c r="E20" s="116">
        <f t="shared" si="9"/>
        <v>12</v>
      </c>
      <c r="F20" s="116">
        <f t="shared" si="9"/>
        <v>12</v>
      </c>
      <c r="G20" s="116">
        <f t="shared" si="9"/>
        <v>28</v>
      </c>
      <c r="H20" s="116">
        <f t="shared" si="9"/>
        <v>42</v>
      </c>
      <c r="I20" s="116">
        <f t="shared" si="9"/>
        <v>47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82" t="e">
        <f>C20/C16</f>
        <v>#DIV/0!</v>
      </c>
      <c r="D21" s="113" t="e">
        <f>(D20)/SUM($C16:D16)</f>
        <v>#DIV/0!</v>
      </c>
      <c r="E21" s="113" t="e">
        <f>(E20)/SUM($C16:E16)</f>
        <v>#DIV/0!</v>
      </c>
      <c r="F21" s="113" t="e">
        <f>(F20)/SUM($C16:F16)</f>
        <v>#DIV/0!</v>
      </c>
      <c r="G21" s="113" t="e">
        <f>(G20)/SUM($C16:G16)</f>
        <v>#DIV/0!</v>
      </c>
      <c r="H21" s="113" t="e">
        <f>(H20)/SUM($C16:H16)</f>
        <v>#DIV/0!</v>
      </c>
      <c r="I21" s="113" t="e">
        <f>(I20)/SUM($C16:I16)</f>
        <v>#DIV/0!</v>
      </c>
      <c r="J21" s="82"/>
      <c r="K21" s="82"/>
      <c r="L21" s="82"/>
      <c r="M21" s="82"/>
      <c r="N21" s="82"/>
      <c r="O21" s="123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16</v>
      </c>
      <c r="M24" s="15">
        <v>8</v>
      </c>
      <c r="N24" s="15">
        <v>0</v>
      </c>
      <c r="O24" s="28">
        <f>SUM(C24:J24)</f>
        <v>0</v>
      </c>
      <c r="Q24" s="28">
        <f>SUM(C24:N24)</f>
        <v>24</v>
      </c>
      <c r="R24" s="26"/>
    </row>
    <row r="25" spans="1:18" s="27" customFormat="1" ht="15" customHeight="1" x14ac:dyDescent="0.25">
      <c r="A25" s="26">
        <v>2015</v>
      </c>
      <c r="C25" s="15">
        <v>11</v>
      </c>
      <c r="D25" s="15">
        <v>0</v>
      </c>
      <c r="E25" s="15">
        <v>5</v>
      </c>
      <c r="F25" s="15">
        <v>7</v>
      </c>
      <c r="G25" s="15">
        <v>9</v>
      </c>
      <c r="H25" s="15">
        <v>0</v>
      </c>
      <c r="I25" s="15">
        <v>0</v>
      </c>
      <c r="J25" s="19"/>
      <c r="K25" s="15"/>
      <c r="L25" s="15"/>
      <c r="M25" s="15"/>
      <c r="N25" s="15"/>
      <c r="O25" s="28">
        <f>SUM(C25:N25)</f>
        <v>32</v>
      </c>
      <c r="Q25" s="28">
        <f>SUM(C25:N25)</f>
        <v>32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10">(C25-C24)</f>
        <v>11</v>
      </c>
      <c r="D26" s="30">
        <f t="shared" ref="D26:I26" si="11">(D25-D24)</f>
        <v>0</v>
      </c>
      <c r="E26" s="30">
        <f t="shared" si="11"/>
        <v>5</v>
      </c>
      <c r="F26" s="30">
        <f t="shared" si="11"/>
        <v>7</v>
      </c>
      <c r="G26" s="30">
        <f t="shared" si="11"/>
        <v>9</v>
      </c>
      <c r="H26" s="30">
        <f t="shared" si="11"/>
        <v>0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81" t="e">
        <f t="shared" ref="C27" si="12">C26/C24</f>
        <v>#DIV/0!</v>
      </c>
      <c r="D27" s="112" t="e">
        <f t="shared" ref="D27:I27" si="13">D26/D24</f>
        <v>#DIV/0!</v>
      </c>
      <c r="E27" s="112" t="e">
        <f t="shared" si="13"/>
        <v>#DIV/0!</v>
      </c>
      <c r="F27" s="112" t="e">
        <f t="shared" si="13"/>
        <v>#DIV/0!</v>
      </c>
      <c r="G27" s="112" t="e">
        <f t="shared" si="13"/>
        <v>#DIV/0!</v>
      </c>
      <c r="H27" s="112" t="e">
        <f t="shared" si="13"/>
        <v>#DIV/0!</v>
      </c>
      <c r="I27" s="112" t="e">
        <f t="shared" si="13"/>
        <v>#DIV/0!</v>
      </c>
      <c r="J27" s="46"/>
      <c r="K27" s="46"/>
      <c r="L27" s="46"/>
      <c r="M27" s="46"/>
      <c r="N27" s="46"/>
      <c r="O27" s="73"/>
    </row>
    <row r="28" spans="1:18" s="85" customFormat="1" ht="15" customHeight="1" x14ac:dyDescent="0.25">
      <c r="A28" s="79" t="s">
        <v>15</v>
      </c>
      <c r="C28" s="78">
        <f>C26</f>
        <v>11</v>
      </c>
      <c r="D28" s="116">
        <f t="shared" ref="D28:I28" si="14">D26+C28</f>
        <v>11</v>
      </c>
      <c r="E28" s="116">
        <f t="shared" si="14"/>
        <v>16</v>
      </c>
      <c r="F28" s="116">
        <f t="shared" si="14"/>
        <v>23</v>
      </c>
      <c r="G28" s="116">
        <f t="shared" si="14"/>
        <v>32</v>
      </c>
      <c r="H28" s="116">
        <f t="shared" si="14"/>
        <v>32</v>
      </c>
      <c r="I28" s="116">
        <f t="shared" si="14"/>
        <v>32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82" t="e">
        <f>C28/C24</f>
        <v>#DIV/0!</v>
      </c>
      <c r="D29" s="113" t="e">
        <f>(D28)/SUM($C24:D24)</f>
        <v>#DIV/0!</v>
      </c>
      <c r="E29" s="113" t="e">
        <f>(E28)/SUM($C24:E24)</f>
        <v>#DIV/0!</v>
      </c>
      <c r="F29" s="113" t="e">
        <f>(F28)/SUM($C24:F24)</f>
        <v>#DIV/0!</v>
      </c>
      <c r="G29" s="113" t="e">
        <f>(G28)/SUM($C24:G24)</f>
        <v>#DIV/0!</v>
      </c>
      <c r="H29" s="113" t="e">
        <f>(H28)/SUM($C24:H24)</f>
        <v>#DIV/0!</v>
      </c>
      <c r="I29" s="113" t="e">
        <f>(I28)/SUM($C24:I24)</f>
        <v>#DIV/0!</v>
      </c>
      <c r="J29" s="82"/>
      <c r="K29" s="82"/>
      <c r="L29" s="82"/>
      <c r="M29" s="82"/>
      <c r="N29" s="82"/>
      <c r="O29" s="123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/>
      <c r="D32" s="97"/>
      <c r="E32" s="97"/>
      <c r="F32" s="97"/>
      <c r="G32" s="97"/>
      <c r="H32" s="97"/>
      <c r="I32" s="97"/>
      <c r="J32" s="97"/>
      <c r="K32" s="15">
        <v>0</v>
      </c>
      <c r="L32" s="15">
        <v>0</v>
      </c>
      <c r="M32" s="15">
        <v>3</v>
      </c>
      <c r="N32" s="15">
        <v>4</v>
      </c>
      <c r="O32" s="28">
        <f>SUM(C32:J32)</f>
        <v>0</v>
      </c>
      <c r="Q32" s="28">
        <f>SUM(C32:N32)</f>
        <v>7</v>
      </c>
      <c r="R32" s="26"/>
    </row>
    <row r="33" spans="1:18" s="27" customFormat="1" ht="15" customHeight="1" x14ac:dyDescent="0.25">
      <c r="A33" s="26">
        <v>2015</v>
      </c>
      <c r="C33" s="97">
        <v>0</v>
      </c>
      <c r="D33" s="15">
        <v>5</v>
      </c>
      <c r="E33" s="19">
        <v>0</v>
      </c>
      <c r="F33" s="15">
        <v>2</v>
      </c>
      <c r="G33" s="15">
        <v>0</v>
      </c>
      <c r="H33" s="15">
        <v>0</v>
      </c>
      <c r="I33" s="15">
        <v>3</v>
      </c>
      <c r="J33" s="15"/>
      <c r="K33" s="15"/>
      <c r="L33" s="15"/>
      <c r="M33" s="15"/>
      <c r="N33" s="15"/>
      <c r="O33" s="28">
        <f>SUM(C33:N33)</f>
        <v>10</v>
      </c>
      <c r="Q33" s="28">
        <f>SUM(C33:N33)</f>
        <v>10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15">(C33-C32)</f>
        <v>0</v>
      </c>
      <c r="D34" s="30">
        <f t="shared" ref="D34:I34" si="16">(D33-D32)</f>
        <v>5</v>
      </c>
      <c r="E34" s="30">
        <f t="shared" si="16"/>
        <v>0</v>
      </c>
      <c r="F34" s="30">
        <f t="shared" si="16"/>
        <v>2</v>
      </c>
      <c r="G34" s="30">
        <f t="shared" si="16"/>
        <v>0</v>
      </c>
      <c r="H34" s="30">
        <f t="shared" si="16"/>
        <v>0</v>
      </c>
      <c r="I34" s="30">
        <f t="shared" si="16"/>
        <v>3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74" t="e">
        <f t="shared" ref="C35" si="17">C34/C32</f>
        <v>#DIV/0!</v>
      </c>
      <c r="D35" s="112" t="e">
        <f t="shared" ref="D35:I35" si="18">D34/D32</f>
        <v>#DIV/0!</v>
      </c>
      <c r="E35" s="112" t="e">
        <f t="shared" si="18"/>
        <v>#DIV/0!</v>
      </c>
      <c r="F35" s="112" t="e">
        <f t="shared" si="18"/>
        <v>#DIV/0!</v>
      </c>
      <c r="G35" s="112" t="e">
        <f t="shared" si="18"/>
        <v>#DIV/0!</v>
      </c>
      <c r="H35" s="112" t="e">
        <f t="shared" si="18"/>
        <v>#DIV/0!</v>
      </c>
      <c r="I35" s="112" t="e">
        <f t="shared" si="18"/>
        <v>#DIV/0!</v>
      </c>
      <c r="J35" s="46"/>
      <c r="K35" s="46"/>
      <c r="L35" s="46"/>
      <c r="M35" s="46"/>
      <c r="N35" s="46"/>
      <c r="O35" s="73"/>
    </row>
    <row r="36" spans="1:18" s="85" customFormat="1" ht="15" customHeight="1" x14ac:dyDescent="0.25">
      <c r="A36" s="79" t="s">
        <v>15</v>
      </c>
      <c r="C36" s="78">
        <f>C34</f>
        <v>0</v>
      </c>
      <c r="D36" s="116">
        <f t="shared" ref="D36:I36" si="19">D34+C36</f>
        <v>5</v>
      </c>
      <c r="E36" s="116">
        <f t="shared" si="19"/>
        <v>5</v>
      </c>
      <c r="F36" s="116">
        <f t="shared" si="19"/>
        <v>7</v>
      </c>
      <c r="G36" s="116">
        <f t="shared" si="19"/>
        <v>7</v>
      </c>
      <c r="H36" s="116">
        <f t="shared" si="19"/>
        <v>7</v>
      </c>
      <c r="I36" s="116">
        <f t="shared" si="19"/>
        <v>10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 t="e">
        <f>(E36)/SUM($C32:E32)</f>
        <v>#DIV/0!</v>
      </c>
      <c r="F37" s="113" t="e">
        <f>(F36)/SUM($C32:F32)</f>
        <v>#DIV/0!</v>
      </c>
      <c r="G37" s="113" t="e">
        <f>(G36)/SUM($C32:G32)</f>
        <v>#DIV/0!</v>
      </c>
      <c r="H37" s="113" t="e">
        <f>(H36)/SUM($C32:H32)</f>
        <v>#DIV/0!</v>
      </c>
      <c r="I37" s="113" t="e">
        <f>(I36)/SUM($C32:I32)</f>
        <v>#DIV/0!</v>
      </c>
      <c r="J37" s="82"/>
      <c r="K37" s="82"/>
      <c r="L37" s="82"/>
      <c r="M37" s="82"/>
      <c r="N37" s="82"/>
      <c r="O37" s="123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/>
      <c r="D40" s="15"/>
      <c r="E40" s="15"/>
      <c r="F40" s="15"/>
      <c r="G40" s="15"/>
      <c r="H40" s="15"/>
      <c r="I40" s="15"/>
      <c r="J40" s="15"/>
      <c r="K40" s="15">
        <v>0</v>
      </c>
      <c r="L40" s="15">
        <v>11</v>
      </c>
      <c r="M40" s="15">
        <v>0</v>
      </c>
      <c r="N40" s="15">
        <v>0</v>
      </c>
      <c r="O40" s="28">
        <f>SUM(C40:J40)</f>
        <v>0</v>
      </c>
      <c r="Q40" s="28">
        <f>SUM(C40:N40)</f>
        <v>11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5">
        <v>3</v>
      </c>
      <c r="E41" s="15">
        <v>1</v>
      </c>
      <c r="F41" s="15">
        <v>2</v>
      </c>
      <c r="G41" s="15">
        <v>0</v>
      </c>
      <c r="H41" s="15">
        <v>1</v>
      </c>
      <c r="I41" s="15">
        <v>0</v>
      </c>
      <c r="J41" s="15"/>
      <c r="K41" s="15"/>
      <c r="L41" s="15"/>
      <c r="M41" s="15"/>
      <c r="N41" s="15"/>
      <c r="O41" s="28">
        <f>SUM(C41:N41)</f>
        <v>7</v>
      </c>
      <c r="Q41" s="28">
        <f>SUM(C41:N41)</f>
        <v>7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20">(C41-C40)</f>
        <v>0</v>
      </c>
      <c r="D42" s="30">
        <f t="shared" ref="D42:I42" si="21">(D41-D40)</f>
        <v>3</v>
      </c>
      <c r="E42" s="30">
        <f t="shared" si="21"/>
        <v>1</v>
      </c>
      <c r="F42" s="30">
        <f t="shared" si="21"/>
        <v>2</v>
      </c>
      <c r="G42" s="30">
        <f t="shared" si="21"/>
        <v>0</v>
      </c>
      <c r="H42" s="30">
        <f t="shared" si="21"/>
        <v>1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74" t="e">
        <f t="shared" ref="C43" si="22">C42/C40</f>
        <v>#DIV/0!</v>
      </c>
      <c r="D43" s="112" t="e">
        <f t="shared" ref="D43:I43" si="23">D42/D40</f>
        <v>#DIV/0!</v>
      </c>
      <c r="E43" s="112" t="e">
        <f t="shared" si="23"/>
        <v>#DIV/0!</v>
      </c>
      <c r="F43" s="112" t="e">
        <f t="shared" si="23"/>
        <v>#DIV/0!</v>
      </c>
      <c r="G43" s="112" t="e">
        <f t="shared" si="23"/>
        <v>#DIV/0!</v>
      </c>
      <c r="H43" s="112" t="e">
        <f t="shared" si="23"/>
        <v>#DIV/0!</v>
      </c>
      <c r="I43" s="112" t="e">
        <f t="shared" si="23"/>
        <v>#DIV/0!</v>
      </c>
      <c r="J43" s="46"/>
      <c r="K43" s="46"/>
      <c r="L43" s="46"/>
      <c r="M43" s="46"/>
      <c r="N43" s="46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>
        <f t="shared" ref="D44:I44" si="24">D42+C44</f>
        <v>3</v>
      </c>
      <c r="E44" s="116">
        <f t="shared" si="24"/>
        <v>4</v>
      </c>
      <c r="F44" s="116">
        <f t="shared" si="24"/>
        <v>6</v>
      </c>
      <c r="G44" s="116">
        <f t="shared" si="24"/>
        <v>6</v>
      </c>
      <c r="H44" s="116">
        <f t="shared" si="24"/>
        <v>7</v>
      </c>
      <c r="I44" s="116">
        <f t="shared" si="24"/>
        <v>7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 t="e">
        <f>(D44)/SUM($C40:D40)</f>
        <v>#DIV/0!</v>
      </c>
      <c r="E45" s="113" t="e">
        <f>(E44)/SUM($C40:E40)</f>
        <v>#DIV/0!</v>
      </c>
      <c r="F45" s="113" t="e">
        <f>(F44)/SUM($C40:F40)</f>
        <v>#DIV/0!</v>
      </c>
      <c r="G45" s="113" t="e">
        <f>(G44)/SUM($C40:G40)</f>
        <v>#DIV/0!</v>
      </c>
      <c r="H45" s="113" t="e">
        <f>(H44)/SUM($C40:H40)</f>
        <v>#DIV/0!</v>
      </c>
      <c r="I45" s="113" t="e">
        <f>(I44)/SUM($C40:I40)</f>
        <v>#DIV/0!</v>
      </c>
      <c r="J45" s="82"/>
      <c r="K45" s="82"/>
      <c r="L45" s="82"/>
      <c r="M45" s="82"/>
      <c r="N45" s="82"/>
      <c r="O45" s="123"/>
    </row>
    <row r="46" spans="1:18" ht="7.5" customHeight="1" x14ac:dyDescent="0.25"/>
    <row r="47" spans="1:18" ht="15" hidden="1" customHeight="1" x14ac:dyDescent="0.25">
      <c r="A47" s="71" t="s">
        <v>21</v>
      </c>
    </row>
    <row r="48" spans="1:18" ht="15" hidden="1" customHeight="1" x14ac:dyDescent="0.25">
      <c r="A48" s="72">
        <v>2013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28">
        <f>SUM(C48:I48)</f>
        <v>0</v>
      </c>
      <c r="Q48" s="84">
        <f>SUM(C48:N48)</f>
        <v>0</v>
      </c>
    </row>
    <row r="49" spans="1:18" ht="15" hidden="1" customHeight="1" x14ac:dyDescent="0.25">
      <c r="A49" s="72">
        <v>2014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8">
        <f>SUM(C49:K49)</f>
        <v>0</v>
      </c>
      <c r="Q49" s="84"/>
    </row>
    <row r="50" spans="1:18" s="85" customFormat="1" ht="15" hidden="1" customHeight="1" x14ac:dyDescent="0.25">
      <c r="A50" s="79" t="s">
        <v>13</v>
      </c>
      <c r="B50" s="80"/>
      <c r="C50" s="77">
        <f>(C49-C48)</f>
        <v>0</v>
      </c>
      <c r="D50" s="77">
        <f>(D49-D48)</f>
        <v>0</v>
      </c>
      <c r="E50" s="77">
        <f t="shared" ref="E50:J50" si="25">(E49-E48)</f>
        <v>0</v>
      </c>
      <c r="F50" s="77">
        <f t="shared" si="25"/>
        <v>0</v>
      </c>
      <c r="G50" s="77">
        <f t="shared" si="25"/>
        <v>0</v>
      </c>
      <c r="H50" s="77">
        <f t="shared" si="25"/>
        <v>0</v>
      </c>
      <c r="I50" s="77">
        <f t="shared" si="25"/>
        <v>0</v>
      </c>
      <c r="J50" s="77">
        <f t="shared" si="25"/>
        <v>0</v>
      </c>
      <c r="K50" s="77">
        <f>(K49-K48)</f>
        <v>0</v>
      </c>
      <c r="L50" s="77"/>
      <c r="M50" s="77"/>
      <c r="N50" s="77"/>
      <c r="O50" s="77"/>
      <c r="R50" s="79"/>
    </row>
    <row r="51" spans="1:18" ht="15" hidden="1" customHeight="1" x14ac:dyDescent="0.25">
      <c r="A51" s="72" t="s">
        <v>14</v>
      </c>
      <c r="B51" s="70"/>
      <c r="C51" s="112" t="e">
        <f>C50/C48</f>
        <v>#DIV/0!</v>
      </c>
      <c r="D51" s="112" t="e">
        <f>D50/D48</f>
        <v>#DIV/0!</v>
      </c>
      <c r="E51" s="112" t="e">
        <f t="shared" ref="E51:J51" si="26">E50/E48</f>
        <v>#DIV/0!</v>
      </c>
      <c r="F51" s="112" t="e">
        <f t="shared" si="26"/>
        <v>#DIV/0!</v>
      </c>
      <c r="G51" s="112" t="e">
        <f t="shared" si="26"/>
        <v>#DIV/0!</v>
      </c>
      <c r="H51" s="112" t="e">
        <f t="shared" si="26"/>
        <v>#DIV/0!</v>
      </c>
      <c r="I51" s="112" t="e">
        <f t="shared" si="26"/>
        <v>#DIV/0!</v>
      </c>
      <c r="J51" s="112" t="e">
        <f t="shared" si="26"/>
        <v>#DIV/0!</v>
      </c>
      <c r="K51" s="112" t="e">
        <f>K50/K48</f>
        <v>#DIV/0!</v>
      </c>
      <c r="L51" s="75"/>
      <c r="M51" s="75"/>
      <c r="N51" s="75"/>
      <c r="O51" s="73"/>
    </row>
    <row r="52" spans="1:18" s="85" customFormat="1" ht="15" hidden="1" customHeight="1" x14ac:dyDescent="0.25">
      <c r="A52" s="79" t="s">
        <v>15</v>
      </c>
      <c r="C52" s="78">
        <f>C50</f>
        <v>0</v>
      </c>
      <c r="D52" s="78">
        <f>D50+C52</f>
        <v>0</v>
      </c>
      <c r="E52" s="78">
        <f t="shared" ref="E52:J52" si="27">E50+D52</f>
        <v>0</v>
      </c>
      <c r="F52" s="78">
        <f t="shared" si="27"/>
        <v>0</v>
      </c>
      <c r="G52" s="78">
        <f t="shared" si="27"/>
        <v>0</v>
      </c>
      <c r="H52" s="78">
        <f t="shared" si="27"/>
        <v>0</v>
      </c>
      <c r="I52" s="78">
        <f t="shared" si="27"/>
        <v>0</v>
      </c>
      <c r="J52" s="78">
        <f t="shared" si="27"/>
        <v>0</v>
      </c>
      <c r="K52" s="78">
        <f>K50+J52</f>
        <v>0</v>
      </c>
      <c r="L52" s="78"/>
      <c r="M52" s="78"/>
      <c r="N52" s="78"/>
      <c r="O52" s="78"/>
      <c r="R52" s="79"/>
    </row>
    <row r="53" spans="1:18" ht="15" hidden="1" customHeight="1" x14ac:dyDescent="0.25">
      <c r="A53" s="72" t="s">
        <v>16</v>
      </c>
      <c r="C53" s="113" t="e">
        <f>C52/C48</f>
        <v>#DIV/0!</v>
      </c>
      <c r="D53" s="113" t="e">
        <f>(D52)/SUM($C48:D48)</f>
        <v>#DIV/0!</v>
      </c>
      <c r="E53" s="113" t="e">
        <f>(E52)/SUM($C48:E48)</f>
        <v>#DIV/0!</v>
      </c>
      <c r="F53" s="113" t="e">
        <f>(F52)/SUM($C48:F48)</f>
        <v>#DIV/0!</v>
      </c>
      <c r="G53" s="113" t="e">
        <f>(G52)/SUM($C48:G48)</f>
        <v>#DIV/0!</v>
      </c>
      <c r="H53" s="113" t="e">
        <f>(H52)/SUM($C48:H48)</f>
        <v>#DIV/0!</v>
      </c>
      <c r="I53" s="113" t="e">
        <f>(I52)/SUM($C48:I48)</f>
        <v>#DIV/0!</v>
      </c>
      <c r="J53" s="113" t="e">
        <f>(J52)/SUM($C48:J48)</f>
        <v>#DIV/0!</v>
      </c>
      <c r="K53" s="113" t="e">
        <f>(K52)/SUM($C48:K48)</f>
        <v>#DIV/0!</v>
      </c>
      <c r="L53" s="76"/>
      <c r="M53" s="76"/>
      <c r="N53" s="76"/>
      <c r="O53" s="76"/>
    </row>
    <row r="54" spans="1:18" ht="7.5" hidden="1" customHeight="1" x14ac:dyDescent="0.25"/>
    <row r="55" spans="1:18" ht="15" hidden="1" customHeight="1" x14ac:dyDescent="0.25">
      <c r="A55" s="71" t="s">
        <v>22</v>
      </c>
    </row>
    <row r="56" spans="1:18" ht="15" hidden="1" customHeight="1" x14ac:dyDescent="0.25">
      <c r="A56" s="72">
        <v>2013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86"/>
      <c r="R56" s="72" t="s">
        <v>56</v>
      </c>
    </row>
    <row r="57" spans="1:18" ht="15" hidden="1" customHeight="1" x14ac:dyDescent="0.25">
      <c r="A57" s="72">
        <v>2014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4"/>
    </row>
    <row r="58" spans="1:18" s="85" customFormat="1" ht="15" hidden="1" customHeight="1" x14ac:dyDescent="0.25">
      <c r="A58" s="79" t="s">
        <v>13</v>
      </c>
      <c r="B58" s="80"/>
      <c r="C58" s="115">
        <f t="shared" ref="C58:J58" si="28">(C57-C56)</f>
        <v>0</v>
      </c>
      <c r="D58" s="115">
        <f t="shared" si="28"/>
        <v>0</v>
      </c>
      <c r="E58" s="115">
        <f t="shared" si="28"/>
        <v>0</v>
      </c>
      <c r="F58" s="115">
        <f t="shared" si="28"/>
        <v>0</v>
      </c>
      <c r="G58" s="115">
        <f t="shared" si="28"/>
        <v>0</v>
      </c>
      <c r="H58" s="115">
        <f t="shared" si="28"/>
        <v>0</v>
      </c>
      <c r="I58" s="115">
        <f t="shared" si="28"/>
        <v>0</v>
      </c>
      <c r="J58" s="115">
        <f t="shared" si="28"/>
        <v>0</v>
      </c>
      <c r="K58" s="77"/>
      <c r="L58" s="77"/>
      <c r="M58" s="77"/>
      <c r="N58" s="77"/>
      <c r="O58" s="77"/>
      <c r="R58" s="79"/>
    </row>
    <row r="59" spans="1:18" ht="15" hidden="1" customHeight="1" x14ac:dyDescent="0.25">
      <c r="A59" s="72" t="s">
        <v>14</v>
      </c>
      <c r="B59" s="70"/>
      <c r="C59" s="36" t="e">
        <f t="shared" ref="C59:J59" si="29">C58/C56</f>
        <v>#DIV/0!</v>
      </c>
      <c r="D59" s="36" t="e">
        <f t="shared" si="29"/>
        <v>#DIV/0!</v>
      </c>
      <c r="E59" s="36" t="e">
        <f t="shared" si="29"/>
        <v>#DIV/0!</v>
      </c>
      <c r="F59" s="36" t="e">
        <f t="shared" si="29"/>
        <v>#DIV/0!</v>
      </c>
      <c r="G59" s="36" t="e">
        <f t="shared" si="29"/>
        <v>#DIV/0!</v>
      </c>
      <c r="H59" s="36" t="e">
        <f t="shared" si="29"/>
        <v>#DIV/0!</v>
      </c>
      <c r="I59" s="36" t="e">
        <f t="shared" si="29"/>
        <v>#DIV/0!</v>
      </c>
      <c r="J59" s="36" t="e">
        <f t="shared" si="29"/>
        <v>#DIV/0!</v>
      </c>
      <c r="K59" s="75"/>
      <c r="L59" s="75"/>
      <c r="M59" s="75"/>
      <c r="N59" s="75"/>
      <c r="O59" s="73"/>
    </row>
    <row r="60" spans="1:18" s="85" customFormat="1" ht="15" hidden="1" customHeight="1" x14ac:dyDescent="0.25">
      <c r="A60" s="79" t="s">
        <v>15</v>
      </c>
      <c r="C60" s="116">
        <f>C58</f>
        <v>0</v>
      </c>
      <c r="D60" s="116">
        <f t="shared" ref="D60:J60" si="30">D58+C60</f>
        <v>0</v>
      </c>
      <c r="E60" s="116">
        <f t="shared" si="30"/>
        <v>0</v>
      </c>
      <c r="F60" s="116">
        <f t="shared" si="30"/>
        <v>0</v>
      </c>
      <c r="G60" s="116">
        <f t="shared" si="30"/>
        <v>0</v>
      </c>
      <c r="H60" s="116">
        <f t="shared" si="30"/>
        <v>0</v>
      </c>
      <c r="I60" s="116">
        <f t="shared" si="30"/>
        <v>0</v>
      </c>
      <c r="J60" s="116">
        <f t="shared" si="30"/>
        <v>0</v>
      </c>
      <c r="K60" s="78"/>
      <c r="L60" s="78"/>
      <c r="M60" s="78"/>
      <c r="N60" s="78"/>
      <c r="O60" s="78"/>
      <c r="R60" s="79"/>
    </row>
    <row r="61" spans="1:18" ht="15" hidden="1" customHeight="1" x14ac:dyDescent="0.25">
      <c r="A61" s="72" t="s">
        <v>16</v>
      </c>
      <c r="C61" s="82" t="e">
        <f>C60/C56</f>
        <v>#DIV/0!</v>
      </c>
      <c r="D61" s="82" t="e">
        <f>(D60)/SUM($C56:D56)</f>
        <v>#DIV/0!</v>
      </c>
      <c r="E61" s="82" t="e">
        <f>(E60)/SUM($C56:E56)</f>
        <v>#DIV/0!</v>
      </c>
      <c r="F61" s="82" t="e">
        <f>(F60)/SUM($C56:F56)</f>
        <v>#DIV/0!</v>
      </c>
      <c r="G61" s="82" t="e">
        <f>(G60)/SUM($C56:G56)</f>
        <v>#DIV/0!</v>
      </c>
      <c r="H61" s="82" t="e">
        <f>(H60)/SUM($C56:H56)</f>
        <v>#DIV/0!</v>
      </c>
      <c r="I61" s="82" t="e">
        <f>(I60)/SUM($C56:I56)</f>
        <v>#DIV/0!</v>
      </c>
      <c r="J61" s="82" t="e">
        <f>(J60)/SUM($C56:J56)</f>
        <v>#DIV/0!</v>
      </c>
      <c r="K61" s="76"/>
      <c r="L61" s="76"/>
      <c r="M61" s="76"/>
      <c r="N61" s="76"/>
      <c r="O61" s="76"/>
    </row>
    <row r="62" spans="1:18" ht="7.5" hidden="1" customHeight="1" x14ac:dyDescent="0.25"/>
    <row r="63" spans="1:18" ht="15" hidden="1" customHeight="1" x14ac:dyDescent="0.25">
      <c r="A63" s="71" t="s">
        <v>23</v>
      </c>
    </row>
    <row r="64" spans="1:18" ht="15" hidden="1" customHeight="1" x14ac:dyDescent="0.25">
      <c r="A64" s="72">
        <v>2013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 t="e">
        <f>AVERAGE(C64:I64)</f>
        <v>#DIV/0!</v>
      </c>
      <c r="Q64" s="86" t="e">
        <f>AVERAGE(C64:N64)</f>
        <v>#DIV/0!</v>
      </c>
      <c r="R64" s="72" t="s">
        <v>56</v>
      </c>
    </row>
    <row r="65" spans="1:18" ht="15" hidden="1" customHeight="1" x14ac:dyDescent="0.25">
      <c r="A65" s="72">
        <v>2014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 t="e">
        <f>AVERAGE(C65:I65)</f>
        <v>#DIV/0!</v>
      </c>
      <c r="Q65" s="84"/>
    </row>
    <row r="66" spans="1:18" s="85" customFormat="1" ht="15" hidden="1" customHeight="1" x14ac:dyDescent="0.25">
      <c r="A66" s="79" t="s">
        <v>13</v>
      </c>
      <c r="B66" s="80"/>
      <c r="C66" s="77">
        <f t="shared" ref="C66:I66" si="31">(C65-C64)</f>
        <v>0</v>
      </c>
      <c r="D66" s="77">
        <f t="shared" si="31"/>
        <v>0</v>
      </c>
      <c r="E66" s="77">
        <f t="shared" si="31"/>
        <v>0</v>
      </c>
      <c r="F66" s="77">
        <f t="shared" si="31"/>
        <v>0</v>
      </c>
      <c r="G66" s="30">
        <f t="shared" si="31"/>
        <v>0</v>
      </c>
      <c r="H66" s="30">
        <f t="shared" si="31"/>
        <v>0</v>
      </c>
      <c r="I66" s="30">
        <f t="shared" si="31"/>
        <v>0</v>
      </c>
      <c r="J66" s="77"/>
      <c r="K66" s="77"/>
      <c r="L66" s="77"/>
      <c r="M66" s="77"/>
      <c r="N66" s="77"/>
      <c r="O66" s="77"/>
      <c r="R66" s="79"/>
    </row>
    <row r="67" spans="1:18" ht="15" hidden="1" customHeight="1" x14ac:dyDescent="0.25">
      <c r="A67" s="72" t="s">
        <v>14</v>
      </c>
      <c r="B67" s="70"/>
      <c r="C67" s="112" t="e">
        <f t="shared" ref="C67:G67" si="32">C66/C64</f>
        <v>#DIV/0!</v>
      </c>
      <c r="D67" s="112" t="e">
        <f t="shared" si="32"/>
        <v>#DIV/0!</v>
      </c>
      <c r="E67" s="112" t="e">
        <f t="shared" si="32"/>
        <v>#DIV/0!</v>
      </c>
      <c r="F67" s="112" t="e">
        <f t="shared" si="32"/>
        <v>#DIV/0!</v>
      </c>
      <c r="G67" s="46" t="e">
        <f t="shared" si="32"/>
        <v>#DIV/0!</v>
      </c>
      <c r="H67" s="46" t="e">
        <f>H66/H64</f>
        <v>#DIV/0!</v>
      </c>
      <c r="I67" s="46" t="e">
        <f>I66/I64</f>
        <v>#DIV/0!</v>
      </c>
      <c r="J67" s="75"/>
      <c r="K67" s="75"/>
      <c r="L67" s="75"/>
      <c r="M67" s="75"/>
      <c r="N67" s="75"/>
      <c r="O67" s="73"/>
    </row>
    <row r="68" spans="1:18" s="85" customFormat="1" ht="15" hidden="1" customHeight="1" x14ac:dyDescent="0.25">
      <c r="A68" s="79" t="s">
        <v>15</v>
      </c>
      <c r="C68" s="78">
        <f>C66</f>
        <v>0</v>
      </c>
      <c r="D68" s="78">
        <f t="shared" ref="D68:I68" si="33">D66+C68</f>
        <v>0</v>
      </c>
      <c r="E68" s="78">
        <f t="shared" si="33"/>
        <v>0</v>
      </c>
      <c r="F68" s="78">
        <f t="shared" si="33"/>
        <v>0</v>
      </c>
      <c r="G68" s="48">
        <f t="shared" si="33"/>
        <v>0</v>
      </c>
      <c r="H68" s="48">
        <f t="shared" si="33"/>
        <v>0</v>
      </c>
      <c r="I68" s="48">
        <f t="shared" si="33"/>
        <v>0</v>
      </c>
      <c r="J68" s="78"/>
      <c r="K68" s="78"/>
      <c r="L68" s="78"/>
      <c r="M68" s="78"/>
      <c r="N68" s="78"/>
      <c r="O68" s="78"/>
      <c r="R68" s="79"/>
    </row>
    <row r="69" spans="1:18" ht="15" hidden="1" customHeight="1" x14ac:dyDescent="0.25">
      <c r="A69" s="72" t="s">
        <v>16</v>
      </c>
      <c r="C69" s="113" t="e">
        <f>C68/C64</f>
        <v>#DIV/0!</v>
      </c>
      <c r="D69" s="113" t="e">
        <f>(D68)/SUM(C64:D64)</f>
        <v>#DIV/0!</v>
      </c>
      <c r="E69" s="113" t="e">
        <f>(E68)/SUM(C64:E64)</f>
        <v>#DIV/0!</v>
      </c>
      <c r="F69" s="113" t="e">
        <f>(F68)/SUM(C64:F64)</f>
        <v>#DIV/0!</v>
      </c>
      <c r="G69" s="113" t="e">
        <f>(G68)/SUM(C64:G64)</f>
        <v>#DIV/0!</v>
      </c>
      <c r="H69" s="113" t="e">
        <f>(H68)/SUM(C64:H64)</f>
        <v>#DIV/0!</v>
      </c>
      <c r="I69" s="113" t="e">
        <f>(I68)/SUM(C64:I64)</f>
        <v>#DIV/0!</v>
      </c>
      <c r="J69" s="76"/>
      <c r="K69" s="76"/>
      <c r="L69" s="76"/>
      <c r="M69" s="76"/>
      <c r="N69" s="76"/>
      <c r="O69" s="76"/>
    </row>
    <row r="70" spans="1:18" ht="7.5" hidden="1" customHeight="1" x14ac:dyDescent="0.25"/>
    <row r="71" spans="1:18" ht="15" hidden="1" customHeight="1" x14ac:dyDescent="0.25">
      <c r="A71" s="71" t="s">
        <v>24</v>
      </c>
    </row>
    <row r="72" spans="1:18" ht="15" hidden="1" customHeight="1" x14ac:dyDescent="0.25">
      <c r="A72" s="72">
        <v>2013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 t="e">
        <f>AVERAGE(C72:I72)</f>
        <v>#DIV/0!</v>
      </c>
      <c r="Q72" s="86" t="e">
        <f>AVERAGE(C72:N72)</f>
        <v>#DIV/0!</v>
      </c>
      <c r="R72" s="72" t="s">
        <v>56</v>
      </c>
    </row>
    <row r="73" spans="1:18" ht="15" hidden="1" customHeight="1" x14ac:dyDescent="0.25">
      <c r="A73" s="72">
        <v>2014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 t="e">
        <f>AVERAGE(C73:I73)</f>
        <v>#DIV/0!</v>
      </c>
      <c r="Q73" s="84"/>
    </row>
    <row r="74" spans="1:18" s="85" customFormat="1" ht="15" hidden="1" customHeight="1" x14ac:dyDescent="0.25">
      <c r="A74" s="79" t="s">
        <v>13</v>
      </c>
      <c r="B74" s="80"/>
      <c r="C74" s="77">
        <f t="shared" ref="C74:I74" si="34">(C73-C72)</f>
        <v>0</v>
      </c>
      <c r="D74" s="77">
        <f t="shared" si="34"/>
        <v>0</v>
      </c>
      <c r="E74" s="77">
        <f t="shared" si="34"/>
        <v>0</v>
      </c>
      <c r="F74" s="77">
        <f t="shared" si="34"/>
        <v>0</v>
      </c>
      <c r="G74" s="30">
        <f t="shared" si="34"/>
        <v>0</v>
      </c>
      <c r="H74" s="30">
        <f t="shared" si="34"/>
        <v>0</v>
      </c>
      <c r="I74" s="30">
        <f t="shared" si="34"/>
        <v>0</v>
      </c>
      <c r="J74" s="77"/>
      <c r="K74" s="77"/>
      <c r="L74" s="77"/>
      <c r="M74" s="77"/>
      <c r="N74" s="77"/>
      <c r="O74" s="77"/>
      <c r="R74" s="79"/>
    </row>
    <row r="75" spans="1:18" ht="15" hidden="1" customHeight="1" x14ac:dyDescent="0.25">
      <c r="A75" s="72" t="s">
        <v>14</v>
      </c>
      <c r="B75" s="70"/>
      <c r="C75" s="112" t="e">
        <f t="shared" ref="C75:I75" si="35">C74/C72</f>
        <v>#DIV/0!</v>
      </c>
      <c r="D75" s="112" t="e">
        <f t="shared" si="35"/>
        <v>#DIV/0!</v>
      </c>
      <c r="E75" s="112" t="e">
        <f t="shared" si="35"/>
        <v>#DIV/0!</v>
      </c>
      <c r="F75" s="81" t="e">
        <f t="shared" si="35"/>
        <v>#DIV/0!</v>
      </c>
      <c r="G75" s="46" t="e">
        <f t="shared" si="35"/>
        <v>#DIV/0!</v>
      </c>
      <c r="H75" s="46" t="e">
        <f t="shared" si="35"/>
        <v>#DIV/0!</v>
      </c>
      <c r="I75" s="46" t="e">
        <f t="shared" si="35"/>
        <v>#DIV/0!</v>
      </c>
      <c r="J75" s="75"/>
      <c r="K75" s="75"/>
      <c r="L75" s="75"/>
      <c r="M75" s="75"/>
      <c r="N75" s="75"/>
      <c r="O75" s="73"/>
    </row>
    <row r="76" spans="1:18" s="85" customFormat="1" ht="15" hidden="1" customHeight="1" x14ac:dyDescent="0.25">
      <c r="A76" s="79" t="s">
        <v>15</v>
      </c>
      <c r="C76" s="78">
        <f>C74</f>
        <v>0</v>
      </c>
      <c r="D76" s="78">
        <f t="shared" ref="D76:I76" si="36">D74+C76</f>
        <v>0</v>
      </c>
      <c r="E76" s="78">
        <f t="shared" si="36"/>
        <v>0</v>
      </c>
      <c r="F76" s="78">
        <f t="shared" si="36"/>
        <v>0</v>
      </c>
      <c r="G76" s="116">
        <f t="shared" si="36"/>
        <v>0</v>
      </c>
      <c r="H76" s="116">
        <f t="shared" si="36"/>
        <v>0</v>
      </c>
      <c r="I76" s="116">
        <f t="shared" si="36"/>
        <v>0</v>
      </c>
      <c r="J76" s="78"/>
      <c r="K76" s="78"/>
      <c r="L76" s="78"/>
      <c r="M76" s="78"/>
      <c r="N76" s="78"/>
      <c r="O76" s="78"/>
      <c r="R76" s="79"/>
    </row>
    <row r="77" spans="1:18" ht="15" hidden="1" customHeight="1" x14ac:dyDescent="0.25">
      <c r="A77" s="72" t="s">
        <v>16</v>
      </c>
      <c r="C77" s="113" t="e">
        <f>C76/C72</f>
        <v>#DIV/0!</v>
      </c>
      <c r="D77" s="113" t="e">
        <f>(D76)/SUM(C72:D72)</f>
        <v>#DIV/0!</v>
      </c>
      <c r="E77" s="113" t="e">
        <f>(E76)/SUM(C72:E72)</f>
        <v>#DIV/0!</v>
      </c>
      <c r="F77" s="113" t="e">
        <f>(F76)/SUM(C72:F72)</f>
        <v>#DIV/0!</v>
      </c>
      <c r="G77" s="113" t="e">
        <f>(G76)/SUM(C72:G72)</f>
        <v>#DIV/0!</v>
      </c>
      <c r="H77" s="113" t="e">
        <f>(H76)/SUM(C72:H72)</f>
        <v>#DIV/0!</v>
      </c>
      <c r="I77" s="113" t="e">
        <f>(I76)/SUM(C72:I72)</f>
        <v>#DIV/0!</v>
      </c>
      <c r="J77" s="76"/>
      <c r="K77" s="76"/>
      <c r="L77" s="76"/>
      <c r="M77" s="76"/>
      <c r="N77" s="76"/>
      <c r="O77" s="76"/>
    </row>
    <row r="78" spans="1:18" ht="7.5" hidden="1" customHeight="1" x14ac:dyDescent="0.25"/>
    <row r="79" spans="1:18" ht="15" hidden="1" customHeight="1" x14ac:dyDescent="0.25">
      <c r="A79" s="71" t="s">
        <v>25</v>
      </c>
    </row>
    <row r="80" spans="1:18" ht="15" hidden="1" customHeight="1" x14ac:dyDescent="0.25">
      <c r="A80" s="72">
        <v>2013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6" t="e">
        <f>AVERAGE(C80:I80)</f>
        <v>#DIV/0!</v>
      </c>
      <c r="Q80" s="86" t="e">
        <f>AVERAGE(C80:N80)</f>
        <v>#DIV/0!</v>
      </c>
      <c r="R80" s="72" t="s">
        <v>56</v>
      </c>
    </row>
    <row r="81" spans="1:18" ht="15" hidden="1" customHeight="1" x14ac:dyDescent="0.25">
      <c r="A81" s="72">
        <v>2014</v>
      </c>
      <c r="C81" s="84"/>
      <c r="D81" s="84"/>
      <c r="E81" s="84"/>
      <c r="F81" s="84"/>
      <c r="G81" s="10"/>
      <c r="H81" s="84"/>
      <c r="I81" s="84"/>
      <c r="J81" s="84"/>
      <c r="K81" s="84"/>
      <c r="L81" s="84"/>
      <c r="M81" s="84"/>
      <c r="N81" s="84"/>
      <c r="O81" s="86" t="e">
        <f>AVERAGE(C81:I81)</f>
        <v>#DIV/0!</v>
      </c>
      <c r="Q81" s="84"/>
    </row>
    <row r="82" spans="1:18" ht="15" hidden="1" customHeight="1" x14ac:dyDescent="0.25">
      <c r="A82" s="72" t="s">
        <v>26</v>
      </c>
      <c r="C82" s="23">
        <f t="shared" ref="C82:I82" si="37">(C81+C73+C65)/C97</f>
        <v>0</v>
      </c>
      <c r="D82" s="23">
        <f t="shared" si="37"/>
        <v>0</v>
      </c>
      <c r="E82" s="23">
        <f t="shared" si="37"/>
        <v>0</v>
      </c>
      <c r="F82" s="23">
        <f t="shared" si="37"/>
        <v>0</v>
      </c>
      <c r="G82" s="23">
        <f t="shared" si="37"/>
        <v>0</v>
      </c>
      <c r="H82" s="23">
        <f t="shared" si="37"/>
        <v>0</v>
      </c>
      <c r="I82" s="23">
        <f t="shared" si="37"/>
        <v>0</v>
      </c>
      <c r="J82" s="6"/>
      <c r="K82" s="6"/>
      <c r="L82" s="6"/>
      <c r="M82" s="6"/>
      <c r="N82" s="6"/>
      <c r="O82" s="7"/>
      <c r="Q82" s="88"/>
    </row>
    <row r="83" spans="1:18" s="85" customFormat="1" ht="15" hidden="1" customHeight="1" x14ac:dyDescent="0.25">
      <c r="A83" s="79" t="s">
        <v>13</v>
      </c>
      <c r="B83" s="80"/>
      <c r="C83" s="77">
        <f t="shared" ref="C83:I83" si="38">(C81-C80)</f>
        <v>0</v>
      </c>
      <c r="D83" s="77">
        <f t="shared" si="38"/>
        <v>0</v>
      </c>
      <c r="E83" s="77">
        <f t="shared" si="38"/>
        <v>0</v>
      </c>
      <c r="F83" s="77">
        <f t="shared" si="38"/>
        <v>0</v>
      </c>
      <c r="G83" s="77">
        <f t="shared" si="38"/>
        <v>0</v>
      </c>
      <c r="H83" s="77">
        <f t="shared" si="38"/>
        <v>0</v>
      </c>
      <c r="I83" s="77">
        <f t="shared" si="38"/>
        <v>0</v>
      </c>
      <c r="J83" s="77"/>
      <c r="K83" s="77"/>
      <c r="L83" s="77"/>
      <c r="M83" s="77"/>
      <c r="N83" s="77"/>
      <c r="O83" s="77"/>
      <c r="R83" s="79"/>
    </row>
    <row r="84" spans="1:18" ht="15" hidden="1" customHeight="1" x14ac:dyDescent="0.25">
      <c r="A84" s="72" t="s">
        <v>14</v>
      </c>
      <c r="B84" s="70"/>
      <c r="C84" s="74" t="e">
        <f t="shared" ref="C84:I84" si="39">C83/C80</f>
        <v>#DIV/0!</v>
      </c>
      <c r="D84" s="81" t="e">
        <f t="shared" si="39"/>
        <v>#DIV/0!</v>
      </c>
      <c r="E84" s="74" t="e">
        <f t="shared" si="39"/>
        <v>#DIV/0!</v>
      </c>
      <c r="F84" s="74" t="e">
        <f t="shared" si="39"/>
        <v>#DIV/0!</v>
      </c>
      <c r="G84" s="81" t="e">
        <f t="shared" si="39"/>
        <v>#DIV/0!</v>
      </c>
      <c r="H84" s="81" t="e">
        <f t="shared" si="39"/>
        <v>#DIV/0!</v>
      </c>
      <c r="I84" s="81" t="e">
        <f t="shared" si="39"/>
        <v>#DIV/0!</v>
      </c>
      <c r="J84" s="75"/>
      <c r="K84" s="75"/>
      <c r="L84" s="75"/>
      <c r="M84" s="75"/>
      <c r="N84" s="75"/>
      <c r="O84" s="73"/>
    </row>
    <row r="85" spans="1:18" s="85" customFormat="1" ht="15" hidden="1" customHeight="1" x14ac:dyDescent="0.25">
      <c r="A85" s="79" t="s">
        <v>15</v>
      </c>
      <c r="C85" s="78">
        <f>C83</f>
        <v>0</v>
      </c>
      <c r="D85" s="78">
        <f t="shared" ref="D85:I85" si="40">D83+C85</f>
        <v>0</v>
      </c>
      <c r="E85" s="78">
        <f t="shared" si="40"/>
        <v>0</v>
      </c>
      <c r="F85" s="78">
        <f t="shared" si="40"/>
        <v>0</v>
      </c>
      <c r="G85" s="78">
        <f t="shared" si="40"/>
        <v>0</v>
      </c>
      <c r="H85" s="78">
        <f t="shared" si="40"/>
        <v>0</v>
      </c>
      <c r="I85" s="78">
        <f t="shared" si="40"/>
        <v>0</v>
      </c>
      <c r="J85" s="78"/>
      <c r="K85" s="78"/>
      <c r="L85" s="78"/>
      <c r="M85" s="78"/>
      <c r="N85" s="78"/>
      <c r="O85" s="78"/>
      <c r="R85" s="79"/>
    </row>
    <row r="86" spans="1:18" ht="15" hidden="1" customHeight="1" x14ac:dyDescent="0.25">
      <c r="A86" s="72" t="s">
        <v>16</v>
      </c>
      <c r="C86" s="113" t="e">
        <f>C85/C80</f>
        <v>#DIV/0!</v>
      </c>
      <c r="D86" s="113" t="e">
        <f>(D85)/SUM(C80:D80)</f>
        <v>#DIV/0!</v>
      </c>
      <c r="E86" s="113" t="e">
        <f>(E85)/SUM(C80:E80)</f>
        <v>#DIV/0!</v>
      </c>
      <c r="F86" s="113" t="e">
        <f>(F85)/SUM(C80:F80)</f>
        <v>#DIV/0!</v>
      </c>
      <c r="G86" s="52" t="e">
        <f>(G85)/SUM(C80:G80)</f>
        <v>#DIV/0!</v>
      </c>
      <c r="H86" s="82" t="e">
        <f>(H85)/SUM(C80:H80)</f>
        <v>#DIV/0!</v>
      </c>
      <c r="I86" s="82" t="e">
        <f>(I85)/SUM(C80:I80)</f>
        <v>#DIV/0!</v>
      </c>
      <c r="J86" s="76"/>
      <c r="K86" s="76"/>
      <c r="L86" s="76"/>
      <c r="M86" s="76"/>
      <c r="N86" s="76"/>
      <c r="O86" s="76"/>
    </row>
    <row r="87" spans="1:18" ht="12.75" hidden="1" customHeight="1" x14ac:dyDescent="0.25"/>
    <row r="88" spans="1:18" ht="14.25" hidden="1" customHeight="1" x14ac:dyDescent="0.25">
      <c r="A88" s="71" t="s">
        <v>27</v>
      </c>
    </row>
    <row r="89" spans="1:18" ht="14.25" hidden="1" customHeight="1" x14ac:dyDescent="0.25">
      <c r="A89" s="26">
        <v>2014</v>
      </c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28">
        <f>SUM(C89)</f>
        <v>0</v>
      </c>
      <c r="P89" s="90"/>
      <c r="Q89" s="28">
        <f t="shared" ref="Q89:Q90" si="41">SUM(C89:N89)</f>
        <v>0</v>
      </c>
    </row>
    <row r="90" spans="1:18" ht="14.25" hidden="1" customHeight="1" x14ac:dyDescent="0.25">
      <c r="A90" s="26">
        <v>2015</v>
      </c>
      <c r="C90" s="89"/>
      <c r="D90" s="89"/>
      <c r="E90" s="89"/>
      <c r="F90" s="89"/>
      <c r="G90" s="10"/>
      <c r="H90" s="84"/>
      <c r="I90" s="84"/>
      <c r="J90" s="84"/>
      <c r="K90" s="84"/>
      <c r="L90" s="84"/>
      <c r="M90" s="84"/>
      <c r="N90" s="84"/>
      <c r="O90" s="28">
        <f>SUM(C90:N90)</f>
        <v>0</v>
      </c>
      <c r="Q90" s="28">
        <f t="shared" si="41"/>
        <v>0</v>
      </c>
    </row>
    <row r="91" spans="1:18" ht="14.25" hidden="1" customHeight="1" x14ac:dyDescent="0.25">
      <c r="A91" s="79" t="s">
        <v>13</v>
      </c>
      <c r="B91" s="80"/>
      <c r="C91" s="115">
        <f>(C90-C89)</f>
        <v>0</v>
      </c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77"/>
      <c r="P91" s="85"/>
      <c r="Q91" s="85"/>
    </row>
    <row r="92" spans="1:18" ht="14.25" hidden="1" customHeight="1" x14ac:dyDescent="0.25">
      <c r="A92" s="72" t="s">
        <v>14</v>
      </c>
      <c r="B92" s="70"/>
      <c r="C92" s="112" t="e">
        <f>C91/C89</f>
        <v>#DIV/0!</v>
      </c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73"/>
    </row>
    <row r="93" spans="1:18" ht="14.25" hidden="1" customHeight="1" x14ac:dyDescent="0.25">
      <c r="A93" s="79" t="s">
        <v>15</v>
      </c>
      <c r="B93" s="85"/>
      <c r="C93" s="116">
        <f>C91</f>
        <v>0</v>
      </c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78"/>
      <c r="P93" s="85"/>
      <c r="Q93" s="85"/>
    </row>
    <row r="94" spans="1:18" ht="14.25" hidden="1" customHeight="1" x14ac:dyDescent="0.25">
      <c r="A94" s="72" t="s">
        <v>16</v>
      </c>
      <c r="C94" s="113" t="e">
        <f>C93/C89</f>
        <v>#DIV/0!</v>
      </c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76"/>
    </row>
    <row r="95" spans="1:18" ht="13.5" customHeight="1" x14ac:dyDescent="0.25"/>
    <row r="97" spans="3:11" ht="12.75" customHeight="1" x14ac:dyDescent="0.25">
      <c r="C97" s="5">
        <v>131</v>
      </c>
      <c r="D97" s="84">
        <v>130</v>
      </c>
      <c r="E97" s="5">
        <v>117</v>
      </c>
      <c r="F97" s="84">
        <v>136</v>
      </c>
      <c r="G97" s="84">
        <v>119</v>
      </c>
      <c r="H97" s="10">
        <v>124</v>
      </c>
      <c r="I97" s="5">
        <v>130</v>
      </c>
      <c r="J97" s="5"/>
      <c r="K97" s="5"/>
    </row>
  </sheetData>
  <mergeCells count="1">
    <mergeCell ref="C4:O4"/>
  </mergeCells>
  <conditionalFormatting sqref="C92">
    <cfRule type="cellIs" dxfId="175" priority="108" operator="lessThan">
      <formula>0</formula>
    </cfRule>
  </conditionalFormatting>
  <conditionalFormatting sqref="D92:J92">
    <cfRule type="cellIs" dxfId="174" priority="107" operator="lessThan">
      <formula>0</formula>
    </cfRule>
  </conditionalFormatting>
  <conditionalFormatting sqref="C94:D94">
    <cfRule type="cellIs" dxfId="173" priority="106" operator="lessThan">
      <formula>0</formula>
    </cfRule>
  </conditionalFormatting>
  <conditionalFormatting sqref="E94:J94">
    <cfRule type="cellIs" dxfId="172" priority="105" operator="lessThan">
      <formula>0</formula>
    </cfRule>
  </conditionalFormatting>
  <conditionalFormatting sqref="J11">
    <cfRule type="cellIs" dxfId="171" priority="104" operator="lessThan">
      <formula>0</formula>
    </cfRule>
  </conditionalFormatting>
  <conditionalFormatting sqref="J13">
    <cfRule type="cellIs" dxfId="170" priority="103" operator="lessThan">
      <formula>0</formula>
    </cfRule>
  </conditionalFormatting>
  <conditionalFormatting sqref="J51">
    <cfRule type="cellIs" dxfId="169" priority="102" operator="lessThan">
      <formula>0</formula>
    </cfRule>
  </conditionalFormatting>
  <conditionalFormatting sqref="J53">
    <cfRule type="cellIs" dxfId="168" priority="101" operator="lessThan">
      <formula>0</formula>
    </cfRule>
  </conditionalFormatting>
  <conditionalFormatting sqref="C11">
    <cfRule type="cellIs" dxfId="167" priority="100" operator="lessThan">
      <formula>0</formula>
    </cfRule>
  </conditionalFormatting>
  <conditionalFormatting sqref="C13">
    <cfRule type="cellIs" dxfId="166" priority="99" operator="lessThan">
      <formula>0</formula>
    </cfRule>
  </conditionalFormatting>
  <conditionalFormatting sqref="J11">
    <cfRule type="cellIs" dxfId="165" priority="96" operator="lessThan">
      <formula>0</formula>
    </cfRule>
  </conditionalFormatting>
  <conditionalFormatting sqref="J13">
    <cfRule type="cellIs" dxfId="164" priority="95" operator="lessThan">
      <formula>0</formula>
    </cfRule>
  </conditionalFormatting>
  <conditionalFormatting sqref="C51">
    <cfRule type="cellIs" dxfId="163" priority="94" operator="lessThan">
      <formula>0</formula>
    </cfRule>
  </conditionalFormatting>
  <conditionalFormatting sqref="C53">
    <cfRule type="cellIs" dxfId="162" priority="93" operator="lessThan">
      <formula>0</formula>
    </cfRule>
  </conditionalFormatting>
  <conditionalFormatting sqref="D51">
    <cfRule type="cellIs" dxfId="161" priority="92" operator="lessThan">
      <formula>0</formula>
    </cfRule>
  </conditionalFormatting>
  <conditionalFormatting sqref="D53">
    <cfRule type="cellIs" dxfId="160" priority="91" operator="lessThan">
      <formula>0</formula>
    </cfRule>
  </conditionalFormatting>
  <conditionalFormatting sqref="E51:J51">
    <cfRule type="cellIs" dxfId="159" priority="90" operator="lessThan">
      <formula>0</formula>
    </cfRule>
  </conditionalFormatting>
  <conditionalFormatting sqref="E53:J53">
    <cfRule type="cellIs" dxfId="158" priority="89" operator="lessThan">
      <formula>0</formula>
    </cfRule>
  </conditionalFormatting>
  <conditionalFormatting sqref="K92">
    <cfRule type="cellIs" dxfId="157" priority="88" operator="lessThan">
      <formula>0</formula>
    </cfRule>
  </conditionalFormatting>
  <conditionalFormatting sqref="K94">
    <cfRule type="cellIs" dxfId="156" priority="87" operator="lessThan">
      <formula>0</formula>
    </cfRule>
  </conditionalFormatting>
  <conditionalFormatting sqref="K11">
    <cfRule type="cellIs" dxfId="155" priority="86" operator="lessThan">
      <formula>0</formula>
    </cfRule>
  </conditionalFormatting>
  <conditionalFormatting sqref="K13">
    <cfRule type="cellIs" dxfId="154" priority="85" operator="lessThan">
      <formula>0</formula>
    </cfRule>
  </conditionalFormatting>
  <conditionalFormatting sqref="K11">
    <cfRule type="cellIs" dxfId="153" priority="84" operator="lessThan">
      <formula>0</formula>
    </cfRule>
  </conditionalFormatting>
  <conditionalFormatting sqref="K13">
    <cfRule type="cellIs" dxfId="152" priority="83" operator="lessThan">
      <formula>0</formula>
    </cfRule>
  </conditionalFormatting>
  <conditionalFormatting sqref="K51">
    <cfRule type="cellIs" dxfId="151" priority="82" operator="lessThan">
      <formula>0</formula>
    </cfRule>
  </conditionalFormatting>
  <conditionalFormatting sqref="K53">
    <cfRule type="cellIs" dxfId="150" priority="81" operator="lessThan">
      <formula>0</formula>
    </cfRule>
  </conditionalFormatting>
  <conditionalFormatting sqref="K51">
    <cfRule type="cellIs" dxfId="149" priority="80" operator="lessThan">
      <formula>0</formula>
    </cfRule>
  </conditionalFormatting>
  <conditionalFormatting sqref="K53">
    <cfRule type="cellIs" dxfId="148" priority="79" operator="lessThan">
      <formula>0</formula>
    </cfRule>
  </conditionalFormatting>
  <conditionalFormatting sqref="L11">
    <cfRule type="cellIs" dxfId="147" priority="78" operator="lessThan">
      <formula>0</formula>
    </cfRule>
  </conditionalFormatting>
  <conditionalFormatting sqref="L13">
    <cfRule type="cellIs" dxfId="146" priority="77" operator="lessThan">
      <formula>0</formula>
    </cfRule>
  </conditionalFormatting>
  <conditionalFormatting sqref="L11">
    <cfRule type="cellIs" dxfId="145" priority="76" operator="lessThan">
      <formula>0</formula>
    </cfRule>
  </conditionalFormatting>
  <conditionalFormatting sqref="L13">
    <cfRule type="cellIs" dxfId="144" priority="75" operator="lessThan">
      <formula>0</formula>
    </cfRule>
  </conditionalFormatting>
  <conditionalFormatting sqref="L92">
    <cfRule type="cellIs" dxfId="143" priority="74" operator="lessThan">
      <formula>0</formula>
    </cfRule>
  </conditionalFormatting>
  <conditionalFormatting sqref="L94">
    <cfRule type="cellIs" dxfId="142" priority="73" operator="lessThan">
      <formula>0</formula>
    </cfRule>
  </conditionalFormatting>
  <conditionalFormatting sqref="M11">
    <cfRule type="cellIs" dxfId="141" priority="72" operator="lessThan">
      <formula>0</formula>
    </cfRule>
  </conditionalFormatting>
  <conditionalFormatting sqref="M13">
    <cfRule type="cellIs" dxfId="140" priority="71" operator="lessThan">
      <formula>0</formula>
    </cfRule>
  </conditionalFormatting>
  <conditionalFormatting sqref="M11">
    <cfRule type="cellIs" dxfId="139" priority="70" operator="lessThan">
      <formula>0</formula>
    </cfRule>
  </conditionalFormatting>
  <conditionalFormatting sqref="M13">
    <cfRule type="cellIs" dxfId="138" priority="69" operator="lessThan">
      <formula>0</formula>
    </cfRule>
  </conditionalFormatting>
  <conditionalFormatting sqref="M92">
    <cfRule type="cellIs" dxfId="137" priority="68" operator="lessThan">
      <formula>0</formula>
    </cfRule>
  </conditionalFormatting>
  <conditionalFormatting sqref="M94">
    <cfRule type="cellIs" dxfId="136" priority="67" operator="lessThan">
      <formula>0</formula>
    </cfRule>
  </conditionalFormatting>
  <conditionalFormatting sqref="N11">
    <cfRule type="cellIs" dxfId="135" priority="66" operator="lessThan">
      <formula>0</formula>
    </cfRule>
  </conditionalFormatting>
  <conditionalFormatting sqref="N13">
    <cfRule type="cellIs" dxfId="134" priority="65" operator="lessThan">
      <formula>0</formula>
    </cfRule>
  </conditionalFormatting>
  <conditionalFormatting sqref="N11">
    <cfRule type="cellIs" dxfId="133" priority="64" operator="lessThan">
      <formula>0</formula>
    </cfRule>
  </conditionalFormatting>
  <conditionalFormatting sqref="N13">
    <cfRule type="cellIs" dxfId="132" priority="63" operator="lessThan">
      <formula>0</formula>
    </cfRule>
  </conditionalFormatting>
  <conditionalFormatting sqref="N92">
    <cfRule type="cellIs" dxfId="131" priority="62" operator="lessThan">
      <formula>0</formula>
    </cfRule>
  </conditionalFormatting>
  <conditionalFormatting sqref="N94">
    <cfRule type="cellIs" dxfId="130" priority="61" operator="lessThan">
      <formula>0</formula>
    </cfRule>
  </conditionalFormatting>
  <conditionalFormatting sqref="D11">
    <cfRule type="cellIs" dxfId="129" priority="60" operator="lessThan">
      <formula>0</formula>
    </cfRule>
  </conditionalFormatting>
  <conditionalFormatting sqref="D13">
    <cfRule type="cellIs" dxfId="128" priority="59" operator="lessThan">
      <formula>0</formula>
    </cfRule>
  </conditionalFormatting>
  <conditionalFormatting sqref="D19">
    <cfRule type="cellIs" dxfId="127" priority="58" operator="lessThan">
      <formula>0</formula>
    </cfRule>
  </conditionalFormatting>
  <conditionalFormatting sqref="D21">
    <cfRule type="cellIs" dxfId="126" priority="57" operator="lessThan">
      <formula>0</formula>
    </cfRule>
  </conditionalFormatting>
  <conditionalFormatting sqref="D27">
    <cfRule type="cellIs" dxfId="125" priority="56" operator="lessThan">
      <formula>0</formula>
    </cfRule>
  </conditionalFormatting>
  <conditionalFormatting sqref="D29">
    <cfRule type="cellIs" dxfId="124" priority="55" operator="lessThan">
      <formula>0</formula>
    </cfRule>
  </conditionalFormatting>
  <conditionalFormatting sqref="D35">
    <cfRule type="cellIs" dxfId="123" priority="54" operator="lessThan">
      <formula>0</formula>
    </cfRule>
  </conditionalFormatting>
  <conditionalFormatting sqref="D37">
    <cfRule type="cellIs" dxfId="122" priority="53" operator="lessThan">
      <formula>0</formula>
    </cfRule>
  </conditionalFormatting>
  <conditionalFormatting sqref="D43">
    <cfRule type="cellIs" dxfId="121" priority="52" operator="lessThan">
      <formula>0</formula>
    </cfRule>
  </conditionalFormatting>
  <conditionalFormatting sqref="D45">
    <cfRule type="cellIs" dxfId="120" priority="51" operator="lessThan">
      <formula>0</formula>
    </cfRule>
  </conditionalFormatting>
  <conditionalFormatting sqref="E43">
    <cfRule type="cellIs" dxfId="119" priority="50" operator="lessThan">
      <formula>0</formula>
    </cfRule>
  </conditionalFormatting>
  <conditionalFormatting sqref="E45">
    <cfRule type="cellIs" dxfId="118" priority="49" operator="lessThan">
      <formula>0</formula>
    </cfRule>
  </conditionalFormatting>
  <conditionalFormatting sqref="E35">
    <cfRule type="cellIs" dxfId="117" priority="48" operator="lessThan">
      <formula>0</formula>
    </cfRule>
  </conditionalFormatting>
  <conditionalFormatting sqref="E37">
    <cfRule type="cellIs" dxfId="116" priority="47" operator="lessThan">
      <formula>0</formula>
    </cfRule>
  </conditionalFormatting>
  <conditionalFormatting sqref="E27">
    <cfRule type="cellIs" dxfId="115" priority="46" operator="lessThan">
      <formula>0</formula>
    </cfRule>
  </conditionalFormatting>
  <conditionalFormatting sqref="E29">
    <cfRule type="cellIs" dxfId="114" priority="45" operator="lessThan">
      <formula>0</formula>
    </cfRule>
  </conditionalFormatting>
  <conditionalFormatting sqref="E19">
    <cfRule type="cellIs" dxfId="113" priority="44" operator="lessThan">
      <formula>0</formula>
    </cfRule>
  </conditionalFormatting>
  <conditionalFormatting sqref="E21">
    <cfRule type="cellIs" dxfId="112" priority="43" operator="lessThan">
      <formula>0</formula>
    </cfRule>
  </conditionalFormatting>
  <conditionalFormatting sqref="E11">
    <cfRule type="cellIs" dxfId="111" priority="42" operator="lessThan">
      <formula>0</formula>
    </cfRule>
  </conditionalFormatting>
  <conditionalFormatting sqref="E13">
    <cfRule type="cellIs" dxfId="110" priority="41" operator="lessThan">
      <formula>0</formula>
    </cfRule>
  </conditionalFormatting>
  <conditionalFormatting sqref="F43">
    <cfRule type="cellIs" dxfId="109" priority="40" operator="lessThan">
      <formula>0</formula>
    </cfRule>
  </conditionalFormatting>
  <conditionalFormatting sqref="F45">
    <cfRule type="cellIs" dxfId="108" priority="39" operator="lessThan">
      <formula>0</formula>
    </cfRule>
  </conditionalFormatting>
  <conditionalFormatting sqref="F35">
    <cfRule type="cellIs" dxfId="107" priority="38" operator="lessThan">
      <formula>0</formula>
    </cfRule>
  </conditionalFormatting>
  <conditionalFormatting sqref="F37">
    <cfRule type="cellIs" dxfId="106" priority="37" operator="lessThan">
      <formula>0</formula>
    </cfRule>
  </conditionalFormatting>
  <conditionalFormatting sqref="F27">
    <cfRule type="cellIs" dxfId="105" priority="36" operator="lessThan">
      <formula>0</formula>
    </cfRule>
  </conditionalFormatting>
  <conditionalFormatting sqref="F29">
    <cfRule type="cellIs" dxfId="104" priority="35" operator="lessThan">
      <formula>0</formula>
    </cfRule>
  </conditionalFormatting>
  <conditionalFormatting sqref="F19">
    <cfRule type="cellIs" dxfId="103" priority="34" operator="lessThan">
      <formula>0</formula>
    </cfRule>
  </conditionalFormatting>
  <conditionalFormatting sqref="F21">
    <cfRule type="cellIs" dxfId="102" priority="33" operator="lessThan">
      <formula>0</formula>
    </cfRule>
  </conditionalFormatting>
  <conditionalFormatting sqref="F11">
    <cfRule type="cellIs" dxfId="101" priority="32" operator="lessThan">
      <formula>0</formula>
    </cfRule>
  </conditionalFormatting>
  <conditionalFormatting sqref="F13">
    <cfRule type="cellIs" dxfId="100" priority="31" operator="lessThan">
      <formula>0</formula>
    </cfRule>
  </conditionalFormatting>
  <conditionalFormatting sqref="G11">
    <cfRule type="cellIs" dxfId="99" priority="30" operator="lessThan">
      <formula>0</formula>
    </cfRule>
  </conditionalFormatting>
  <conditionalFormatting sqref="G13">
    <cfRule type="cellIs" dxfId="98" priority="29" operator="lessThan">
      <formula>0</formula>
    </cfRule>
  </conditionalFormatting>
  <conditionalFormatting sqref="G19">
    <cfRule type="cellIs" dxfId="97" priority="28" operator="lessThan">
      <formula>0</formula>
    </cfRule>
  </conditionalFormatting>
  <conditionalFormatting sqref="G21">
    <cfRule type="cellIs" dxfId="96" priority="27" operator="lessThan">
      <formula>0</formula>
    </cfRule>
  </conditionalFormatting>
  <conditionalFormatting sqref="G27">
    <cfRule type="cellIs" dxfId="95" priority="26" operator="lessThan">
      <formula>0</formula>
    </cfRule>
  </conditionalFormatting>
  <conditionalFormatting sqref="G29">
    <cfRule type="cellIs" dxfId="94" priority="25" operator="lessThan">
      <formula>0</formula>
    </cfRule>
  </conditionalFormatting>
  <conditionalFormatting sqref="G35">
    <cfRule type="cellIs" dxfId="93" priority="24" operator="lessThan">
      <formula>0</formula>
    </cfRule>
  </conditionalFormatting>
  <conditionalFormatting sqref="G37">
    <cfRule type="cellIs" dxfId="92" priority="23" operator="lessThan">
      <formula>0</formula>
    </cfRule>
  </conditionalFormatting>
  <conditionalFormatting sqref="G43">
    <cfRule type="cellIs" dxfId="91" priority="22" operator="lessThan">
      <formula>0</formula>
    </cfRule>
  </conditionalFormatting>
  <conditionalFormatting sqref="G45">
    <cfRule type="cellIs" dxfId="90" priority="21" operator="lessThan">
      <formula>0</formula>
    </cfRule>
  </conditionalFormatting>
  <conditionalFormatting sqref="H11">
    <cfRule type="cellIs" dxfId="89" priority="20" operator="lessThan">
      <formula>0</formula>
    </cfRule>
  </conditionalFormatting>
  <conditionalFormatting sqref="H13">
    <cfRule type="cellIs" dxfId="88" priority="19" operator="lessThan">
      <formula>0</formula>
    </cfRule>
  </conditionalFormatting>
  <conditionalFormatting sqref="H19">
    <cfRule type="cellIs" dxfId="87" priority="18" operator="lessThan">
      <formula>0</formula>
    </cfRule>
  </conditionalFormatting>
  <conditionalFormatting sqref="H21">
    <cfRule type="cellIs" dxfId="86" priority="17" operator="lessThan">
      <formula>0</formula>
    </cfRule>
  </conditionalFormatting>
  <conditionalFormatting sqref="H27">
    <cfRule type="cellIs" dxfId="85" priority="16" operator="lessThan">
      <formula>0</formula>
    </cfRule>
  </conditionalFormatting>
  <conditionalFormatting sqref="H29">
    <cfRule type="cellIs" dxfId="84" priority="15" operator="lessThan">
      <formula>0</formula>
    </cfRule>
  </conditionalFormatting>
  <conditionalFormatting sqref="H35">
    <cfRule type="cellIs" dxfId="83" priority="14" operator="lessThan">
      <formula>0</formula>
    </cfRule>
  </conditionalFormatting>
  <conditionalFormatting sqref="H37">
    <cfRule type="cellIs" dxfId="82" priority="13" operator="lessThan">
      <formula>0</formula>
    </cfRule>
  </conditionalFormatting>
  <conditionalFormatting sqref="H43">
    <cfRule type="cellIs" dxfId="81" priority="12" operator="lessThan">
      <formula>0</formula>
    </cfRule>
  </conditionalFormatting>
  <conditionalFormatting sqref="H45">
    <cfRule type="cellIs" dxfId="80" priority="11" operator="lessThan">
      <formula>0</formula>
    </cfRule>
  </conditionalFormatting>
  <conditionalFormatting sqref="I11">
    <cfRule type="cellIs" dxfId="79" priority="10" operator="lessThan">
      <formula>0</formula>
    </cfRule>
  </conditionalFormatting>
  <conditionalFormatting sqref="I13">
    <cfRule type="cellIs" dxfId="78" priority="9" operator="lessThan">
      <formula>0</formula>
    </cfRule>
  </conditionalFormatting>
  <conditionalFormatting sqref="I19">
    <cfRule type="cellIs" dxfId="77" priority="8" operator="lessThan">
      <formula>0</formula>
    </cfRule>
  </conditionalFormatting>
  <conditionalFormatting sqref="I21">
    <cfRule type="cellIs" dxfId="76" priority="7" operator="lessThan">
      <formula>0</formula>
    </cfRule>
  </conditionalFormatting>
  <conditionalFormatting sqref="I27">
    <cfRule type="cellIs" dxfId="75" priority="6" operator="lessThan">
      <formula>0</formula>
    </cfRule>
  </conditionalFormatting>
  <conditionalFormatting sqref="I29">
    <cfRule type="cellIs" dxfId="74" priority="5" operator="lessThan">
      <formula>0</formula>
    </cfRule>
  </conditionalFormatting>
  <conditionalFormatting sqref="I35">
    <cfRule type="cellIs" dxfId="73" priority="4" operator="lessThan">
      <formula>0</formula>
    </cfRule>
  </conditionalFormatting>
  <conditionalFormatting sqref="I37">
    <cfRule type="cellIs" dxfId="72" priority="3" operator="lessThan">
      <formula>0</formula>
    </cfRule>
  </conditionalFormatting>
  <conditionalFormatting sqref="I43">
    <cfRule type="cellIs" dxfId="71" priority="2" operator="lessThan">
      <formula>0</formula>
    </cfRule>
  </conditionalFormatting>
  <conditionalFormatting sqref="I45">
    <cfRule type="cellIs" dxfId="70" priority="1" operator="lessThan">
      <formula>0</formula>
    </cfRule>
  </conditionalFormatting>
  <pageMargins left="0.7" right="0.7" top="0.75" bottom="0.75" header="0.3" footer="0.3"/>
  <pageSetup scale="63" orientation="landscape" r:id="rId1"/>
  <headerFooter>
    <oddFooter>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Normal="100" workbookViewId="0">
      <pane ySplit="5" topLeftCell="A6" activePane="bottomLeft" state="frozen"/>
      <selection activeCell="C9" sqref="C9"/>
      <selection pane="bottomLeft" activeCell="A6" sqref="A6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57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/>
      <c r="D8" s="15"/>
      <c r="E8" s="15"/>
      <c r="F8" s="15"/>
      <c r="G8" s="15"/>
      <c r="H8" s="15"/>
      <c r="I8" s="15"/>
      <c r="J8" s="19">
        <v>8</v>
      </c>
      <c r="K8" s="15">
        <v>24</v>
      </c>
      <c r="L8" s="15">
        <v>26</v>
      </c>
      <c r="M8" s="19">
        <v>14</v>
      </c>
      <c r="N8" s="15">
        <v>12</v>
      </c>
      <c r="O8" s="28">
        <f>SUM(C8)</f>
        <v>0</v>
      </c>
      <c r="Q8" s="28">
        <f>SUM(C8:N8)</f>
        <v>84</v>
      </c>
      <c r="R8" s="26"/>
    </row>
    <row r="9" spans="1:18" s="27" customFormat="1" ht="15" customHeight="1" x14ac:dyDescent="0.25">
      <c r="A9" s="26">
        <v>2015</v>
      </c>
      <c r="C9" s="15">
        <v>7</v>
      </c>
      <c r="D9" s="15"/>
      <c r="E9" s="15"/>
      <c r="F9" s="15"/>
      <c r="G9" s="15"/>
      <c r="H9" s="15"/>
      <c r="I9" s="19"/>
      <c r="J9" s="19"/>
      <c r="K9" s="15"/>
      <c r="L9" s="15"/>
      <c r="M9" s="19"/>
      <c r="N9" s="15"/>
      <c r="O9" s="28">
        <f>SUM(C9:N9)</f>
        <v>7</v>
      </c>
      <c r="Q9" s="28">
        <f>SUM(C9:N9)</f>
        <v>7</v>
      </c>
      <c r="R9" s="26"/>
    </row>
    <row r="10" spans="1:18" s="85" customFormat="1" ht="15" customHeight="1" x14ac:dyDescent="0.25">
      <c r="A10" s="79" t="s">
        <v>13</v>
      </c>
      <c r="B10" s="80"/>
      <c r="C10" s="77">
        <f>(C9-C8)</f>
        <v>7</v>
      </c>
      <c r="D10" s="30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R10" s="79"/>
    </row>
    <row r="11" spans="1:18" ht="15" customHeight="1" x14ac:dyDescent="0.25">
      <c r="A11" s="72" t="s">
        <v>14</v>
      </c>
      <c r="B11" s="70"/>
      <c r="C11" s="112" t="e">
        <f>C10/C8</f>
        <v>#DIV/0!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7</v>
      </c>
      <c r="D12" s="116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R12" s="79"/>
    </row>
    <row r="13" spans="1:18" ht="15" customHeight="1" x14ac:dyDescent="0.25">
      <c r="A13" s="72" t="s">
        <v>16</v>
      </c>
      <c r="C13" s="113" t="e">
        <f>C12/C8</f>
        <v>#DIV/0!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6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/>
      <c r="D16" s="15"/>
      <c r="E16" s="15"/>
      <c r="F16" s="15"/>
      <c r="G16" s="15"/>
      <c r="H16" s="15"/>
      <c r="I16" s="15"/>
      <c r="J16" s="19"/>
      <c r="K16" s="15">
        <v>3</v>
      </c>
      <c r="L16" s="15">
        <v>6</v>
      </c>
      <c r="M16" s="19">
        <v>8</v>
      </c>
      <c r="N16" s="15">
        <v>3</v>
      </c>
      <c r="O16" s="28">
        <f>SUM(C16)</f>
        <v>0</v>
      </c>
      <c r="Q16" s="28">
        <f>SUM(C16:N16)</f>
        <v>20</v>
      </c>
      <c r="R16" s="26"/>
    </row>
    <row r="17" spans="1:18" s="27" customFormat="1" ht="15" customHeight="1" x14ac:dyDescent="0.25">
      <c r="A17" s="26">
        <v>2015</v>
      </c>
      <c r="C17" s="15">
        <v>2</v>
      </c>
      <c r="D17" s="15"/>
      <c r="E17" s="15"/>
      <c r="F17" s="15"/>
      <c r="G17" s="15"/>
      <c r="H17" s="15"/>
      <c r="I17" s="15"/>
      <c r="J17" s="19"/>
      <c r="K17" s="15"/>
      <c r="L17" s="15"/>
      <c r="M17" s="19"/>
      <c r="N17" s="15"/>
      <c r="O17" s="28">
        <f>SUM(C17:N17)</f>
        <v>2</v>
      </c>
      <c r="Q17" s="28">
        <f>SUM(C17:N17)</f>
        <v>2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0">(C17-C16)</f>
        <v>2</v>
      </c>
      <c r="D18" s="30"/>
      <c r="E18" s="77"/>
      <c r="F18" s="77"/>
      <c r="G18" s="30"/>
      <c r="H18" s="30"/>
      <c r="I18" s="30"/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81" t="e">
        <f t="shared" ref="C19" si="1">C18/C16</f>
        <v>#DIV/0!</v>
      </c>
      <c r="D19" s="112"/>
      <c r="E19" s="74"/>
      <c r="F19" s="74"/>
      <c r="G19" s="46"/>
      <c r="H19" s="46"/>
      <c r="I19" s="46"/>
      <c r="J19" s="46"/>
      <c r="K19" s="46"/>
      <c r="L19" s="46"/>
      <c r="M19" s="46"/>
      <c r="N19" s="46"/>
      <c r="O19" s="73"/>
    </row>
    <row r="20" spans="1:18" s="85" customFormat="1" ht="15" customHeight="1" x14ac:dyDescent="0.25">
      <c r="A20" s="79" t="s">
        <v>15</v>
      </c>
      <c r="C20" s="78">
        <f>C18</f>
        <v>2</v>
      </c>
      <c r="D20" s="116"/>
      <c r="E20" s="78"/>
      <c r="F20" s="78"/>
      <c r="G20" s="116"/>
      <c r="H20" s="116"/>
      <c r="I20" s="116"/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82" t="e">
        <f>C20/C16</f>
        <v>#DIV/0!</v>
      </c>
      <c r="D21" s="113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123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/>
      <c r="D24" s="15"/>
      <c r="E24" s="15"/>
      <c r="F24" s="15"/>
      <c r="G24" s="15"/>
      <c r="H24" s="15"/>
      <c r="I24" s="15"/>
      <c r="J24" s="15"/>
      <c r="K24" s="15"/>
      <c r="L24" s="15">
        <v>0</v>
      </c>
      <c r="M24" s="19">
        <v>0</v>
      </c>
      <c r="N24" s="15">
        <v>0</v>
      </c>
      <c r="O24" s="28">
        <f>SUM(C24)</f>
        <v>0</v>
      </c>
      <c r="Q24" s="28">
        <f>SUM(C24:N24)</f>
        <v>0</v>
      </c>
      <c r="R24" s="26"/>
    </row>
    <row r="25" spans="1:18" s="27" customFormat="1" ht="15" customHeight="1" x14ac:dyDescent="0.25">
      <c r="A25" s="26">
        <v>2015</v>
      </c>
      <c r="C25" s="15">
        <v>1</v>
      </c>
      <c r="D25" s="15"/>
      <c r="E25" s="15"/>
      <c r="F25" s="15"/>
      <c r="G25" s="15"/>
      <c r="H25" s="15"/>
      <c r="I25" s="15"/>
      <c r="J25" s="19"/>
      <c r="K25" s="15"/>
      <c r="L25" s="15"/>
      <c r="M25" s="19"/>
      <c r="N25" s="15"/>
      <c r="O25" s="28">
        <f>SUM(C25:N25)</f>
        <v>1</v>
      </c>
      <c r="Q25" s="28">
        <f>SUM(C25:N25)</f>
        <v>1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2">(C25-C24)</f>
        <v>1</v>
      </c>
      <c r="D26" s="30"/>
      <c r="E26" s="77"/>
      <c r="F26" s="77"/>
      <c r="G26" s="30"/>
      <c r="H26" s="30"/>
      <c r="I26" s="30"/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81" t="e">
        <f t="shared" ref="C27" si="3">C26/C24</f>
        <v>#DIV/0!</v>
      </c>
      <c r="D27" s="112"/>
      <c r="E27" s="74"/>
      <c r="F27" s="74"/>
      <c r="G27" s="46"/>
      <c r="H27" s="46"/>
      <c r="I27" s="46"/>
      <c r="J27" s="46"/>
      <c r="K27" s="46"/>
      <c r="L27" s="46"/>
      <c r="M27" s="46"/>
      <c r="N27" s="46"/>
      <c r="O27" s="73"/>
    </row>
    <row r="28" spans="1:18" s="85" customFormat="1" ht="15" customHeight="1" x14ac:dyDescent="0.25">
      <c r="A28" s="79" t="s">
        <v>15</v>
      </c>
      <c r="C28" s="78">
        <f>C26</f>
        <v>1</v>
      </c>
      <c r="D28" s="116"/>
      <c r="E28" s="78"/>
      <c r="F28" s="78"/>
      <c r="G28" s="116"/>
      <c r="H28" s="116"/>
      <c r="I28" s="116"/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82" t="e">
        <f>C28/C24</f>
        <v>#DIV/0!</v>
      </c>
      <c r="D29" s="113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123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/>
      <c r="D32" s="97"/>
      <c r="E32" s="97"/>
      <c r="F32" s="97"/>
      <c r="G32" s="97"/>
      <c r="H32" s="97"/>
      <c r="I32" s="97"/>
      <c r="J32" s="97"/>
      <c r="K32" s="97"/>
      <c r="L32" s="15">
        <v>0</v>
      </c>
      <c r="M32" s="19">
        <v>0</v>
      </c>
      <c r="N32" s="15">
        <v>0</v>
      </c>
      <c r="O32" s="28">
        <f>SUM(C32)</f>
        <v>0</v>
      </c>
      <c r="Q32" s="28">
        <f>SUM(C32:N32)</f>
        <v>0</v>
      </c>
      <c r="R32" s="26"/>
    </row>
    <row r="33" spans="1:18" s="27" customFormat="1" ht="15" customHeight="1" x14ac:dyDescent="0.25">
      <c r="A33" s="26">
        <v>2015</v>
      </c>
      <c r="C33" s="97">
        <v>1</v>
      </c>
      <c r="D33" s="15"/>
      <c r="E33" s="97"/>
      <c r="F33" s="97"/>
      <c r="G33" s="15"/>
      <c r="H33" s="15"/>
      <c r="I33" s="15"/>
      <c r="J33" s="15"/>
      <c r="K33" s="15"/>
      <c r="L33" s="15"/>
      <c r="M33" s="19"/>
      <c r="N33" s="15"/>
      <c r="O33" s="28">
        <f>SUM(C33:N33)</f>
        <v>1</v>
      </c>
      <c r="Q33" s="28">
        <f>SUM(C33:N33)</f>
        <v>1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4">(C33-C32)</f>
        <v>1</v>
      </c>
      <c r="D34" s="30"/>
      <c r="E34" s="77"/>
      <c r="F34" s="77"/>
      <c r="G34" s="30"/>
      <c r="H34" s="30"/>
      <c r="I34" s="30"/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74" t="e">
        <f t="shared" ref="C35" si="5">C34/C32</f>
        <v>#DIV/0!</v>
      </c>
      <c r="D35" s="112"/>
      <c r="E35" s="81"/>
      <c r="F35" s="74"/>
      <c r="G35" s="36"/>
      <c r="H35" s="46"/>
      <c r="I35" s="46"/>
      <c r="J35" s="46"/>
      <c r="K35" s="46"/>
      <c r="L35" s="46"/>
      <c r="M35" s="46"/>
      <c r="N35" s="46"/>
      <c r="O35" s="73"/>
    </row>
    <row r="36" spans="1:18" s="85" customFormat="1" ht="15" customHeight="1" x14ac:dyDescent="0.25">
      <c r="A36" s="79" t="s">
        <v>15</v>
      </c>
      <c r="C36" s="78">
        <f>C34</f>
        <v>1</v>
      </c>
      <c r="D36" s="116"/>
      <c r="E36" s="78"/>
      <c r="F36" s="78"/>
      <c r="G36" s="116"/>
      <c r="H36" s="116"/>
      <c r="I36" s="116"/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123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/>
      <c r="D40" s="15"/>
      <c r="E40" s="15"/>
      <c r="F40" s="15"/>
      <c r="G40" s="15"/>
      <c r="H40" s="15"/>
      <c r="I40" s="15"/>
      <c r="J40" s="15"/>
      <c r="K40" s="15"/>
      <c r="L40" s="15">
        <v>0</v>
      </c>
      <c r="M40" s="19">
        <v>0</v>
      </c>
      <c r="N40" s="15">
        <v>0</v>
      </c>
      <c r="O40" s="28">
        <f>SUM(C40)</f>
        <v>0</v>
      </c>
      <c r="Q40" s="28">
        <f>SUM(C40:N40)</f>
        <v>0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9"/>
      <c r="N41" s="15"/>
      <c r="O41" s="28">
        <f>SUM(C41:N41)</f>
        <v>0</v>
      </c>
      <c r="Q41" s="28">
        <f>SUM(C41:N41)</f>
        <v>0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6">(C41-C40)</f>
        <v>0</v>
      </c>
      <c r="D42" s="30"/>
      <c r="E42" s="77"/>
      <c r="F42" s="77"/>
      <c r="G42" s="30"/>
      <c r="H42" s="30"/>
      <c r="I42" s="30"/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74" t="e">
        <f t="shared" ref="C43" si="7">C42/C40</f>
        <v>#DIV/0!</v>
      </c>
      <c r="D43" s="112"/>
      <c r="E43" s="81"/>
      <c r="F43" s="74"/>
      <c r="G43" s="46"/>
      <c r="H43" s="36"/>
      <c r="I43" s="46"/>
      <c r="J43" s="46"/>
      <c r="K43" s="46"/>
      <c r="L43" s="46"/>
      <c r="M43" s="46"/>
      <c r="N43" s="46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/>
      <c r="E44" s="78"/>
      <c r="F44" s="78"/>
      <c r="G44" s="116"/>
      <c r="H44" s="116"/>
      <c r="I44" s="116"/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123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26">
        <v>2014</v>
      </c>
      <c r="C48" s="10"/>
      <c r="D48" s="10"/>
      <c r="E48" s="10"/>
      <c r="F48" s="10"/>
      <c r="G48" s="10"/>
      <c r="H48" s="10"/>
      <c r="I48" s="10"/>
      <c r="J48" s="10">
        <v>0</v>
      </c>
      <c r="K48" s="10">
        <v>3</v>
      </c>
      <c r="L48" s="10">
        <v>14</v>
      </c>
      <c r="M48" s="10">
        <v>13</v>
      </c>
      <c r="N48" s="10">
        <v>14</v>
      </c>
      <c r="O48" s="28">
        <f>SUM(C48)</f>
        <v>0</v>
      </c>
      <c r="Q48" s="84">
        <f>SUM(C48:N48)</f>
        <v>44</v>
      </c>
    </row>
    <row r="49" spans="1:18" ht="15" customHeight="1" x14ac:dyDescent="0.25">
      <c r="A49" s="26">
        <v>2015</v>
      </c>
      <c r="C49" s="10">
        <v>11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8">
        <f>SUM(C49:N49)</f>
        <v>11</v>
      </c>
      <c r="Q49" s="28">
        <f>SUM(C49:N49)</f>
        <v>11</v>
      </c>
    </row>
    <row r="50" spans="1:18" s="85" customFormat="1" ht="15" customHeight="1" x14ac:dyDescent="0.25">
      <c r="A50" s="79" t="s">
        <v>13</v>
      </c>
      <c r="B50" s="80"/>
      <c r="C50" s="77">
        <f>(C49-C48)</f>
        <v>11</v>
      </c>
      <c r="D50" s="30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R50" s="79"/>
    </row>
    <row r="51" spans="1:18" ht="15" customHeight="1" x14ac:dyDescent="0.25">
      <c r="A51" s="72" t="s">
        <v>14</v>
      </c>
      <c r="B51" s="70"/>
      <c r="C51" s="112" t="e">
        <f>C50/C48</f>
        <v>#DIV/0!</v>
      </c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11</v>
      </c>
      <c r="D52" s="116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R52" s="79"/>
    </row>
    <row r="53" spans="1:18" ht="15" customHeight="1" x14ac:dyDescent="0.25">
      <c r="A53" s="72" t="s">
        <v>16</v>
      </c>
      <c r="C53" s="113" t="e">
        <f>C52/C48</f>
        <v>#DIV/0!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76"/>
    </row>
    <row r="54" spans="1:18" ht="7.5" customHeight="1" x14ac:dyDescent="0.25"/>
    <row r="55" spans="1:18" ht="15" hidden="1" customHeight="1" x14ac:dyDescent="0.25">
      <c r="A55" s="71" t="s">
        <v>22</v>
      </c>
    </row>
    <row r="56" spans="1:18" ht="15" hidden="1" customHeight="1" x14ac:dyDescent="0.25">
      <c r="A56" s="72">
        <v>2013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86"/>
      <c r="R56" s="72" t="s">
        <v>56</v>
      </c>
    </row>
    <row r="57" spans="1:18" ht="15" hidden="1" customHeight="1" x14ac:dyDescent="0.25">
      <c r="A57" s="72">
        <v>2014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4"/>
    </row>
    <row r="58" spans="1:18" s="85" customFormat="1" ht="15" hidden="1" customHeight="1" x14ac:dyDescent="0.25">
      <c r="A58" s="79" t="s">
        <v>13</v>
      </c>
      <c r="B58" s="80"/>
      <c r="C58" s="115">
        <f t="shared" ref="C58" si="8">(C57-C56)</f>
        <v>0</v>
      </c>
      <c r="D58" s="115"/>
      <c r="E58" s="115">
        <f t="shared" ref="E58:J58" si="9">(E57-E56)</f>
        <v>0</v>
      </c>
      <c r="F58" s="115">
        <f t="shared" si="9"/>
        <v>0</v>
      </c>
      <c r="G58" s="115">
        <f t="shared" si="9"/>
        <v>0</v>
      </c>
      <c r="H58" s="115">
        <f t="shared" si="9"/>
        <v>0</v>
      </c>
      <c r="I58" s="115">
        <f t="shared" si="9"/>
        <v>0</v>
      </c>
      <c r="J58" s="115">
        <f t="shared" si="9"/>
        <v>0</v>
      </c>
      <c r="K58" s="77"/>
      <c r="L58" s="77"/>
      <c r="M58" s="77"/>
      <c r="N58" s="77"/>
      <c r="O58" s="77"/>
      <c r="R58" s="79"/>
    </row>
    <row r="59" spans="1:18" ht="15" hidden="1" customHeight="1" x14ac:dyDescent="0.25">
      <c r="A59" s="72" t="s">
        <v>14</v>
      </c>
      <c r="B59" s="70"/>
      <c r="C59" s="36" t="e">
        <f t="shared" ref="C59" si="10">C58/C56</f>
        <v>#DIV/0!</v>
      </c>
      <c r="D59" s="36"/>
      <c r="E59" s="36" t="e">
        <f t="shared" ref="E59:J59" si="11">E58/E56</f>
        <v>#DIV/0!</v>
      </c>
      <c r="F59" s="36" t="e">
        <f t="shared" si="11"/>
        <v>#DIV/0!</v>
      </c>
      <c r="G59" s="36" t="e">
        <f t="shared" si="11"/>
        <v>#DIV/0!</v>
      </c>
      <c r="H59" s="36" t="e">
        <f t="shared" si="11"/>
        <v>#DIV/0!</v>
      </c>
      <c r="I59" s="36" t="e">
        <f t="shared" si="11"/>
        <v>#DIV/0!</v>
      </c>
      <c r="J59" s="36" t="e">
        <f t="shared" si="11"/>
        <v>#DIV/0!</v>
      </c>
      <c r="K59" s="75"/>
      <c r="L59" s="75"/>
      <c r="M59" s="75"/>
      <c r="N59" s="75"/>
      <c r="O59" s="73"/>
    </row>
    <row r="60" spans="1:18" s="85" customFormat="1" ht="15" hidden="1" customHeight="1" x14ac:dyDescent="0.25">
      <c r="A60" s="79" t="s">
        <v>15</v>
      </c>
      <c r="C60" s="116">
        <f>C58</f>
        <v>0</v>
      </c>
      <c r="D60" s="116"/>
      <c r="E60" s="116">
        <f t="shared" ref="E60" si="12">E58+D60</f>
        <v>0</v>
      </c>
      <c r="F60" s="116">
        <f t="shared" ref="F60" si="13">F58+E60</f>
        <v>0</v>
      </c>
      <c r="G60" s="116">
        <f t="shared" ref="G60" si="14">G58+F60</f>
        <v>0</v>
      </c>
      <c r="H60" s="116">
        <f t="shared" ref="H60" si="15">H58+G60</f>
        <v>0</v>
      </c>
      <c r="I60" s="116">
        <f t="shared" ref="I60" si="16">I58+H60</f>
        <v>0</v>
      </c>
      <c r="J60" s="116">
        <f t="shared" ref="J60" si="17">J58+I60</f>
        <v>0</v>
      </c>
      <c r="K60" s="78"/>
      <c r="L60" s="78"/>
      <c r="M60" s="78"/>
      <c r="N60" s="78"/>
      <c r="O60" s="78"/>
      <c r="R60" s="79"/>
    </row>
    <row r="61" spans="1:18" ht="15" hidden="1" customHeight="1" x14ac:dyDescent="0.25">
      <c r="A61" s="72" t="s">
        <v>16</v>
      </c>
      <c r="C61" s="82" t="e">
        <f>C60/C56</f>
        <v>#DIV/0!</v>
      </c>
      <c r="D61" s="82"/>
      <c r="E61" s="82" t="e">
        <f>(E60)/SUM($C56:E56)</f>
        <v>#DIV/0!</v>
      </c>
      <c r="F61" s="82" t="e">
        <f>(F60)/SUM($C56:F56)</f>
        <v>#DIV/0!</v>
      </c>
      <c r="G61" s="82" t="e">
        <f>(G60)/SUM($C56:G56)</f>
        <v>#DIV/0!</v>
      </c>
      <c r="H61" s="82" t="e">
        <f>(H60)/SUM($C56:H56)</f>
        <v>#DIV/0!</v>
      </c>
      <c r="I61" s="82" t="e">
        <f>(I60)/SUM($C56:I56)</f>
        <v>#DIV/0!</v>
      </c>
      <c r="J61" s="82" t="e">
        <f>(J60)/SUM($C56:J56)</f>
        <v>#DIV/0!</v>
      </c>
      <c r="K61" s="76"/>
      <c r="L61" s="76"/>
      <c r="M61" s="76"/>
      <c r="N61" s="76"/>
      <c r="O61" s="76"/>
    </row>
    <row r="62" spans="1:18" ht="7.5" hidden="1" customHeight="1" x14ac:dyDescent="0.25"/>
    <row r="63" spans="1:18" ht="15" hidden="1" customHeight="1" x14ac:dyDescent="0.25">
      <c r="A63" s="71" t="s">
        <v>23</v>
      </c>
    </row>
    <row r="64" spans="1:18" ht="15" hidden="1" customHeight="1" x14ac:dyDescent="0.25">
      <c r="A64" s="72">
        <v>2013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 t="e">
        <f>AVERAGE(C64:I64)</f>
        <v>#DIV/0!</v>
      </c>
      <c r="Q64" s="86" t="e">
        <f>AVERAGE(C64:N64)</f>
        <v>#DIV/0!</v>
      </c>
      <c r="R64" s="72" t="s">
        <v>56</v>
      </c>
    </row>
    <row r="65" spans="1:18" ht="15" hidden="1" customHeight="1" x14ac:dyDescent="0.25">
      <c r="A65" s="72">
        <v>2014</v>
      </c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 t="e">
        <f>AVERAGE(C65:I65)</f>
        <v>#DIV/0!</v>
      </c>
      <c r="Q65" s="84"/>
    </row>
    <row r="66" spans="1:18" s="85" customFormat="1" ht="15" hidden="1" customHeight="1" x14ac:dyDescent="0.25">
      <c r="A66" s="79" t="s">
        <v>13</v>
      </c>
      <c r="B66" s="80"/>
      <c r="C66" s="77">
        <f t="shared" ref="C66:I66" si="18">(C65-C64)</f>
        <v>0</v>
      </c>
      <c r="D66" s="77"/>
      <c r="E66" s="77">
        <f t="shared" si="18"/>
        <v>0</v>
      </c>
      <c r="F66" s="77">
        <f t="shared" si="18"/>
        <v>0</v>
      </c>
      <c r="G66" s="30">
        <f t="shared" si="18"/>
        <v>0</v>
      </c>
      <c r="H66" s="30">
        <f t="shared" si="18"/>
        <v>0</v>
      </c>
      <c r="I66" s="30">
        <f t="shared" si="18"/>
        <v>0</v>
      </c>
      <c r="J66" s="77"/>
      <c r="K66" s="77"/>
      <c r="L66" s="77"/>
      <c r="M66" s="77"/>
      <c r="N66" s="77"/>
      <c r="O66" s="77"/>
      <c r="R66" s="79"/>
    </row>
    <row r="67" spans="1:18" ht="15" hidden="1" customHeight="1" x14ac:dyDescent="0.25">
      <c r="A67" s="72" t="s">
        <v>14</v>
      </c>
      <c r="B67" s="70"/>
      <c r="C67" s="112" t="e">
        <f t="shared" ref="C67:G67" si="19">C66/C64</f>
        <v>#DIV/0!</v>
      </c>
      <c r="D67" s="112"/>
      <c r="E67" s="112" t="e">
        <f t="shared" si="19"/>
        <v>#DIV/0!</v>
      </c>
      <c r="F67" s="112" t="e">
        <f t="shared" si="19"/>
        <v>#DIV/0!</v>
      </c>
      <c r="G67" s="46" t="e">
        <f t="shared" si="19"/>
        <v>#DIV/0!</v>
      </c>
      <c r="H67" s="46" t="e">
        <f>H66/H64</f>
        <v>#DIV/0!</v>
      </c>
      <c r="I67" s="46" t="e">
        <f>I66/I64</f>
        <v>#DIV/0!</v>
      </c>
      <c r="J67" s="75"/>
      <c r="K67" s="75"/>
      <c r="L67" s="75"/>
      <c r="M67" s="75"/>
      <c r="N67" s="75"/>
      <c r="O67" s="73"/>
    </row>
    <row r="68" spans="1:18" s="85" customFormat="1" ht="15" hidden="1" customHeight="1" x14ac:dyDescent="0.25">
      <c r="A68" s="79" t="s">
        <v>15</v>
      </c>
      <c r="C68" s="78">
        <f>C66</f>
        <v>0</v>
      </c>
      <c r="D68" s="78"/>
      <c r="E68" s="78">
        <f t="shared" ref="E68:I68" si="20">E66+D68</f>
        <v>0</v>
      </c>
      <c r="F68" s="78">
        <f t="shared" si="20"/>
        <v>0</v>
      </c>
      <c r="G68" s="48">
        <f t="shared" si="20"/>
        <v>0</v>
      </c>
      <c r="H68" s="48">
        <f t="shared" si="20"/>
        <v>0</v>
      </c>
      <c r="I68" s="48">
        <f t="shared" si="20"/>
        <v>0</v>
      </c>
      <c r="J68" s="78"/>
      <c r="K68" s="78"/>
      <c r="L68" s="78"/>
      <c r="M68" s="78"/>
      <c r="N68" s="78"/>
      <c r="O68" s="78"/>
      <c r="R68" s="79"/>
    </row>
    <row r="69" spans="1:18" ht="15" hidden="1" customHeight="1" x14ac:dyDescent="0.25">
      <c r="A69" s="72" t="s">
        <v>16</v>
      </c>
      <c r="C69" s="113" t="e">
        <f>C68/C64</f>
        <v>#DIV/0!</v>
      </c>
      <c r="D69" s="113"/>
      <c r="E69" s="113" t="e">
        <f>(E68)/SUM(C64:E64)</f>
        <v>#DIV/0!</v>
      </c>
      <c r="F69" s="113" t="e">
        <f>(F68)/SUM(C64:F64)</f>
        <v>#DIV/0!</v>
      </c>
      <c r="G69" s="113" t="e">
        <f>(G68)/SUM(C64:G64)</f>
        <v>#DIV/0!</v>
      </c>
      <c r="H69" s="113" t="e">
        <f>(H68)/SUM(C64:H64)</f>
        <v>#DIV/0!</v>
      </c>
      <c r="I69" s="113" t="e">
        <f>(I68)/SUM(C64:I64)</f>
        <v>#DIV/0!</v>
      </c>
      <c r="J69" s="76"/>
      <c r="K69" s="76"/>
      <c r="L69" s="76"/>
      <c r="M69" s="76"/>
      <c r="N69" s="76"/>
      <c r="O69" s="76"/>
    </row>
    <row r="70" spans="1:18" ht="7.5" hidden="1" customHeight="1" x14ac:dyDescent="0.25"/>
    <row r="71" spans="1:18" ht="15" hidden="1" customHeight="1" x14ac:dyDescent="0.25">
      <c r="A71" s="71" t="s">
        <v>24</v>
      </c>
    </row>
    <row r="72" spans="1:18" ht="15" hidden="1" customHeight="1" x14ac:dyDescent="0.25">
      <c r="A72" s="72">
        <v>2013</v>
      </c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 t="e">
        <f>AVERAGE(C72:I72)</f>
        <v>#DIV/0!</v>
      </c>
      <c r="Q72" s="86" t="e">
        <f>AVERAGE(C72:N72)</f>
        <v>#DIV/0!</v>
      </c>
      <c r="R72" s="72" t="s">
        <v>56</v>
      </c>
    </row>
    <row r="73" spans="1:18" ht="15" hidden="1" customHeight="1" x14ac:dyDescent="0.25">
      <c r="A73" s="72">
        <v>2014</v>
      </c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 t="e">
        <f>AVERAGE(C73:I73)</f>
        <v>#DIV/0!</v>
      </c>
      <c r="Q73" s="84"/>
    </row>
    <row r="74" spans="1:18" s="85" customFormat="1" ht="15" hidden="1" customHeight="1" x14ac:dyDescent="0.25">
      <c r="A74" s="79" t="s">
        <v>13</v>
      </c>
      <c r="B74" s="80"/>
      <c r="C74" s="77">
        <f t="shared" ref="C74:I74" si="21">(C73-C72)</f>
        <v>0</v>
      </c>
      <c r="D74" s="77"/>
      <c r="E74" s="77">
        <f t="shared" si="21"/>
        <v>0</v>
      </c>
      <c r="F74" s="77">
        <f t="shared" si="21"/>
        <v>0</v>
      </c>
      <c r="G74" s="30">
        <f t="shared" si="21"/>
        <v>0</v>
      </c>
      <c r="H74" s="30">
        <f t="shared" si="21"/>
        <v>0</v>
      </c>
      <c r="I74" s="30">
        <f t="shared" si="21"/>
        <v>0</v>
      </c>
      <c r="J74" s="77"/>
      <c r="K74" s="77"/>
      <c r="L74" s="77"/>
      <c r="M74" s="77"/>
      <c r="N74" s="77"/>
      <c r="O74" s="77"/>
      <c r="R74" s="79"/>
    </row>
    <row r="75" spans="1:18" ht="15" hidden="1" customHeight="1" x14ac:dyDescent="0.25">
      <c r="A75" s="72" t="s">
        <v>14</v>
      </c>
      <c r="B75" s="70"/>
      <c r="C75" s="112" t="e">
        <f t="shared" ref="C75:I75" si="22">C74/C72</f>
        <v>#DIV/0!</v>
      </c>
      <c r="D75" s="112"/>
      <c r="E75" s="112" t="e">
        <f t="shared" si="22"/>
        <v>#DIV/0!</v>
      </c>
      <c r="F75" s="81" t="e">
        <f t="shared" si="22"/>
        <v>#DIV/0!</v>
      </c>
      <c r="G75" s="46" t="e">
        <f t="shared" si="22"/>
        <v>#DIV/0!</v>
      </c>
      <c r="H75" s="46" t="e">
        <f t="shared" si="22"/>
        <v>#DIV/0!</v>
      </c>
      <c r="I75" s="46" t="e">
        <f t="shared" si="22"/>
        <v>#DIV/0!</v>
      </c>
      <c r="J75" s="75"/>
      <c r="K75" s="75"/>
      <c r="L75" s="75"/>
      <c r="M75" s="75"/>
      <c r="N75" s="75"/>
      <c r="O75" s="73"/>
    </row>
    <row r="76" spans="1:18" s="85" customFormat="1" ht="15" hidden="1" customHeight="1" x14ac:dyDescent="0.25">
      <c r="A76" s="79" t="s">
        <v>15</v>
      </c>
      <c r="C76" s="78">
        <f>C74</f>
        <v>0</v>
      </c>
      <c r="D76" s="78"/>
      <c r="E76" s="78">
        <f t="shared" ref="E76:I76" si="23">E74+D76</f>
        <v>0</v>
      </c>
      <c r="F76" s="78">
        <f t="shared" si="23"/>
        <v>0</v>
      </c>
      <c r="G76" s="116">
        <f t="shared" si="23"/>
        <v>0</v>
      </c>
      <c r="H76" s="116">
        <f t="shared" si="23"/>
        <v>0</v>
      </c>
      <c r="I76" s="116">
        <f t="shared" si="23"/>
        <v>0</v>
      </c>
      <c r="J76" s="78"/>
      <c r="K76" s="78"/>
      <c r="L76" s="78"/>
      <c r="M76" s="78"/>
      <c r="N76" s="78"/>
      <c r="O76" s="78"/>
      <c r="R76" s="79"/>
    </row>
    <row r="77" spans="1:18" ht="15" hidden="1" customHeight="1" x14ac:dyDescent="0.25">
      <c r="A77" s="72" t="s">
        <v>16</v>
      </c>
      <c r="C77" s="113" t="e">
        <f>C76/C72</f>
        <v>#DIV/0!</v>
      </c>
      <c r="D77" s="113"/>
      <c r="E77" s="113" t="e">
        <f>(E76)/SUM(C72:E72)</f>
        <v>#DIV/0!</v>
      </c>
      <c r="F77" s="113" t="e">
        <f>(F76)/SUM(C72:F72)</f>
        <v>#DIV/0!</v>
      </c>
      <c r="G77" s="113" t="e">
        <f>(G76)/SUM(C72:G72)</f>
        <v>#DIV/0!</v>
      </c>
      <c r="H77" s="113" t="e">
        <f>(H76)/SUM(C72:H72)</f>
        <v>#DIV/0!</v>
      </c>
      <c r="I77" s="113" t="e">
        <f>(I76)/SUM(C72:I72)</f>
        <v>#DIV/0!</v>
      </c>
      <c r="J77" s="76"/>
      <c r="K77" s="76"/>
      <c r="L77" s="76"/>
      <c r="M77" s="76"/>
      <c r="N77" s="76"/>
      <c r="O77" s="76"/>
    </row>
    <row r="78" spans="1:18" ht="7.5" hidden="1" customHeight="1" x14ac:dyDescent="0.25"/>
    <row r="79" spans="1:18" ht="15" hidden="1" customHeight="1" x14ac:dyDescent="0.25">
      <c r="A79" s="71" t="s">
        <v>25</v>
      </c>
    </row>
    <row r="80" spans="1:18" ht="15" hidden="1" customHeight="1" x14ac:dyDescent="0.25">
      <c r="A80" s="72">
        <v>2013</v>
      </c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6" t="e">
        <f>AVERAGE(C80:I80)</f>
        <v>#DIV/0!</v>
      </c>
      <c r="Q80" s="86" t="e">
        <f>AVERAGE(C80:N80)</f>
        <v>#DIV/0!</v>
      </c>
      <c r="R80" s="72" t="s">
        <v>56</v>
      </c>
    </row>
    <row r="81" spans="1:18" ht="15" hidden="1" customHeight="1" x14ac:dyDescent="0.25">
      <c r="A81" s="72">
        <v>2014</v>
      </c>
      <c r="C81" s="84"/>
      <c r="D81" s="84"/>
      <c r="E81" s="84"/>
      <c r="F81" s="84"/>
      <c r="G81" s="10"/>
      <c r="H81" s="84"/>
      <c r="I81" s="84"/>
      <c r="J81" s="84"/>
      <c r="K81" s="84"/>
      <c r="L81" s="84"/>
      <c r="M81" s="84"/>
      <c r="N81" s="84"/>
      <c r="O81" s="86" t="e">
        <f>AVERAGE(C81:I81)</f>
        <v>#DIV/0!</v>
      </c>
      <c r="Q81" s="84"/>
    </row>
    <row r="82" spans="1:18" ht="15" hidden="1" customHeight="1" x14ac:dyDescent="0.25">
      <c r="A82" s="72" t="s">
        <v>26</v>
      </c>
      <c r="C82" s="23">
        <f t="shared" ref="C82:I82" si="24">(C81+C73+C65)/C97</f>
        <v>0</v>
      </c>
      <c r="D82" s="23"/>
      <c r="E82" s="23" t="e">
        <f t="shared" si="24"/>
        <v>#DIV/0!</v>
      </c>
      <c r="F82" s="23" t="e">
        <f t="shared" si="24"/>
        <v>#DIV/0!</v>
      </c>
      <c r="G82" s="23" t="e">
        <f t="shared" si="24"/>
        <v>#DIV/0!</v>
      </c>
      <c r="H82" s="23" t="e">
        <f t="shared" si="24"/>
        <v>#DIV/0!</v>
      </c>
      <c r="I82" s="23" t="e">
        <f t="shared" si="24"/>
        <v>#DIV/0!</v>
      </c>
      <c r="J82" s="6"/>
      <c r="K82" s="6"/>
      <c r="L82" s="6"/>
      <c r="M82" s="6"/>
      <c r="N82" s="6"/>
      <c r="O82" s="7"/>
      <c r="Q82" s="88"/>
    </row>
    <row r="83" spans="1:18" s="85" customFormat="1" ht="15" hidden="1" customHeight="1" x14ac:dyDescent="0.25">
      <c r="A83" s="79" t="s">
        <v>13</v>
      </c>
      <c r="B83" s="80"/>
      <c r="C83" s="77">
        <f t="shared" ref="C83:I83" si="25">(C81-C80)</f>
        <v>0</v>
      </c>
      <c r="D83" s="77"/>
      <c r="E83" s="77">
        <f t="shared" si="25"/>
        <v>0</v>
      </c>
      <c r="F83" s="77">
        <f t="shared" si="25"/>
        <v>0</v>
      </c>
      <c r="G83" s="77">
        <f t="shared" si="25"/>
        <v>0</v>
      </c>
      <c r="H83" s="77">
        <f t="shared" si="25"/>
        <v>0</v>
      </c>
      <c r="I83" s="77">
        <f t="shared" si="25"/>
        <v>0</v>
      </c>
      <c r="J83" s="77"/>
      <c r="K83" s="77"/>
      <c r="L83" s="77"/>
      <c r="M83" s="77"/>
      <c r="N83" s="77"/>
      <c r="O83" s="77"/>
      <c r="R83" s="79"/>
    </row>
    <row r="84" spans="1:18" ht="15" hidden="1" customHeight="1" x14ac:dyDescent="0.25">
      <c r="A84" s="72" t="s">
        <v>14</v>
      </c>
      <c r="B84" s="70"/>
      <c r="C84" s="74" t="e">
        <f t="shared" ref="C84:I84" si="26">C83/C80</f>
        <v>#DIV/0!</v>
      </c>
      <c r="D84" s="81"/>
      <c r="E84" s="74" t="e">
        <f t="shared" si="26"/>
        <v>#DIV/0!</v>
      </c>
      <c r="F84" s="74" t="e">
        <f t="shared" si="26"/>
        <v>#DIV/0!</v>
      </c>
      <c r="G84" s="81" t="e">
        <f t="shared" si="26"/>
        <v>#DIV/0!</v>
      </c>
      <c r="H84" s="81" t="e">
        <f t="shared" si="26"/>
        <v>#DIV/0!</v>
      </c>
      <c r="I84" s="81" t="e">
        <f t="shared" si="26"/>
        <v>#DIV/0!</v>
      </c>
      <c r="J84" s="75"/>
      <c r="K84" s="75"/>
      <c r="L84" s="75"/>
      <c r="M84" s="75"/>
      <c r="N84" s="75"/>
      <c r="O84" s="73"/>
    </row>
    <row r="85" spans="1:18" s="85" customFormat="1" ht="15" hidden="1" customHeight="1" x14ac:dyDescent="0.25">
      <c r="A85" s="79" t="s">
        <v>15</v>
      </c>
      <c r="C85" s="78">
        <f>C83</f>
        <v>0</v>
      </c>
      <c r="D85" s="78"/>
      <c r="E85" s="78">
        <f t="shared" ref="E85:I85" si="27">E83+D85</f>
        <v>0</v>
      </c>
      <c r="F85" s="78">
        <f t="shared" si="27"/>
        <v>0</v>
      </c>
      <c r="G85" s="78">
        <f t="shared" si="27"/>
        <v>0</v>
      </c>
      <c r="H85" s="78">
        <f t="shared" si="27"/>
        <v>0</v>
      </c>
      <c r="I85" s="78">
        <f t="shared" si="27"/>
        <v>0</v>
      </c>
      <c r="J85" s="78"/>
      <c r="K85" s="78"/>
      <c r="L85" s="78"/>
      <c r="M85" s="78"/>
      <c r="N85" s="78"/>
      <c r="O85" s="78"/>
      <c r="R85" s="79"/>
    </row>
    <row r="86" spans="1:18" ht="15" hidden="1" customHeight="1" x14ac:dyDescent="0.25">
      <c r="A86" s="72" t="s">
        <v>16</v>
      </c>
      <c r="C86" s="113" t="e">
        <f>C85/C80</f>
        <v>#DIV/0!</v>
      </c>
      <c r="D86" s="113"/>
      <c r="E86" s="113" t="e">
        <f>(E85)/SUM(C80:E80)</f>
        <v>#DIV/0!</v>
      </c>
      <c r="F86" s="113" t="e">
        <f>(F85)/SUM(C80:F80)</f>
        <v>#DIV/0!</v>
      </c>
      <c r="G86" s="52" t="e">
        <f>(G85)/SUM(C80:G80)</f>
        <v>#DIV/0!</v>
      </c>
      <c r="H86" s="82" t="e">
        <f>(H85)/SUM(C80:H80)</f>
        <v>#DIV/0!</v>
      </c>
      <c r="I86" s="82" t="e">
        <f>(I85)/SUM(C80:I80)</f>
        <v>#DIV/0!</v>
      </c>
      <c r="J86" s="76"/>
      <c r="K86" s="76"/>
      <c r="L86" s="76"/>
      <c r="M86" s="76"/>
      <c r="N86" s="76"/>
      <c r="O86" s="76"/>
    </row>
    <row r="87" spans="1:18" ht="12.75" hidden="1" customHeight="1" x14ac:dyDescent="0.25"/>
    <row r="88" spans="1:18" ht="14.25" customHeight="1" x14ac:dyDescent="0.25">
      <c r="A88" s="71" t="s">
        <v>27</v>
      </c>
    </row>
    <row r="89" spans="1:18" ht="14.25" customHeight="1" x14ac:dyDescent="0.25">
      <c r="A89" s="26">
        <v>2014</v>
      </c>
      <c r="C89" s="89"/>
      <c r="D89" s="89"/>
      <c r="E89" s="89">
        <v>2</v>
      </c>
      <c r="F89" s="89">
        <v>0</v>
      </c>
      <c r="G89" s="10">
        <v>0</v>
      </c>
      <c r="H89" s="84">
        <v>0</v>
      </c>
      <c r="I89" s="84">
        <v>0</v>
      </c>
      <c r="J89" s="84">
        <v>0</v>
      </c>
      <c r="K89" s="84">
        <v>0</v>
      </c>
      <c r="L89" s="84">
        <v>0</v>
      </c>
      <c r="M89" s="84">
        <v>0</v>
      </c>
      <c r="N89" s="84">
        <v>1</v>
      </c>
      <c r="O89" s="28">
        <f>SUM(C89)</f>
        <v>0</v>
      </c>
      <c r="P89" s="90"/>
      <c r="Q89" s="28">
        <f>SUM(C89:N89)</f>
        <v>3</v>
      </c>
    </row>
    <row r="90" spans="1:18" ht="14.25" customHeight="1" x14ac:dyDescent="0.25">
      <c r="A90" s="26">
        <v>2015</v>
      </c>
      <c r="C90" s="89">
        <v>0</v>
      </c>
      <c r="D90" s="89"/>
      <c r="E90" s="89"/>
      <c r="F90" s="89"/>
      <c r="G90" s="10"/>
      <c r="H90" s="84"/>
      <c r="I90" s="84"/>
      <c r="J90" s="84"/>
      <c r="K90" s="84"/>
      <c r="L90" s="84"/>
      <c r="M90" s="84"/>
      <c r="N90" s="84"/>
      <c r="O90" s="99">
        <f>SUM(C90:N90)</f>
        <v>0</v>
      </c>
      <c r="Q90" s="28">
        <f>SUM(C90:N90)</f>
        <v>0</v>
      </c>
    </row>
    <row r="91" spans="1:18" ht="14.25" customHeight="1" x14ac:dyDescent="0.25">
      <c r="A91" s="79" t="s">
        <v>13</v>
      </c>
      <c r="B91" s="80"/>
      <c r="C91" s="115">
        <f>(C90-C89)</f>
        <v>0</v>
      </c>
      <c r="D91" s="30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77"/>
      <c r="P91" s="85"/>
      <c r="Q91" s="85"/>
    </row>
    <row r="92" spans="1:18" ht="14.25" customHeight="1" x14ac:dyDescent="0.25">
      <c r="A92" s="72" t="s">
        <v>14</v>
      </c>
      <c r="B92" s="70"/>
      <c r="C92" s="112" t="e">
        <f>C91/C89</f>
        <v>#DIV/0!</v>
      </c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73"/>
    </row>
    <row r="93" spans="1:18" ht="14.25" customHeight="1" x14ac:dyDescent="0.25">
      <c r="A93" s="79" t="s">
        <v>15</v>
      </c>
      <c r="B93" s="85"/>
      <c r="C93" s="116">
        <f>C91</f>
        <v>0</v>
      </c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78"/>
      <c r="P93" s="85"/>
      <c r="Q93" s="85"/>
    </row>
    <row r="94" spans="1:18" ht="14.25" customHeight="1" x14ac:dyDescent="0.25">
      <c r="A94" s="72" t="s">
        <v>16</v>
      </c>
      <c r="C94" s="113" t="e">
        <f>C93/C89</f>
        <v>#DIV/0!</v>
      </c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76"/>
    </row>
    <row r="95" spans="1:18" ht="13.5" customHeight="1" x14ac:dyDescent="0.25"/>
    <row r="97" spans="3:14" ht="12.75" customHeight="1" x14ac:dyDescent="0.25">
      <c r="C97" s="5">
        <v>40</v>
      </c>
      <c r="D97" s="84"/>
      <c r="E97" s="84"/>
      <c r="F97" s="84"/>
      <c r="G97" s="84"/>
      <c r="H97" s="10"/>
      <c r="I97" s="5"/>
      <c r="J97" s="5"/>
      <c r="K97" s="5"/>
      <c r="L97" s="5"/>
      <c r="M97" s="5"/>
      <c r="N97" s="5"/>
    </row>
  </sheetData>
  <mergeCells count="1">
    <mergeCell ref="C4:O4"/>
  </mergeCells>
  <conditionalFormatting sqref="C92">
    <cfRule type="cellIs" dxfId="69" priority="74" operator="lessThan">
      <formula>0</formula>
    </cfRule>
  </conditionalFormatting>
  <conditionalFormatting sqref="E92:J92">
    <cfRule type="cellIs" dxfId="68" priority="73" operator="lessThan">
      <formula>0</formula>
    </cfRule>
  </conditionalFormatting>
  <conditionalFormatting sqref="C94">
    <cfRule type="cellIs" dxfId="67" priority="72" operator="lessThan">
      <formula>0</formula>
    </cfRule>
  </conditionalFormatting>
  <conditionalFormatting sqref="E94:J94">
    <cfRule type="cellIs" dxfId="66" priority="71" operator="lessThan">
      <formula>0</formula>
    </cfRule>
  </conditionalFormatting>
  <conditionalFormatting sqref="J11">
    <cfRule type="cellIs" dxfId="65" priority="70" operator="lessThan">
      <formula>0</formula>
    </cfRule>
  </conditionalFormatting>
  <conditionalFormatting sqref="J13">
    <cfRule type="cellIs" dxfId="64" priority="69" operator="lessThan">
      <formula>0</formula>
    </cfRule>
  </conditionalFormatting>
  <conditionalFormatting sqref="J51">
    <cfRule type="cellIs" dxfId="63" priority="68" operator="lessThan">
      <formula>0</formula>
    </cfRule>
  </conditionalFormatting>
  <conditionalFormatting sqref="J53">
    <cfRule type="cellIs" dxfId="62" priority="67" operator="lessThan">
      <formula>0</formula>
    </cfRule>
  </conditionalFormatting>
  <conditionalFormatting sqref="C11">
    <cfRule type="cellIs" dxfId="61" priority="66" operator="lessThan">
      <formula>0</formula>
    </cfRule>
  </conditionalFormatting>
  <conditionalFormatting sqref="C13">
    <cfRule type="cellIs" dxfId="60" priority="65" operator="lessThan">
      <formula>0</formula>
    </cfRule>
  </conditionalFormatting>
  <conditionalFormatting sqref="E11:J11">
    <cfRule type="cellIs" dxfId="59" priority="62" operator="lessThan">
      <formula>0</formula>
    </cfRule>
  </conditionalFormatting>
  <conditionalFormatting sqref="E13:J13">
    <cfRule type="cellIs" dxfId="58" priority="61" operator="lessThan">
      <formula>0</formula>
    </cfRule>
  </conditionalFormatting>
  <conditionalFormatting sqref="C51">
    <cfRule type="cellIs" dxfId="57" priority="60" operator="lessThan">
      <formula>0</formula>
    </cfRule>
  </conditionalFormatting>
  <conditionalFormatting sqref="C53">
    <cfRule type="cellIs" dxfId="56" priority="59" operator="lessThan">
      <formula>0</formula>
    </cfRule>
  </conditionalFormatting>
  <conditionalFormatting sqref="E51:J51">
    <cfRule type="cellIs" dxfId="55" priority="56" operator="lessThan">
      <formula>0</formula>
    </cfRule>
  </conditionalFormatting>
  <conditionalFormatting sqref="E53:J53">
    <cfRule type="cellIs" dxfId="54" priority="55" operator="lessThan">
      <formula>0</formula>
    </cfRule>
  </conditionalFormatting>
  <conditionalFormatting sqref="K92">
    <cfRule type="cellIs" dxfId="53" priority="54" operator="lessThan">
      <formula>0</formula>
    </cfRule>
  </conditionalFormatting>
  <conditionalFormatting sqref="K94">
    <cfRule type="cellIs" dxfId="52" priority="53" operator="lessThan">
      <formula>0</formula>
    </cfRule>
  </conditionalFormatting>
  <conditionalFormatting sqref="K11">
    <cfRule type="cellIs" dxfId="51" priority="52" operator="lessThan">
      <formula>0</formula>
    </cfRule>
  </conditionalFormatting>
  <conditionalFormatting sqref="K13">
    <cfRule type="cellIs" dxfId="50" priority="51" operator="lessThan">
      <formula>0</formula>
    </cfRule>
  </conditionalFormatting>
  <conditionalFormatting sqref="K11">
    <cfRule type="cellIs" dxfId="49" priority="50" operator="lessThan">
      <formula>0</formula>
    </cfRule>
  </conditionalFormatting>
  <conditionalFormatting sqref="K13">
    <cfRule type="cellIs" dxfId="48" priority="49" operator="lessThan">
      <formula>0</formula>
    </cfRule>
  </conditionalFormatting>
  <conditionalFormatting sqref="K51">
    <cfRule type="cellIs" dxfId="47" priority="48" operator="lessThan">
      <formula>0</formula>
    </cfRule>
  </conditionalFormatting>
  <conditionalFormatting sqref="K53">
    <cfRule type="cellIs" dxfId="46" priority="47" operator="lessThan">
      <formula>0</formula>
    </cfRule>
  </conditionalFormatting>
  <conditionalFormatting sqref="K51">
    <cfRule type="cellIs" dxfId="45" priority="46" operator="lessThan">
      <formula>0</formula>
    </cfRule>
  </conditionalFormatting>
  <conditionalFormatting sqref="K53">
    <cfRule type="cellIs" dxfId="44" priority="45" operator="lessThan">
      <formula>0</formula>
    </cfRule>
  </conditionalFormatting>
  <conditionalFormatting sqref="L11">
    <cfRule type="cellIs" dxfId="43" priority="44" operator="lessThan">
      <formula>0</formula>
    </cfRule>
  </conditionalFormatting>
  <conditionalFormatting sqref="L13">
    <cfRule type="cellIs" dxfId="42" priority="43" operator="lessThan">
      <formula>0</formula>
    </cfRule>
  </conditionalFormatting>
  <conditionalFormatting sqref="L11">
    <cfRule type="cellIs" dxfId="41" priority="42" operator="lessThan">
      <formula>0</formula>
    </cfRule>
  </conditionalFormatting>
  <conditionalFormatting sqref="L13">
    <cfRule type="cellIs" dxfId="40" priority="41" operator="lessThan">
      <formula>0</formula>
    </cfRule>
  </conditionalFormatting>
  <conditionalFormatting sqref="L51">
    <cfRule type="cellIs" dxfId="39" priority="40" operator="lessThan">
      <formula>0</formula>
    </cfRule>
  </conditionalFormatting>
  <conditionalFormatting sqref="L53">
    <cfRule type="cellIs" dxfId="38" priority="39" operator="lessThan">
      <formula>0</formula>
    </cfRule>
  </conditionalFormatting>
  <conditionalFormatting sqref="L51">
    <cfRule type="cellIs" dxfId="37" priority="38" operator="lessThan">
      <formula>0</formula>
    </cfRule>
  </conditionalFormatting>
  <conditionalFormatting sqref="L53">
    <cfRule type="cellIs" dxfId="36" priority="37" operator="lessThan">
      <formula>0</formula>
    </cfRule>
  </conditionalFormatting>
  <conditionalFormatting sqref="L92">
    <cfRule type="cellIs" dxfId="35" priority="36" operator="lessThan">
      <formula>0</formula>
    </cfRule>
  </conditionalFormatting>
  <conditionalFormatting sqref="L94">
    <cfRule type="cellIs" dxfId="34" priority="35" operator="lessThan">
      <formula>0</formula>
    </cfRule>
  </conditionalFormatting>
  <conditionalFormatting sqref="M11">
    <cfRule type="cellIs" dxfId="33" priority="34" operator="lessThan">
      <formula>0</formula>
    </cfRule>
  </conditionalFormatting>
  <conditionalFormatting sqref="M13">
    <cfRule type="cellIs" dxfId="32" priority="33" operator="lessThan">
      <formula>0</formula>
    </cfRule>
  </conditionalFormatting>
  <conditionalFormatting sqref="M11">
    <cfRule type="cellIs" dxfId="31" priority="32" operator="lessThan">
      <formula>0</formula>
    </cfRule>
  </conditionalFormatting>
  <conditionalFormatting sqref="M13">
    <cfRule type="cellIs" dxfId="30" priority="31" operator="lessThan">
      <formula>0</formula>
    </cfRule>
  </conditionalFormatting>
  <conditionalFormatting sqref="M51">
    <cfRule type="cellIs" dxfId="29" priority="30" operator="lessThan">
      <formula>0</formula>
    </cfRule>
  </conditionalFormatting>
  <conditionalFormatting sqref="M53">
    <cfRule type="cellIs" dxfId="28" priority="29" operator="lessThan">
      <formula>0</formula>
    </cfRule>
  </conditionalFormatting>
  <conditionalFormatting sqref="M51">
    <cfRule type="cellIs" dxfId="27" priority="28" operator="lessThan">
      <formula>0</formula>
    </cfRule>
  </conditionalFormatting>
  <conditionalFormatting sqref="M53">
    <cfRule type="cellIs" dxfId="26" priority="27" operator="lessThan">
      <formula>0</formula>
    </cfRule>
  </conditionalFormatting>
  <conditionalFormatting sqref="M92">
    <cfRule type="cellIs" dxfId="25" priority="26" operator="lessThan">
      <formula>0</formula>
    </cfRule>
  </conditionalFormatting>
  <conditionalFormatting sqref="M94">
    <cfRule type="cellIs" dxfId="24" priority="25" operator="lessThan">
      <formula>0</formula>
    </cfRule>
  </conditionalFormatting>
  <conditionalFormatting sqref="N92">
    <cfRule type="cellIs" dxfId="23" priority="24" operator="lessThan">
      <formula>0</formula>
    </cfRule>
  </conditionalFormatting>
  <conditionalFormatting sqref="N94">
    <cfRule type="cellIs" dxfId="22" priority="23" operator="lessThan">
      <formula>0</formula>
    </cfRule>
  </conditionalFormatting>
  <conditionalFormatting sqref="N11">
    <cfRule type="cellIs" dxfId="21" priority="22" operator="lessThan">
      <formula>0</formula>
    </cfRule>
  </conditionalFormatting>
  <conditionalFormatting sqref="N13">
    <cfRule type="cellIs" dxfId="20" priority="21" operator="lessThan">
      <formula>0</formula>
    </cfRule>
  </conditionalFormatting>
  <conditionalFormatting sqref="N11">
    <cfRule type="cellIs" dxfId="19" priority="20" operator="lessThan">
      <formula>0</formula>
    </cfRule>
  </conditionalFormatting>
  <conditionalFormatting sqref="N13">
    <cfRule type="cellIs" dxfId="18" priority="19" operator="lessThan">
      <formula>0</formula>
    </cfRule>
  </conditionalFormatting>
  <conditionalFormatting sqref="N51">
    <cfRule type="cellIs" dxfId="17" priority="18" operator="lessThan">
      <formula>0</formula>
    </cfRule>
  </conditionalFormatting>
  <conditionalFormatting sqref="N53">
    <cfRule type="cellIs" dxfId="16" priority="17" operator="lessThan">
      <formula>0</formula>
    </cfRule>
  </conditionalFormatting>
  <conditionalFormatting sqref="N51">
    <cfRule type="cellIs" dxfId="15" priority="16" operator="lessThan">
      <formula>0</formula>
    </cfRule>
  </conditionalFormatting>
  <conditionalFormatting sqref="N53">
    <cfRule type="cellIs" dxfId="14" priority="15" operator="lessThan">
      <formula>0</formula>
    </cfRule>
  </conditionalFormatting>
  <conditionalFormatting sqref="D11">
    <cfRule type="cellIs" dxfId="13" priority="14" operator="lessThan">
      <formula>0</formula>
    </cfRule>
  </conditionalFormatting>
  <conditionalFormatting sqref="D13">
    <cfRule type="cellIs" dxfId="12" priority="13" operator="lessThan">
      <formula>0</formula>
    </cfRule>
  </conditionalFormatting>
  <conditionalFormatting sqref="D19">
    <cfRule type="cellIs" dxfId="11" priority="12" operator="lessThan">
      <formula>0</formula>
    </cfRule>
  </conditionalFormatting>
  <conditionalFormatting sqref="D21">
    <cfRule type="cellIs" dxfId="10" priority="11" operator="lessThan">
      <formula>0</formula>
    </cfRule>
  </conditionalFormatting>
  <conditionalFormatting sqref="D27">
    <cfRule type="cellIs" dxfId="9" priority="10" operator="lessThan">
      <formula>0</formula>
    </cfRule>
  </conditionalFormatting>
  <conditionalFormatting sqref="D29">
    <cfRule type="cellIs" dxfId="8" priority="9" operator="lessThan">
      <formula>0</formula>
    </cfRule>
  </conditionalFormatting>
  <conditionalFormatting sqref="D35">
    <cfRule type="cellIs" dxfId="7" priority="8" operator="lessThan">
      <formula>0</formula>
    </cfRule>
  </conditionalFormatting>
  <conditionalFormatting sqref="D37">
    <cfRule type="cellIs" dxfId="6" priority="7" operator="lessThan">
      <formula>0</formula>
    </cfRule>
  </conditionalFormatting>
  <conditionalFormatting sqref="D43">
    <cfRule type="cellIs" dxfId="5" priority="6" operator="lessThan">
      <formula>0</formula>
    </cfRule>
  </conditionalFormatting>
  <conditionalFormatting sqref="D45">
    <cfRule type="cellIs" dxfId="4" priority="5" operator="lessThan">
      <formula>0</formula>
    </cfRule>
  </conditionalFormatting>
  <conditionalFormatting sqref="D51">
    <cfRule type="cellIs" dxfId="3" priority="4" operator="lessThan">
      <formula>0</formula>
    </cfRule>
  </conditionalFormatting>
  <conditionalFormatting sqref="D53">
    <cfRule type="cellIs" dxfId="2" priority="3" operator="lessThan">
      <formula>0</formula>
    </cfRule>
  </conditionalFormatting>
  <conditionalFormatting sqref="D92">
    <cfRule type="cellIs" dxfId="1" priority="2" operator="lessThan">
      <formula>0</formula>
    </cfRule>
  </conditionalFormatting>
  <conditionalFormatting sqref="D94">
    <cfRule type="cellIs" dxfId="0" priority="1" operator="lessThan">
      <formula>0</formula>
    </cfRule>
  </conditionalFormatting>
  <pageMargins left="0.7" right="0.7" top="0.75" bottom="0.75" header="0.3" footer="0.3"/>
  <pageSetup scale="58" orientation="landscape" r:id="rId1"/>
  <headerFooter>
    <oddFooter>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zoomScalePageLayoutView="85" workbookViewId="0">
      <pane ySplit="5" topLeftCell="A6" activePane="bottomLeft" state="frozen"/>
      <selection activeCell="G8" sqref="G8"/>
      <selection pane="bottomLeft"/>
    </sheetView>
  </sheetViews>
  <sheetFormatPr defaultRowHeight="15" x14ac:dyDescent="0.25"/>
  <cols>
    <col min="3" max="15" width="11.5703125" customWidth="1"/>
    <col min="16" max="16" width="5.42578125" customWidth="1"/>
    <col min="17" max="17" width="16.5703125" customWidth="1"/>
    <col min="18" max="18" width="9.140625" style="3"/>
  </cols>
  <sheetData>
    <row r="1" spans="1:18" ht="15.75" x14ac:dyDescent="0.25">
      <c r="A1" s="57" t="s">
        <v>29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3"/>
    </row>
    <row r="2" spans="1:18" ht="15.75" x14ac:dyDescent="0.25">
      <c r="A2" s="2" t="s">
        <v>30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3"/>
    </row>
    <row r="3" spans="1:18" ht="7.5" customHeight="1" x14ac:dyDescent="0.25">
      <c r="A3" s="63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3"/>
    </row>
    <row r="4" spans="1:18" x14ac:dyDescent="0.25">
      <c r="A4" s="63"/>
      <c r="B4" s="62"/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62"/>
      <c r="Q4" s="62"/>
      <c r="R4" s="63"/>
    </row>
    <row r="5" spans="1:18" x14ac:dyDescent="0.25">
      <c r="A5" s="63"/>
      <c r="B5" s="62"/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  <c r="R5" s="63"/>
    </row>
    <row r="6" spans="1:18" ht="7.5" customHeight="1" x14ac:dyDescent="0.25">
      <c r="A6" s="63"/>
      <c r="B6" s="6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  <c r="R6" s="63"/>
    </row>
    <row r="7" spans="1:18" x14ac:dyDescent="0.25">
      <c r="A7" s="71" t="s">
        <v>12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</row>
    <row r="8" spans="1:18" x14ac:dyDescent="0.25">
      <c r="A8" s="72">
        <v>2014</v>
      </c>
      <c r="B8" s="14"/>
      <c r="C8" s="114">
        <f>'KPI RM'!C8+'KPI EL'!C8+'KPI NI'!C8+'KPI CL'!C8+'KPI AU'!C8+'KPI CC'!C8+'KPI NS'!C8+'KPI Hinsdale'!C8</f>
        <v>317</v>
      </c>
      <c r="D8" s="114">
        <f>'KPI RM'!D8+'KPI EL'!D8+'KPI NI'!D8+'KPI CL'!D8+'KPI AU'!D8+'KPI CC'!D8+'KPI NS'!D8+'KPI Hinsdale'!D8</f>
        <v>321</v>
      </c>
      <c r="E8" s="114">
        <f>'KPI RM'!E8+'KPI EL'!E8+'KPI NI'!E8+'KPI CL'!E8+'KPI AU'!E8+'KPI CC'!E8+'KPI NS'!E8+'KPI Hinsdale'!E8</f>
        <v>464</v>
      </c>
      <c r="F8" s="114">
        <f>'KPI RM'!F8+'KPI EL'!F8+'KPI NI'!F8+'KPI CL'!F8+'KPI AU'!F8+'KPI CC'!F8+'KPI NS'!F8+'KPI Hinsdale'!F8</f>
        <v>445</v>
      </c>
      <c r="G8" s="114">
        <f>'KPI RM'!G8+'KPI EL'!G8+'KPI NI'!G8+'KPI CL'!G8+'KPI AU'!G8+'KPI CC'!G8+'KPI NS'!G8+'KPI Hinsdale'!G8</f>
        <v>370</v>
      </c>
      <c r="H8" s="114">
        <f>'KPI RM'!H8+'KPI EL'!H8+'KPI NI'!H8+'KPI CL'!H8+'KPI AU'!H8+'KPI CC'!H8+'KPI NS'!H8+'KPI Hinsdale'!H8</f>
        <v>439</v>
      </c>
      <c r="I8" s="114">
        <f>'KPI RM'!I8+'KPI EL'!I8+'KPI NI'!I8+'KPI CL'!I8+'KPI AU'!I8+'KPI CC'!I8+'KPI NS'!I8+'KPI Hinsdale'!I8</f>
        <v>424</v>
      </c>
      <c r="J8" s="114">
        <f>'KPI RM'!J8+'KPI EL'!J8+'KPI NI'!J8+'KPI CL'!J8+'KPI AU'!J8+'KPI CC'!J8+'KPI NS'!J8+'KPI Hinsdale'!J8</f>
        <v>575</v>
      </c>
      <c r="K8" s="114">
        <f>'KPI RM'!K8+'KPI EL'!K8+'KPI NI'!K8+'KPI CL'!K8+'KPI AU'!K8+'KPI CC'!K8+'KPI NS'!K8+'KPI Hinsdale'!K8</f>
        <v>451</v>
      </c>
      <c r="L8" s="114">
        <f>'KPI RM'!L8+'KPI EL'!L8+'KPI NI'!L8+'KPI CL'!L8+'KPI AU'!L8+'KPI CC'!L8+'KPI NS'!L8+'KPI Hinsdale'!L8</f>
        <v>421</v>
      </c>
      <c r="M8" s="114">
        <f>'KPI RM'!M8+'KPI EL'!M8+'KPI NI'!M8+'KPI CL'!M8+'KPI AU'!M8+'KPI CC'!M8+'KPI NS'!M8+'KPI Hinsdale'!M8</f>
        <v>486</v>
      </c>
      <c r="N8" s="114">
        <f>'KPI RM'!N8+'KPI EL'!N8+'KPI NI'!N8+'KPI CL'!N8+'KPI AU'!N8+'KPI CC'!N8+'KPI NS'!N8+'KPI Hinsdale'!N8</f>
        <v>303</v>
      </c>
      <c r="O8" s="56">
        <f>SUM(C8:I8)</f>
        <v>2780</v>
      </c>
      <c r="P8" s="14"/>
      <c r="Q8" s="54">
        <f>SUM(C8:N8)</f>
        <v>5016</v>
      </c>
      <c r="R8" s="72"/>
    </row>
    <row r="9" spans="1:18" x14ac:dyDescent="0.25">
      <c r="A9" s="72">
        <v>2015</v>
      </c>
      <c r="B9" s="14"/>
      <c r="C9" s="114">
        <f>'KPI RM'!C9+'KPI EL'!C9+'KPI NI'!C9+'KPI CL'!C9+'KPI AU'!C9+'KPI CC'!C9+'KPI NS'!C9+'KPI Hinsdale'!C9</f>
        <v>416</v>
      </c>
      <c r="D9" s="114">
        <f>'KPI RM'!D9+'KPI EL'!D9+'KPI NI'!D9+'KPI CL'!D9+'KPI AU'!D9+'KPI CC'!D9+'KPI NS'!D9</f>
        <v>289</v>
      </c>
      <c r="E9" s="114">
        <f>'KPI RM'!E9+'KPI EL'!E9+'KPI NI'!E9+'KPI CL'!E9+'KPI AU'!E9+'KPI CC'!E9+'KPI NS'!E9</f>
        <v>467</v>
      </c>
      <c r="F9" s="114">
        <f>'KPI RM'!F9+'KPI EL'!F9+'KPI NI'!F9+'KPI CL'!F9+'KPI AU'!F9+'KPI CC'!F9+'KPI NS'!F9</f>
        <v>544</v>
      </c>
      <c r="G9" s="114">
        <f>'KPI RM'!G9+'KPI EL'!G9+'KPI NI'!G9+'KPI CL'!G9+'KPI AU'!G9+'KPI CC'!G9+'KPI NS'!G9</f>
        <v>393</v>
      </c>
      <c r="H9" s="114">
        <f>'KPI RM'!H9+'KPI EL'!H9+'KPI NI'!H9+'KPI CL'!H9+'KPI AU'!H9+'KPI CC'!H9+'KPI NS'!H9</f>
        <v>326</v>
      </c>
      <c r="I9" s="114">
        <f>'KPI RM'!I9+'KPI EL'!I9+'KPI NI'!I9+'KPI CL'!I9+'KPI AU'!I9+'KPI CC'!I9+'KPI NS'!I9</f>
        <v>286</v>
      </c>
      <c r="J9" s="114"/>
      <c r="K9" s="114"/>
      <c r="L9" s="114"/>
      <c r="M9" s="114"/>
      <c r="N9" s="114"/>
      <c r="O9" s="56">
        <f>SUM(C9:N9)</f>
        <v>2721</v>
      </c>
      <c r="P9" s="14"/>
      <c r="Q9" s="54">
        <f>SUM(C9:N9)</f>
        <v>2721</v>
      </c>
      <c r="R9" s="72"/>
    </row>
    <row r="10" spans="1:18" x14ac:dyDescent="0.25">
      <c r="A10" s="79" t="s">
        <v>13</v>
      </c>
      <c r="B10" s="29"/>
      <c r="C10" s="30">
        <f t="shared" ref="C10" si="0">(C9-C8)</f>
        <v>99</v>
      </c>
      <c r="D10" s="30">
        <f t="shared" ref="D10:I10" si="1">(D9-D8)</f>
        <v>-32</v>
      </c>
      <c r="E10" s="30">
        <f t="shared" si="1"/>
        <v>3</v>
      </c>
      <c r="F10" s="30">
        <f t="shared" si="1"/>
        <v>99</v>
      </c>
      <c r="G10" s="30">
        <f t="shared" si="1"/>
        <v>23</v>
      </c>
      <c r="H10" s="30">
        <f t="shared" si="1"/>
        <v>-113</v>
      </c>
      <c r="I10" s="30">
        <f t="shared" si="1"/>
        <v>-138</v>
      </c>
      <c r="J10" s="30"/>
      <c r="K10" s="30"/>
      <c r="L10" s="30"/>
      <c r="M10" s="30"/>
      <c r="N10" s="30"/>
      <c r="O10" s="30"/>
      <c r="P10" s="31"/>
      <c r="Q10" s="31"/>
      <c r="R10" s="79"/>
    </row>
    <row r="11" spans="1:18" x14ac:dyDescent="0.25">
      <c r="A11" s="72" t="s">
        <v>14</v>
      </c>
      <c r="B11" s="17"/>
      <c r="C11" s="112">
        <f t="shared" ref="C11:H11" si="2">C10/C8</f>
        <v>0.31230283911671924</v>
      </c>
      <c r="D11" s="112">
        <f t="shared" si="2"/>
        <v>-9.9688473520249218E-2</v>
      </c>
      <c r="E11" s="112">
        <f t="shared" si="2"/>
        <v>6.4655172413793103E-3</v>
      </c>
      <c r="F11" s="112">
        <f t="shared" si="2"/>
        <v>0.22247191011235956</v>
      </c>
      <c r="G11" s="112">
        <f t="shared" si="2"/>
        <v>6.2162162162162166E-2</v>
      </c>
      <c r="H11" s="112">
        <f t="shared" si="2"/>
        <v>-0.25740318906605925</v>
      </c>
      <c r="I11" s="112">
        <f t="shared" ref="I11" si="3">I10/I8</f>
        <v>-0.32547169811320753</v>
      </c>
      <c r="J11" s="112"/>
      <c r="K11" s="112"/>
      <c r="L11" s="112"/>
      <c r="M11" s="112"/>
      <c r="N11" s="112"/>
      <c r="O11" s="18"/>
      <c r="P11" s="14"/>
      <c r="Q11" s="14"/>
      <c r="R11" s="72"/>
    </row>
    <row r="12" spans="1:18" x14ac:dyDescent="0.25">
      <c r="A12" s="79" t="s">
        <v>15</v>
      </c>
      <c r="B12" s="31"/>
      <c r="C12" s="116">
        <f>C10</f>
        <v>99</v>
      </c>
      <c r="D12" s="116">
        <f t="shared" ref="D12:I12" si="4">D10+C12</f>
        <v>67</v>
      </c>
      <c r="E12" s="116">
        <f t="shared" si="4"/>
        <v>70</v>
      </c>
      <c r="F12" s="116">
        <f t="shared" si="4"/>
        <v>169</v>
      </c>
      <c r="G12" s="116">
        <f t="shared" si="4"/>
        <v>192</v>
      </c>
      <c r="H12" s="116">
        <f t="shared" si="4"/>
        <v>79</v>
      </c>
      <c r="I12" s="116">
        <f t="shared" si="4"/>
        <v>-59</v>
      </c>
      <c r="J12" s="116"/>
      <c r="K12" s="116"/>
      <c r="L12" s="116"/>
      <c r="M12" s="116"/>
      <c r="N12" s="116"/>
      <c r="O12" s="116"/>
      <c r="P12" s="31"/>
      <c r="Q12" s="31"/>
      <c r="R12" s="79"/>
    </row>
    <row r="13" spans="1:18" x14ac:dyDescent="0.25">
      <c r="A13" s="72" t="s">
        <v>16</v>
      </c>
      <c r="B13" s="14"/>
      <c r="C13" s="113">
        <f>C12/C8</f>
        <v>0.31230283911671924</v>
      </c>
      <c r="D13" s="113">
        <f>(D12)/SUM($C8:D8)</f>
        <v>0.10501567398119123</v>
      </c>
      <c r="E13" s="113">
        <f>(E12)/SUM($C8:E8)</f>
        <v>6.3520871143375679E-2</v>
      </c>
      <c r="F13" s="113">
        <f>(F12)/SUM($C8:F8)</f>
        <v>0.1092436974789916</v>
      </c>
      <c r="G13" s="113">
        <f>(G12)/SUM($C8:G8)</f>
        <v>0.10015649452269171</v>
      </c>
      <c r="H13" s="113">
        <f>(H12)/SUM($C8:H8)</f>
        <v>3.3531409168081491E-2</v>
      </c>
      <c r="I13" s="113">
        <f>(I12)/SUM($C8:I8)</f>
        <v>-2.1223021582733814E-2</v>
      </c>
      <c r="J13" s="113"/>
      <c r="K13" s="113"/>
      <c r="L13" s="113"/>
      <c r="M13" s="113"/>
      <c r="N13" s="113"/>
      <c r="O13" s="118"/>
      <c r="P13" s="14"/>
      <c r="Q13" s="14"/>
      <c r="R13" s="72"/>
    </row>
    <row r="14" spans="1:18" ht="7.5" customHeight="1" x14ac:dyDescent="0.25">
      <c r="A14" s="7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72"/>
    </row>
    <row r="15" spans="1:18" x14ac:dyDescent="0.25">
      <c r="A15" s="71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72"/>
    </row>
    <row r="16" spans="1:18" x14ac:dyDescent="0.25">
      <c r="A16" s="72">
        <v>2014</v>
      </c>
      <c r="B16" s="14"/>
      <c r="C16" s="114">
        <f>'KPI RM'!C16+'KPI EL'!C16+'KPI NI'!C16+'KPI CL'!C16+'KPI AU'!C16+'KPI CC'!C16+'KPI NS'!C16+'KPI Hinsdale'!C16</f>
        <v>254</v>
      </c>
      <c r="D16" s="114">
        <f>'KPI RM'!D16+'KPI EL'!D16+'KPI NI'!D16+'KPI CL'!D16+'KPI AU'!D16+'KPI CC'!D16+'KPI NS'!D16+'KPI Hinsdale'!D16</f>
        <v>0</v>
      </c>
      <c r="E16" s="114">
        <f>'KPI RM'!E16+'KPI EL'!E16+'KPI NI'!E16+'KPI CL'!E16+'KPI AU'!E16+'KPI CC'!E16+'KPI NS'!E16+'KPI Hinsdale'!E16</f>
        <v>0</v>
      </c>
      <c r="F16" s="114">
        <f>'KPI RM'!F16+'KPI EL'!F16+'KPI NI'!F16+'KPI CL'!F16+'KPI AU'!F16+'KPI CC'!F16+'KPI NS'!F16+'KPI Hinsdale'!F16</f>
        <v>239</v>
      </c>
      <c r="G16" s="114">
        <f>'KPI RM'!G16+'KPI EL'!G16+'KPI NI'!G16+'KPI CL'!G16+'KPI AU'!G16+'KPI CC'!G16+'KPI NS'!G16+'KPI Hinsdale'!G16</f>
        <v>0</v>
      </c>
      <c r="H16" s="114">
        <f>'KPI RM'!H16+'KPI EL'!H16+'KPI NI'!H16+'KPI CL'!H16+'KPI AU'!H16+'KPI CC'!H16+'KPI NS'!H16+'KPI Hinsdale'!H16</f>
        <v>0</v>
      </c>
      <c r="I16" s="114">
        <f>'KPI RM'!I16+'KPI EL'!I16+'KPI NI'!I16+'KPI CL'!I16+'KPI AU'!I16+'KPI CC'!I16+'KPI NS'!I16+'KPI Hinsdale'!I16</f>
        <v>90</v>
      </c>
      <c r="J16" s="114">
        <f>'KPI RM'!J16+'KPI EL'!J16+'KPI NI'!J16+'KPI CL'!J16+'KPI AU'!J16+'KPI CC'!J16+'KPI NS'!J16+'KPI Hinsdale'!J16</f>
        <v>25</v>
      </c>
      <c r="K16" s="114">
        <f>'KPI RM'!K16+'KPI EL'!K16+'KPI NI'!K16+'KPI CL'!K16+'KPI AU'!K16+'KPI CC'!K16+'KPI NS'!K16+'KPI Hinsdale'!K16</f>
        <v>225</v>
      </c>
      <c r="L16" s="114">
        <f>'KPI RM'!L16+'KPI EL'!L16+'KPI NI'!L16+'KPI CL'!L16+'KPI AU'!L16+'KPI CC'!L16+'KPI NS'!L16+'KPI Hinsdale'!L16</f>
        <v>185</v>
      </c>
      <c r="M16" s="114">
        <f>'KPI RM'!M16+'KPI EL'!M16+'KPI NI'!M16+'KPI CL'!M16+'KPI AU'!M16+'KPI CC'!M16+'KPI NS'!M16+'KPI Hinsdale'!M16</f>
        <v>181</v>
      </c>
      <c r="N16" s="114">
        <f>'KPI RM'!N16+'KPI EL'!N16+'KPI NI'!N16+'KPI CL'!N16+'KPI AU'!N16+'KPI CC'!N16+'KPI NS'!N16+'KPI Hinsdale'!N16</f>
        <v>152</v>
      </c>
      <c r="O16" s="56">
        <f>SUM(C16:I16)</f>
        <v>583</v>
      </c>
      <c r="P16" s="14"/>
      <c r="Q16" s="54">
        <f>SUM(C16:N16)</f>
        <v>1351</v>
      </c>
      <c r="R16" s="72"/>
    </row>
    <row r="17" spans="1:18" x14ac:dyDescent="0.25">
      <c r="A17" s="72">
        <v>2015</v>
      </c>
      <c r="B17" s="14"/>
      <c r="C17" s="114">
        <f>'KPI RM'!C17+'KPI EL'!C17+'KPI NI'!C17+'KPI CL'!C17+'KPI AU'!C17+'KPI CC'!C17+'KPI NS'!C17+'KPI Hinsdale'!C17</f>
        <v>209</v>
      </c>
      <c r="D17" s="114">
        <f>'KPI RM'!D17+'KPI EL'!D17+'KPI NI'!D17+'KPI CL'!D17+'KPI AU'!D17+'KPI CC'!D17+'KPI NS'!D17</f>
        <v>160</v>
      </c>
      <c r="E17" s="114">
        <f>'KPI RM'!E17+'KPI EL'!E17+'KPI NI'!E17+'KPI CL'!E17+'KPI AU'!E17+'KPI CC'!E17+'KPI NS'!E17</f>
        <v>163</v>
      </c>
      <c r="F17" s="114">
        <f>'KPI RM'!F17+'KPI EL'!F17+'KPI NI'!F17+'KPI CL'!F17+'KPI AU'!F17+'KPI CC'!F17+'KPI NS'!F17</f>
        <v>189</v>
      </c>
      <c r="G17" s="114">
        <f>'KPI RM'!G17+'KPI EL'!G17+'KPI NI'!G17+'KPI CL'!G17+'KPI AU'!G17+'KPI CC'!G17+'KPI NS'!G17</f>
        <v>165</v>
      </c>
      <c r="H17" s="114">
        <f>'KPI RM'!H17+'KPI EL'!H17+'KPI NI'!H17+'KPI CL'!H17+'KPI AU'!H17+'KPI CC'!H17+'KPI NS'!H17</f>
        <v>126</v>
      </c>
      <c r="I17" s="114">
        <f>'KPI RM'!I17+'KPI EL'!I17+'KPI NI'!I17+'KPI CL'!I17+'KPI AU'!I17+'KPI CC'!I17+'KPI NS'!I17</f>
        <v>87</v>
      </c>
      <c r="J17" s="114"/>
      <c r="K17" s="114"/>
      <c r="L17" s="114"/>
      <c r="M17" s="114"/>
      <c r="N17" s="114"/>
      <c r="O17" s="56">
        <f>SUM(C17:N17)</f>
        <v>1099</v>
      </c>
      <c r="P17" s="14"/>
      <c r="Q17" s="54">
        <f>SUM(C17:N17)</f>
        <v>1099</v>
      </c>
      <c r="R17" s="72"/>
    </row>
    <row r="18" spans="1:18" x14ac:dyDescent="0.25">
      <c r="A18" s="79" t="s">
        <v>13</v>
      </c>
      <c r="B18" s="29"/>
      <c r="C18" s="30">
        <f t="shared" ref="C18" si="5">(C17-C16)</f>
        <v>-45</v>
      </c>
      <c r="D18" s="30">
        <f t="shared" ref="D18:I18" si="6">(D17-D16)</f>
        <v>160</v>
      </c>
      <c r="E18" s="30">
        <f t="shared" si="6"/>
        <v>163</v>
      </c>
      <c r="F18" s="30">
        <f t="shared" si="6"/>
        <v>-50</v>
      </c>
      <c r="G18" s="30">
        <f t="shared" si="6"/>
        <v>165</v>
      </c>
      <c r="H18" s="30">
        <f t="shared" si="6"/>
        <v>126</v>
      </c>
      <c r="I18" s="30">
        <f t="shared" si="6"/>
        <v>-3</v>
      </c>
      <c r="J18" s="30"/>
      <c r="K18" s="30"/>
      <c r="L18" s="30"/>
      <c r="M18" s="30"/>
      <c r="N18" s="30"/>
      <c r="O18" s="30"/>
      <c r="P18" s="31"/>
      <c r="Q18" s="31"/>
      <c r="R18" s="79"/>
    </row>
    <row r="19" spans="1:18" x14ac:dyDescent="0.25">
      <c r="A19" s="72" t="s">
        <v>14</v>
      </c>
      <c r="B19" s="17"/>
      <c r="C19" s="112">
        <f t="shared" ref="C19:H19" si="7">C18/C16</f>
        <v>-0.17716535433070865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-0.20920502092050208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-3.3333333333333333E-2</v>
      </c>
      <c r="J19" s="112"/>
      <c r="K19" s="112"/>
      <c r="L19" s="112"/>
      <c r="M19" s="112"/>
      <c r="N19" s="112"/>
      <c r="O19" s="18"/>
      <c r="P19" s="14"/>
      <c r="Q19" s="14"/>
      <c r="R19" s="72"/>
    </row>
    <row r="20" spans="1:18" x14ac:dyDescent="0.25">
      <c r="A20" s="79" t="s">
        <v>15</v>
      </c>
      <c r="B20" s="31"/>
      <c r="C20" s="116">
        <f>C18</f>
        <v>-45</v>
      </c>
      <c r="D20" s="116">
        <f t="shared" ref="D20:I20" si="9">D18+C20</f>
        <v>115</v>
      </c>
      <c r="E20" s="116">
        <f t="shared" si="9"/>
        <v>278</v>
      </c>
      <c r="F20" s="116">
        <f t="shared" si="9"/>
        <v>228</v>
      </c>
      <c r="G20" s="116">
        <f t="shared" si="9"/>
        <v>393</v>
      </c>
      <c r="H20" s="116">
        <f t="shared" si="9"/>
        <v>519</v>
      </c>
      <c r="I20" s="116">
        <f t="shared" si="9"/>
        <v>516</v>
      </c>
      <c r="J20" s="116"/>
      <c r="K20" s="116"/>
      <c r="L20" s="116"/>
      <c r="M20" s="116"/>
      <c r="N20" s="116"/>
      <c r="O20" s="116"/>
      <c r="P20" s="31"/>
      <c r="Q20" s="31"/>
      <c r="R20" s="79"/>
    </row>
    <row r="21" spans="1:18" x14ac:dyDescent="0.25">
      <c r="A21" s="72" t="s">
        <v>16</v>
      </c>
      <c r="B21" s="14"/>
      <c r="C21" s="113">
        <f>C20/C16</f>
        <v>-0.17716535433070865</v>
      </c>
      <c r="D21" s="113">
        <f>(D20)/SUM($C16:D16)</f>
        <v>0.452755905511811</v>
      </c>
      <c r="E21" s="113">
        <f>(E20)/SUM($C16:E16)</f>
        <v>1.094488188976378</v>
      </c>
      <c r="F21" s="113">
        <f>(F20)/SUM($C16:F16)</f>
        <v>0.46247464503042596</v>
      </c>
      <c r="G21" s="113">
        <f>(G20)/SUM($C16:G16)</f>
        <v>0.79716024340770786</v>
      </c>
      <c r="H21" s="113">
        <f>(H20)/SUM($C16:H16)</f>
        <v>1.052738336713996</v>
      </c>
      <c r="I21" s="113">
        <f>(I20)/SUM($C16:I16)</f>
        <v>0.88507718696397941</v>
      </c>
      <c r="J21" s="113"/>
      <c r="K21" s="113"/>
      <c r="L21" s="113"/>
      <c r="M21" s="113"/>
      <c r="N21" s="113"/>
      <c r="O21" s="119"/>
      <c r="P21" s="14"/>
      <c r="Q21" s="14"/>
      <c r="R21" s="72"/>
    </row>
    <row r="22" spans="1:18" ht="7.5" customHeight="1" x14ac:dyDescent="0.25">
      <c r="A22" s="7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72"/>
    </row>
    <row r="23" spans="1:18" s="62" customFormat="1" x14ac:dyDescent="0.25">
      <c r="A23" s="71" t="s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72"/>
    </row>
    <row r="24" spans="1:18" s="62" customFormat="1" x14ac:dyDescent="0.25">
      <c r="A24" s="72">
        <v>2014</v>
      </c>
      <c r="B24" s="14"/>
      <c r="C24" s="114">
        <f>'KPI RM'!C24+'KPI EL'!C24+'KPI NI'!C24+'KPI CL'!C24+'KPI AU'!C24+'KPI CC'!C24+'KPI NS'!C24+'KPI Hinsdale'!C24</f>
        <v>0</v>
      </c>
      <c r="D24" s="114">
        <f>'KPI RM'!D24+'KPI EL'!D24+'KPI NI'!D24+'KPI CL'!D24+'KPI AU'!D24+'KPI CC'!D24+'KPI NS'!D24+'KPI Hinsdale'!D24</f>
        <v>194</v>
      </c>
      <c r="E24" s="114">
        <f>'KPI RM'!E24+'KPI EL'!E24+'KPI NI'!E24+'KPI CL'!E24+'KPI AU'!E24+'KPI CC'!E24+'KPI NS'!E24+'KPI Hinsdale'!E24</f>
        <v>98</v>
      </c>
      <c r="F24" s="114">
        <f>'KPI RM'!F24+'KPI EL'!F24+'KPI NI'!F24+'KPI CL'!F24+'KPI AU'!F24+'KPI CC'!F24+'KPI NS'!F24+'KPI Hinsdale'!F24</f>
        <v>0</v>
      </c>
      <c r="G24" s="114">
        <f>'KPI RM'!G24+'KPI EL'!G24+'KPI NI'!G24+'KPI CL'!G24+'KPI AU'!G24+'KPI CC'!G24+'KPI NS'!G24+'KPI Hinsdale'!G24</f>
        <v>138</v>
      </c>
      <c r="H24" s="114">
        <f>'KPI RM'!H24+'KPI EL'!H24+'KPI NI'!H24+'KPI CL'!H24+'KPI AU'!H24+'KPI CC'!H24+'KPI NS'!H24+'KPI Hinsdale'!H24</f>
        <v>0</v>
      </c>
      <c r="I24" s="114">
        <f>'KPI RM'!I24+'KPI EL'!I24+'KPI NI'!I24+'KPI CL'!I24+'KPI AU'!I24+'KPI CC'!I24+'KPI NS'!I24+'KPI Hinsdale'!I24</f>
        <v>31</v>
      </c>
      <c r="J24" s="114">
        <f>'KPI RM'!J24+'KPI EL'!J24+'KPI NI'!J24+'KPI CL'!J24+'KPI AU'!J24+'KPI CC'!J24+'KPI NS'!J24+'KPI Hinsdale'!J24</f>
        <v>18</v>
      </c>
      <c r="K24" s="114">
        <f>'KPI RM'!K24+'KPI EL'!K24+'KPI NI'!K24+'KPI CL'!K24+'KPI AU'!K24+'KPI CC'!K24+'KPI NS'!K24+'KPI Hinsdale'!K24</f>
        <v>179</v>
      </c>
      <c r="L24" s="114">
        <f>'KPI RM'!L24+'KPI EL'!L24+'KPI NI'!L24+'KPI CL'!L24+'KPI AU'!L24+'KPI CC'!L24+'KPI NS'!L24+'KPI Hinsdale'!L24</f>
        <v>140</v>
      </c>
      <c r="M24" s="114">
        <f>'KPI RM'!M24+'KPI EL'!M24+'KPI NI'!M24+'KPI CL'!M24+'KPI AU'!M24+'KPI CC'!M24+'KPI NS'!M24+'KPI Hinsdale'!M24</f>
        <v>143</v>
      </c>
      <c r="N24" s="114">
        <f>'KPI RM'!N24+'KPI EL'!N24+'KPI NI'!N24+'KPI CL'!N24+'KPI AU'!N24+'KPI CC'!N24+'KPI NS'!N24+'KPI Hinsdale'!N24</f>
        <v>49</v>
      </c>
      <c r="O24" s="56">
        <f>SUM(C24:I24)</f>
        <v>461</v>
      </c>
      <c r="P24" s="14"/>
      <c r="Q24" s="54">
        <f>SUM(C24:N24)</f>
        <v>990</v>
      </c>
      <c r="R24" s="72"/>
    </row>
    <row r="25" spans="1:18" s="62" customFormat="1" x14ac:dyDescent="0.25">
      <c r="A25" s="72">
        <v>2015</v>
      </c>
      <c r="B25" s="14"/>
      <c r="C25" s="114">
        <f>'KPI RM'!C25+'KPI EL'!C25+'KPI NI'!C25+'KPI CL'!C25+'KPI AU'!C25+'KPI CC'!C25+'KPI NS'!C25+'KPI Hinsdale'!C25</f>
        <v>159</v>
      </c>
      <c r="D25" s="114">
        <f>'KPI RM'!D25+'KPI EL'!D25+'KPI NI'!D25+'KPI CL'!D25+'KPI AU'!D25+'KPI CC'!D25+'KPI NS'!D25</f>
        <v>115</v>
      </c>
      <c r="E25" s="114">
        <f>'KPI RM'!E25+'KPI EL'!E25+'KPI NI'!E25+'KPI CL'!E25+'KPI AU'!E25+'KPI CC'!E25+'KPI NS'!E25</f>
        <v>134</v>
      </c>
      <c r="F25" s="114">
        <f>'KPI RM'!F25+'KPI EL'!F25+'KPI NI'!F25+'KPI CL'!F25+'KPI AU'!F25+'KPI CC'!F25+'KPI NS'!F25</f>
        <v>101</v>
      </c>
      <c r="G25" s="114">
        <f>'KPI RM'!G25+'KPI EL'!G25+'KPI NI'!G25+'KPI CL'!G25+'KPI AU'!G25+'KPI CC'!G25+'KPI NS'!G25</f>
        <v>129</v>
      </c>
      <c r="H25" s="114">
        <f>'KPI RM'!H25+'KPI EL'!H25+'KPI NI'!H25+'KPI CL'!H25+'KPI AU'!H25+'KPI CC'!H25+'KPI NS'!H25</f>
        <v>74</v>
      </c>
      <c r="I25" s="114">
        <f>'KPI RM'!I25+'KPI EL'!I25+'KPI NI'!I25+'KPI CL'!I25+'KPI AU'!I25+'KPI CC'!I25+'KPI NS'!I25</f>
        <v>14</v>
      </c>
      <c r="J25" s="114"/>
      <c r="K25" s="114"/>
      <c r="L25" s="114"/>
      <c r="M25" s="114"/>
      <c r="N25" s="114"/>
      <c r="O25" s="56">
        <f>SUM(C25:N25)</f>
        <v>726</v>
      </c>
      <c r="P25" s="14"/>
      <c r="Q25" s="54">
        <f>SUM(C25:N25)</f>
        <v>726</v>
      </c>
      <c r="R25" s="72"/>
    </row>
    <row r="26" spans="1:18" s="62" customFormat="1" x14ac:dyDescent="0.25">
      <c r="A26" s="79" t="s">
        <v>13</v>
      </c>
      <c r="B26" s="29"/>
      <c r="C26" s="30">
        <f t="shared" ref="C26" si="10">(C25-C24)</f>
        <v>159</v>
      </c>
      <c r="D26" s="30">
        <f t="shared" ref="D26:I26" si="11">(D25-D24)</f>
        <v>-79</v>
      </c>
      <c r="E26" s="30">
        <f t="shared" si="11"/>
        <v>36</v>
      </c>
      <c r="F26" s="30">
        <f t="shared" si="11"/>
        <v>101</v>
      </c>
      <c r="G26" s="30">
        <f t="shared" si="11"/>
        <v>-9</v>
      </c>
      <c r="H26" s="30">
        <f t="shared" si="11"/>
        <v>74</v>
      </c>
      <c r="I26" s="30">
        <f t="shared" si="11"/>
        <v>-17</v>
      </c>
      <c r="J26" s="30"/>
      <c r="K26" s="30"/>
      <c r="L26" s="30"/>
      <c r="M26" s="30"/>
      <c r="N26" s="30"/>
      <c r="O26" s="30"/>
      <c r="P26" s="31"/>
      <c r="Q26" s="31"/>
      <c r="R26" s="79"/>
    </row>
    <row r="27" spans="1:18" s="62" customFormat="1" x14ac:dyDescent="0.25">
      <c r="A27" s="72" t="s">
        <v>14</v>
      </c>
      <c r="B27" s="17"/>
      <c r="C27" s="112" t="e">
        <f t="shared" ref="C27:H27" si="12">C26/C24</f>
        <v>#DIV/0!</v>
      </c>
      <c r="D27" s="112">
        <f t="shared" si="12"/>
        <v>-0.40721649484536082</v>
      </c>
      <c r="E27" s="112">
        <f t="shared" si="12"/>
        <v>0.36734693877551022</v>
      </c>
      <c r="F27" s="112" t="e">
        <f t="shared" si="12"/>
        <v>#DIV/0!</v>
      </c>
      <c r="G27" s="112">
        <f t="shared" si="12"/>
        <v>-6.5217391304347824E-2</v>
      </c>
      <c r="H27" s="112" t="e">
        <f t="shared" si="12"/>
        <v>#DIV/0!</v>
      </c>
      <c r="I27" s="112">
        <f t="shared" ref="I27" si="13">I26/I24</f>
        <v>-0.54838709677419351</v>
      </c>
      <c r="J27" s="112"/>
      <c r="K27" s="112"/>
      <c r="L27" s="112"/>
      <c r="M27" s="112"/>
      <c r="N27" s="112"/>
      <c r="O27" s="18"/>
      <c r="P27" s="14"/>
      <c r="Q27" s="14"/>
      <c r="R27" s="72"/>
    </row>
    <row r="28" spans="1:18" s="62" customFormat="1" x14ac:dyDescent="0.25">
      <c r="A28" s="79" t="s">
        <v>15</v>
      </c>
      <c r="B28" s="31"/>
      <c r="C28" s="116">
        <f>C26</f>
        <v>159</v>
      </c>
      <c r="D28" s="116">
        <f t="shared" ref="D28:I28" si="14">D26+C28</f>
        <v>80</v>
      </c>
      <c r="E28" s="116">
        <f t="shared" si="14"/>
        <v>116</v>
      </c>
      <c r="F28" s="116">
        <f t="shared" si="14"/>
        <v>217</v>
      </c>
      <c r="G28" s="116">
        <f t="shared" si="14"/>
        <v>208</v>
      </c>
      <c r="H28" s="116">
        <f t="shared" si="14"/>
        <v>282</v>
      </c>
      <c r="I28" s="116">
        <f t="shared" si="14"/>
        <v>265</v>
      </c>
      <c r="J28" s="116"/>
      <c r="K28" s="116"/>
      <c r="L28" s="116"/>
      <c r="M28" s="116"/>
      <c r="N28" s="116"/>
      <c r="O28" s="116"/>
      <c r="P28" s="31"/>
      <c r="Q28" s="31"/>
      <c r="R28" s="79"/>
    </row>
    <row r="29" spans="1:18" s="62" customFormat="1" x14ac:dyDescent="0.25">
      <c r="A29" s="72" t="s">
        <v>16</v>
      </c>
      <c r="B29" s="14"/>
      <c r="C29" s="113" t="e">
        <f>C28/C24</f>
        <v>#DIV/0!</v>
      </c>
      <c r="D29" s="113">
        <f>(D28)/SUM($C24:D24)</f>
        <v>0.41237113402061853</v>
      </c>
      <c r="E29" s="113">
        <f>(E28)/SUM($C24:E24)</f>
        <v>0.39726027397260272</v>
      </c>
      <c r="F29" s="113">
        <f>(F28)/SUM($C24:F24)</f>
        <v>0.74315068493150682</v>
      </c>
      <c r="G29" s="113">
        <f>(G28)/SUM($C24:G24)</f>
        <v>0.48372093023255813</v>
      </c>
      <c r="H29" s="113">
        <f>(H28)/SUM($C24:H24)</f>
        <v>0.65581395348837213</v>
      </c>
      <c r="I29" s="113">
        <f>(I28)/SUM($C24:I24)</f>
        <v>0.57483731019522777</v>
      </c>
      <c r="J29" s="113"/>
      <c r="K29" s="113"/>
      <c r="L29" s="113"/>
      <c r="M29" s="113"/>
      <c r="N29" s="113"/>
      <c r="O29" s="119"/>
      <c r="P29" s="14"/>
      <c r="Q29" s="14"/>
      <c r="R29" s="72"/>
    </row>
    <row r="30" spans="1:18" s="62" customFormat="1" ht="7.5" customHeight="1" x14ac:dyDescent="0.25">
      <c r="A30" s="7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72"/>
    </row>
    <row r="31" spans="1:18" x14ac:dyDescent="0.25">
      <c r="A31" s="71" t="s">
        <v>19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72"/>
    </row>
    <row r="32" spans="1:18" x14ac:dyDescent="0.25">
      <c r="A32" s="72">
        <v>2014</v>
      </c>
      <c r="B32" s="14"/>
      <c r="C32" s="114">
        <f>'KPI RM'!C32+'KPI EL'!C32+'KPI NI'!C32+'KPI CL'!C32+'KPI AU'!C32+'KPI CC'!C32+'KPI NS'!C32+'KPI Hinsdale'!C32</f>
        <v>18</v>
      </c>
      <c r="D32" s="114">
        <f>'KPI RM'!D32+'KPI EL'!D32+'KPI NI'!D32+'KPI CL'!D32+'KPI AU'!D32+'KPI CC'!D32+'KPI NS'!D32+'KPI Hinsdale'!D32</f>
        <v>14</v>
      </c>
      <c r="E32" s="114">
        <f>'KPI RM'!E32+'KPI EL'!E32+'KPI NI'!E32+'KPI CL'!E32+'KPI AU'!E32+'KPI CC'!E32+'KPI NS'!E32+'KPI Hinsdale'!E32</f>
        <v>167</v>
      </c>
      <c r="F32" s="114">
        <f>'KPI RM'!F32+'KPI EL'!F32+'KPI NI'!F32+'KPI CL'!F32+'KPI AU'!F32+'KPI CC'!F32+'KPI NS'!F32+'KPI Hinsdale'!F32</f>
        <v>40</v>
      </c>
      <c r="G32" s="114">
        <f>'KPI RM'!G32+'KPI EL'!G32+'KPI NI'!G32+'KPI CL'!G32+'KPI AU'!G32+'KPI CC'!G32+'KPI NS'!G32+'KPI Hinsdale'!G32</f>
        <v>20</v>
      </c>
      <c r="H32" s="114">
        <f>'KPI RM'!H32+'KPI EL'!H32+'KPI NI'!H32+'KPI CL'!H32+'KPI AU'!H32+'KPI CC'!H32+'KPI NS'!H32+'KPI Hinsdale'!H32</f>
        <v>102</v>
      </c>
      <c r="I32" s="114">
        <f>'KPI RM'!I32+'KPI EL'!I32+'KPI NI'!I32+'KPI CL'!I32+'KPI AU'!I32+'KPI CC'!I32+'KPI NS'!I32+'KPI Hinsdale'!I32</f>
        <v>7</v>
      </c>
      <c r="J32" s="114">
        <f>'KPI RM'!J32+'KPI EL'!J32+'KPI NI'!J32+'KPI CL'!J32+'KPI AU'!J32+'KPI CC'!J32+'KPI NS'!J32+'KPI Hinsdale'!J32</f>
        <v>33</v>
      </c>
      <c r="K32" s="114">
        <f>'KPI RM'!K32+'KPI EL'!K32+'KPI NI'!K32+'KPI CL'!K32+'KPI AU'!K32+'KPI CC'!K32+'KPI NS'!K32+'KPI Hinsdale'!K32</f>
        <v>29</v>
      </c>
      <c r="L32" s="114">
        <f>'KPI RM'!L32+'KPI EL'!L32+'KPI NI'!L32+'KPI CL'!L32+'KPI AU'!L32+'KPI CC'!L32+'KPI NS'!L32+'KPI Hinsdale'!L32</f>
        <v>69</v>
      </c>
      <c r="M32" s="114">
        <f>'KPI RM'!M32+'KPI EL'!M32+'KPI NI'!M32+'KPI CL'!M32+'KPI AU'!M32+'KPI CC'!M32+'KPI NS'!M32+'KPI Hinsdale'!M32</f>
        <v>45</v>
      </c>
      <c r="N32" s="114">
        <f>'KPI RM'!N32+'KPI EL'!N32+'KPI NI'!N32+'KPI CL'!N32+'KPI AU'!N32+'KPI CC'!N32+'KPI NS'!N32+'KPI Hinsdale'!N32</f>
        <v>48</v>
      </c>
      <c r="O32" s="56">
        <f>SUM(C32:I32)</f>
        <v>368</v>
      </c>
      <c r="P32" s="14"/>
      <c r="Q32" s="50">
        <f>SUM(C32:N32)</f>
        <v>592</v>
      </c>
      <c r="R32" s="72"/>
    </row>
    <row r="33" spans="1:18" x14ac:dyDescent="0.25">
      <c r="A33" s="72">
        <v>2015</v>
      </c>
      <c r="B33" s="14"/>
      <c r="C33" s="114">
        <f>'KPI RM'!C33+'KPI EL'!C33+'KPI NI'!C33+'KPI CL'!C33+'KPI AU'!C33+'KPI CC'!C33+'KPI NS'!C33+'KPI Hinsdale'!C33</f>
        <v>60</v>
      </c>
      <c r="D33" s="114">
        <f>'KPI RM'!D33+'KPI EL'!D33+'KPI NI'!D33+'KPI CL'!D33+'KPI AU'!D33+'KPI CC'!D33+'KPI NS'!D33</f>
        <v>80</v>
      </c>
      <c r="E33" s="114">
        <f>'KPI RM'!E33+'KPI EL'!E33+'KPI NI'!E33+'KPI CL'!E33+'KPI AU'!E33+'KPI CC'!E33+'KPI NS'!E33</f>
        <v>62</v>
      </c>
      <c r="F33" s="114">
        <f>'KPI RM'!F33+'KPI EL'!F33+'KPI NI'!F33+'KPI CL'!F33+'KPI AU'!F33+'KPI CC'!F33+'KPI NS'!F33</f>
        <v>111</v>
      </c>
      <c r="G33" s="114">
        <f>'KPI RM'!G33+'KPI EL'!G33+'KPI NI'!G33+'KPI CL'!G33+'KPI AU'!G33+'KPI CC'!G33+'KPI NS'!G33</f>
        <v>67</v>
      </c>
      <c r="H33" s="114">
        <f>'KPI RM'!H33+'KPI EL'!H33+'KPI NI'!H33+'KPI CL'!H33+'KPI AU'!H33+'KPI CC'!H33+'KPI NS'!H33</f>
        <v>64</v>
      </c>
      <c r="I33" s="114">
        <f>'KPI RM'!I33+'KPI EL'!I33+'KPI NI'!I33+'KPI CL'!I33+'KPI AU'!I33+'KPI CC'!I33+'KPI NS'!I33</f>
        <v>28</v>
      </c>
      <c r="J33" s="114"/>
      <c r="K33" s="114"/>
      <c r="L33" s="114"/>
      <c r="M33" s="114"/>
      <c r="N33" s="114"/>
      <c r="O33" s="56">
        <f>SUM(C33:N33)</f>
        <v>472</v>
      </c>
      <c r="P33" s="14"/>
      <c r="Q33" s="54">
        <f>SUM(C33:N33)</f>
        <v>472</v>
      </c>
      <c r="R33" s="72"/>
    </row>
    <row r="34" spans="1:18" x14ac:dyDescent="0.25">
      <c r="A34" s="79" t="s">
        <v>13</v>
      </c>
      <c r="B34" s="29"/>
      <c r="C34" s="30">
        <f t="shared" ref="C34" si="15">(C33-C32)</f>
        <v>42</v>
      </c>
      <c r="D34" s="30">
        <f t="shared" ref="D34:I34" si="16">(D33-D32)</f>
        <v>66</v>
      </c>
      <c r="E34" s="30">
        <f t="shared" si="16"/>
        <v>-105</v>
      </c>
      <c r="F34" s="30">
        <f t="shared" si="16"/>
        <v>71</v>
      </c>
      <c r="G34" s="30">
        <f t="shared" si="16"/>
        <v>47</v>
      </c>
      <c r="H34" s="30">
        <f t="shared" si="16"/>
        <v>-38</v>
      </c>
      <c r="I34" s="30">
        <f t="shared" si="16"/>
        <v>21</v>
      </c>
      <c r="J34" s="51"/>
      <c r="K34" s="51"/>
      <c r="L34" s="51"/>
      <c r="M34" s="51"/>
      <c r="N34" s="51"/>
      <c r="O34" s="30"/>
      <c r="P34" s="31"/>
      <c r="Q34" s="31"/>
      <c r="R34" s="79"/>
    </row>
    <row r="35" spans="1:18" x14ac:dyDescent="0.25">
      <c r="A35" s="72" t="s">
        <v>14</v>
      </c>
      <c r="B35" s="17"/>
      <c r="C35" s="112">
        <f t="shared" ref="C35:H35" si="17">C34/C32</f>
        <v>2.3333333333333335</v>
      </c>
      <c r="D35" s="112">
        <f t="shared" si="17"/>
        <v>4.7142857142857144</v>
      </c>
      <c r="E35" s="112">
        <f t="shared" si="17"/>
        <v>-0.62874251497005984</v>
      </c>
      <c r="F35" s="112">
        <f t="shared" si="17"/>
        <v>1.7749999999999999</v>
      </c>
      <c r="G35" s="112">
        <f t="shared" si="17"/>
        <v>2.35</v>
      </c>
      <c r="H35" s="112">
        <f t="shared" si="17"/>
        <v>-0.37254901960784315</v>
      </c>
      <c r="I35" s="112">
        <f t="shared" ref="I35" si="18">I34/I32</f>
        <v>3</v>
      </c>
      <c r="J35" s="112"/>
      <c r="K35" s="112"/>
      <c r="L35" s="112"/>
      <c r="M35" s="112"/>
      <c r="N35" s="112"/>
      <c r="O35" s="18"/>
      <c r="P35" s="14"/>
      <c r="Q35" s="14"/>
      <c r="R35" s="72"/>
    </row>
    <row r="36" spans="1:18" x14ac:dyDescent="0.25">
      <c r="A36" s="79" t="s">
        <v>15</v>
      </c>
      <c r="B36" s="31"/>
      <c r="C36" s="116">
        <f>C34</f>
        <v>42</v>
      </c>
      <c r="D36" s="116">
        <f t="shared" ref="D36:I36" si="19">D34+C36</f>
        <v>108</v>
      </c>
      <c r="E36" s="116">
        <f t="shared" si="19"/>
        <v>3</v>
      </c>
      <c r="F36" s="116">
        <f t="shared" si="19"/>
        <v>74</v>
      </c>
      <c r="G36" s="116">
        <f t="shared" si="19"/>
        <v>121</v>
      </c>
      <c r="H36" s="116">
        <f t="shared" si="19"/>
        <v>83</v>
      </c>
      <c r="I36" s="116">
        <f t="shared" si="19"/>
        <v>104</v>
      </c>
      <c r="J36" s="116"/>
      <c r="K36" s="116"/>
      <c r="L36" s="116"/>
      <c r="M36" s="116"/>
      <c r="N36" s="116"/>
      <c r="O36" s="116"/>
      <c r="P36" s="31"/>
      <c r="Q36" s="31"/>
      <c r="R36" s="79"/>
    </row>
    <row r="37" spans="1:18" x14ac:dyDescent="0.25">
      <c r="A37" s="72" t="s">
        <v>16</v>
      </c>
      <c r="B37" s="14"/>
      <c r="C37" s="113">
        <f>C36/C32</f>
        <v>2.3333333333333335</v>
      </c>
      <c r="D37" s="113">
        <f>(D36)/SUM($C32:D32)</f>
        <v>3.375</v>
      </c>
      <c r="E37" s="113">
        <f>(E36)/SUM($C32:E32)</f>
        <v>1.507537688442211E-2</v>
      </c>
      <c r="F37" s="113">
        <f>(F36)/SUM($C32:F32)</f>
        <v>0.30962343096234307</v>
      </c>
      <c r="G37" s="113">
        <f>(G36)/SUM($C32:G32)</f>
        <v>0.46718146718146719</v>
      </c>
      <c r="H37" s="113">
        <f>(H36)/SUM($C32:H32)</f>
        <v>0.22991689750692521</v>
      </c>
      <c r="I37" s="113">
        <f>(I36)/SUM($C32:I32)</f>
        <v>0.28260869565217389</v>
      </c>
      <c r="J37" s="113"/>
      <c r="K37" s="113"/>
      <c r="L37" s="113"/>
      <c r="M37" s="113"/>
      <c r="N37" s="113"/>
      <c r="O37" s="118"/>
      <c r="P37" s="14"/>
      <c r="Q37" s="14"/>
      <c r="R37" s="72"/>
    </row>
    <row r="38" spans="1:18" ht="7.5" customHeight="1" x14ac:dyDescent="0.25">
      <c r="A38" s="72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72"/>
    </row>
    <row r="39" spans="1:18" x14ac:dyDescent="0.25">
      <c r="A39" s="71" t="s">
        <v>20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72"/>
    </row>
    <row r="40" spans="1:18" x14ac:dyDescent="0.25">
      <c r="A40" s="72">
        <v>2014</v>
      </c>
      <c r="B40" s="14"/>
      <c r="C40" s="114">
        <f>'KPI RM'!C40+'KPI EL'!C40+'KPI NI'!C40+'KPI CL'!C40+'KPI AU'!C40+'KPI CC'!C40+'KPI NS'!C40+'KPI Hinsdale'!C40</f>
        <v>113</v>
      </c>
      <c r="D40" s="114">
        <f>'KPI RM'!D40+'KPI EL'!D40+'KPI NI'!D40+'KPI CL'!D40+'KPI AU'!D40+'KPI CC'!D40+'KPI NS'!D40+'KPI Hinsdale'!D40</f>
        <v>0</v>
      </c>
      <c r="E40" s="114">
        <f>'KPI RM'!E40+'KPI EL'!E40+'KPI NI'!E40+'KPI CL'!E40+'KPI AU'!E40+'KPI CC'!E40+'KPI NS'!E40+'KPI Hinsdale'!E40</f>
        <v>59</v>
      </c>
      <c r="F40" s="114">
        <f>'KPI RM'!F40+'KPI EL'!F40+'KPI NI'!F40+'KPI CL'!F40+'KPI AU'!F40+'KPI CC'!F40+'KPI NS'!F40+'KPI Hinsdale'!F40</f>
        <v>0</v>
      </c>
      <c r="G40" s="114">
        <f>'KPI RM'!G40+'KPI EL'!G40+'KPI NI'!G40+'KPI CL'!G40+'KPI AU'!G40+'KPI CC'!G40+'KPI NS'!G40+'KPI Hinsdale'!G40</f>
        <v>32</v>
      </c>
      <c r="H40" s="114">
        <f>'KPI RM'!H40+'KPI EL'!H40+'KPI NI'!H40+'KPI CL'!H40+'KPI AU'!H40+'KPI CC'!H40+'KPI NS'!H40+'KPI Hinsdale'!H40</f>
        <v>140</v>
      </c>
      <c r="I40" s="114">
        <f>'KPI RM'!I40+'KPI EL'!I40+'KPI NI'!I40+'KPI CL'!I40+'KPI AU'!I40+'KPI CC'!I40+'KPI NS'!I40+'KPI Hinsdale'!I40</f>
        <v>0</v>
      </c>
      <c r="J40" s="114">
        <f>'KPI RM'!J40+'KPI EL'!J40+'KPI NI'!J40+'KPI CL'!J40+'KPI AU'!J40+'KPI CC'!J40+'KPI NS'!J40+'KPI Hinsdale'!J40</f>
        <v>24</v>
      </c>
      <c r="K40" s="114">
        <f>'KPI RM'!K40+'KPI EL'!K40+'KPI NI'!K40+'KPI CL'!K40+'KPI AU'!K40+'KPI CC'!K40+'KPI NS'!K40+'KPI Hinsdale'!K40</f>
        <v>0</v>
      </c>
      <c r="L40" s="114">
        <f>'KPI RM'!L40+'KPI EL'!L40+'KPI NI'!L40+'KPI CL'!L40+'KPI AU'!L40+'KPI CC'!L40+'KPI NS'!L40+'KPI Hinsdale'!L40</f>
        <v>149</v>
      </c>
      <c r="M40" s="114">
        <f>'KPI RM'!M40+'KPI EL'!M40+'KPI NI'!M40+'KPI CL'!M40+'KPI AU'!M40+'KPI CC'!M40+'KPI NS'!M40+'KPI Hinsdale'!M40</f>
        <v>1</v>
      </c>
      <c r="N40" s="114">
        <f>'KPI RM'!N40+'KPI EL'!N40+'KPI NI'!N40+'KPI CL'!N40+'KPI AU'!N40+'KPI CC'!N40+'KPI NS'!N40+'KPI Hinsdale'!N40</f>
        <v>31</v>
      </c>
      <c r="O40" s="56">
        <f>SUM(C40:I40)</f>
        <v>344</v>
      </c>
      <c r="P40" s="14"/>
      <c r="Q40" s="50">
        <f>SUM(C40:N40)</f>
        <v>549</v>
      </c>
      <c r="R40" s="72"/>
    </row>
    <row r="41" spans="1:18" x14ac:dyDescent="0.25">
      <c r="A41" s="72">
        <v>2015</v>
      </c>
      <c r="B41" s="14"/>
      <c r="C41" s="114">
        <f>'KPI RM'!C41+'KPI EL'!C41+'KPI NI'!C41+'KPI CL'!C41+'KPI AU'!C41+'KPI CC'!C41+'KPI NS'!C41+'KPI Hinsdale'!C41</f>
        <v>3</v>
      </c>
      <c r="D41" s="114">
        <f>'KPI RM'!D41+'KPI EL'!D41+'KPI NI'!D41+'KPI CL'!D41+'KPI AU'!D41+'KPI CC'!D41+'KPI NS'!D41</f>
        <v>22</v>
      </c>
      <c r="E41" s="114">
        <f>'KPI RM'!E41+'KPI EL'!E41+'KPI NI'!E41+'KPI CL'!E41+'KPI AU'!E41+'KPI CC'!E41+'KPI NS'!E41</f>
        <v>43</v>
      </c>
      <c r="F41" s="114">
        <f>'KPI RM'!F41+'KPI EL'!F41+'KPI NI'!F41+'KPI CL'!F41+'KPI AU'!F41+'KPI CC'!F41+'KPI NS'!F41</f>
        <v>177</v>
      </c>
      <c r="G41" s="114">
        <f>'KPI RM'!G41+'KPI EL'!G41+'KPI NI'!G41+'KPI CL'!G41+'KPI AU'!G41+'KPI CC'!G41+'KPI NS'!G41</f>
        <v>0</v>
      </c>
      <c r="H41" s="114">
        <f>'KPI RM'!H41+'KPI EL'!H41+'KPI NI'!H41+'KPI CL'!H41+'KPI AU'!H41+'KPI CC'!H41+'KPI NS'!H41</f>
        <v>27</v>
      </c>
      <c r="I41" s="114">
        <f>'KPI RM'!I41+'KPI EL'!I41+'KPI NI'!I41+'KPI CL'!I41+'KPI AU'!I41+'KPI CC'!I41+'KPI NS'!I41</f>
        <v>0</v>
      </c>
      <c r="J41" s="114"/>
      <c r="K41" s="114"/>
      <c r="L41" s="114"/>
      <c r="M41" s="114"/>
      <c r="N41" s="114"/>
      <c r="O41" s="56">
        <f>SUM(C41:N41)</f>
        <v>272</v>
      </c>
      <c r="P41" s="14"/>
      <c r="Q41" s="54">
        <f>SUM(C41:N41)</f>
        <v>272</v>
      </c>
      <c r="R41" s="72"/>
    </row>
    <row r="42" spans="1:18" x14ac:dyDescent="0.25">
      <c r="A42" s="79" t="s">
        <v>13</v>
      </c>
      <c r="B42" s="29"/>
      <c r="C42" s="30">
        <f t="shared" ref="C42" si="20">(C41-C40)</f>
        <v>-110</v>
      </c>
      <c r="D42" s="30">
        <f t="shared" ref="D42:I42" si="21">(D41-D40)</f>
        <v>22</v>
      </c>
      <c r="E42" s="30">
        <f t="shared" si="21"/>
        <v>-16</v>
      </c>
      <c r="F42" s="30">
        <f t="shared" si="21"/>
        <v>177</v>
      </c>
      <c r="G42" s="30">
        <f t="shared" si="21"/>
        <v>-32</v>
      </c>
      <c r="H42" s="30">
        <f t="shared" si="21"/>
        <v>-113</v>
      </c>
      <c r="I42" s="30">
        <f t="shared" si="21"/>
        <v>0</v>
      </c>
      <c r="J42" s="30"/>
      <c r="K42" s="30"/>
      <c r="L42" s="30"/>
      <c r="M42" s="30"/>
      <c r="N42" s="30"/>
      <c r="O42" s="30"/>
      <c r="P42" s="31"/>
      <c r="Q42" s="31"/>
      <c r="R42" s="79"/>
    </row>
    <row r="43" spans="1:18" x14ac:dyDescent="0.25">
      <c r="A43" s="72" t="s">
        <v>14</v>
      </c>
      <c r="B43" s="17"/>
      <c r="C43" s="112">
        <f t="shared" ref="C43:H43" si="22">C42/C40</f>
        <v>-0.97345132743362828</v>
      </c>
      <c r="D43" s="112" t="e">
        <f t="shared" si="22"/>
        <v>#DIV/0!</v>
      </c>
      <c r="E43" s="112">
        <f t="shared" si="22"/>
        <v>-0.2711864406779661</v>
      </c>
      <c r="F43" s="112" t="e">
        <f t="shared" si="22"/>
        <v>#DIV/0!</v>
      </c>
      <c r="G43" s="112">
        <f t="shared" si="22"/>
        <v>-1</v>
      </c>
      <c r="H43" s="112">
        <f t="shared" si="22"/>
        <v>-0.80714285714285716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  <c r="P43" s="14"/>
      <c r="Q43" s="14"/>
      <c r="R43" s="72"/>
    </row>
    <row r="44" spans="1:18" x14ac:dyDescent="0.25">
      <c r="A44" s="79" t="s">
        <v>15</v>
      </c>
      <c r="B44" s="31"/>
      <c r="C44" s="116">
        <f>C42</f>
        <v>-110</v>
      </c>
      <c r="D44" s="116">
        <f t="shared" ref="D44:I44" si="24">D42+C44</f>
        <v>-88</v>
      </c>
      <c r="E44" s="116">
        <f t="shared" si="24"/>
        <v>-104</v>
      </c>
      <c r="F44" s="116">
        <f t="shared" si="24"/>
        <v>73</v>
      </c>
      <c r="G44" s="116">
        <f t="shared" si="24"/>
        <v>41</v>
      </c>
      <c r="H44" s="116">
        <f t="shared" si="24"/>
        <v>-72</v>
      </c>
      <c r="I44" s="116">
        <f t="shared" si="24"/>
        <v>-72</v>
      </c>
      <c r="J44" s="116"/>
      <c r="K44" s="116"/>
      <c r="L44" s="116"/>
      <c r="M44" s="116"/>
      <c r="N44" s="116"/>
      <c r="O44" s="116"/>
      <c r="P44" s="31"/>
      <c r="Q44" s="31"/>
      <c r="R44" s="79"/>
    </row>
    <row r="45" spans="1:18" x14ac:dyDescent="0.25">
      <c r="A45" s="72" t="s">
        <v>16</v>
      </c>
      <c r="B45" s="14"/>
      <c r="C45" s="113">
        <f>C44/C40</f>
        <v>-0.97345132743362828</v>
      </c>
      <c r="D45" s="113">
        <f>(D44)/SUM($C40:D40)</f>
        <v>-0.77876106194690264</v>
      </c>
      <c r="E45" s="113">
        <f>(E44)/SUM($C40:E40)</f>
        <v>-0.60465116279069764</v>
      </c>
      <c r="F45" s="113">
        <f>(F44)/SUM($C40:F40)</f>
        <v>0.42441860465116277</v>
      </c>
      <c r="G45" s="113">
        <f>(G44)/SUM($C40:G40)</f>
        <v>0.20098039215686275</v>
      </c>
      <c r="H45" s="113">
        <f>(H44)/SUM($C40:H40)</f>
        <v>-0.20930232558139536</v>
      </c>
      <c r="I45" s="113">
        <f>(I44)/SUM($C40:I40)</f>
        <v>-0.20930232558139536</v>
      </c>
      <c r="J45" s="113"/>
      <c r="K45" s="113"/>
      <c r="L45" s="113"/>
      <c r="M45" s="113"/>
      <c r="N45" s="113"/>
      <c r="O45" s="119"/>
      <c r="P45" s="14"/>
      <c r="Q45" s="14"/>
      <c r="R45" s="72"/>
    </row>
    <row r="46" spans="1:18" ht="7.5" customHeight="1" x14ac:dyDescent="0.25">
      <c r="A46" s="72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72"/>
    </row>
    <row r="47" spans="1:18" x14ac:dyDescent="0.25">
      <c r="A47" s="8" t="s">
        <v>21</v>
      </c>
      <c r="B47" s="21"/>
      <c r="C47" s="21"/>
      <c r="D47" s="4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72"/>
    </row>
    <row r="48" spans="1:18" x14ac:dyDescent="0.25">
      <c r="A48" s="72">
        <v>2014</v>
      </c>
      <c r="B48" s="21"/>
      <c r="C48" s="114">
        <f>'KPI RM'!C48+'KPI EL'!C48+'KPI NI'!C48+'KPI CL'!C48+'KPI AU'!C48+'KPI CC'!C48+'KPI NS'!C48+'KPI Hinsdale'!C48</f>
        <v>81</v>
      </c>
      <c r="D48" s="114">
        <f>'KPI RM'!D48+'KPI EL'!D48+'KPI NI'!D48+'KPI CL'!D48+'KPI AU'!D48+'KPI CC'!D48+'KPI NS'!D48+'KPI Hinsdale'!D48</f>
        <v>107</v>
      </c>
      <c r="E48" s="114">
        <f>'KPI RM'!E48+'KPI EL'!E48+'KPI NI'!E48+'KPI CL'!E48+'KPI AU'!E48+'KPI CC'!E48+'KPI NS'!E48+'KPI Hinsdale'!E48</f>
        <v>125</v>
      </c>
      <c r="F48" s="114">
        <f>'KPI RM'!F48+'KPI EL'!F48+'KPI NI'!F48+'KPI CL'!F48+'KPI AU'!F48+'KPI CC'!F48+'KPI NS'!F48+'KPI Hinsdale'!F48</f>
        <v>117</v>
      </c>
      <c r="G48" s="114">
        <f>'KPI RM'!G48+'KPI EL'!G48+'KPI NI'!G48+'KPI CL'!G48+'KPI AU'!G48+'KPI CC'!G48+'KPI NS'!G48+'KPI Hinsdale'!G48</f>
        <v>108</v>
      </c>
      <c r="H48" s="114">
        <f>'KPI RM'!H48+'KPI EL'!H48+'KPI NI'!H48+'KPI CL'!H48+'KPI AU'!H48+'KPI CC'!H48+'KPI NS'!H48+'KPI Hinsdale'!H48</f>
        <v>83</v>
      </c>
      <c r="I48" s="114">
        <f>'KPI RM'!I48+'KPI EL'!I48+'KPI NI'!I48+'KPI CL'!I48+'KPI AU'!I48+'KPI CC'!I48+'KPI NS'!I48+'KPI Hinsdale'!I48</f>
        <v>123</v>
      </c>
      <c r="J48" s="114">
        <f>'KPI RM'!J48+'KPI EL'!J48+'KPI NI'!J48+'KPI CL'!J48+'KPI AU'!J48+'KPI CC'!J48+'KPI NS'!J48+'KPI Hinsdale'!J48</f>
        <v>152</v>
      </c>
      <c r="K48" s="114">
        <f>'KPI RM'!K48+'KPI EL'!K48+'KPI NI'!K48+'KPI CL'!K48+'KPI AU'!K48+'KPI CC'!K48+'KPI NS'!K48+'KPI Hinsdale'!K48</f>
        <v>110</v>
      </c>
      <c r="L48" s="114">
        <f>'KPI RM'!L48+'KPI EL'!L48+'KPI NI'!L48+'KPI CL'!L48+'KPI AU'!L48+'KPI CC'!L48+'KPI NS'!L48+'KPI Hinsdale'!L48</f>
        <v>123</v>
      </c>
      <c r="M48" s="114">
        <f>'KPI RM'!M48+'KPI EL'!M48+'KPI NI'!M48+'KPI CL'!M48+'KPI AU'!M48+'KPI CC'!M48+'KPI NS'!M48+'KPI Hinsdale'!M48</f>
        <v>129</v>
      </c>
      <c r="N48" s="114">
        <f>'KPI RM'!N48+'KPI EL'!N48+'KPI NI'!N48+'KPI CL'!N48+'KPI AU'!N48+'KPI CC'!N48+'KPI NS'!N48+'KPI Hinsdale'!N48</f>
        <v>105</v>
      </c>
      <c r="O48" s="56">
        <f>SUM(C48:I48)</f>
        <v>744</v>
      </c>
      <c r="P48" s="21"/>
      <c r="Q48" s="55">
        <f>SUM(C48:N48)</f>
        <v>1363</v>
      </c>
      <c r="R48" s="72"/>
    </row>
    <row r="49" spans="1:18" x14ac:dyDescent="0.25">
      <c r="A49" s="72">
        <v>2015</v>
      </c>
      <c r="B49" s="21"/>
      <c r="C49" s="114">
        <f>'KPI RM'!C49+'KPI EL'!C49+'KPI NI'!C49+'KPI CL'!C49+'KPI AU'!C49+'KPI CC'!C49+'KPI NS'!C49+'KPI Hinsdale'!C49</f>
        <v>133</v>
      </c>
      <c r="D49" s="114">
        <f>'KPI RM'!D49+'KPI EL'!D49+'KPI NI'!D49+'KPI CL'!D49+'KPI AU'!D49+'KPI CC'!D49+'KPI NS'!D49</f>
        <v>117</v>
      </c>
      <c r="E49" s="114">
        <f>'KPI RM'!E49+'KPI EL'!E49+'KPI NI'!E49+'KPI CL'!E49+'KPI AU'!E49+'KPI CC'!E49+'KPI NS'!E49</f>
        <v>140</v>
      </c>
      <c r="F49" s="114">
        <f>'KPI RM'!F49+'KPI EL'!F49+'KPI NI'!F49+'KPI CL'!F49+'KPI AU'!F49+'KPI CC'!F49+'KPI NS'!F49</f>
        <v>132</v>
      </c>
      <c r="G49" s="114">
        <f>'KPI RM'!G49+'KPI EL'!G49+'KPI NI'!G49+'KPI CL'!G49+'KPI AU'!G49+'KPI CC'!G49+'KPI NS'!G49</f>
        <v>141</v>
      </c>
      <c r="H49" s="114">
        <f>'KPI RM'!H49+'KPI EL'!H49+'KPI NI'!H49+'KPI CL'!H49+'KPI AU'!H49+'KPI CC'!H49+'KPI NS'!H49</f>
        <v>108</v>
      </c>
      <c r="I49" s="114">
        <f>'KPI RM'!I49+'KPI EL'!I49+'KPI NI'!I49+'KPI CL'!I49+'KPI AU'!I49+'KPI CC'!I49+'KPI NS'!I49</f>
        <v>139</v>
      </c>
      <c r="J49" s="114"/>
      <c r="K49" s="114"/>
      <c r="L49" s="114"/>
      <c r="M49" s="114"/>
      <c r="N49" s="114"/>
      <c r="O49" s="56">
        <f>SUM(C49:N49)</f>
        <v>910</v>
      </c>
      <c r="P49" s="21"/>
      <c r="Q49" s="55">
        <f>SUM(C49:N49)</f>
        <v>910</v>
      </c>
      <c r="R49" s="72"/>
    </row>
    <row r="50" spans="1:18" x14ac:dyDescent="0.25">
      <c r="A50" s="32" t="s">
        <v>13</v>
      </c>
      <c r="B50" s="33"/>
      <c r="C50" s="115">
        <f t="shared" ref="C50" si="25">(C49-C48)</f>
        <v>52</v>
      </c>
      <c r="D50" s="30">
        <f t="shared" ref="D50:I50" si="26">(D49-D48)</f>
        <v>10</v>
      </c>
      <c r="E50" s="30">
        <f t="shared" si="26"/>
        <v>15</v>
      </c>
      <c r="F50" s="30">
        <f t="shared" si="26"/>
        <v>15</v>
      </c>
      <c r="G50" s="30">
        <f t="shared" si="26"/>
        <v>33</v>
      </c>
      <c r="H50" s="30">
        <f t="shared" si="26"/>
        <v>25</v>
      </c>
      <c r="I50" s="30">
        <f t="shared" si="26"/>
        <v>16</v>
      </c>
      <c r="J50" s="136"/>
      <c r="K50" s="136"/>
      <c r="L50" s="136"/>
      <c r="M50" s="136"/>
      <c r="N50" s="136"/>
      <c r="O50" s="115"/>
      <c r="P50" s="35"/>
      <c r="Q50" s="35"/>
      <c r="R50" s="79"/>
    </row>
    <row r="51" spans="1:18" x14ac:dyDescent="0.25">
      <c r="A51" s="9" t="s">
        <v>14</v>
      </c>
      <c r="B51" s="20"/>
      <c r="C51" s="112">
        <f t="shared" ref="C51:H51" si="27">C50/C48</f>
        <v>0.64197530864197527</v>
      </c>
      <c r="D51" s="112">
        <f t="shared" si="27"/>
        <v>9.3457943925233641E-2</v>
      </c>
      <c r="E51" s="112">
        <f t="shared" si="27"/>
        <v>0.12</v>
      </c>
      <c r="F51" s="112">
        <f t="shared" si="27"/>
        <v>0.12820512820512819</v>
      </c>
      <c r="G51" s="112">
        <f t="shared" si="27"/>
        <v>0.30555555555555558</v>
      </c>
      <c r="H51" s="112">
        <f t="shared" si="27"/>
        <v>0.30120481927710846</v>
      </c>
      <c r="I51" s="112">
        <f t="shared" ref="I51" si="28">I50/I48</f>
        <v>0.13008130081300814</v>
      </c>
      <c r="J51" s="112"/>
      <c r="K51" s="112"/>
      <c r="L51" s="112"/>
      <c r="M51" s="112"/>
      <c r="N51" s="112"/>
      <c r="O51" s="18"/>
      <c r="P51" s="21"/>
      <c r="Q51" s="21"/>
      <c r="R51" s="72"/>
    </row>
    <row r="52" spans="1:18" x14ac:dyDescent="0.25">
      <c r="A52" s="32" t="s">
        <v>15</v>
      </c>
      <c r="B52" s="35"/>
      <c r="C52" s="116">
        <f>C50</f>
        <v>52</v>
      </c>
      <c r="D52" s="116">
        <f t="shared" ref="D52:I52" si="29">D50+C52</f>
        <v>62</v>
      </c>
      <c r="E52" s="116">
        <f t="shared" si="29"/>
        <v>77</v>
      </c>
      <c r="F52" s="116">
        <f t="shared" si="29"/>
        <v>92</v>
      </c>
      <c r="G52" s="116">
        <f t="shared" si="29"/>
        <v>125</v>
      </c>
      <c r="H52" s="116">
        <f t="shared" si="29"/>
        <v>150</v>
      </c>
      <c r="I52" s="116">
        <f t="shared" si="29"/>
        <v>166</v>
      </c>
      <c r="J52" s="116"/>
      <c r="K52" s="116"/>
      <c r="L52" s="116"/>
      <c r="M52" s="116"/>
      <c r="N52" s="116"/>
      <c r="O52" s="116"/>
      <c r="P52" s="35"/>
      <c r="Q52" s="35"/>
      <c r="R52" s="79"/>
    </row>
    <row r="53" spans="1:18" x14ac:dyDescent="0.25">
      <c r="A53" s="9" t="s">
        <v>16</v>
      </c>
      <c r="B53" s="21"/>
      <c r="C53" s="113">
        <f>C52/C48</f>
        <v>0.64197530864197527</v>
      </c>
      <c r="D53" s="113">
        <f>(D52)/SUM($C48:D48)</f>
        <v>0.32978723404255317</v>
      </c>
      <c r="E53" s="113">
        <f>(E52)/SUM($C48:E48)</f>
        <v>0.24600638977635783</v>
      </c>
      <c r="F53" s="113">
        <f>(F52)/SUM($C48:F48)</f>
        <v>0.21395348837209302</v>
      </c>
      <c r="G53" s="113">
        <f>(G52)/SUM($C48:G48)</f>
        <v>0.23234200743494424</v>
      </c>
      <c r="H53" s="113">
        <f>(H52)/SUM($C48:H48)</f>
        <v>0.24154589371980675</v>
      </c>
      <c r="I53" s="113">
        <f>(I52)/SUM($C48:I48)</f>
        <v>0.22311827956989247</v>
      </c>
      <c r="J53" s="113"/>
      <c r="K53" s="113"/>
      <c r="L53" s="113"/>
      <c r="M53" s="113"/>
      <c r="N53" s="113"/>
      <c r="O53" s="119"/>
      <c r="P53" s="21"/>
      <c r="Q53" s="21"/>
      <c r="R53" s="72"/>
    </row>
    <row r="54" spans="1:18" ht="7.5" customHeight="1" x14ac:dyDescent="0.25">
      <c r="A54" s="72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72"/>
    </row>
    <row r="55" spans="1:18" x14ac:dyDescent="0.25">
      <c r="A55" s="8" t="s">
        <v>22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9"/>
    </row>
    <row r="56" spans="1:18" x14ac:dyDescent="0.25">
      <c r="A56" s="72">
        <v>2014</v>
      </c>
      <c r="B56" s="21"/>
      <c r="C56" s="114">
        <f>'KPI RM'!C56+'KPI EL'!C56+'KPI NI'!C56+'KPI CL'!C56+'KPI AU'!C56+'KPI CC'!C56+'KPI NS'!C56</f>
        <v>838.25</v>
      </c>
      <c r="D56" s="114">
        <f>'KPI RM'!D56+'KPI EL'!D56+'KPI NI'!D56+'KPI CL'!D56+'KPI AU'!D56+'KPI CC'!D56+'KPI NS'!D56</f>
        <v>892.83333333333337</v>
      </c>
      <c r="E56" s="114">
        <f>'KPI RM'!E56+'KPI EL'!E56+'KPI NI'!E56+'KPI CL'!E56+'KPI AU'!E56+'KPI CC'!E56+'KPI NS'!E56</f>
        <v>877.33333333333326</v>
      </c>
      <c r="F56" s="114">
        <f>'KPI RM'!F56+'KPI EL'!F56+'KPI NI'!F56+'KPI CL'!F56+'KPI AU'!F56+'KPI CC'!F56+'KPI NS'!F56</f>
        <v>931.08333333333337</v>
      </c>
      <c r="G56" s="114">
        <f>'KPI RM'!G56+'KPI EL'!G56+'KPI NI'!G56+'KPI CL'!G56+'KPI AU'!G56+'KPI CC'!G56+'KPI NS'!G56</f>
        <v>0</v>
      </c>
      <c r="H56" s="114">
        <f>'KPI RM'!H56+'KPI EL'!H56+'KPI NI'!H56+'KPI CL'!H56+'KPI AU'!H56+'KPI CC'!H56+'KPI NS'!H56</f>
        <v>0</v>
      </c>
      <c r="I56" s="114">
        <f>'KPI RM'!I56+'KPI EL'!I56+'KPI NI'!I56+'KPI CL'!I56+'KPI AU'!I56+'KPI CC'!I56+'KPI NS'!I56</f>
        <v>0</v>
      </c>
      <c r="J56" s="114">
        <f>'KPI RM'!J56+'KPI EL'!J56+'KPI NI'!J56+'KPI CL'!J56+'KPI AU'!J56+'KPI CC'!J56+'KPI NS'!J56</f>
        <v>0</v>
      </c>
      <c r="K56" s="114">
        <f>'KPI RM'!K56+'KPI EL'!K56+'KPI NI'!K56+'KPI CL'!K56+'KPI AU'!K56+'KPI CC'!K56+'KPI NS'!K56</f>
        <v>993</v>
      </c>
      <c r="L56" s="114">
        <f>'KPI RM'!L56+'KPI EL'!L56+'KPI NI'!L56+'KPI CL'!L56+'KPI AU'!L56+'KPI CC'!L56+'KPI NS'!L56</f>
        <v>1011</v>
      </c>
      <c r="M56" s="114">
        <f>'KPI RM'!M56+'KPI EL'!M56+'KPI NI'!M56+'KPI CL'!M56+'KPI AU'!M56+'KPI CC'!M56+'KPI NS'!M56</f>
        <v>975</v>
      </c>
      <c r="N56" s="114">
        <f>'KPI RM'!N56+'KPI EL'!N56+'KPI NI'!N56+'KPI CL'!N56+'KPI AU'!N56+'KPI CC'!N56+'KPI NS'!N56</f>
        <v>947</v>
      </c>
      <c r="O56" s="55">
        <f>AVERAGE(C56:F56)</f>
        <v>884.87500000000011</v>
      </c>
      <c r="P56" s="21"/>
      <c r="Q56" s="124"/>
      <c r="R56" s="125"/>
    </row>
    <row r="57" spans="1:18" x14ac:dyDescent="0.25">
      <c r="A57" s="72">
        <v>2015</v>
      </c>
      <c r="B57" s="21"/>
      <c r="C57" s="114">
        <f>'KPI RM'!C57+'KPI EL'!C57+'KPI NI'!C57+'KPI CL'!C57+'KPI AU'!C57+'KPI CC'!C57+'KPI NS'!C57</f>
        <v>902</v>
      </c>
      <c r="D57" s="114">
        <f>'KPI RM'!D57+'KPI EL'!D57+'KPI NI'!D57+'KPI CL'!D57+'KPI AU'!D57+'KPI CC'!D57+'KPI NS'!D57</f>
        <v>918</v>
      </c>
      <c r="E57" s="114">
        <f>'KPI RM'!E57+'KPI EL'!E57+'KPI NI'!E57+'KPI CL'!E57+'KPI AU'!E57+'KPI CC'!E57+'KPI NS'!E57</f>
        <v>949</v>
      </c>
      <c r="F57" s="114">
        <f>'KPI RM'!F57+'KPI EL'!F57+'KPI NI'!F57+'KPI CL'!F57+'KPI AU'!F57+'KPI CC'!F57+'KPI NS'!F57</f>
        <v>1033</v>
      </c>
      <c r="G57" s="114">
        <f>'KPI RM'!G57+'KPI EL'!G57+'KPI NI'!G57+'KPI CL'!G57+'KPI AU'!G57+'KPI CC'!G57+'KPI NS'!G57</f>
        <v>0</v>
      </c>
      <c r="H57" s="114">
        <f>'KPI RM'!H57+'KPI EL'!H57+'KPI NI'!H57+'KPI CL'!H57+'KPI AU'!H57+'KPI CC'!H57+'KPI NS'!H57</f>
        <v>0</v>
      </c>
      <c r="I57" s="114">
        <f>'KPI RM'!I57+'KPI EL'!I57+'KPI NI'!I57+'KPI CL'!I57+'KPI AU'!I57+'KPI CC'!I57+'KPI NS'!I57</f>
        <v>0</v>
      </c>
      <c r="J57" s="114"/>
      <c r="K57" s="114"/>
      <c r="L57" s="114"/>
      <c r="M57" s="114"/>
      <c r="N57" s="114"/>
      <c r="O57" s="55">
        <f>AVERAGE(C57:F57,K57:N57)</f>
        <v>950.5</v>
      </c>
      <c r="P57" s="21"/>
      <c r="Q57" s="124"/>
      <c r="R57" s="125"/>
    </row>
    <row r="58" spans="1:18" x14ac:dyDescent="0.25">
      <c r="A58" s="32" t="s">
        <v>13</v>
      </c>
      <c r="B58" s="33"/>
      <c r="C58" s="115">
        <f t="shared" ref="C58" si="30">(C57-C56)</f>
        <v>63.75</v>
      </c>
      <c r="D58" s="115">
        <f t="shared" ref="D58:I58" si="31">(D57-D56)</f>
        <v>25.166666666666629</v>
      </c>
      <c r="E58" s="115">
        <f t="shared" si="31"/>
        <v>71.666666666666742</v>
      </c>
      <c r="F58" s="115">
        <f t="shared" si="31"/>
        <v>101.91666666666663</v>
      </c>
      <c r="G58" s="115">
        <f t="shared" si="31"/>
        <v>0</v>
      </c>
      <c r="H58" s="115">
        <f t="shared" si="31"/>
        <v>0</v>
      </c>
      <c r="I58" s="115">
        <f t="shared" si="31"/>
        <v>0</v>
      </c>
      <c r="J58" s="115"/>
      <c r="K58" s="115"/>
      <c r="L58" s="115"/>
      <c r="M58" s="115"/>
      <c r="N58" s="115"/>
      <c r="O58" s="115"/>
      <c r="P58" s="35"/>
      <c r="Q58" s="126"/>
      <c r="R58" s="127"/>
    </row>
    <row r="59" spans="1:18" x14ac:dyDescent="0.25">
      <c r="A59" s="9" t="s">
        <v>14</v>
      </c>
      <c r="B59" s="20"/>
      <c r="C59" s="112">
        <f t="shared" ref="C59:H59" si="32">C58/C56</f>
        <v>7.6051297345660601E-2</v>
      </c>
      <c r="D59" s="112">
        <f t="shared" si="32"/>
        <v>2.8187418331155453E-2</v>
      </c>
      <c r="E59" s="112">
        <f t="shared" si="32"/>
        <v>8.1686930091185508E-2</v>
      </c>
      <c r="F59" s="112">
        <f t="shared" si="32"/>
        <v>0.10946030609505052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P59" s="21"/>
      <c r="Q59" s="25"/>
      <c r="R59" s="125"/>
    </row>
    <row r="60" spans="1:18" x14ac:dyDescent="0.25">
      <c r="A60" s="32" t="s">
        <v>15</v>
      </c>
      <c r="B60" s="35"/>
      <c r="C60" s="116">
        <f>C58</f>
        <v>63.75</v>
      </c>
      <c r="D60" s="116">
        <f t="shared" ref="D60:I60" si="34">D58+C60</f>
        <v>88.916666666666629</v>
      </c>
      <c r="E60" s="116">
        <f t="shared" si="34"/>
        <v>160.58333333333337</v>
      </c>
      <c r="F60" s="116">
        <f t="shared" si="34"/>
        <v>262.5</v>
      </c>
      <c r="G60" s="116">
        <f t="shared" si="34"/>
        <v>262.5</v>
      </c>
      <c r="H60" s="116">
        <f t="shared" si="34"/>
        <v>262.5</v>
      </c>
      <c r="I60" s="116">
        <f t="shared" si="34"/>
        <v>262.5</v>
      </c>
      <c r="J60" s="116"/>
      <c r="K60" s="116"/>
      <c r="L60" s="116"/>
      <c r="M60" s="116"/>
      <c r="N60" s="116"/>
      <c r="O60" s="116"/>
      <c r="P60" s="35"/>
      <c r="Q60" s="126"/>
      <c r="R60" s="127"/>
    </row>
    <row r="61" spans="1:18" x14ac:dyDescent="0.25">
      <c r="A61" s="9" t="s">
        <v>16</v>
      </c>
      <c r="B61" s="21"/>
      <c r="C61" s="113">
        <f>C60/C56</f>
        <v>7.6051297345660601E-2</v>
      </c>
      <c r="D61" s="113">
        <f>(D60)/SUM($C56:D56)</f>
        <v>5.1364752322726588E-2</v>
      </c>
      <c r="E61" s="113">
        <f>(E60)/SUM($C56:E56)</f>
        <v>6.1563528321778867E-2</v>
      </c>
      <c r="F61" s="113">
        <f>(F60)/SUM($C56:F56)</f>
        <v>7.4163017375335497E-2</v>
      </c>
      <c r="G61" s="113">
        <f>(G60)/SUM($C56:G56)</f>
        <v>7.4163017375335497E-2</v>
      </c>
      <c r="H61" s="113">
        <f>(H60)/SUM($C56:H56)</f>
        <v>7.4163017375335497E-2</v>
      </c>
      <c r="I61" s="113">
        <f>(I60)/SUM($C56:I56)</f>
        <v>7.4163017375335497E-2</v>
      </c>
      <c r="J61" s="113"/>
      <c r="K61" s="113"/>
      <c r="L61" s="113"/>
      <c r="M61" s="113"/>
      <c r="N61" s="113"/>
      <c r="O61" s="120"/>
      <c r="P61" s="21"/>
      <c r="Q61" s="25"/>
      <c r="R61" s="125"/>
    </row>
    <row r="62" spans="1:18" ht="7.5" customHeight="1" x14ac:dyDescent="0.25">
      <c r="A62" s="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5"/>
      <c r="R62" s="125"/>
    </row>
    <row r="63" spans="1:18" x14ac:dyDescent="0.25">
      <c r="A63" s="8" t="s">
        <v>23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5"/>
      <c r="R63" s="125"/>
    </row>
    <row r="64" spans="1:18" x14ac:dyDescent="0.25">
      <c r="A64" s="72">
        <v>2014</v>
      </c>
      <c r="B64" s="21"/>
      <c r="C64" s="114">
        <f>'KPI RM'!C64+'KPI EL'!C64+'KPI NI'!C64+'KPI CL'!C64+'KPI AU'!C64+'KPI CC'!C64+'KPI NS'!C64</f>
        <v>510.25</v>
      </c>
      <c r="D64" s="114">
        <f>'KPI RM'!D64+'KPI EL'!D64+'KPI NI'!D64+'KPI CL'!D64+'KPI AU'!D64+'KPI CC'!D64+'KPI NS'!D64</f>
        <v>506.5</v>
      </c>
      <c r="E64" s="114">
        <f>'KPI RM'!E64+'KPI EL'!E64+'KPI NI'!E64+'KPI CL'!E64+'KPI AU'!E64+'KPI CC'!E64+'KPI NS'!E64</f>
        <v>504.25</v>
      </c>
      <c r="F64" s="114">
        <f>'KPI RM'!F64+'KPI EL'!F64+'KPI NI'!F64+'KPI CL'!F64+'KPI AU'!F64+'KPI CC'!F64+'KPI NS'!F64</f>
        <v>474.66666666666663</v>
      </c>
      <c r="G64" s="114">
        <f>'KPI RM'!G64+'KPI EL'!G64+'KPI NI'!G64+'KPI CL'!G64+'KPI AU'!G64+'KPI CC'!G64+'KPI NS'!G64</f>
        <v>445</v>
      </c>
      <c r="H64" s="114">
        <f>'KPI RM'!H64+'KPI EL'!H64+'KPI NI'!H64+'KPI CL'!H64+'KPI AU'!H64+'KPI CC'!H64+'KPI NS'!H64</f>
        <v>327.97999999999996</v>
      </c>
      <c r="I64" s="114">
        <f>'KPI RM'!I64+'KPI EL'!I64+'KPI NI'!I64+'KPI CL'!I64+'KPI AU'!I64+'KPI CC'!I64+'KPI NS'!I64</f>
        <v>310</v>
      </c>
      <c r="J64" s="114">
        <f>'KPI RM'!J64+'KPI EL'!J64+'KPI NI'!J64+'KPI CL'!J64+'KPI AU'!J64+'KPI CC'!J64+'KPI NS'!J64</f>
        <v>383</v>
      </c>
      <c r="K64" s="114">
        <f>'KPI RM'!K64+'KPI EL'!K64+'KPI NI'!K64+'KPI CL'!K64+'KPI AU'!K64+'KPI CC'!K64+'KPI NS'!K64</f>
        <v>563</v>
      </c>
      <c r="L64" s="114">
        <f>'KPI RM'!L64+'KPI EL'!L64+'KPI NI'!L64+'KPI CL'!L64+'KPI AU'!L64+'KPI CC'!L64+'KPI NS'!L64</f>
        <v>542</v>
      </c>
      <c r="M64" s="114">
        <f>'KPI RM'!M64+'KPI EL'!M64+'KPI NI'!M64+'KPI CL'!M64+'KPI AU'!M64+'KPI CC'!M64+'KPI NS'!M64</f>
        <v>531</v>
      </c>
      <c r="N64" s="114">
        <f>'KPI RM'!N64+'KPI EL'!N64+'KPI NI'!N64+'KPI CL'!N64+'KPI AU'!N64+'KPI CC'!N64+'KPI NS'!N64</f>
        <v>495</v>
      </c>
      <c r="O64" s="55">
        <f>AVERAGE(C64:I64)</f>
        <v>439.80666666666667</v>
      </c>
      <c r="P64" s="21"/>
      <c r="Q64" s="124"/>
      <c r="R64" s="125"/>
    </row>
    <row r="65" spans="1:18" x14ac:dyDescent="0.25">
      <c r="A65" s="72">
        <v>2015</v>
      </c>
      <c r="B65" s="21"/>
      <c r="C65" s="114">
        <f>'KPI RM'!C65+'KPI EL'!C65+'KPI NI'!C65+'KPI CL'!C65+'KPI AU'!C65+'KPI CC'!C65+'KPI NS'!C65</f>
        <v>508</v>
      </c>
      <c r="D65" s="114">
        <f>'KPI RM'!D65+'KPI EL'!D65+'KPI NI'!D65+'KPI CL'!D65+'KPI AU'!D65+'KPI CC'!D65+'KPI NS'!D65</f>
        <v>494</v>
      </c>
      <c r="E65" s="114">
        <f>'KPI RM'!E65+'KPI EL'!E65+'KPI NI'!E65+'KPI CL'!E65+'KPI AU'!E65+'KPI CC'!E65+'KPI NS'!E65</f>
        <v>492</v>
      </c>
      <c r="F65" s="114">
        <f>'KPI RM'!F65+'KPI EL'!F65+'KPI NI'!F65+'KPI CL'!F65+'KPI AU'!F65+'KPI CC'!F65+'KPI NS'!F65</f>
        <v>467</v>
      </c>
      <c r="G65" s="114">
        <f>'KPI RM'!G65+'KPI EL'!G65+'KPI NI'!G65+'KPI CL'!G65+'KPI AU'!G65+'KPI CC'!G65+'KPI NS'!G65</f>
        <v>512</v>
      </c>
      <c r="H65" s="114">
        <f>'KPI RM'!H65+'KPI EL'!H65+'KPI NI'!H65+'KPI CL'!H65+'KPI AU'!H65+'KPI CC'!H65+'KPI NS'!H65</f>
        <v>416</v>
      </c>
      <c r="I65" s="114">
        <f>'KPI RM'!I65+'KPI EL'!I65+'KPI NI'!I65+'KPI CL'!I65+'KPI AU'!I65+'KPI CC'!I65+'KPI NS'!I65</f>
        <v>382</v>
      </c>
      <c r="J65" s="114"/>
      <c r="K65" s="114"/>
      <c r="L65" s="114"/>
      <c r="M65" s="114"/>
      <c r="N65" s="114"/>
      <c r="O65" s="55">
        <f>AVERAGE(C65:N65)</f>
        <v>467.28571428571428</v>
      </c>
      <c r="P65" s="21"/>
      <c r="Q65" s="124"/>
      <c r="R65" s="125"/>
    </row>
    <row r="66" spans="1:18" x14ac:dyDescent="0.25">
      <c r="A66" s="32" t="s">
        <v>13</v>
      </c>
      <c r="B66" s="33"/>
      <c r="C66" s="115">
        <f t="shared" ref="C66" si="35">(C65-C64)</f>
        <v>-2.25</v>
      </c>
      <c r="D66" s="115">
        <f t="shared" ref="D66:I66" si="36">(D65-D64)</f>
        <v>-12.5</v>
      </c>
      <c r="E66" s="115">
        <f t="shared" si="36"/>
        <v>-12.25</v>
      </c>
      <c r="F66" s="115">
        <f t="shared" si="36"/>
        <v>-7.6666666666666288</v>
      </c>
      <c r="G66" s="115">
        <f t="shared" si="36"/>
        <v>67</v>
      </c>
      <c r="H66" s="115">
        <f t="shared" si="36"/>
        <v>88.020000000000039</v>
      </c>
      <c r="I66" s="115">
        <f t="shared" si="36"/>
        <v>72</v>
      </c>
      <c r="J66" s="115"/>
      <c r="K66" s="115"/>
      <c r="L66" s="115"/>
      <c r="M66" s="115"/>
      <c r="N66" s="115"/>
      <c r="O66" s="115"/>
      <c r="P66" s="35"/>
      <c r="Q66" s="126"/>
      <c r="R66" s="127"/>
    </row>
    <row r="67" spans="1:18" x14ac:dyDescent="0.25">
      <c r="A67" s="9" t="s">
        <v>14</v>
      </c>
      <c r="B67" s="20"/>
      <c r="C67" s="112">
        <f t="shared" ref="C67:H67" si="37">C66/C64</f>
        <v>-4.4096031357177858E-3</v>
      </c>
      <c r="D67" s="112">
        <f t="shared" si="37"/>
        <v>-2.4679170779861797E-2</v>
      </c>
      <c r="E67" s="112">
        <f t="shared" si="37"/>
        <v>-2.4293505205751114E-2</v>
      </c>
      <c r="F67" s="112">
        <f t="shared" si="37"/>
        <v>-1.6151685393258348E-2</v>
      </c>
      <c r="G67" s="112">
        <f t="shared" si="37"/>
        <v>0.15056179775280898</v>
      </c>
      <c r="H67" s="112">
        <f t="shared" si="37"/>
        <v>0.26837002256235154</v>
      </c>
      <c r="I67" s="112">
        <f t="shared" ref="I67" si="38">I66/I64</f>
        <v>0.23225806451612904</v>
      </c>
      <c r="J67" s="112"/>
      <c r="K67" s="112"/>
      <c r="L67" s="112"/>
      <c r="M67" s="112"/>
      <c r="N67" s="112"/>
      <c r="O67" s="18"/>
      <c r="P67" s="21"/>
      <c r="Q67" s="25"/>
      <c r="R67" s="125"/>
    </row>
    <row r="68" spans="1:18" x14ac:dyDescent="0.25">
      <c r="A68" s="32" t="s">
        <v>15</v>
      </c>
      <c r="B68" s="35"/>
      <c r="C68" s="48">
        <f>C66</f>
        <v>-2.25</v>
      </c>
      <c r="D68" s="116">
        <f t="shared" ref="D68:I68" si="39">D66+C68</f>
        <v>-14.75</v>
      </c>
      <c r="E68" s="116">
        <f t="shared" si="39"/>
        <v>-27</v>
      </c>
      <c r="F68" s="116">
        <f t="shared" si="39"/>
        <v>-34.666666666666629</v>
      </c>
      <c r="G68" s="116">
        <f t="shared" si="39"/>
        <v>32.333333333333371</v>
      </c>
      <c r="H68" s="116">
        <f t="shared" si="39"/>
        <v>120.35333333333341</v>
      </c>
      <c r="I68" s="116">
        <f t="shared" si="39"/>
        <v>192.35333333333341</v>
      </c>
      <c r="J68" s="48"/>
      <c r="K68" s="48"/>
      <c r="L68" s="48"/>
      <c r="M68" s="48"/>
      <c r="N68" s="48"/>
      <c r="O68" s="48"/>
      <c r="P68" s="35"/>
      <c r="Q68" s="126"/>
      <c r="R68" s="127"/>
    </row>
    <row r="69" spans="1:18" x14ac:dyDescent="0.25">
      <c r="A69" s="9" t="s">
        <v>16</v>
      </c>
      <c r="B69" s="21"/>
      <c r="C69" s="113">
        <f>C68/C64</f>
        <v>-4.4096031357177858E-3</v>
      </c>
      <c r="D69" s="113">
        <f>(D68)/SUM($C64:D64)</f>
        <v>-1.4507007622326039E-2</v>
      </c>
      <c r="E69" s="113">
        <f>(E68)/SUM($C64:E64)</f>
        <v>-1.7751479289940829E-2</v>
      </c>
      <c r="F69" s="113">
        <f>(F68)/SUM($C64:F64)</f>
        <v>-1.737097043594453E-2</v>
      </c>
      <c r="G69" s="113">
        <f>(G68)/SUM($C64:G64)</f>
        <v>1.3247746517345005E-2</v>
      </c>
      <c r="H69" s="113">
        <f>(H68)/SUM($C64:H64)</f>
        <v>4.3470094895941967E-2</v>
      </c>
      <c r="I69" s="113">
        <f>(I68)/SUM($C64:I64)</f>
        <v>6.247983421286845E-2</v>
      </c>
      <c r="J69" s="113"/>
      <c r="K69" s="113"/>
      <c r="L69" s="113"/>
      <c r="M69" s="113"/>
      <c r="N69" s="113"/>
      <c r="O69" s="120"/>
      <c r="P69" s="21"/>
      <c r="Q69" s="25"/>
      <c r="R69" s="125"/>
    </row>
    <row r="70" spans="1:18" ht="7.5" customHeight="1" x14ac:dyDescent="0.25">
      <c r="A70" s="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5"/>
      <c r="R70" s="125"/>
    </row>
    <row r="71" spans="1:18" x14ac:dyDescent="0.25">
      <c r="A71" s="8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5"/>
      <c r="R71" s="125"/>
    </row>
    <row r="72" spans="1:18" x14ac:dyDescent="0.25">
      <c r="A72" s="72">
        <v>2014</v>
      </c>
      <c r="B72" s="21"/>
      <c r="C72" s="114">
        <f>'KPI RM'!C72+'KPI EL'!C72+'KPI NI'!C72+'KPI CL'!C72+'KPI AU'!C72+'KPI CC'!C72+'KPI NS'!C72</f>
        <v>502.33333333333337</v>
      </c>
      <c r="D72" s="114">
        <f>'KPI RM'!D72+'KPI EL'!D72+'KPI NI'!D72+'KPI CL'!D72+'KPI AU'!D72+'KPI CC'!D72+'KPI NS'!D72</f>
        <v>406.91666666666669</v>
      </c>
      <c r="E72" s="114">
        <f>'KPI RM'!E72+'KPI EL'!E72+'KPI NI'!E72+'KPI CL'!E72+'KPI AU'!E72+'KPI CC'!E72+'KPI NS'!E72</f>
        <v>416.5</v>
      </c>
      <c r="F72" s="114">
        <f>'KPI RM'!F72+'KPI EL'!F72+'KPI NI'!F72+'KPI CL'!F72+'KPI AU'!F72+'KPI CC'!F72+'KPI NS'!F72</f>
        <v>434</v>
      </c>
      <c r="G72" s="114">
        <f>'KPI RM'!G72+'KPI EL'!G72+'KPI NI'!G72+'KPI CL'!G72+'KPI AU'!G72+'KPI CC'!G72+'KPI NS'!G72</f>
        <v>428</v>
      </c>
      <c r="H72" s="114">
        <f>'KPI RM'!H72+'KPI EL'!H72+'KPI NI'!H72+'KPI CL'!H72+'KPI AU'!H72+'KPI CC'!H72+'KPI NS'!H72</f>
        <v>330.5</v>
      </c>
      <c r="I72" s="114">
        <f>'KPI RM'!I72+'KPI EL'!I72+'KPI NI'!I72+'KPI CL'!I72+'KPI AU'!I72+'KPI CC'!I72+'KPI NS'!I72</f>
        <v>333</v>
      </c>
      <c r="J72" s="114">
        <f>'KPI RM'!J72+'KPI EL'!J72+'KPI NI'!J72+'KPI CL'!J72+'KPI AU'!J72+'KPI CC'!J72+'KPI NS'!J72</f>
        <v>383</v>
      </c>
      <c r="K72" s="114">
        <f>'KPI RM'!K72+'KPI EL'!K72+'KPI NI'!K72+'KPI CL'!K72+'KPI AU'!K72+'KPI CC'!K72+'KPI NS'!K72</f>
        <v>530</v>
      </c>
      <c r="L72" s="114">
        <f>'KPI RM'!L72+'KPI EL'!L72+'KPI NI'!L72+'KPI CL'!L72+'KPI AU'!L72+'KPI CC'!L72+'KPI NS'!L72</f>
        <v>518</v>
      </c>
      <c r="M72" s="114">
        <f>'KPI RM'!M72+'KPI EL'!M72+'KPI NI'!M72+'KPI CL'!M72+'KPI AU'!M72+'KPI CC'!M72+'KPI NS'!M72</f>
        <v>490</v>
      </c>
      <c r="N72" s="114">
        <f>'KPI RM'!N72+'KPI EL'!N72+'KPI NI'!N72+'KPI CL'!N72+'KPI AU'!N72+'KPI CC'!N72+'KPI NS'!N72</f>
        <v>433</v>
      </c>
      <c r="O72" s="55">
        <f>AVERAGE(C72:I72)</f>
        <v>407.32142857142856</v>
      </c>
      <c r="P72" s="21"/>
      <c r="Q72" s="124"/>
      <c r="R72" s="125"/>
    </row>
    <row r="73" spans="1:18" x14ac:dyDescent="0.25">
      <c r="A73" s="72">
        <v>2015</v>
      </c>
      <c r="B73" s="21"/>
      <c r="C73" s="114">
        <f>'KPI RM'!C73+'KPI EL'!C73+'KPI NI'!C73+'KPI CL'!C73+'KPI AU'!C73+'KPI CC'!C73+'KPI NS'!C73</f>
        <v>467</v>
      </c>
      <c r="D73" s="114">
        <f>'KPI RM'!D73+'KPI EL'!D73+'KPI NI'!D73+'KPI CL'!D73+'KPI AU'!D73+'KPI CC'!D73+'KPI NS'!D73</f>
        <v>484</v>
      </c>
      <c r="E73" s="114">
        <f>'KPI RM'!E73+'KPI EL'!E73+'KPI NI'!E73+'KPI CL'!E73+'KPI AU'!E73+'KPI CC'!E73+'KPI NS'!E73</f>
        <v>515</v>
      </c>
      <c r="F73" s="114">
        <f>'KPI RM'!F73+'KPI EL'!F73+'KPI NI'!F73+'KPI CL'!F73+'KPI AU'!F73+'KPI CC'!F73+'KPI NS'!F73</f>
        <v>441</v>
      </c>
      <c r="G73" s="114">
        <f>'KPI RM'!G73+'KPI EL'!G73+'KPI NI'!G73+'KPI CL'!G73+'KPI AU'!G73+'KPI CC'!G73+'KPI NS'!G73</f>
        <v>433</v>
      </c>
      <c r="H73" s="114">
        <f>'KPI RM'!H73+'KPI EL'!H73+'KPI NI'!H73+'KPI CL'!H73+'KPI AU'!H73+'KPI CC'!H73+'KPI NS'!H73</f>
        <v>362</v>
      </c>
      <c r="I73" s="114">
        <f>'KPI RM'!I73+'KPI EL'!I73+'KPI NI'!I73+'KPI CL'!I73+'KPI AU'!I73+'KPI CC'!I73+'KPI NS'!I73</f>
        <v>380</v>
      </c>
      <c r="J73" s="114"/>
      <c r="K73" s="114"/>
      <c r="L73" s="114"/>
      <c r="M73" s="114"/>
      <c r="N73" s="114"/>
      <c r="O73" s="55">
        <f>AVERAGE(C73:N73)</f>
        <v>440.28571428571428</v>
      </c>
      <c r="P73" s="21"/>
      <c r="Q73" s="124"/>
      <c r="R73" s="125"/>
    </row>
    <row r="74" spans="1:18" x14ac:dyDescent="0.25">
      <c r="A74" s="32" t="s">
        <v>13</v>
      </c>
      <c r="B74" s="33"/>
      <c r="C74" s="115">
        <f t="shared" ref="C74" si="40">(C73-C72)</f>
        <v>-35.333333333333371</v>
      </c>
      <c r="D74" s="115">
        <f t="shared" ref="D74:I74" si="41">(D73-D72)</f>
        <v>77.083333333333314</v>
      </c>
      <c r="E74" s="115">
        <f t="shared" si="41"/>
        <v>98.5</v>
      </c>
      <c r="F74" s="115">
        <f t="shared" si="41"/>
        <v>7</v>
      </c>
      <c r="G74" s="115">
        <f t="shared" si="41"/>
        <v>5</v>
      </c>
      <c r="H74" s="115">
        <f t="shared" si="41"/>
        <v>31.5</v>
      </c>
      <c r="I74" s="115">
        <f t="shared" si="41"/>
        <v>47</v>
      </c>
      <c r="J74" s="115"/>
      <c r="K74" s="115"/>
      <c r="L74" s="115"/>
      <c r="M74" s="115"/>
      <c r="N74" s="115"/>
      <c r="O74" s="115"/>
      <c r="P74" s="35"/>
      <c r="Q74" s="126"/>
      <c r="R74" s="127"/>
    </row>
    <row r="75" spans="1:18" x14ac:dyDescent="0.25">
      <c r="A75" s="9" t="s">
        <v>14</v>
      </c>
      <c r="B75" s="20"/>
      <c r="C75" s="112">
        <f t="shared" ref="C75:H75" si="42">C74/C72</f>
        <v>-7.033842070338428E-2</v>
      </c>
      <c r="D75" s="112">
        <f t="shared" si="42"/>
        <v>0.18943272578332987</v>
      </c>
      <c r="E75" s="112">
        <f t="shared" si="42"/>
        <v>0.23649459783913565</v>
      </c>
      <c r="F75" s="112">
        <f t="shared" si="42"/>
        <v>1.6129032258064516E-2</v>
      </c>
      <c r="G75" s="112">
        <f t="shared" si="42"/>
        <v>1.1682242990654205E-2</v>
      </c>
      <c r="H75" s="112">
        <f t="shared" si="42"/>
        <v>9.5310136157337369E-2</v>
      </c>
      <c r="I75" s="112">
        <f t="shared" ref="I75" si="43">I74/I72</f>
        <v>0.14114114114114115</v>
      </c>
      <c r="J75" s="112"/>
      <c r="K75" s="112"/>
      <c r="L75" s="112"/>
      <c r="M75" s="112"/>
      <c r="N75" s="112"/>
      <c r="O75" s="18"/>
      <c r="P75" s="21"/>
      <c r="Q75" s="25"/>
      <c r="R75" s="125"/>
    </row>
    <row r="76" spans="1:18" x14ac:dyDescent="0.25">
      <c r="A76" s="32" t="s">
        <v>15</v>
      </c>
      <c r="B76" s="35"/>
      <c r="C76" s="116">
        <f>C74</f>
        <v>-35.333333333333371</v>
      </c>
      <c r="D76" s="116">
        <f t="shared" ref="D76:I76" si="44">D74+C76</f>
        <v>41.749999999999943</v>
      </c>
      <c r="E76" s="116">
        <f t="shared" si="44"/>
        <v>140.24999999999994</v>
      </c>
      <c r="F76" s="116">
        <f t="shared" si="44"/>
        <v>147.24999999999994</v>
      </c>
      <c r="G76" s="116">
        <f t="shared" si="44"/>
        <v>152.24999999999994</v>
      </c>
      <c r="H76" s="116">
        <f t="shared" si="44"/>
        <v>183.74999999999994</v>
      </c>
      <c r="I76" s="116">
        <f t="shared" si="44"/>
        <v>230.74999999999994</v>
      </c>
      <c r="J76" s="116"/>
      <c r="K76" s="116"/>
      <c r="L76" s="116"/>
      <c r="M76" s="116"/>
      <c r="N76" s="116"/>
      <c r="O76" s="116"/>
      <c r="P76" s="35"/>
      <c r="Q76" s="126"/>
      <c r="R76" s="127"/>
    </row>
    <row r="77" spans="1:18" x14ac:dyDescent="0.25">
      <c r="A77" s="9" t="s">
        <v>16</v>
      </c>
      <c r="B77" s="21"/>
      <c r="C77" s="113">
        <f>C76/C72</f>
        <v>-7.033842070338428E-2</v>
      </c>
      <c r="D77" s="113">
        <f>(D76)/SUM($C72:D72)</f>
        <v>4.5916964531206979E-2</v>
      </c>
      <c r="E77" s="113">
        <f>(E76)/SUM($C72:E72)</f>
        <v>0.10578917593814817</v>
      </c>
      <c r="F77" s="113">
        <f>(F76)/SUM($C72:F72)</f>
        <v>8.3676658616280694E-2</v>
      </c>
      <c r="G77" s="113">
        <f>(G76)/SUM($C72:G72)</f>
        <v>6.9592046623243031E-2</v>
      </c>
      <c r="H77" s="113">
        <f>(H76)/SUM($C72:H72)</f>
        <v>7.2967338429464887E-2</v>
      </c>
      <c r="I77" s="113">
        <f>(I76)/SUM($C72:I72)</f>
        <v>8.0929416922402436E-2</v>
      </c>
      <c r="J77" s="113"/>
      <c r="K77" s="113"/>
      <c r="L77" s="113"/>
      <c r="M77" s="113"/>
      <c r="N77" s="113"/>
      <c r="O77" s="120"/>
      <c r="P77" s="21"/>
      <c r="Q77" s="25"/>
      <c r="R77" s="125"/>
    </row>
    <row r="78" spans="1:18" ht="7.5" customHeight="1" x14ac:dyDescent="0.25">
      <c r="A78" s="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5"/>
      <c r="R78" s="125"/>
    </row>
    <row r="79" spans="1:18" x14ac:dyDescent="0.25">
      <c r="A79" s="8" t="s">
        <v>25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5"/>
      <c r="R79" s="125"/>
    </row>
    <row r="80" spans="1:18" x14ac:dyDescent="0.25">
      <c r="A80" s="72">
        <v>2014</v>
      </c>
      <c r="B80" s="21"/>
      <c r="C80" s="56">
        <f>'KPI RM'!C80+'KPI EL'!C80+'KPI NI'!C80+'KPI CL'!C80+'KPI AU'!C80+'KPI CC'!C80+'KPI NS'!C80</f>
        <v>5534</v>
      </c>
      <c r="D80" s="56">
        <f>'KPI RM'!D80+'KPI EL'!D80+'KPI NI'!D80+'KPI CL'!D80+'KPI AU'!D80+'KPI CC'!D80+'KPI NS'!D80</f>
        <v>5449</v>
      </c>
      <c r="E80" s="56">
        <f>'KPI RM'!E80+'KPI EL'!E80+'KPI NI'!E80+'KPI CL'!E80+'KPI AU'!E80+'KPI CC'!E80+'KPI NS'!E80</f>
        <v>5547</v>
      </c>
      <c r="F80" s="56">
        <f>'KPI RM'!F80+'KPI EL'!F80+'KPI NI'!F80+'KPI CL'!F80+'KPI AU'!F80+'KPI CC'!F80+'KPI NS'!F80</f>
        <v>5532</v>
      </c>
      <c r="G80" s="56">
        <f>'KPI RM'!G80+'KPI EL'!G80+'KPI NI'!G80+'KPI CL'!G80+'KPI AU'!G80+'KPI CC'!G80+'KPI NS'!G80</f>
        <v>5512</v>
      </c>
      <c r="H80" s="56">
        <f>'KPI RM'!H80+'KPI EL'!H80+'KPI NI'!H80+'KPI CL'!H80+'KPI AU'!H80+'KPI CC'!H80+'KPI NS'!H80</f>
        <v>5159</v>
      </c>
      <c r="I80" s="56">
        <f>'KPI RM'!I80+'KPI EL'!I80+'KPI NI'!I80+'KPI CL'!I80+'KPI AU'!I80+'KPI CC'!I80+'KPI NS'!I80</f>
        <v>5117</v>
      </c>
      <c r="J80" s="56">
        <f>'KPI RM'!J80+'KPI EL'!J80+'KPI NI'!J80+'KPI CL'!J80+'KPI AU'!J80+'KPI CC'!J80+'KPI NS'!J80</f>
        <v>4927</v>
      </c>
      <c r="K80" s="56">
        <f>'KPI RM'!K80+'KPI EL'!K80+'KPI NI'!K80+'KPI CL'!K80+'KPI AU'!K80+'KPI CC'!K80+'KPI NS'!K80</f>
        <v>5153</v>
      </c>
      <c r="L80" s="56">
        <f>'KPI RM'!L80+'KPI EL'!L80+'KPI NI'!L80+'KPI CL'!L80+'KPI AU'!L80+'KPI CC'!L80+'KPI NS'!L80</f>
        <v>5684</v>
      </c>
      <c r="M80" s="56">
        <f>'KPI RM'!M80+'KPI EL'!M80+'KPI NI'!M80+'KPI CL'!M80+'KPI AU'!M80+'KPI CC'!M80+'KPI NS'!M80</f>
        <v>5663</v>
      </c>
      <c r="N80" s="56">
        <f>'KPI RM'!N80+'KPI EL'!N80+'KPI NI'!N80+'KPI CL'!N80+'KPI AU'!N80+'KPI CC'!N80+'KPI NS'!N80</f>
        <v>5589</v>
      </c>
      <c r="O80" s="55">
        <f>AVERAGE(C80:I80)</f>
        <v>5407.1428571428569</v>
      </c>
      <c r="P80" s="21"/>
      <c r="Q80" s="128"/>
      <c r="R80" s="125"/>
    </row>
    <row r="81" spans="1:18" x14ac:dyDescent="0.25">
      <c r="A81" s="72">
        <v>2015</v>
      </c>
      <c r="B81" s="21"/>
      <c r="C81" s="56">
        <f>'KPI RM'!C81+'KPI EL'!C81+'KPI NI'!C81+'KPI CL'!C81+'KPI AU'!C81+'KPI CC'!C81+'KPI NS'!C81</f>
        <v>5709</v>
      </c>
      <c r="D81" s="56">
        <f>'KPI RM'!D81+'KPI EL'!D81+'KPI NI'!D81+'KPI CL'!D81+'KPI AU'!D81+'KPI CC'!D81+'KPI NS'!D81</f>
        <v>5826</v>
      </c>
      <c r="E81" s="56">
        <f>'KPI RM'!E81+'KPI EL'!E81+'KPI NI'!E81+'KPI CL'!E81+'KPI AU'!E81+'KPI CC'!E81+'KPI NS'!E81</f>
        <v>5732</v>
      </c>
      <c r="F81" s="56">
        <f>'KPI RM'!F81+'KPI EL'!F81+'KPI NI'!F81+'KPI CL'!F81+'KPI AU'!F81+'KPI CC'!F81+'KPI NS'!F81</f>
        <v>5725</v>
      </c>
      <c r="G81" s="56">
        <f>'KPI RM'!G81+'KPI EL'!G81+'KPI NI'!G81+'KPI CL'!G81+'KPI AU'!G81+'KPI CC'!G81+'KPI NS'!G81</f>
        <v>5748</v>
      </c>
      <c r="H81" s="56">
        <f>'KPI RM'!H81+'KPI EL'!H81+'KPI NI'!H81+'KPI CL'!H81+'KPI AU'!H81+'KPI CC'!H81+'KPI NS'!H81</f>
        <v>5649</v>
      </c>
      <c r="I81" s="56">
        <f>'KPI RM'!I81+'KPI EL'!I81+'KPI NI'!I81+'KPI CL'!I81+'KPI AU'!I81+'KPI CC'!I81+'KPI NS'!I81</f>
        <v>5392</v>
      </c>
      <c r="J81" s="56"/>
      <c r="K81" s="56"/>
      <c r="L81" s="56"/>
      <c r="M81" s="56"/>
      <c r="N81" s="56"/>
      <c r="O81" s="55">
        <f>AVERAGE(C81:N81)</f>
        <v>5683</v>
      </c>
      <c r="P81" s="21"/>
      <c r="Q81" s="128"/>
      <c r="R81" s="125"/>
    </row>
    <row r="82" spans="1:18" x14ac:dyDescent="0.25">
      <c r="A82" s="9" t="s">
        <v>26</v>
      </c>
      <c r="B82" s="21"/>
      <c r="C82" s="23">
        <f t="shared" ref="C82:H82" si="45">(C81+C73+C65)/C97</f>
        <v>0.76170940170940171</v>
      </c>
      <c r="D82" s="23">
        <f t="shared" si="45"/>
        <v>0.72965147453083112</v>
      </c>
      <c r="E82" s="23">
        <f t="shared" si="45"/>
        <v>0.76666666666666672</v>
      </c>
      <c r="F82" s="23">
        <f t="shared" si="45"/>
        <v>0.63693105434991359</v>
      </c>
      <c r="G82" s="23">
        <f t="shared" si="45"/>
        <v>0.76605242073938418</v>
      </c>
      <c r="H82" s="23">
        <f t="shared" si="45"/>
        <v>0.76248665322102271</v>
      </c>
      <c r="I82" s="23">
        <f t="shared" ref="I82" si="46">(I81+I73+I65)/I97</f>
        <v>0.81607213897361097</v>
      </c>
      <c r="J82" s="23"/>
      <c r="K82" s="23"/>
      <c r="L82" s="23"/>
      <c r="M82" s="23"/>
      <c r="N82" s="23"/>
      <c r="O82" s="24"/>
      <c r="P82" s="21"/>
      <c r="Q82" s="25"/>
      <c r="R82" s="9"/>
    </row>
    <row r="83" spans="1:18" x14ac:dyDescent="0.25">
      <c r="A83" s="32" t="s">
        <v>13</v>
      </c>
      <c r="B83" s="33"/>
      <c r="C83" s="115">
        <f t="shared" ref="C83:H83" si="47">(C81-C80)</f>
        <v>175</v>
      </c>
      <c r="D83" s="115">
        <f t="shared" si="47"/>
        <v>377</v>
      </c>
      <c r="E83" s="115">
        <f t="shared" si="47"/>
        <v>185</v>
      </c>
      <c r="F83" s="115">
        <f t="shared" si="47"/>
        <v>193</v>
      </c>
      <c r="G83" s="115">
        <f t="shared" si="47"/>
        <v>236</v>
      </c>
      <c r="H83" s="115">
        <f t="shared" si="47"/>
        <v>490</v>
      </c>
      <c r="I83" s="115">
        <f t="shared" ref="I83" si="48">(I81-I80)</f>
        <v>275</v>
      </c>
      <c r="J83" s="112"/>
      <c r="K83" s="112"/>
      <c r="L83" s="112"/>
      <c r="M83" s="112"/>
      <c r="N83" s="112"/>
      <c r="O83" s="112"/>
      <c r="P83" s="35"/>
      <c r="Q83" s="35"/>
      <c r="R83" s="32"/>
    </row>
    <row r="84" spans="1:18" x14ac:dyDescent="0.25">
      <c r="A84" s="9" t="s">
        <v>14</v>
      </c>
      <c r="B84" s="20"/>
      <c r="C84" s="112">
        <f t="shared" ref="C84:H84" si="49">C83/C80</f>
        <v>3.1622696060715577E-2</v>
      </c>
      <c r="D84" s="112">
        <f t="shared" si="49"/>
        <v>6.9187006790236746E-2</v>
      </c>
      <c r="E84" s="112">
        <f t="shared" si="49"/>
        <v>3.3351361096087974E-2</v>
      </c>
      <c r="F84" s="112">
        <f t="shared" si="49"/>
        <v>3.4887924801156905E-2</v>
      </c>
      <c r="G84" s="112">
        <f t="shared" si="49"/>
        <v>4.2815674891146592E-2</v>
      </c>
      <c r="H84" s="112">
        <f t="shared" si="49"/>
        <v>9.4979647218453186E-2</v>
      </c>
      <c r="I84" s="112">
        <f t="shared" ref="I84" si="50">I83/I80</f>
        <v>5.3742427203439518E-2</v>
      </c>
      <c r="J84" s="112"/>
      <c r="K84" s="112"/>
      <c r="L84" s="112"/>
      <c r="M84" s="112"/>
      <c r="N84" s="112"/>
      <c r="O84" s="112"/>
      <c r="P84" s="21"/>
      <c r="Q84" s="21"/>
      <c r="R84" s="9"/>
    </row>
    <row r="85" spans="1:18" x14ac:dyDescent="0.25">
      <c r="A85" s="32" t="s">
        <v>15</v>
      </c>
      <c r="B85" s="35"/>
      <c r="C85" s="116">
        <f>C83</f>
        <v>175</v>
      </c>
      <c r="D85" s="116">
        <f t="shared" ref="D85:I85" si="51">D83+C85</f>
        <v>552</v>
      </c>
      <c r="E85" s="116">
        <f t="shared" si="51"/>
        <v>737</v>
      </c>
      <c r="F85" s="116">
        <f t="shared" si="51"/>
        <v>930</v>
      </c>
      <c r="G85" s="116">
        <f t="shared" si="51"/>
        <v>1166</v>
      </c>
      <c r="H85" s="116">
        <f t="shared" si="51"/>
        <v>1656</v>
      </c>
      <c r="I85" s="116">
        <f t="shared" si="51"/>
        <v>1931</v>
      </c>
      <c r="J85" s="116"/>
      <c r="K85" s="116"/>
      <c r="L85" s="116"/>
      <c r="M85" s="116"/>
      <c r="N85" s="116"/>
      <c r="O85" s="116"/>
      <c r="P85" s="35"/>
      <c r="Q85" s="35"/>
      <c r="R85" s="32"/>
    </row>
    <row r="86" spans="1:18" x14ac:dyDescent="0.25">
      <c r="A86" s="9" t="s">
        <v>16</v>
      </c>
      <c r="B86" s="21"/>
      <c r="C86" s="113">
        <f>C85/C80</f>
        <v>3.1622696060715577E-2</v>
      </c>
      <c r="D86" s="113">
        <f>(D85)/SUM($C80:D80)</f>
        <v>5.0259491942092324E-2</v>
      </c>
      <c r="E86" s="113">
        <f>(E85)/SUM($C80:E80)</f>
        <v>4.4585601935874165E-2</v>
      </c>
      <c r="F86" s="113">
        <f>(F85)/SUM($C80:F80)</f>
        <v>4.215392983410389E-2</v>
      </c>
      <c r="G86" s="113">
        <f>(G85)/SUM($C80:G80)</f>
        <v>4.228621164865453E-2</v>
      </c>
      <c r="H86" s="113">
        <f>(H85)/SUM($C80:H80)</f>
        <v>5.0591146549353865E-2</v>
      </c>
      <c r="I86" s="113">
        <f>(I85)/SUM($C80:I80)</f>
        <v>5.1017173051519156E-2</v>
      </c>
      <c r="J86" s="113"/>
      <c r="K86" s="113"/>
      <c r="L86" s="113"/>
      <c r="M86" s="113"/>
      <c r="N86" s="113"/>
      <c r="O86" s="118"/>
      <c r="P86" s="21"/>
      <c r="Q86" s="21"/>
      <c r="R86" s="9"/>
    </row>
    <row r="88" spans="1:18" s="61" customFormat="1" x14ac:dyDescent="0.25">
      <c r="A88" s="71" t="s">
        <v>27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s="61" customFormat="1" x14ac:dyDescent="0.25">
      <c r="A89" s="72">
        <v>2014</v>
      </c>
      <c r="B89" s="62"/>
      <c r="C89" s="114">
        <f>'KPI RM'!C89+'KPI EL'!C89+'KPI NI'!C89+'KPI CL'!C89+'KPI AU'!C89+'KPI CC'!C89+'KPI NS'!C89+'KPI Hinsdale'!C89</f>
        <v>58</v>
      </c>
      <c r="D89" s="114">
        <f>'KPI RM'!D89+'KPI EL'!D89+'KPI NI'!D89+'KPI CL'!D89+'KPI AU'!D89+'KPI CC'!D89+'KPI NS'!D89+'KPI Hinsdale'!D89</f>
        <v>70</v>
      </c>
      <c r="E89" s="114">
        <f>'KPI RM'!E89+'KPI EL'!E89+'KPI NI'!E89+'KPI CL'!E89+'KPI AU'!E89+'KPI CC'!E89+'KPI NS'!E89+'KPI Hinsdale'!E89</f>
        <v>84</v>
      </c>
      <c r="F89" s="114">
        <f>'KPI RM'!F89+'KPI EL'!F89+'KPI NI'!F89+'KPI CL'!F89+'KPI AU'!F89+'KPI CC'!F89+'KPI NS'!F89+'KPI Hinsdale'!F89</f>
        <v>93</v>
      </c>
      <c r="G89" s="114">
        <f>'KPI RM'!G89+'KPI EL'!G89+'KPI NI'!G89+'KPI CL'!G89+'KPI AU'!G89+'KPI CC'!G89+'KPI NS'!G89+'KPI Hinsdale'!G89</f>
        <v>54</v>
      </c>
      <c r="H89" s="114">
        <f>'KPI RM'!H89+'KPI EL'!H89+'KPI NI'!H89+'KPI CL'!H89+'KPI AU'!H89+'KPI CC'!H89+'KPI NS'!H89+'KPI Hinsdale'!H89</f>
        <v>71</v>
      </c>
      <c r="I89" s="114">
        <f>'KPI RM'!I89+'KPI EL'!I89+'KPI NI'!I89+'KPI CL'!I89+'KPI AU'!I89+'KPI CC'!I89+'KPI NS'!I89+'KPI Hinsdale'!I89</f>
        <v>51</v>
      </c>
      <c r="J89" s="114">
        <f>'KPI RM'!J89+'KPI EL'!J89+'KPI NI'!J89+'KPI CL'!J89+'KPI AU'!J89+'KPI CC'!J89+'KPI NS'!J89+'KPI Hinsdale'!J89</f>
        <v>94</v>
      </c>
      <c r="K89" s="114">
        <f>'KPI RM'!K89+'KPI EL'!K89+'KPI NI'!K89+'KPI CL'!K89+'KPI AU'!K89+'KPI CC'!K89+'KPI NS'!K89+'KPI Hinsdale'!K89</f>
        <v>73</v>
      </c>
      <c r="L89" s="114">
        <f>'KPI RM'!L89+'KPI EL'!L89+'KPI NI'!L89+'KPI CL'!L89+'KPI AU'!L89+'KPI CC'!L89+'KPI NS'!L89+'KPI Hinsdale'!L89</f>
        <v>62</v>
      </c>
      <c r="M89" s="114">
        <f>'KPI RM'!M89+'KPI EL'!M89+'KPI NI'!M89+'KPI CL'!M89+'KPI AU'!M89+'KPI CC'!M89+'KPI NS'!M89+'KPI Hinsdale'!M89</f>
        <v>47</v>
      </c>
      <c r="N89" s="114">
        <f>'KPI RM'!N89+'KPI EL'!N89+'KPI NI'!N89+'KPI CL'!N89+'KPI AU'!N89+'KPI CC'!N89+'KPI NS'!N89+'KPI Hinsdale'!N89</f>
        <v>66</v>
      </c>
      <c r="O89" s="56">
        <f>SUM(C89:I89)</f>
        <v>481</v>
      </c>
      <c r="P89" s="65"/>
      <c r="Q89" s="55">
        <f>SUM(C89:N89)</f>
        <v>823</v>
      </c>
      <c r="R89" s="62"/>
    </row>
    <row r="90" spans="1:18" s="61" customFormat="1" x14ac:dyDescent="0.25">
      <c r="A90" s="72">
        <v>2015</v>
      </c>
      <c r="B90" s="62"/>
      <c r="C90" s="114">
        <f>'KPI RM'!C90+'KPI EL'!C90+'KPI NI'!C90+'KPI CL'!C90+'KPI AU'!C90+'KPI CC'!C90+'KPI NS'!C90+'KPI Hinsdale'!C90</f>
        <v>55</v>
      </c>
      <c r="D90" s="114">
        <f>'KPI RM'!D90+'KPI EL'!D90+'KPI NI'!D90+'KPI CL'!D90+'KPI AU'!D90+'KPI CC'!D90+'KPI NS'!D90</f>
        <v>64</v>
      </c>
      <c r="E90" s="114">
        <f>'KPI RM'!E90+'KPI EL'!E90+'KPI NI'!E90+'KPI CL'!E90+'KPI AU'!E90+'KPI CC'!E90+'KPI NS'!E90</f>
        <v>84</v>
      </c>
      <c r="F90" s="114">
        <f>'KPI RM'!F90+'KPI EL'!F90+'KPI NI'!F90+'KPI CL'!F90+'KPI AU'!F90+'KPI CC'!F90+'KPI NS'!F90</f>
        <v>72</v>
      </c>
      <c r="G90" s="114">
        <f>'KPI RM'!G90+'KPI EL'!G90+'KPI NI'!G90+'KPI CL'!G90+'KPI AU'!G90+'KPI CC'!G90+'KPI NS'!G90</f>
        <v>67</v>
      </c>
      <c r="H90" s="114">
        <f>'KPI RM'!H90+'KPI EL'!H90+'KPI NI'!H90+'KPI CL'!H90+'KPI AU'!H90+'KPI CC'!H90+'KPI NS'!H90</f>
        <v>51</v>
      </c>
      <c r="I90" s="114">
        <f>'KPI RM'!I90+'KPI EL'!I90+'KPI NI'!I90+'KPI CL'!I90+'KPI AU'!I90+'KPI CC'!I90+'KPI NS'!I90</f>
        <v>44</v>
      </c>
      <c r="J90" s="114"/>
      <c r="K90" s="114"/>
      <c r="L90" s="114"/>
      <c r="M90" s="114"/>
      <c r="N90" s="114"/>
      <c r="O90" s="56">
        <f>SUM(C90:N90)</f>
        <v>437</v>
      </c>
      <c r="P90" s="62"/>
      <c r="Q90" s="55">
        <f>SUM(C90:N90)</f>
        <v>437</v>
      </c>
      <c r="R90" s="64"/>
    </row>
    <row r="91" spans="1:18" s="61" customFormat="1" x14ac:dyDescent="0.25">
      <c r="A91" s="79" t="s">
        <v>13</v>
      </c>
      <c r="B91" s="80"/>
      <c r="C91" s="115">
        <f t="shared" ref="C91:H91" si="52">(C90-C89)</f>
        <v>-3</v>
      </c>
      <c r="D91" s="115">
        <f t="shared" si="52"/>
        <v>-6</v>
      </c>
      <c r="E91" s="115">
        <f t="shared" si="52"/>
        <v>0</v>
      </c>
      <c r="F91" s="115">
        <f t="shared" si="52"/>
        <v>-21</v>
      </c>
      <c r="G91" s="115">
        <f t="shared" si="52"/>
        <v>13</v>
      </c>
      <c r="H91" s="115">
        <f t="shared" si="52"/>
        <v>-20</v>
      </c>
      <c r="I91" s="115">
        <f t="shared" ref="I91" si="53">(I90-I89)</f>
        <v>-7</v>
      </c>
      <c r="J91" s="115"/>
      <c r="K91" s="115"/>
      <c r="L91" s="115"/>
      <c r="M91" s="115"/>
      <c r="N91" s="115"/>
      <c r="O91" s="77"/>
      <c r="P91" s="66"/>
      <c r="Q91" s="66"/>
      <c r="R91" s="66"/>
    </row>
    <row r="92" spans="1:18" x14ac:dyDescent="0.25">
      <c r="A92" s="72" t="s">
        <v>14</v>
      </c>
      <c r="B92" s="70"/>
      <c r="C92" s="112">
        <f t="shared" ref="C92:H92" si="54">C91/C89</f>
        <v>-5.1724137931034482E-2</v>
      </c>
      <c r="D92" s="112">
        <f t="shared" si="54"/>
        <v>-8.5714285714285715E-2</v>
      </c>
      <c r="E92" s="112">
        <f t="shared" si="54"/>
        <v>0</v>
      </c>
      <c r="F92" s="112">
        <f t="shared" si="54"/>
        <v>-0.22580645161290322</v>
      </c>
      <c r="G92" s="112">
        <f t="shared" si="54"/>
        <v>0.24074074074074073</v>
      </c>
      <c r="H92" s="112">
        <f t="shared" si="54"/>
        <v>-0.28169014084507044</v>
      </c>
      <c r="I92" s="112">
        <f t="shared" ref="I92" si="55">I91/I89</f>
        <v>-0.13725490196078433</v>
      </c>
      <c r="J92" s="112"/>
      <c r="K92" s="112"/>
      <c r="L92" s="112"/>
      <c r="M92" s="112"/>
      <c r="N92" s="112"/>
      <c r="O92" s="73"/>
      <c r="P92" s="62"/>
      <c r="Q92" s="62"/>
      <c r="R92" s="62"/>
    </row>
    <row r="93" spans="1:18" x14ac:dyDescent="0.25">
      <c r="A93" s="79" t="s">
        <v>15</v>
      </c>
      <c r="B93" s="66"/>
      <c r="C93" s="116">
        <f>C91</f>
        <v>-3</v>
      </c>
      <c r="D93" s="116">
        <f t="shared" ref="D93:I93" si="56">D91+C93</f>
        <v>-9</v>
      </c>
      <c r="E93" s="116">
        <f t="shared" si="56"/>
        <v>-9</v>
      </c>
      <c r="F93" s="116">
        <f t="shared" si="56"/>
        <v>-30</v>
      </c>
      <c r="G93" s="116">
        <f t="shared" si="56"/>
        <v>-17</v>
      </c>
      <c r="H93" s="116">
        <f t="shared" si="56"/>
        <v>-37</v>
      </c>
      <c r="I93" s="116">
        <f t="shared" si="56"/>
        <v>-44</v>
      </c>
      <c r="J93" s="116"/>
      <c r="K93" s="116"/>
      <c r="L93" s="116"/>
      <c r="M93" s="116"/>
      <c r="N93" s="116"/>
      <c r="O93" s="78"/>
      <c r="P93" s="66"/>
      <c r="Q93" s="66"/>
      <c r="R93" s="66"/>
    </row>
    <row r="94" spans="1:18" x14ac:dyDescent="0.25">
      <c r="A94" s="72" t="s">
        <v>16</v>
      </c>
      <c r="B94" s="62"/>
      <c r="C94" s="113">
        <f>C93/C89</f>
        <v>-5.1724137931034482E-2</v>
      </c>
      <c r="D94" s="113">
        <f>(D93)/SUM($C89:D89)</f>
        <v>-7.03125E-2</v>
      </c>
      <c r="E94" s="113">
        <f>(E93)/SUM($C89:E89)</f>
        <v>-4.2452830188679243E-2</v>
      </c>
      <c r="F94" s="113">
        <f>(F93)/SUM($C89:F89)</f>
        <v>-9.8360655737704916E-2</v>
      </c>
      <c r="G94" s="113">
        <f>(G93)/SUM($C89:G89)</f>
        <v>-4.7353760445682451E-2</v>
      </c>
      <c r="H94" s="113">
        <f>(H93)/SUM($C89:H89)</f>
        <v>-8.6046511627906982E-2</v>
      </c>
      <c r="I94" s="113">
        <f>(I93)/SUM($C89:I89)</f>
        <v>-9.1476091476091481E-2</v>
      </c>
      <c r="J94" s="113"/>
      <c r="K94" s="113"/>
      <c r="L94" s="113"/>
      <c r="M94" s="113"/>
      <c r="N94" s="113"/>
      <c r="O94" s="122"/>
      <c r="P94" s="62"/>
      <c r="Q94" s="62"/>
      <c r="R94" s="62"/>
    </row>
    <row r="97" spans="3:11" x14ac:dyDescent="0.25">
      <c r="C97" s="111">
        <v>8775</v>
      </c>
      <c r="D97" s="5">
        <v>9325</v>
      </c>
      <c r="E97" s="5">
        <v>8790</v>
      </c>
      <c r="F97" s="111">
        <v>10414</v>
      </c>
      <c r="G97" s="111">
        <v>8737</v>
      </c>
      <c r="H97" s="49">
        <v>8429</v>
      </c>
      <c r="I97" s="69">
        <v>7541</v>
      </c>
      <c r="J97" s="69"/>
      <c r="K97" s="64"/>
    </row>
  </sheetData>
  <mergeCells count="1">
    <mergeCell ref="C4:O4"/>
  </mergeCells>
  <conditionalFormatting sqref="C11">
    <cfRule type="cellIs" dxfId="2332" priority="318" operator="lessThan">
      <formula>0</formula>
    </cfRule>
  </conditionalFormatting>
  <conditionalFormatting sqref="J11">
    <cfRule type="cellIs" dxfId="2331" priority="317" operator="lessThan">
      <formula>0</formula>
    </cfRule>
  </conditionalFormatting>
  <conditionalFormatting sqref="C19">
    <cfRule type="cellIs" dxfId="2330" priority="316" operator="lessThan">
      <formula>0</formula>
    </cfRule>
  </conditionalFormatting>
  <conditionalFormatting sqref="J19">
    <cfRule type="cellIs" dxfId="2329" priority="315" operator="lessThan">
      <formula>0</formula>
    </cfRule>
  </conditionalFormatting>
  <conditionalFormatting sqref="C35">
    <cfRule type="cellIs" dxfId="2328" priority="314" operator="lessThan">
      <formula>0</formula>
    </cfRule>
  </conditionalFormatting>
  <conditionalFormatting sqref="J35">
    <cfRule type="cellIs" dxfId="2327" priority="313" operator="lessThan">
      <formula>0</formula>
    </cfRule>
  </conditionalFormatting>
  <conditionalFormatting sqref="C43">
    <cfRule type="cellIs" dxfId="2326" priority="312" operator="lessThan">
      <formula>0</formula>
    </cfRule>
  </conditionalFormatting>
  <conditionalFormatting sqref="J43">
    <cfRule type="cellIs" dxfId="2325" priority="311" operator="lessThan">
      <formula>0</formula>
    </cfRule>
  </conditionalFormatting>
  <conditionalFormatting sqref="C51">
    <cfRule type="cellIs" dxfId="2324" priority="310" operator="lessThan">
      <formula>0</formula>
    </cfRule>
  </conditionalFormatting>
  <conditionalFormatting sqref="J51">
    <cfRule type="cellIs" dxfId="2323" priority="309" operator="lessThan">
      <formula>0</formula>
    </cfRule>
  </conditionalFormatting>
  <conditionalFormatting sqref="C59">
    <cfRule type="cellIs" dxfId="2322" priority="308" operator="lessThan">
      <formula>0</formula>
    </cfRule>
  </conditionalFormatting>
  <conditionalFormatting sqref="J59">
    <cfRule type="cellIs" dxfId="2321" priority="307" operator="lessThan">
      <formula>0</formula>
    </cfRule>
  </conditionalFormatting>
  <conditionalFormatting sqref="C67">
    <cfRule type="cellIs" dxfId="2320" priority="306" operator="lessThan">
      <formula>0</formula>
    </cfRule>
  </conditionalFormatting>
  <conditionalFormatting sqref="J67">
    <cfRule type="cellIs" dxfId="2319" priority="305" operator="lessThan">
      <formula>0</formula>
    </cfRule>
  </conditionalFormatting>
  <conditionalFormatting sqref="C75">
    <cfRule type="cellIs" dxfId="2318" priority="304" operator="lessThan">
      <formula>0</formula>
    </cfRule>
  </conditionalFormatting>
  <conditionalFormatting sqref="J75">
    <cfRule type="cellIs" dxfId="2317" priority="303" operator="lessThan">
      <formula>0</formula>
    </cfRule>
  </conditionalFormatting>
  <conditionalFormatting sqref="C84">
    <cfRule type="cellIs" dxfId="2316" priority="302" operator="lessThan">
      <formula>0</formula>
    </cfRule>
  </conditionalFormatting>
  <conditionalFormatting sqref="J84">
    <cfRule type="cellIs" dxfId="2315" priority="301" operator="lessThan">
      <formula>0</formula>
    </cfRule>
  </conditionalFormatting>
  <conditionalFormatting sqref="C92">
    <cfRule type="cellIs" dxfId="2314" priority="300" operator="lessThan">
      <formula>0</formula>
    </cfRule>
  </conditionalFormatting>
  <conditionalFormatting sqref="J92">
    <cfRule type="cellIs" dxfId="2313" priority="299" operator="lessThan">
      <formula>0</formula>
    </cfRule>
  </conditionalFormatting>
  <conditionalFormatting sqref="C13">
    <cfRule type="cellIs" dxfId="2312" priority="298" operator="lessThan">
      <formula>0</formula>
    </cfRule>
  </conditionalFormatting>
  <conditionalFormatting sqref="J13">
    <cfRule type="cellIs" dxfId="2311" priority="297" operator="lessThan">
      <formula>0</formula>
    </cfRule>
  </conditionalFormatting>
  <conditionalFormatting sqref="C21">
    <cfRule type="cellIs" dxfId="2310" priority="296" operator="lessThan">
      <formula>0</formula>
    </cfRule>
  </conditionalFormatting>
  <conditionalFormatting sqref="J21">
    <cfRule type="cellIs" dxfId="2309" priority="295" operator="lessThan">
      <formula>0</formula>
    </cfRule>
  </conditionalFormatting>
  <conditionalFormatting sqref="C37">
    <cfRule type="cellIs" dxfId="2308" priority="294" operator="lessThan">
      <formula>0</formula>
    </cfRule>
  </conditionalFormatting>
  <conditionalFormatting sqref="J37">
    <cfRule type="cellIs" dxfId="2307" priority="293" operator="lessThan">
      <formula>0</formula>
    </cfRule>
  </conditionalFormatting>
  <conditionalFormatting sqref="C45">
    <cfRule type="cellIs" dxfId="2306" priority="292" operator="lessThan">
      <formula>0</formula>
    </cfRule>
  </conditionalFormatting>
  <conditionalFormatting sqref="J45">
    <cfRule type="cellIs" dxfId="2305" priority="291" operator="lessThan">
      <formula>0</formula>
    </cfRule>
  </conditionalFormatting>
  <conditionalFormatting sqref="C53">
    <cfRule type="cellIs" dxfId="2304" priority="290" operator="lessThan">
      <formula>0</formula>
    </cfRule>
  </conditionalFormatting>
  <conditionalFormatting sqref="J53">
    <cfRule type="cellIs" dxfId="2303" priority="289" operator="lessThan">
      <formula>0</formula>
    </cfRule>
  </conditionalFormatting>
  <conditionalFormatting sqref="C61">
    <cfRule type="cellIs" dxfId="2302" priority="288" operator="lessThan">
      <formula>0</formula>
    </cfRule>
  </conditionalFormatting>
  <conditionalFormatting sqref="J61">
    <cfRule type="cellIs" dxfId="2301" priority="287" operator="lessThan">
      <formula>0</formula>
    </cfRule>
  </conditionalFormatting>
  <conditionalFormatting sqref="C69">
    <cfRule type="cellIs" dxfId="2300" priority="286" operator="lessThan">
      <formula>0</formula>
    </cfRule>
  </conditionalFormatting>
  <conditionalFormatting sqref="J69">
    <cfRule type="cellIs" dxfId="2299" priority="285" operator="lessThan">
      <formula>0</formula>
    </cfRule>
  </conditionalFormatting>
  <conditionalFormatting sqref="C77">
    <cfRule type="cellIs" dxfId="2298" priority="284" operator="lessThan">
      <formula>0</formula>
    </cfRule>
  </conditionalFormatting>
  <conditionalFormatting sqref="J77">
    <cfRule type="cellIs" dxfId="2297" priority="283" operator="lessThan">
      <formula>0</formula>
    </cfRule>
  </conditionalFormatting>
  <conditionalFormatting sqref="C94">
    <cfRule type="cellIs" dxfId="2296" priority="282" operator="lessThan">
      <formula>0</formula>
    </cfRule>
  </conditionalFormatting>
  <conditionalFormatting sqref="J94">
    <cfRule type="cellIs" dxfId="2295" priority="281" operator="lessThan">
      <formula>0</formula>
    </cfRule>
  </conditionalFormatting>
  <conditionalFormatting sqref="C86 J86">
    <cfRule type="cellIs" dxfId="2294" priority="280" operator="lessThan">
      <formula>0</formula>
    </cfRule>
  </conditionalFormatting>
  <conditionalFormatting sqref="J84">
    <cfRule type="cellIs" dxfId="2293" priority="279" operator="lessThan">
      <formula>0</formula>
    </cfRule>
  </conditionalFormatting>
  <conditionalFormatting sqref="K11">
    <cfRule type="cellIs" dxfId="2292" priority="278" operator="lessThan">
      <formula>0</formula>
    </cfRule>
  </conditionalFormatting>
  <conditionalFormatting sqref="K13">
    <cfRule type="cellIs" dxfId="2291" priority="277" operator="lessThan">
      <formula>0</formula>
    </cfRule>
  </conditionalFormatting>
  <conditionalFormatting sqref="K19">
    <cfRule type="cellIs" dxfId="2290" priority="276" operator="lessThan">
      <formula>0</formula>
    </cfRule>
  </conditionalFormatting>
  <conditionalFormatting sqref="K21">
    <cfRule type="cellIs" dxfId="2289" priority="275" operator="lessThan">
      <formula>0</formula>
    </cfRule>
  </conditionalFormatting>
  <conditionalFormatting sqref="K35">
    <cfRule type="cellIs" dxfId="2288" priority="274" operator="lessThan">
      <formula>0</formula>
    </cfRule>
  </conditionalFormatting>
  <conditionalFormatting sqref="K37">
    <cfRule type="cellIs" dxfId="2287" priority="273" operator="lessThan">
      <formula>0</formula>
    </cfRule>
  </conditionalFormatting>
  <conditionalFormatting sqref="K43">
    <cfRule type="cellIs" dxfId="2286" priority="272" operator="lessThan">
      <formula>0</formula>
    </cfRule>
  </conditionalFormatting>
  <conditionalFormatting sqref="K45">
    <cfRule type="cellIs" dxfId="2285" priority="271" operator="lessThan">
      <formula>0</formula>
    </cfRule>
  </conditionalFormatting>
  <conditionalFormatting sqref="K51">
    <cfRule type="cellIs" dxfId="2284" priority="270" operator="lessThan">
      <formula>0</formula>
    </cfRule>
  </conditionalFormatting>
  <conditionalFormatting sqref="K53">
    <cfRule type="cellIs" dxfId="2283" priority="269" operator="lessThan">
      <formula>0</formula>
    </cfRule>
  </conditionalFormatting>
  <conditionalFormatting sqref="K59">
    <cfRule type="cellIs" dxfId="2282" priority="268" operator="lessThan">
      <formula>0</formula>
    </cfRule>
  </conditionalFormatting>
  <conditionalFormatting sqref="K61">
    <cfRule type="cellIs" dxfId="2281" priority="267" operator="lessThan">
      <formula>0</formula>
    </cfRule>
  </conditionalFormatting>
  <conditionalFormatting sqref="K67">
    <cfRule type="cellIs" dxfId="2280" priority="266" operator="lessThan">
      <formula>0</formula>
    </cfRule>
  </conditionalFormatting>
  <conditionalFormatting sqref="K69">
    <cfRule type="cellIs" dxfId="2279" priority="265" operator="lessThan">
      <formula>0</formula>
    </cfRule>
  </conditionalFormatting>
  <conditionalFormatting sqref="K75">
    <cfRule type="cellIs" dxfId="2278" priority="264" operator="lessThan">
      <formula>0</formula>
    </cfRule>
  </conditionalFormatting>
  <conditionalFormatting sqref="K77">
    <cfRule type="cellIs" dxfId="2277" priority="263" operator="lessThan">
      <formula>0</formula>
    </cfRule>
  </conditionalFormatting>
  <conditionalFormatting sqref="K84">
    <cfRule type="cellIs" dxfId="2276" priority="262" operator="lessThan">
      <formula>0</formula>
    </cfRule>
  </conditionalFormatting>
  <conditionalFormatting sqref="K86">
    <cfRule type="cellIs" dxfId="2275" priority="261" operator="lessThan">
      <formula>0</formula>
    </cfRule>
  </conditionalFormatting>
  <conditionalFormatting sqref="K84">
    <cfRule type="cellIs" dxfId="2274" priority="260" operator="lessThan">
      <formula>0</formula>
    </cfRule>
  </conditionalFormatting>
  <conditionalFormatting sqref="K92">
    <cfRule type="cellIs" dxfId="2273" priority="259" operator="lessThan">
      <formula>0</formula>
    </cfRule>
  </conditionalFormatting>
  <conditionalFormatting sqref="K94">
    <cfRule type="cellIs" dxfId="2272" priority="258" operator="lessThan">
      <formula>0</formula>
    </cfRule>
  </conditionalFormatting>
  <conditionalFormatting sqref="C27">
    <cfRule type="cellIs" dxfId="2271" priority="257" operator="lessThan">
      <formula>0</formula>
    </cfRule>
  </conditionalFormatting>
  <conditionalFormatting sqref="J27">
    <cfRule type="cellIs" dxfId="2270" priority="256" operator="lessThan">
      <formula>0</formula>
    </cfRule>
  </conditionalFormatting>
  <conditionalFormatting sqref="C29">
    <cfRule type="cellIs" dxfId="2269" priority="255" operator="lessThan">
      <formula>0</formula>
    </cfRule>
  </conditionalFormatting>
  <conditionalFormatting sqref="J29">
    <cfRule type="cellIs" dxfId="2268" priority="254" operator="lessThan">
      <formula>0</formula>
    </cfRule>
  </conditionalFormatting>
  <conditionalFormatting sqref="K27">
    <cfRule type="cellIs" dxfId="2267" priority="253" operator="lessThan">
      <formula>0</formula>
    </cfRule>
  </conditionalFormatting>
  <conditionalFormatting sqref="K29">
    <cfRule type="cellIs" dxfId="2266" priority="252" operator="lessThan">
      <formula>0</formula>
    </cfRule>
  </conditionalFormatting>
  <conditionalFormatting sqref="L11">
    <cfRule type="cellIs" dxfId="2265" priority="251" operator="lessThan">
      <formula>0</formula>
    </cfRule>
  </conditionalFormatting>
  <conditionalFormatting sqref="L13">
    <cfRule type="cellIs" dxfId="2264" priority="250" operator="lessThan">
      <formula>0</formula>
    </cfRule>
  </conditionalFormatting>
  <conditionalFormatting sqref="L19">
    <cfRule type="cellIs" dxfId="2263" priority="249" operator="lessThan">
      <formula>0</formula>
    </cfRule>
  </conditionalFormatting>
  <conditionalFormatting sqref="L21">
    <cfRule type="cellIs" dxfId="2262" priority="248" operator="lessThan">
      <formula>0</formula>
    </cfRule>
  </conditionalFormatting>
  <conditionalFormatting sqref="L27">
    <cfRule type="cellIs" dxfId="2261" priority="247" operator="lessThan">
      <formula>0</formula>
    </cfRule>
  </conditionalFormatting>
  <conditionalFormatting sqref="L29">
    <cfRule type="cellIs" dxfId="2260" priority="246" operator="lessThan">
      <formula>0</formula>
    </cfRule>
  </conditionalFormatting>
  <conditionalFormatting sqref="L35">
    <cfRule type="cellIs" dxfId="2259" priority="245" operator="lessThan">
      <formula>0</formula>
    </cfRule>
  </conditionalFormatting>
  <conditionalFormatting sqref="L37">
    <cfRule type="cellIs" dxfId="2258" priority="244" operator="lessThan">
      <formula>0</formula>
    </cfRule>
  </conditionalFormatting>
  <conditionalFormatting sqref="L43">
    <cfRule type="cellIs" dxfId="2257" priority="243" operator="lessThan">
      <formula>0</formula>
    </cfRule>
  </conditionalFormatting>
  <conditionalFormatting sqref="L45">
    <cfRule type="cellIs" dxfId="2256" priority="242" operator="lessThan">
      <formula>0</formula>
    </cfRule>
  </conditionalFormatting>
  <conditionalFormatting sqref="L51">
    <cfRule type="cellIs" dxfId="2255" priority="241" operator="lessThan">
      <formula>0</formula>
    </cfRule>
  </conditionalFormatting>
  <conditionalFormatting sqref="L53">
    <cfRule type="cellIs" dxfId="2254" priority="240" operator="lessThan">
      <formula>0</formula>
    </cfRule>
  </conditionalFormatting>
  <conditionalFormatting sqref="L59">
    <cfRule type="cellIs" dxfId="2253" priority="239" operator="lessThan">
      <formula>0</formula>
    </cfRule>
  </conditionalFormatting>
  <conditionalFormatting sqref="L61">
    <cfRule type="cellIs" dxfId="2252" priority="238" operator="lessThan">
      <formula>0</formula>
    </cfRule>
  </conditionalFormatting>
  <conditionalFormatting sqref="L67">
    <cfRule type="cellIs" dxfId="2251" priority="237" operator="lessThan">
      <formula>0</formula>
    </cfRule>
  </conditionalFormatting>
  <conditionalFormatting sqref="L69">
    <cfRule type="cellIs" dxfId="2250" priority="236" operator="lessThan">
      <formula>0</formula>
    </cfRule>
  </conditionalFormatting>
  <conditionalFormatting sqref="L75">
    <cfRule type="cellIs" dxfId="2249" priority="235" operator="lessThan">
      <formula>0</formula>
    </cfRule>
  </conditionalFormatting>
  <conditionalFormatting sqref="L77">
    <cfRule type="cellIs" dxfId="2248" priority="234" operator="lessThan">
      <formula>0</formula>
    </cfRule>
  </conditionalFormatting>
  <conditionalFormatting sqref="L84">
    <cfRule type="cellIs" dxfId="2247" priority="233" operator="lessThan">
      <formula>0</formula>
    </cfRule>
  </conditionalFormatting>
  <conditionalFormatting sqref="L86">
    <cfRule type="cellIs" dxfId="2246" priority="232" operator="lessThan">
      <formula>0</formula>
    </cfRule>
  </conditionalFormatting>
  <conditionalFormatting sqref="L84">
    <cfRule type="cellIs" dxfId="2245" priority="231" operator="lessThan">
      <formula>0</formula>
    </cfRule>
  </conditionalFormatting>
  <conditionalFormatting sqref="L92">
    <cfRule type="cellIs" dxfId="2244" priority="230" operator="lessThan">
      <formula>0</formula>
    </cfRule>
  </conditionalFormatting>
  <conditionalFormatting sqref="L94">
    <cfRule type="cellIs" dxfId="2243" priority="229" operator="lessThan">
      <formula>0</formula>
    </cfRule>
  </conditionalFormatting>
  <conditionalFormatting sqref="M11">
    <cfRule type="cellIs" dxfId="2242" priority="228" operator="lessThan">
      <formula>0</formula>
    </cfRule>
  </conditionalFormatting>
  <conditionalFormatting sqref="M13">
    <cfRule type="cellIs" dxfId="2241" priority="227" operator="lessThan">
      <formula>0</formula>
    </cfRule>
  </conditionalFormatting>
  <conditionalFormatting sqref="M19">
    <cfRule type="cellIs" dxfId="2240" priority="226" operator="lessThan">
      <formula>0</formula>
    </cfRule>
  </conditionalFormatting>
  <conditionalFormatting sqref="M21">
    <cfRule type="cellIs" dxfId="2239" priority="225" operator="lessThan">
      <formula>0</formula>
    </cfRule>
  </conditionalFormatting>
  <conditionalFormatting sqref="M27">
    <cfRule type="cellIs" dxfId="2238" priority="224" operator="lessThan">
      <formula>0</formula>
    </cfRule>
  </conditionalFormatting>
  <conditionalFormatting sqref="M29">
    <cfRule type="cellIs" dxfId="2237" priority="223" operator="lessThan">
      <formula>0</formula>
    </cfRule>
  </conditionalFormatting>
  <conditionalFormatting sqref="M35">
    <cfRule type="cellIs" dxfId="2236" priority="222" operator="lessThan">
      <formula>0</formula>
    </cfRule>
  </conditionalFormatting>
  <conditionalFormatting sqref="M37">
    <cfRule type="cellIs" dxfId="2235" priority="221" operator="lessThan">
      <formula>0</formula>
    </cfRule>
  </conditionalFormatting>
  <conditionalFormatting sqref="M43">
    <cfRule type="cellIs" dxfId="2234" priority="220" operator="lessThan">
      <formula>0</formula>
    </cfRule>
  </conditionalFormatting>
  <conditionalFormatting sqref="M45">
    <cfRule type="cellIs" dxfId="2233" priority="219" operator="lessThan">
      <formula>0</formula>
    </cfRule>
  </conditionalFormatting>
  <conditionalFormatting sqref="M51">
    <cfRule type="cellIs" dxfId="2232" priority="218" operator="lessThan">
      <formula>0</formula>
    </cfRule>
  </conditionalFormatting>
  <conditionalFormatting sqref="M53">
    <cfRule type="cellIs" dxfId="2231" priority="217" operator="lessThan">
      <formula>0</formula>
    </cfRule>
  </conditionalFormatting>
  <conditionalFormatting sqref="M59">
    <cfRule type="cellIs" dxfId="2230" priority="216" operator="lessThan">
      <formula>0</formula>
    </cfRule>
  </conditionalFormatting>
  <conditionalFormatting sqref="M61">
    <cfRule type="cellIs" dxfId="2229" priority="215" operator="lessThan">
      <formula>0</formula>
    </cfRule>
  </conditionalFormatting>
  <conditionalFormatting sqref="M67">
    <cfRule type="cellIs" dxfId="2228" priority="214" operator="lessThan">
      <formula>0</formula>
    </cfRule>
  </conditionalFormatting>
  <conditionalFormatting sqref="M69">
    <cfRule type="cellIs" dxfId="2227" priority="213" operator="lessThan">
      <formula>0</formula>
    </cfRule>
  </conditionalFormatting>
  <conditionalFormatting sqref="M75">
    <cfRule type="cellIs" dxfId="2226" priority="212" operator="lessThan">
      <formula>0</formula>
    </cfRule>
  </conditionalFormatting>
  <conditionalFormatting sqref="M77">
    <cfRule type="cellIs" dxfId="2225" priority="211" operator="lessThan">
      <formula>0</formula>
    </cfRule>
  </conditionalFormatting>
  <conditionalFormatting sqref="M84">
    <cfRule type="cellIs" dxfId="2224" priority="210" operator="lessThan">
      <formula>0</formula>
    </cfRule>
  </conditionalFormatting>
  <conditionalFormatting sqref="M86">
    <cfRule type="cellIs" dxfId="2223" priority="209" operator="lessThan">
      <formula>0</formula>
    </cfRule>
  </conditionalFormatting>
  <conditionalFormatting sqref="M84">
    <cfRule type="cellIs" dxfId="2222" priority="208" operator="lessThan">
      <formula>0</formula>
    </cfRule>
  </conditionalFormatting>
  <conditionalFormatting sqref="M92">
    <cfRule type="cellIs" dxfId="2221" priority="207" operator="lessThan">
      <formula>0</formula>
    </cfRule>
  </conditionalFormatting>
  <conditionalFormatting sqref="M94">
    <cfRule type="cellIs" dxfId="2220" priority="206" operator="lessThan">
      <formula>0</formula>
    </cfRule>
  </conditionalFormatting>
  <conditionalFormatting sqref="N11">
    <cfRule type="cellIs" dxfId="2219" priority="182" operator="lessThan">
      <formula>0</formula>
    </cfRule>
  </conditionalFormatting>
  <conditionalFormatting sqref="N13">
    <cfRule type="cellIs" dxfId="2218" priority="181" operator="lessThan">
      <formula>0</formula>
    </cfRule>
  </conditionalFormatting>
  <conditionalFormatting sqref="N19">
    <cfRule type="cellIs" dxfId="2217" priority="180" operator="lessThan">
      <formula>0</formula>
    </cfRule>
  </conditionalFormatting>
  <conditionalFormatting sqref="N21">
    <cfRule type="cellIs" dxfId="2216" priority="179" operator="lessThan">
      <formula>0</formula>
    </cfRule>
  </conditionalFormatting>
  <conditionalFormatting sqref="N27">
    <cfRule type="cellIs" dxfId="2215" priority="178" operator="lessThan">
      <formula>0</formula>
    </cfRule>
  </conditionalFormatting>
  <conditionalFormatting sqref="N29">
    <cfRule type="cellIs" dxfId="2214" priority="177" operator="lessThan">
      <formula>0</formula>
    </cfRule>
  </conditionalFormatting>
  <conditionalFormatting sqref="N35">
    <cfRule type="cellIs" dxfId="2213" priority="176" operator="lessThan">
      <formula>0</formula>
    </cfRule>
  </conditionalFormatting>
  <conditionalFormatting sqref="N37">
    <cfRule type="cellIs" dxfId="2212" priority="175" operator="lessThan">
      <formula>0</formula>
    </cfRule>
  </conditionalFormatting>
  <conditionalFormatting sqref="N43">
    <cfRule type="cellIs" dxfId="2211" priority="174" operator="lessThan">
      <formula>0</formula>
    </cfRule>
  </conditionalFormatting>
  <conditionalFormatting sqref="N45">
    <cfRule type="cellIs" dxfId="2210" priority="173" operator="lessThan">
      <formula>0</formula>
    </cfRule>
  </conditionalFormatting>
  <conditionalFormatting sqref="N51">
    <cfRule type="cellIs" dxfId="2209" priority="172" operator="lessThan">
      <formula>0</formula>
    </cfRule>
  </conditionalFormatting>
  <conditionalFormatting sqref="N53">
    <cfRule type="cellIs" dxfId="2208" priority="171" operator="lessThan">
      <formula>0</formula>
    </cfRule>
  </conditionalFormatting>
  <conditionalFormatting sqref="N59">
    <cfRule type="cellIs" dxfId="2207" priority="170" operator="lessThan">
      <formula>0</formula>
    </cfRule>
  </conditionalFormatting>
  <conditionalFormatting sqref="N61">
    <cfRule type="cellIs" dxfId="2206" priority="169" operator="lessThan">
      <formula>0</formula>
    </cfRule>
  </conditionalFormatting>
  <conditionalFormatting sqref="N67">
    <cfRule type="cellIs" dxfId="2205" priority="168" operator="lessThan">
      <formula>0</formula>
    </cfRule>
  </conditionalFormatting>
  <conditionalFormatting sqref="N69">
    <cfRule type="cellIs" dxfId="2204" priority="167" operator="lessThan">
      <formula>0</formula>
    </cfRule>
  </conditionalFormatting>
  <conditionalFormatting sqref="N75">
    <cfRule type="cellIs" dxfId="2203" priority="166" operator="lessThan">
      <formula>0</formula>
    </cfRule>
  </conditionalFormatting>
  <conditionalFormatting sqref="N77">
    <cfRule type="cellIs" dxfId="2202" priority="165" operator="lessThan">
      <formula>0</formula>
    </cfRule>
  </conditionalFormatting>
  <conditionalFormatting sqref="N84">
    <cfRule type="cellIs" dxfId="2201" priority="164" operator="lessThan">
      <formula>0</formula>
    </cfRule>
  </conditionalFormatting>
  <conditionalFormatting sqref="N86">
    <cfRule type="cellIs" dxfId="2200" priority="163" operator="lessThan">
      <formula>0</formula>
    </cfRule>
  </conditionalFormatting>
  <conditionalFormatting sqref="N84">
    <cfRule type="cellIs" dxfId="2199" priority="162" operator="lessThan">
      <formula>0</formula>
    </cfRule>
  </conditionalFormatting>
  <conditionalFormatting sqref="N92">
    <cfRule type="cellIs" dxfId="2198" priority="161" operator="lessThan">
      <formula>0</formula>
    </cfRule>
  </conditionalFormatting>
  <conditionalFormatting sqref="N94">
    <cfRule type="cellIs" dxfId="2197" priority="160" operator="lessThan">
      <formula>0</formula>
    </cfRule>
  </conditionalFormatting>
  <conditionalFormatting sqref="O61">
    <cfRule type="cellIs" dxfId="2196" priority="159" operator="lessThan">
      <formula>0</formula>
    </cfRule>
  </conditionalFormatting>
  <conditionalFormatting sqref="O69">
    <cfRule type="cellIs" dxfId="2195" priority="158" operator="lessThan">
      <formula>0</formula>
    </cfRule>
  </conditionalFormatting>
  <conditionalFormatting sqref="O77">
    <cfRule type="cellIs" dxfId="2194" priority="157" operator="lessThan">
      <formula>0</formula>
    </cfRule>
  </conditionalFormatting>
  <conditionalFormatting sqref="O84">
    <cfRule type="cellIs" dxfId="2193" priority="156" operator="lessThan">
      <formula>0</formula>
    </cfRule>
  </conditionalFormatting>
  <conditionalFormatting sqref="O84">
    <cfRule type="cellIs" dxfId="2192" priority="155" operator="lessThan">
      <formula>0</formula>
    </cfRule>
  </conditionalFormatting>
  <conditionalFormatting sqref="J83">
    <cfRule type="cellIs" dxfId="2191" priority="154" operator="lessThan">
      <formula>0</formula>
    </cfRule>
  </conditionalFormatting>
  <conditionalFormatting sqref="J83">
    <cfRule type="cellIs" dxfId="2190" priority="153" operator="lessThan">
      <formula>0</formula>
    </cfRule>
  </conditionalFormatting>
  <conditionalFormatting sqref="K83">
    <cfRule type="cellIs" dxfId="2189" priority="152" operator="lessThan">
      <formula>0</formula>
    </cfRule>
  </conditionalFormatting>
  <conditionalFormatting sqref="K83">
    <cfRule type="cellIs" dxfId="2188" priority="151" operator="lessThan">
      <formula>0</formula>
    </cfRule>
  </conditionalFormatting>
  <conditionalFormatting sqref="L83">
    <cfRule type="cellIs" dxfId="2187" priority="150" operator="lessThan">
      <formula>0</formula>
    </cfRule>
  </conditionalFormatting>
  <conditionalFormatting sqref="L83">
    <cfRule type="cellIs" dxfId="2186" priority="149" operator="lessThan">
      <formula>0</formula>
    </cfRule>
  </conditionalFormatting>
  <conditionalFormatting sqref="M83">
    <cfRule type="cellIs" dxfId="2185" priority="148" operator="lessThan">
      <formula>0</formula>
    </cfRule>
  </conditionalFormatting>
  <conditionalFormatting sqref="M83">
    <cfRule type="cellIs" dxfId="2184" priority="147" operator="lessThan">
      <formula>0</formula>
    </cfRule>
  </conditionalFormatting>
  <conditionalFormatting sqref="N83">
    <cfRule type="cellIs" dxfId="2183" priority="144" operator="lessThan">
      <formula>0</formula>
    </cfRule>
  </conditionalFormatting>
  <conditionalFormatting sqref="N83">
    <cfRule type="cellIs" dxfId="2182" priority="143" operator="lessThan">
      <formula>0</formula>
    </cfRule>
  </conditionalFormatting>
  <conditionalFormatting sqref="O83">
    <cfRule type="cellIs" dxfId="2181" priority="142" operator="lessThan">
      <formula>0</formula>
    </cfRule>
  </conditionalFormatting>
  <conditionalFormatting sqref="O83">
    <cfRule type="cellIs" dxfId="2180" priority="141" operator="lessThan">
      <formula>0</formula>
    </cfRule>
  </conditionalFormatting>
  <conditionalFormatting sqref="D11">
    <cfRule type="cellIs" dxfId="2179" priority="140" operator="lessThan">
      <formula>0</formula>
    </cfRule>
  </conditionalFormatting>
  <conditionalFormatting sqref="D13">
    <cfRule type="cellIs" dxfId="2178" priority="139" operator="lessThan">
      <formula>0</formula>
    </cfRule>
  </conditionalFormatting>
  <conditionalFormatting sqref="D19">
    <cfRule type="cellIs" dxfId="2177" priority="138" operator="lessThan">
      <formula>0</formula>
    </cfRule>
  </conditionalFormatting>
  <conditionalFormatting sqref="D21">
    <cfRule type="cellIs" dxfId="2176" priority="137" operator="lessThan">
      <formula>0</formula>
    </cfRule>
  </conditionalFormatting>
  <conditionalFormatting sqref="D27">
    <cfRule type="cellIs" dxfId="2175" priority="136" operator="lessThan">
      <formula>0</formula>
    </cfRule>
  </conditionalFormatting>
  <conditionalFormatting sqref="D29">
    <cfRule type="cellIs" dxfId="2174" priority="135" operator="lessThan">
      <formula>0</formula>
    </cfRule>
  </conditionalFormatting>
  <conditionalFormatting sqref="D35">
    <cfRule type="cellIs" dxfId="2173" priority="134" operator="lessThan">
      <formula>0</formula>
    </cfRule>
  </conditionalFormatting>
  <conditionalFormatting sqref="D37">
    <cfRule type="cellIs" dxfId="2172" priority="133" operator="lessThan">
      <formula>0</formula>
    </cfRule>
  </conditionalFormatting>
  <conditionalFormatting sqref="D43">
    <cfRule type="cellIs" dxfId="2171" priority="132" operator="lessThan">
      <formula>0</formula>
    </cfRule>
  </conditionalFormatting>
  <conditionalFormatting sqref="D45">
    <cfRule type="cellIs" dxfId="2170" priority="131" operator="lessThan">
      <formula>0</formula>
    </cfRule>
  </conditionalFormatting>
  <conditionalFormatting sqref="D51">
    <cfRule type="cellIs" dxfId="2169" priority="130" operator="lessThan">
      <formula>0</formula>
    </cfRule>
  </conditionalFormatting>
  <conditionalFormatting sqref="D53">
    <cfRule type="cellIs" dxfId="2168" priority="129" operator="lessThan">
      <formula>0</formula>
    </cfRule>
  </conditionalFormatting>
  <conditionalFormatting sqref="D59">
    <cfRule type="cellIs" dxfId="2167" priority="128" operator="lessThan">
      <formula>0</formula>
    </cfRule>
  </conditionalFormatting>
  <conditionalFormatting sqref="D61">
    <cfRule type="cellIs" dxfId="2166" priority="127" operator="lessThan">
      <formula>0</formula>
    </cfRule>
  </conditionalFormatting>
  <conditionalFormatting sqref="D67">
    <cfRule type="cellIs" dxfId="2165" priority="126" operator="lessThan">
      <formula>0</formula>
    </cfRule>
  </conditionalFormatting>
  <conditionalFormatting sqref="D69">
    <cfRule type="cellIs" dxfId="2164" priority="125" operator="lessThan">
      <formula>0</formula>
    </cfRule>
  </conditionalFormatting>
  <conditionalFormatting sqref="D75">
    <cfRule type="cellIs" dxfId="2163" priority="124" operator="lessThan">
      <formula>0</formula>
    </cfRule>
  </conditionalFormatting>
  <conditionalFormatting sqref="D77">
    <cfRule type="cellIs" dxfId="2162" priority="123" operator="lessThan">
      <formula>0</formula>
    </cfRule>
  </conditionalFormatting>
  <conditionalFormatting sqref="D92">
    <cfRule type="cellIs" dxfId="2161" priority="120" operator="lessThan">
      <formula>0</formula>
    </cfRule>
  </conditionalFormatting>
  <conditionalFormatting sqref="D94">
    <cfRule type="cellIs" dxfId="2160" priority="119" operator="lessThan">
      <formula>0</formula>
    </cfRule>
  </conditionalFormatting>
  <conditionalFormatting sqref="D84">
    <cfRule type="cellIs" dxfId="2159" priority="118" operator="lessThan">
      <formula>0</formula>
    </cfRule>
  </conditionalFormatting>
  <conditionalFormatting sqref="D86">
    <cfRule type="cellIs" dxfId="2158" priority="117" operator="lessThan">
      <formula>0</formula>
    </cfRule>
  </conditionalFormatting>
  <conditionalFormatting sqref="D84">
    <cfRule type="cellIs" dxfId="2157" priority="116" operator="lessThan">
      <formula>0</formula>
    </cfRule>
  </conditionalFormatting>
  <conditionalFormatting sqref="E92">
    <cfRule type="cellIs" dxfId="2156" priority="115" operator="lessThan">
      <formula>0</formula>
    </cfRule>
  </conditionalFormatting>
  <conditionalFormatting sqref="E94">
    <cfRule type="cellIs" dxfId="2155" priority="114" operator="lessThan">
      <formula>0</formula>
    </cfRule>
  </conditionalFormatting>
  <conditionalFormatting sqref="E11">
    <cfRule type="cellIs" dxfId="2154" priority="113" operator="lessThan">
      <formula>0</formula>
    </cfRule>
  </conditionalFormatting>
  <conditionalFormatting sqref="E13">
    <cfRule type="cellIs" dxfId="2153" priority="112" operator="lessThan">
      <formula>0</formula>
    </cfRule>
  </conditionalFormatting>
  <conditionalFormatting sqref="E19">
    <cfRule type="cellIs" dxfId="2152" priority="111" operator="lessThan">
      <formula>0</formula>
    </cfRule>
  </conditionalFormatting>
  <conditionalFormatting sqref="E21">
    <cfRule type="cellIs" dxfId="2151" priority="110" operator="lessThan">
      <formula>0</formula>
    </cfRule>
  </conditionalFormatting>
  <conditionalFormatting sqref="E27">
    <cfRule type="cellIs" dxfId="2150" priority="109" operator="lessThan">
      <formula>0</formula>
    </cfRule>
  </conditionalFormatting>
  <conditionalFormatting sqref="E29">
    <cfRule type="cellIs" dxfId="2149" priority="108" operator="lessThan">
      <formula>0</formula>
    </cfRule>
  </conditionalFormatting>
  <conditionalFormatting sqref="E35">
    <cfRule type="cellIs" dxfId="2148" priority="107" operator="lessThan">
      <formula>0</formula>
    </cfRule>
  </conditionalFormatting>
  <conditionalFormatting sqref="E37">
    <cfRule type="cellIs" dxfId="2147" priority="106" operator="lessThan">
      <formula>0</formula>
    </cfRule>
  </conditionalFormatting>
  <conditionalFormatting sqref="E43">
    <cfRule type="cellIs" dxfId="2146" priority="105" operator="lessThan">
      <formula>0</formula>
    </cfRule>
  </conditionalFormatting>
  <conditionalFormatting sqref="E45">
    <cfRule type="cellIs" dxfId="2145" priority="104" operator="lessThan">
      <formula>0</formula>
    </cfRule>
  </conditionalFormatting>
  <conditionalFormatting sqref="E51">
    <cfRule type="cellIs" dxfId="2144" priority="103" operator="lessThan">
      <formula>0</formula>
    </cfRule>
  </conditionalFormatting>
  <conditionalFormatting sqref="E53">
    <cfRule type="cellIs" dxfId="2143" priority="102" operator="lessThan">
      <formula>0</formula>
    </cfRule>
  </conditionalFormatting>
  <conditionalFormatting sqref="E59">
    <cfRule type="cellIs" dxfId="2142" priority="101" operator="lessThan">
      <formula>0</formula>
    </cfRule>
  </conditionalFormatting>
  <conditionalFormatting sqref="E61">
    <cfRule type="cellIs" dxfId="2141" priority="100" operator="lessThan">
      <formula>0</formula>
    </cfRule>
  </conditionalFormatting>
  <conditionalFormatting sqref="E67">
    <cfRule type="cellIs" dxfId="2140" priority="99" operator="lessThan">
      <formula>0</formula>
    </cfRule>
  </conditionalFormatting>
  <conditionalFormatting sqref="E69">
    <cfRule type="cellIs" dxfId="2139" priority="98" operator="lessThan">
      <formula>0</formula>
    </cfRule>
  </conditionalFormatting>
  <conditionalFormatting sqref="E75">
    <cfRule type="cellIs" dxfId="2138" priority="97" operator="lessThan">
      <formula>0</formula>
    </cfRule>
  </conditionalFormatting>
  <conditionalFormatting sqref="E77">
    <cfRule type="cellIs" dxfId="2137" priority="96" operator="lessThan">
      <formula>0</formula>
    </cfRule>
  </conditionalFormatting>
  <conditionalFormatting sqref="E84">
    <cfRule type="cellIs" dxfId="2136" priority="95" operator="lessThan">
      <formula>0</formula>
    </cfRule>
  </conditionalFormatting>
  <conditionalFormatting sqref="E86">
    <cfRule type="cellIs" dxfId="2135" priority="94" operator="lessThan">
      <formula>0</formula>
    </cfRule>
  </conditionalFormatting>
  <conditionalFormatting sqref="E84">
    <cfRule type="cellIs" dxfId="2134" priority="93" operator="lessThan">
      <formula>0</formula>
    </cfRule>
  </conditionalFormatting>
  <conditionalFormatting sqref="F11">
    <cfRule type="cellIs" dxfId="2133" priority="92" operator="lessThan">
      <formula>0</formula>
    </cfRule>
  </conditionalFormatting>
  <conditionalFormatting sqref="F13">
    <cfRule type="cellIs" dxfId="2132" priority="91" operator="lessThan">
      <formula>0</formula>
    </cfRule>
  </conditionalFormatting>
  <conditionalFormatting sqref="F19">
    <cfRule type="cellIs" dxfId="2131" priority="90" operator="lessThan">
      <formula>0</formula>
    </cfRule>
  </conditionalFormatting>
  <conditionalFormatting sqref="F21">
    <cfRule type="cellIs" dxfId="2130" priority="89" operator="lessThan">
      <formula>0</formula>
    </cfRule>
  </conditionalFormatting>
  <conditionalFormatting sqref="F27">
    <cfRule type="cellIs" dxfId="2129" priority="88" operator="lessThan">
      <formula>0</formula>
    </cfRule>
  </conditionalFormatting>
  <conditionalFormatting sqref="F29">
    <cfRule type="cellIs" dxfId="2128" priority="87" operator="lessThan">
      <formula>0</formula>
    </cfRule>
  </conditionalFormatting>
  <conditionalFormatting sqref="F35">
    <cfRule type="cellIs" dxfId="2127" priority="86" operator="lessThan">
      <formula>0</formula>
    </cfRule>
  </conditionalFormatting>
  <conditionalFormatting sqref="F37">
    <cfRule type="cellIs" dxfId="2126" priority="85" operator="lessThan">
      <formula>0</formula>
    </cfRule>
  </conditionalFormatting>
  <conditionalFormatting sqref="F43">
    <cfRule type="cellIs" dxfId="2125" priority="84" operator="lessThan">
      <formula>0</formula>
    </cfRule>
  </conditionalFormatting>
  <conditionalFormatting sqref="F45">
    <cfRule type="cellIs" dxfId="2124" priority="83" operator="lessThan">
      <formula>0</formula>
    </cfRule>
  </conditionalFormatting>
  <conditionalFormatting sqref="F51">
    <cfRule type="cellIs" dxfId="2123" priority="82" operator="lessThan">
      <formula>0</formula>
    </cfRule>
  </conditionalFormatting>
  <conditionalFormatting sqref="F53">
    <cfRule type="cellIs" dxfId="2122" priority="81" operator="lessThan">
      <formula>0</formula>
    </cfRule>
  </conditionalFormatting>
  <conditionalFormatting sqref="F59">
    <cfRule type="cellIs" dxfId="2121" priority="80" operator="lessThan">
      <formula>0</formula>
    </cfRule>
  </conditionalFormatting>
  <conditionalFormatting sqref="F61">
    <cfRule type="cellIs" dxfId="2120" priority="79" operator="lessThan">
      <formula>0</formula>
    </cfRule>
  </conditionalFormatting>
  <conditionalFormatting sqref="F67">
    <cfRule type="cellIs" dxfId="2119" priority="78" operator="lessThan">
      <formula>0</formula>
    </cfRule>
  </conditionalFormatting>
  <conditionalFormatting sqref="F69">
    <cfRule type="cellIs" dxfId="2118" priority="77" operator="lessThan">
      <formula>0</formula>
    </cfRule>
  </conditionalFormatting>
  <conditionalFormatting sqref="F75">
    <cfRule type="cellIs" dxfId="2117" priority="76" operator="lessThan">
      <formula>0</formula>
    </cfRule>
  </conditionalFormatting>
  <conditionalFormatting sqref="F77">
    <cfRule type="cellIs" dxfId="2116" priority="75" operator="lessThan">
      <formula>0</formula>
    </cfRule>
  </conditionalFormatting>
  <conditionalFormatting sqref="F84">
    <cfRule type="cellIs" dxfId="2115" priority="74" operator="lessThan">
      <formula>0</formula>
    </cfRule>
  </conditionalFormatting>
  <conditionalFormatting sqref="F86">
    <cfRule type="cellIs" dxfId="2114" priority="73" operator="lessThan">
      <formula>0</formula>
    </cfRule>
  </conditionalFormatting>
  <conditionalFormatting sqref="F84">
    <cfRule type="cellIs" dxfId="2113" priority="72" operator="lessThan">
      <formula>0</formula>
    </cfRule>
  </conditionalFormatting>
  <conditionalFormatting sqref="F92">
    <cfRule type="cellIs" dxfId="2112" priority="71" operator="lessThan">
      <formula>0</formula>
    </cfRule>
  </conditionalFormatting>
  <conditionalFormatting sqref="F94">
    <cfRule type="cellIs" dxfId="2111" priority="70" operator="lessThan">
      <formula>0</formula>
    </cfRule>
  </conditionalFormatting>
  <conditionalFormatting sqref="G11">
    <cfRule type="cellIs" dxfId="2110" priority="69" operator="lessThan">
      <formula>0</formula>
    </cfRule>
  </conditionalFormatting>
  <conditionalFormatting sqref="G13">
    <cfRule type="cellIs" dxfId="2109" priority="68" operator="lessThan">
      <formula>0</formula>
    </cfRule>
  </conditionalFormatting>
  <conditionalFormatting sqref="G19">
    <cfRule type="cellIs" dxfId="2108" priority="67" operator="lessThan">
      <formula>0</formula>
    </cfRule>
  </conditionalFormatting>
  <conditionalFormatting sqref="G21">
    <cfRule type="cellIs" dxfId="2107" priority="66" operator="lessThan">
      <formula>0</formula>
    </cfRule>
  </conditionalFormatting>
  <conditionalFormatting sqref="G27">
    <cfRule type="cellIs" dxfId="2106" priority="65" operator="lessThan">
      <formula>0</formula>
    </cfRule>
  </conditionalFormatting>
  <conditionalFormatting sqref="G29">
    <cfRule type="cellIs" dxfId="2105" priority="64" operator="lessThan">
      <formula>0</formula>
    </cfRule>
  </conditionalFormatting>
  <conditionalFormatting sqref="G35">
    <cfRule type="cellIs" dxfId="2104" priority="63" operator="lessThan">
      <formula>0</formula>
    </cfRule>
  </conditionalFormatting>
  <conditionalFormatting sqref="G37">
    <cfRule type="cellIs" dxfId="2103" priority="62" operator="lessThan">
      <formula>0</formula>
    </cfRule>
  </conditionalFormatting>
  <conditionalFormatting sqref="G43">
    <cfRule type="cellIs" dxfId="2102" priority="61" operator="lessThan">
      <formula>0</formula>
    </cfRule>
  </conditionalFormatting>
  <conditionalFormatting sqref="G45">
    <cfRule type="cellIs" dxfId="2101" priority="60" operator="lessThan">
      <formula>0</formula>
    </cfRule>
  </conditionalFormatting>
  <conditionalFormatting sqref="G51">
    <cfRule type="cellIs" dxfId="2100" priority="59" operator="lessThan">
      <formula>0</formula>
    </cfRule>
  </conditionalFormatting>
  <conditionalFormatting sqref="G53">
    <cfRule type="cellIs" dxfId="2099" priority="58" operator="lessThan">
      <formula>0</formula>
    </cfRule>
  </conditionalFormatting>
  <conditionalFormatting sqref="G59">
    <cfRule type="cellIs" dxfId="2098" priority="57" operator="lessThan">
      <formula>0</formula>
    </cfRule>
  </conditionalFormatting>
  <conditionalFormatting sqref="G61">
    <cfRule type="cellIs" dxfId="2097" priority="56" operator="lessThan">
      <formula>0</formula>
    </cfRule>
  </conditionalFormatting>
  <conditionalFormatting sqref="G67">
    <cfRule type="cellIs" dxfId="2096" priority="55" operator="lessThan">
      <formula>0</formula>
    </cfRule>
  </conditionalFormatting>
  <conditionalFormatting sqref="G69">
    <cfRule type="cellIs" dxfId="2095" priority="54" operator="lessThan">
      <formula>0</formula>
    </cfRule>
  </conditionalFormatting>
  <conditionalFormatting sqref="G75">
    <cfRule type="cellIs" dxfId="2094" priority="53" operator="lessThan">
      <formula>0</formula>
    </cfRule>
  </conditionalFormatting>
  <conditionalFormatting sqref="G77">
    <cfRule type="cellIs" dxfId="2093" priority="52" operator="lessThan">
      <formula>0</formula>
    </cfRule>
  </conditionalFormatting>
  <conditionalFormatting sqref="G84">
    <cfRule type="cellIs" dxfId="2092" priority="51" operator="lessThan">
      <formula>0</formula>
    </cfRule>
  </conditionalFormatting>
  <conditionalFormatting sqref="G86">
    <cfRule type="cellIs" dxfId="2091" priority="50" operator="lessThan">
      <formula>0</formula>
    </cfRule>
  </conditionalFormatting>
  <conditionalFormatting sqref="G84">
    <cfRule type="cellIs" dxfId="2090" priority="49" operator="lessThan">
      <formula>0</formula>
    </cfRule>
  </conditionalFormatting>
  <conditionalFormatting sqref="G92">
    <cfRule type="cellIs" dxfId="2089" priority="48" operator="lessThan">
      <formula>0</formula>
    </cfRule>
  </conditionalFormatting>
  <conditionalFormatting sqref="G94">
    <cfRule type="cellIs" dxfId="2088" priority="47" operator="lessThan">
      <formula>0</formula>
    </cfRule>
  </conditionalFormatting>
  <conditionalFormatting sqref="H11">
    <cfRule type="cellIs" dxfId="2087" priority="46" operator="lessThan">
      <formula>0</formula>
    </cfRule>
  </conditionalFormatting>
  <conditionalFormatting sqref="H13">
    <cfRule type="cellIs" dxfId="2086" priority="45" operator="lessThan">
      <formula>0</formula>
    </cfRule>
  </conditionalFormatting>
  <conditionalFormatting sqref="H19">
    <cfRule type="cellIs" dxfId="2085" priority="44" operator="lessThan">
      <formula>0</formula>
    </cfRule>
  </conditionalFormatting>
  <conditionalFormatting sqref="H21">
    <cfRule type="cellIs" dxfId="2084" priority="43" operator="lessThan">
      <formula>0</formula>
    </cfRule>
  </conditionalFormatting>
  <conditionalFormatting sqref="H27">
    <cfRule type="cellIs" dxfId="2083" priority="42" operator="lessThan">
      <formula>0</formula>
    </cfRule>
  </conditionalFormatting>
  <conditionalFormatting sqref="H29">
    <cfRule type="cellIs" dxfId="2082" priority="41" operator="lessThan">
      <formula>0</formula>
    </cfRule>
  </conditionalFormatting>
  <conditionalFormatting sqref="H35">
    <cfRule type="cellIs" dxfId="2081" priority="40" operator="lessThan">
      <formula>0</formula>
    </cfRule>
  </conditionalFormatting>
  <conditionalFormatting sqref="H37">
    <cfRule type="cellIs" dxfId="2080" priority="39" operator="lessThan">
      <formula>0</formula>
    </cfRule>
  </conditionalFormatting>
  <conditionalFormatting sqref="H43">
    <cfRule type="cellIs" dxfId="2079" priority="38" operator="lessThan">
      <formula>0</formula>
    </cfRule>
  </conditionalFormatting>
  <conditionalFormatting sqref="H45">
    <cfRule type="cellIs" dxfId="2078" priority="37" operator="lessThan">
      <formula>0</formula>
    </cfRule>
  </conditionalFormatting>
  <conditionalFormatting sqref="H51">
    <cfRule type="cellIs" dxfId="2077" priority="36" operator="lessThan">
      <formula>0</formula>
    </cfRule>
  </conditionalFormatting>
  <conditionalFormatting sqref="H53">
    <cfRule type="cellIs" dxfId="2076" priority="35" operator="lessThan">
      <formula>0</formula>
    </cfRule>
  </conditionalFormatting>
  <conditionalFormatting sqref="H59">
    <cfRule type="cellIs" dxfId="2075" priority="34" operator="lessThan">
      <formula>0</formula>
    </cfRule>
  </conditionalFormatting>
  <conditionalFormatting sqref="H61">
    <cfRule type="cellIs" dxfId="2074" priority="33" operator="lessThan">
      <formula>0</formula>
    </cfRule>
  </conditionalFormatting>
  <conditionalFormatting sqref="H67">
    <cfRule type="cellIs" dxfId="2073" priority="32" operator="lessThan">
      <formula>0</formula>
    </cfRule>
  </conditionalFormatting>
  <conditionalFormatting sqref="H69">
    <cfRule type="cellIs" dxfId="2072" priority="31" operator="lessThan">
      <formula>0</formula>
    </cfRule>
  </conditionalFormatting>
  <conditionalFormatting sqref="H75">
    <cfRule type="cellIs" dxfId="2071" priority="30" operator="lessThan">
      <formula>0</formula>
    </cfRule>
  </conditionalFormatting>
  <conditionalFormatting sqref="H77">
    <cfRule type="cellIs" dxfId="2070" priority="29" operator="lessThan">
      <formula>0</formula>
    </cfRule>
  </conditionalFormatting>
  <conditionalFormatting sqref="H84">
    <cfRule type="cellIs" dxfId="2069" priority="28" operator="lessThan">
      <formula>0</formula>
    </cfRule>
  </conditionalFormatting>
  <conditionalFormatting sqref="H86">
    <cfRule type="cellIs" dxfId="2068" priority="27" operator="lessThan">
      <formula>0</formula>
    </cfRule>
  </conditionalFormatting>
  <conditionalFormatting sqref="H84">
    <cfRule type="cellIs" dxfId="2067" priority="26" operator="lessThan">
      <formula>0</formula>
    </cfRule>
  </conditionalFormatting>
  <conditionalFormatting sqref="H92">
    <cfRule type="cellIs" dxfId="2066" priority="25" operator="lessThan">
      <formula>0</formula>
    </cfRule>
  </conditionalFormatting>
  <conditionalFormatting sqref="H94">
    <cfRule type="cellIs" dxfId="2065" priority="24" operator="lessThan">
      <formula>0</formula>
    </cfRule>
  </conditionalFormatting>
  <conditionalFormatting sqref="I11">
    <cfRule type="cellIs" dxfId="2064" priority="23" operator="lessThan">
      <formula>0</formula>
    </cfRule>
  </conditionalFormatting>
  <conditionalFormatting sqref="I13">
    <cfRule type="cellIs" dxfId="2063" priority="22" operator="lessThan">
      <formula>0</formula>
    </cfRule>
  </conditionalFormatting>
  <conditionalFormatting sqref="I19">
    <cfRule type="cellIs" dxfId="2062" priority="21" operator="lessThan">
      <formula>0</formula>
    </cfRule>
  </conditionalFormatting>
  <conditionalFormatting sqref="I21">
    <cfRule type="cellIs" dxfId="2061" priority="20" operator="lessThan">
      <formula>0</formula>
    </cfRule>
  </conditionalFormatting>
  <conditionalFormatting sqref="I27">
    <cfRule type="cellIs" dxfId="2060" priority="19" operator="lessThan">
      <formula>0</formula>
    </cfRule>
  </conditionalFormatting>
  <conditionalFormatting sqref="I29">
    <cfRule type="cellIs" dxfId="2059" priority="18" operator="lessThan">
      <formula>0</formula>
    </cfRule>
  </conditionalFormatting>
  <conditionalFormatting sqref="I35">
    <cfRule type="cellIs" dxfId="2058" priority="17" operator="lessThan">
      <formula>0</formula>
    </cfRule>
  </conditionalFormatting>
  <conditionalFormatting sqref="I37">
    <cfRule type="cellIs" dxfId="2057" priority="16" operator="lessThan">
      <formula>0</formula>
    </cfRule>
  </conditionalFormatting>
  <conditionalFormatting sqref="I43">
    <cfRule type="cellIs" dxfId="2056" priority="15" operator="lessThan">
      <formula>0</formula>
    </cfRule>
  </conditionalFormatting>
  <conditionalFormatting sqref="I45">
    <cfRule type="cellIs" dxfId="2055" priority="14" operator="lessThan">
      <formula>0</formula>
    </cfRule>
  </conditionalFormatting>
  <conditionalFormatting sqref="I51">
    <cfRule type="cellIs" dxfId="2054" priority="13" operator="lessThan">
      <formula>0</formula>
    </cfRule>
  </conditionalFormatting>
  <conditionalFormatting sqref="I53">
    <cfRule type="cellIs" dxfId="2053" priority="12" operator="lessThan">
      <formula>0</formula>
    </cfRule>
  </conditionalFormatting>
  <conditionalFormatting sqref="I59">
    <cfRule type="cellIs" dxfId="2052" priority="11" operator="lessThan">
      <formula>0</formula>
    </cfRule>
  </conditionalFormatting>
  <conditionalFormatting sqref="I61">
    <cfRule type="cellIs" dxfId="2051" priority="10" operator="lessThan">
      <formula>0</formula>
    </cfRule>
  </conditionalFormatting>
  <conditionalFormatting sqref="I67">
    <cfRule type="cellIs" dxfId="2050" priority="9" operator="lessThan">
      <formula>0</formula>
    </cfRule>
  </conditionalFormatting>
  <conditionalFormatting sqref="I69">
    <cfRule type="cellIs" dxfId="2049" priority="8" operator="lessThan">
      <formula>0</formula>
    </cfRule>
  </conditionalFormatting>
  <conditionalFormatting sqref="I75">
    <cfRule type="cellIs" dxfId="2048" priority="7" operator="lessThan">
      <formula>0</formula>
    </cfRule>
  </conditionalFormatting>
  <conditionalFormatting sqref="I77">
    <cfRule type="cellIs" dxfId="2047" priority="6" operator="lessThan">
      <formula>0</formula>
    </cfRule>
  </conditionalFormatting>
  <conditionalFormatting sqref="I84">
    <cfRule type="cellIs" dxfId="2046" priority="5" operator="lessThan">
      <formula>0</formula>
    </cfRule>
  </conditionalFormatting>
  <conditionalFormatting sqref="I86">
    <cfRule type="cellIs" dxfId="2045" priority="4" operator="lessThan">
      <formula>0</formula>
    </cfRule>
  </conditionalFormatting>
  <conditionalFormatting sqref="I84">
    <cfRule type="cellIs" dxfId="2044" priority="3" operator="lessThan">
      <formula>0</formula>
    </cfRule>
  </conditionalFormatting>
  <conditionalFormatting sqref="I92">
    <cfRule type="cellIs" dxfId="2043" priority="2" operator="lessThan">
      <formula>0</formula>
    </cfRule>
  </conditionalFormatting>
  <conditionalFormatting sqref="I94">
    <cfRule type="cellIs" dxfId="2042" priority="1" operator="lessThan">
      <formula>0</formula>
    </cfRule>
  </conditionalFormatting>
  <pageMargins left="0.25" right="0.25" top="0.75" bottom="0.75" header="0.3" footer="0.3"/>
  <pageSetup scale="67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customWidth="1"/>
    <col min="18" max="18" width="9.140625" style="72"/>
    <col min="19" max="16384" width="9.140625" style="83"/>
  </cols>
  <sheetData>
    <row r="1" spans="1:18" ht="15.75" x14ac:dyDescent="0.25">
      <c r="A1" s="57" t="s">
        <v>44</v>
      </c>
    </row>
    <row r="2" spans="1:18" ht="15.75" x14ac:dyDescent="0.25">
      <c r="A2" s="2" t="s">
        <v>30</v>
      </c>
    </row>
    <row r="3" spans="1:18" ht="8.2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B8" s="14"/>
      <c r="C8" s="15">
        <v>65</v>
      </c>
      <c r="D8" s="15">
        <v>53</v>
      </c>
      <c r="E8" s="15">
        <v>144</v>
      </c>
      <c r="F8" s="15">
        <v>140</v>
      </c>
      <c r="G8" s="15">
        <v>91</v>
      </c>
      <c r="H8" s="15">
        <v>141</v>
      </c>
      <c r="I8" s="15">
        <v>89</v>
      </c>
      <c r="J8" s="15">
        <v>128</v>
      </c>
      <c r="K8" s="15">
        <v>77</v>
      </c>
      <c r="L8" s="15">
        <v>85</v>
      </c>
      <c r="M8" s="19">
        <v>104</v>
      </c>
      <c r="N8" s="15">
        <v>67</v>
      </c>
      <c r="O8" s="86">
        <f>SUM(C8:I8)</f>
        <v>723</v>
      </c>
      <c r="P8" s="14"/>
      <c r="Q8" s="54">
        <f>SUM(C8:N8)</f>
        <v>1184</v>
      </c>
    </row>
    <row r="9" spans="1:18" ht="15" customHeight="1" x14ac:dyDescent="0.25">
      <c r="A9" s="72">
        <v>2015</v>
      </c>
      <c r="B9" s="14"/>
      <c r="C9" s="15">
        <v>94</v>
      </c>
      <c r="D9" s="15">
        <v>59</v>
      </c>
      <c r="E9" s="19">
        <v>138</v>
      </c>
      <c r="F9" s="15">
        <v>168</v>
      </c>
      <c r="G9" s="19">
        <v>98</v>
      </c>
      <c r="H9" s="15">
        <v>101</v>
      </c>
      <c r="I9" s="15">
        <v>83</v>
      </c>
      <c r="J9" s="15"/>
      <c r="K9" s="15"/>
      <c r="L9" s="15"/>
      <c r="M9" s="19"/>
      <c r="N9" s="15"/>
      <c r="O9" s="16">
        <f>SUM(C9:N9)</f>
        <v>741</v>
      </c>
      <c r="P9" s="14"/>
      <c r="Q9" s="54">
        <f>SUM(C9:N9)</f>
        <v>741</v>
      </c>
    </row>
    <row r="10" spans="1:18" s="85" customFormat="1" ht="15" customHeight="1" x14ac:dyDescent="0.25">
      <c r="A10" s="79" t="s">
        <v>13</v>
      </c>
      <c r="B10" s="29"/>
      <c r="C10" s="30">
        <f t="shared" ref="C10" si="0">(C9-C8)</f>
        <v>29</v>
      </c>
      <c r="D10" s="30">
        <f t="shared" ref="D10:I10" si="1">(D9-D8)</f>
        <v>6</v>
      </c>
      <c r="E10" s="30">
        <f t="shared" si="1"/>
        <v>-6</v>
      </c>
      <c r="F10" s="30">
        <f t="shared" si="1"/>
        <v>28</v>
      </c>
      <c r="G10" s="30">
        <f t="shared" si="1"/>
        <v>7</v>
      </c>
      <c r="H10" s="30">
        <f t="shared" si="1"/>
        <v>-40</v>
      </c>
      <c r="I10" s="30">
        <f t="shared" si="1"/>
        <v>-6</v>
      </c>
      <c r="J10" s="30"/>
      <c r="K10" s="30"/>
      <c r="L10" s="30"/>
      <c r="M10" s="30"/>
      <c r="N10" s="30"/>
      <c r="O10" s="30"/>
      <c r="P10" s="31"/>
      <c r="Q10" s="31"/>
      <c r="R10" s="79"/>
    </row>
    <row r="11" spans="1:18" ht="15" customHeight="1" x14ac:dyDescent="0.25">
      <c r="A11" s="72" t="s">
        <v>14</v>
      </c>
      <c r="B11" s="17"/>
      <c r="C11" s="112">
        <f t="shared" ref="C11:H11" si="2">C10/C8</f>
        <v>0.44615384615384618</v>
      </c>
      <c r="D11" s="112">
        <f t="shared" si="2"/>
        <v>0.11320754716981132</v>
      </c>
      <c r="E11" s="112">
        <f t="shared" si="2"/>
        <v>-4.1666666666666664E-2</v>
      </c>
      <c r="F11" s="112">
        <f t="shared" si="2"/>
        <v>0.2</v>
      </c>
      <c r="G11" s="112">
        <f t="shared" si="2"/>
        <v>7.6923076923076927E-2</v>
      </c>
      <c r="H11" s="112">
        <f t="shared" si="2"/>
        <v>-0.28368794326241137</v>
      </c>
      <c r="I11" s="112">
        <f t="shared" ref="I11" si="3">I10/I8</f>
        <v>-6.741573033707865E-2</v>
      </c>
      <c r="J11" s="112"/>
      <c r="K11" s="112"/>
      <c r="L11" s="112"/>
      <c r="M11" s="112"/>
      <c r="N11" s="112"/>
      <c r="O11" s="18"/>
      <c r="P11" s="14"/>
      <c r="Q11" s="14"/>
    </row>
    <row r="12" spans="1:18" s="85" customFormat="1" ht="15" customHeight="1" x14ac:dyDescent="0.25">
      <c r="A12" s="79" t="s">
        <v>15</v>
      </c>
      <c r="B12" s="31"/>
      <c r="C12" s="116">
        <f>C10</f>
        <v>29</v>
      </c>
      <c r="D12" s="116">
        <f t="shared" ref="D12:I12" si="4">D10+C12</f>
        <v>35</v>
      </c>
      <c r="E12" s="116">
        <f t="shared" si="4"/>
        <v>29</v>
      </c>
      <c r="F12" s="116">
        <f t="shared" si="4"/>
        <v>57</v>
      </c>
      <c r="G12" s="116">
        <f t="shared" si="4"/>
        <v>64</v>
      </c>
      <c r="H12" s="116">
        <f t="shared" si="4"/>
        <v>24</v>
      </c>
      <c r="I12" s="116">
        <f t="shared" si="4"/>
        <v>18</v>
      </c>
      <c r="J12" s="116"/>
      <c r="K12" s="116"/>
      <c r="L12" s="116"/>
      <c r="M12" s="116"/>
      <c r="N12" s="116"/>
      <c r="O12" s="116"/>
      <c r="P12" s="31"/>
      <c r="Q12" s="31"/>
      <c r="R12" s="79"/>
    </row>
    <row r="13" spans="1:18" ht="15" customHeight="1" x14ac:dyDescent="0.25">
      <c r="A13" s="72" t="s">
        <v>16</v>
      </c>
      <c r="B13" s="14"/>
      <c r="C13" s="113">
        <f>C12/C8</f>
        <v>0.44615384615384618</v>
      </c>
      <c r="D13" s="113">
        <f>(D12)/SUM($C8:D8)</f>
        <v>0.29661016949152541</v>
      </c>
      <c r="E13" s="113">
        <f>(E12)/SUM($C8:E8)</f>
        <v>0.11068702290076336</v>
      </c>
      <c r="F13" s="113">
        <f>(F12)/SUM($C8:F8)</f>
        <v>0.1417910447761194</v>
      </c>
      <c r="G13" s="113">
        <f>(G12)/SUM($C8:G8)</f>
        <v>0.12981744421906694</v>
      </c>
      <c r="H13" s="113">
        <f>(H12)/SUM($C8:H8)</f>
        <v>3.7854889589905363E-2</v>
      </c>
      <c r="I13" s="113">
        <f>(I12)/SUM($C8:I8)</f>
        <v>2.4896265560165973E-2</v>
      </c>
      <c r="J13" s="113"/>
      <c r="K13" s="113"/>
      <c r="L13" s="113"/>
      <c r="M13" s="113"/>
      <c r="N13" s="113"/>
      <c r="O13" s="118"/>
      <c r="P13" s="14"/>
      <c r="Q13" s="14"/>
    </row>
    <row r="14" spans="1:18" ht="7.5" customHeigh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8" ht="15" customHeight="1" x14ac:dyDescent="0.25">
      <c r="A15" s="71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8" ht="15" customHeight="1" x14ac:dyDescent="0.25">
      <c r="A16" s="72">
        <v>2014</v>
      </c>
      <c r="B16" s="14"/>
      <c r="C16" s="15">
        <v>40</v>
      </c>
      <c r="D16" s="15">
        <v>0</v>
      </c>
      <c r="E16" s="15">
        <v>0</v>
      </c>
      <c r="F16" s="15">
        <v>62</v>
      </c>
      <c r="G16" s="15">
        <v>0</v>
      </c>
      <c r="H16" s="15">
        <v>0</v>
      </c>
      <c r="I16" s="15">
        <v>32</v>
      </c>
      <c r="J16" s="15">
        <v>0</v>
      </c>
      <c r="K16" s="15">
        <v>62</v>
      </c>
      <c r="L16" s="15">
        <v>18</v>
      </c>
      <c r="M16" s="15">
        <v>36</v>
      </c>
      <c r="N16" s="15">
        <v>48</v>
      </c>
      <c r="O16" s="86">
        <f>SUM(C16:I16)</f>
        <v>134</v>
      </c>
      <c r="P16" s="14"/>
      <c r="Q16" s="16">
        <f>SUM(C16:N16)</f>
        <v>298</v>
      </c>
    </row>
    <row r="17" spans="1:18" ht="15" customHeight="1" x14ac:dyDescent="0.25">
      <c r="A17" s="72">
        <v>2015</v>
      </c>
      <c r="B17" s="14"/>
      <c r="C17" s="15">
        <v>71</v>
      </c>
      <c r="D17" s="15">
        <v>45</v>
      </c>
      <c r="E17" s="15">
        <v>56</v>
      </c>
      <c r="F17" s="15">
        <v>64</v>
      </c>
      <c r="G17" s="15">
        <v>52</v>
      </c>
      <c r="H17" s="15">
        <v>34</v>
      </c>
      <c r="I17" s="15">
        <v>46</v>
      </c>
      <c r="J17" s="15"/>
      <c r="K17" s="15"/>
      <c r="L17" s="15"/>
      <c r="M17" s="15"/>
      <c r="N17" s="15"/>
      <c r="O17" s="16">
        <f>SUM(C17:N17)</f>
        <v>368</v>
      </c>
      <c r="P17" s="14"/>
      <c r="Q17" s="54">
        <f>SUM(C17:N17)</f>
        <v>368</v>
      </c>
    </row>
    <row r="18" spans="1:18" s="85" customFormat="1" ht="15" customHeight="1" x14ac:dyDescent="0.25">
      <c r="A18" s="79" t="s">
        <v>13</v>
      </c>
      <c r="B18" s="29"/>
      <c r="C18" s="30">
        <f t="shared" ref="C18" si="5">(C17-C16)</f>
        <v>31</v>
      </c>
      <c r="D18" s="30">
        <f t="shared" ref="D18:I18" si="6">(D17-D16)</f>
        <v>45</v>
      </c>
      <c r="E18" s="30">
        <f t="shared" si="6"/>
        <v>56</v>
      </c>
      <c r="F18" s="30">
        <f t="shared" si="6"/>
        <v>2</v>
      </c>
      <c r="G18" s="30">
        <f t="shared" si="6"/>
        <v>52</v>
      </c>
      <c r="H18" s="30">
        <f t="shared" si="6"/>
        <v>34</v>
      </c>
      <c r="I18" s="30">
        <f t="shared" si="6"/>
        <v>14</v>
      </c>
      <c r="J18" s="30"/>
      <c r="K18" s="30"/>
      <c r="L18" s="30"/>
      <c r="M18" s="30"/>
      <c r="N18" s="30"/>
      <c r="O18" s="30"/>
      <c r="P18" s="31"/>
      <c r="Q18" s="31"/>
      <c r="R18" s="79"/>
    </row>
    <row r="19" spans="1:18" ht="15" customHeight="1" x14ac:dyDescent="0.25">
      <c r="A19" s="72" t="s">
        <v>14</v>
      </c>
      <c r="B19" s="17"/>
      <c r="C19" s="112">
        <f t="shared" ref="C19:H19" si="7">C18/C16</f>
        <v>0.77500000000000002</v>
      </c>
      <c r="D19" s="112" t="e">
        <f t="shared" si="7"/>
        <v>#DIV/0!</v>
      </c>
      <c r="E19" s="112" t="e">
        <f t="shared" si="7"/>
        <v>#DIV/0!</v>
      </c>
      <c r="F19" s="112">
        <f t="shared" si="7"/>
        <v>3.2258064516129031E-2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0.4375</v>
      </c>
      <c r="J19" s="112"/>
      <c r="K19" s="112"/>
      <c r="L19" s="112"/>
      <c r="M19" s="112"/>
      <c r="N19" s="112"/>
      <c r="O19" s="18"/>
      <c r="P19" s="14"/>
      <c r="Q19" s="14"/>
    </row>
    <row r="20" spans="1:18" s="85" customFormat="1" ht="15" customHeight="1" x14ac:dyDescent="0.25">
      <c r="A20" s="79" t="s">
        <v>15</v>
      </c>
      <c r="B20" s="31"/>
      <c r="C20" s="116">
        <f>C18</f>
        <v>31</v>
      </c>
      <c r="D20" s="116">
        <f t="shared" ref="D20:I20" si="9">D18+C20</f>
        <v>76</v>
      </c>
      <c r="E20" s="116">
        <f t="shared" si="9"/>
        <v>132</v>
      </c>
      <c r="F20" s="116">
        <f t="shared" si="9"/>
        <v>134</v>
      </c>
      <c r="G20" s="116">
        <f t="shared" si="9"/>
        <v>186</v>
      </c>
      <c r="H20" s="116">
        <f t="shared" si="9"/>
        <v>220</v>
      </c>
      <c r="I20" s="116">
        <f t="shared" si="9"/>
        <v>234</v>
      </c>
      <c r="J20" s="116"/>
      <c r="K20" s="116"/>
      <c r="L20" s="116"/>
      <c r="M20" s="116"/>
      <c r="N20" s="116"/>
      <c r="O20" s="116"/>
      <c r="P20" s="31"/>
      <c r="Q20" s="31"/>
      <c r="R20" s="79"/>
    </row>
    <row r="21" spans="1:18" ht="15" customHeight="1" x14ac:dyDescent="0.25">
      <c r="A21" s="72" t="s">
        <v>16</v>
      </c>
      <c r="B21" s="14"/>
      <c r="C21" s="113">
        <f>C20/C16</f>
        <v>0.77500000000000002</v>
      </c>
      <c r="D21" s="113">
        <f>(D20)/SUM($C16:D16)</f>
        <v>1.9</v>
      </c>
      <c r="E21" s="113">
        <f>(E20)/SUM($C16:E16)</f>
        <v>3.3</v>
      </c>
      <c r="F21" s="113">
        <f>(F20)/SUM($C16:F16)</f>
        <v>1.3137254901960784</v>
      </c>
      <c r="G21" s="113">
        <f>(G20)/SUM($C16:G16)</f>
        <v>1.8235294117647058</v>
      </c>
      <c r="H21" s="113">
        <f>(H20)/SUM($C16:H16)</f>
        <v>2.1568627450980391</v>
      </c>
      <c r="I21" s="113">
        <f>(I20)/SUM($C16:I16)</f>
        <v>1.7462686567164178</v>
      </c>
      <c r="J21" s="113"/>
      <c r="K21" s="113"/>
      <c r="L21" s="113"/>
      <c r="M21" s="113"/>
      <c r="N21" s="113"/>
      <c r="O21" s="118"/>
      <c r="P21" s="14"/>
      <c r="Q21" s="14"/>
    </row>
    <row r="22" spans="1:18" ht="7.5" customHeight="1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8" ht="15" customHeight="1" x14ac:dyDescent="0.25">
      <c r="A23" s="71" t="s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8" ht="15" customHeight="1" x14ac:dyDescent="0.25">
      <c r="A24" s="72">
        <v>2014</v>
      </c>
      <c r="B24" s="14"/>
      <c r="C24" s="15">
        <v>0</v>
      </c>
      <c r="D24" s="15">
        <v>44</v>
      </c>
      <c r="E24" s="15">
        <v>60</v>
      </c>
      <c r="F24" s="15">
        <v>0</v>
      </c>
      <c r="G24" s="15">
        <v>38</v>
      </c>
      <c r="H24" s="15">
        <v>0</v>
      </c>
      <c r="I24" s="15">
        <v>31</v>
      </c>
      <c r="J24" s="15">
        <v>0</v>
      </c>
      <c r="K24" s="15">
        <v>30</v>
      </c>
      <c r="L24" s="15">
        <v>15</v>
      </c>
      <c r="M24" s="15">
        <v>27</v>
      </c>
      <c r="N24" s="15">
        <v>33</v>
      </c>
      <c r="O24" s="86">
        <f>SUM(C24:I24)</f>
        <v>173</v>
      </c>
      <c r="P24" s="14"/>
      <c r="Q24" s="16">
        <f>SUM(C24:N24)</f>
        <v>278</v>
      </c>
    </row>
    <row r="25" spans="1:18" ht="15" customHeight="1" x14ac:dyDescent="0.25">
      <c r="A25" s="72">
        <v>2015</v>
      </c>
      <c r="B25" s="14"/>
      <c r="C25" s="15">
        <v>66</v>
      </c>
      <c r="D25" s="15">
        <v>41</v>
      </c>
      <c r="E25" s="15">
        <v>43</v>
      </c>
      <c r="F25" s="15">
        <v>23</v>
      </c>
      <c r="G25" s="15">
        <v>31</v>
      </c>
      <c r="H25" s="15">
        <v>20</v>
      </c>
      <c r="I25" s="15">
        <v>0</v>
      </c>
      <c r="J25" s="15"/>
      <c r="K25" s="15"/>
      <c r="L25" s="15"/>
      <c r="M25" s="15"/>
      <c r="N25" s="15"/>
      <c r="O25" s="16">
        <f>SUM(C25:N25)</f>
        <v>224</v>
      </c>
      <c r="P25" s="14"/>
      <c r="Q25" s="54">
        <f>SUM(C25:N25)</f>
        <v>224</v>
      </c>
    </row>
    <row r="26" spans="1:18" s="85" customFormat="1" ht="15" customHeight="1" x14ac:dyDescent="0.25">
      <c r="A26" s="79" t="s">
        <v>13</v>
      </c>
      <c r="B26" s="29"/>
      <c r="C26" s="30">
        <f t="shared" ref="C26" si="10">(C25-C24)</f>
        <v>66</v>
      </c>
      <c r="D26" s="30">
        <f t="shared" ref="D26:I26" si="11">(D25-D24)</f>
        <v>-3</v>
      </c>
      <c r="E26" s="30">
        <f t="shared" si="11"/>
        <v>-17</v>
      </c>
      <c r="F26" s="30">
        <f t="shared" si="11"/>
        <v>23</v>
      </c>
      <c r="G26" s="30">
        <f t="shared" si="11"/>
        <v>-7</v>
      </c>
      <c r="H26" s="30">
        <f t="shared" si="11"/>
        <v>20</v>
      </c>
      <c r="I26" s="30">
        <f t="shared" si="11"/>
        <v>-31</v>
      </c>
      <c r="J26" s="30"/>
      <c r="K26" s="30"/>
      <c r="L26" s="30"/>
      <c r="M26" s="30"/>
      <c r="N26" s="30"/>
      <c r="O26" s="30"/>
      <c r="P26" s="31"/>
      <c r="Q26" s="31"/>
      <c r="R26" s="79"/>
    </row>
    <row r="27" spans="1:18" ht="15" customHeight="1" x14ac:dyDescent="0.25">
      <c r="A27" s="72" t="s">
        <v>14</v>
      </c>
      <c r="B27" s="17"/>
      <c r="C27" s="112" t="e">
        <f t="shared" ref="C27:H27" si="12">C26/C24</f>
        <v>#DIV/0!</v>
      </c>
      <c r="D27" s="112">
        <f t="shared" si="12"/>
        <v>-6.8181818181818177E-2</v>
      </c>
      <c r="E27" s="112">
        <f t="shared" si="12"/>
        <v>-0.28333333333333333</v>
      </c>
      <c r="F27" s="112" t="e">
        <f t="shared" si="12"/>
        <v>#DIV/0!</v>
      </c>
      <c r="G27" s="112">
        <f t="shared" si="12"/>
        <v>-0.18421052631578946</v>
      </c>
      <c r="H27" s="112" t="e">
        <f t="shared" si="12"/>
        <v>#DIV/0!</v>
      </c>
      <c r="I27" s="112">
        <f t="shared" ref="I27" si="13">I26/I24</f>
        <v>-1</v>
      </c>
      <c r="J27" s="112"/>
      <c r="K27" s="112"/>
      <c r="L27" s="112"/>
      <c r="M27" s="112"/>
      <c r="N27" s="112"/>
      <c r="O27" s="18"/>
      <c r="P27" s="14"/>
      <c r="Q27" s="14"/>
    </row>
    <row r="28" spans="1:18" s="85" customFormat="1" ht="15" customHeight="1" x14ac:dyDescent="0.25">
      <c r="A28" s="79" t="s">
        <v>15</v>
      </c>
      <c r="B28" s="31"/>
      <c r="C28" s="116">
        <f>C26</f>
        <v>66</v>
      </c>
      <c r="D28" s="116">
        <f t="shared" ref="D28:I28" si="14">D26+C28</f>
        <v>63</v>
      </c>
      <c r="E28" s="116">
        <f t="shared" si="14"/>
        <v>46</v>
      </c>
      <c r="F28" s="116">
        <f t="shared" si="14"/>
        <v>69</v>
      </c>
      <c r="G28" s="116">
        <f t="shared" si="14"/>
        <v>62</v>
      </c>
      <c r="H28" s="116">
        <f t="shared" si="14"/>
        <v>82</v>
      </c>
      <c r="I28" s="116">
        <f t="shared" si="14"/>
        <v>51</v>
      </c>
      <c r="J28" s="116"/>
      <c r="K28" s="116"/>
      <c r="L28" s="116"/>
      <c r="M28" s="116"/>
      <c r="N28" s="116"/>
      <c r="O28" s="116"/>
      <c r="P28" s="31"/>
      <c r="Q28" s="31"/>
      <c r="R28" s="79"/>
    </row>
    <row r="29" spans="1:18" ht="15" customHeight="1" x14ac:dyDescent="0.25">
      <c r="A29" s="72" t="s">
        <v>16</v>
      </c>
      <c r="B29" s="14"/>
      <c r="C29" s="113" t="e">
        <f>C28/C24</f>
        <v>#DIV/0!</v>
      </c>
      <c r="D29" s="113">
        <f>(D28)/SUM($C24:D24)</f>
        <v>1.4318181818181819</v>
      </c>
      <c r="E29" s="113">
        <f>(E28)/SUM($C24:E24)</f>
        <v>0.44230769230769229</v>
      </c>
      <c r="F29" s="113">
        <f>(F28)/SUM($C24:F24)</f>
        <v>0.66346153846153844</v>
      </c>
      <c r="G29" s="113">
        <f>(G28)/SUM($C24:G24)</f>
        <v>0.43661971830985913</v>
      </c>
      <c r="H29" s="113">
        <f>(H28)/SUM($C24:H24)</f>
        <v>0.57746478873239437</v>
      </c>
      <c r="I29" s="113">
        <f>(I28)/SUM($C24:I24)</f>
        <v>0.2947976878612717</v>
      </c>
      <c r="J29" s="113"/>
      <c r="K29" s="113"/>
      <c r="L29" s="113"/>
      <c r="M29" s="113"/>
      <c r="N29" s="113"/>
      <c r="O29" s="118"/>
      <c r="P29" s="14"/>
      <c r="Q29" s="14"/>
    </row>
    <row r="30" spans="1:18" ht="7.5" customHeight="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1:18" ht="15" customHeight="1" x14ac:dyDescent="0.25">
      <c r="A31" s="71" t="s">
        <v>19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1:18" ht="15" customHeight="1" x14ac:dyDescent="0.25">
      <c r="A32" s="72">
        <v>2014</v>
      </c>
      <c r="B32" s="14"/>
      <c r="C32" s="15">
        <v>0</v>
      </c>
      <c r="D32" s="15">
        <v>0</v>
      </c>
      <c r="E32" s="15">
        <v>49</v>
      </c>
      <c r="F32" s="15">
        <v>25</v>
      </c>
      <c r="G32" s="15">
        <v>0</v>
      </c>
      <c r="H32" s="15">
        <v>31</v>
      </c>
      <c r="I32" s="15">
        <v>0</v>
      </c>
      <c r="J32" s="15">
        <v>33</v>
      </c>
      <c r="K32" s="15">
        <v>0</v>
      </c>
      <c r="L32" s="15">
        <v>0</v>
      </c>
      <c r="M32" s="19">
        <v>9</v>
      </c>
      <c r="N32" s="15">
        <v>6</v>
      </c>
      <c r="O32" s="86">
        <f>SUM(C32:I32)</f>
        <v>105</v>
      </c>
      <c r="P32" s="14"/>
      <c r="Q32" s="16">
        <f>SUM(C32:N32)</f>
        <v>153</v>
      </c>
    </row>
    <row r="33" spans="1:18" ht="15" customHeight="1" x14ac:dyDescent="0.25">
      <c r="A33" s="72">
        <v>2015</v>
      </c>
      <c r="B33" s="14"/>
      <c r="C33" s="19">
        <v>24</v>
      </c>
      <c r="D33" s="15">
        <v>21</v>
      </c>
      <c r="E33" s="15">
        <v>22</v>
      </c>
      <c r="F33" s="15">
        <v>25</v>
      </c>
      <c r="G33" s="15">
        <v>17</v>
      </c>
      <c r="H33" s="15">
        <v>12</v>
      </c>
      <c r="I33" s="15">
        <v>0</v>
      </c>
      <c r="J33" s="15"/>
      <c r="K33" s="15"/>
      <c r="L33" s="15"/>
      <c r="M33" s="19"/>
      <c r="N33" s="15"/>
      <c r="O33" s="16">
        <f>SUM(C33:N33)</f>
        <v>121</v>
      </c>
      <c r="P33" s="14"/>
      <c r="Q33" s="54">
        <f>SUM(C33:N33)</f>
        <v>121</v>
      </c>
    </row>
    <row r="34" spans="1:18" s="85" customFormat="1" ht="15" customHeight="1" x14ac:dyDescent="0.25">
      <c r="A34" s="79" t="s">
        <v>13</v>
      </c>
      <c r="B34" s="29"/>
      <c r="C34" s="30">
        <f t="shared" ref="C34" si="15">(C33-C32)</f>
        <v>24</v>
      </c>
      <c r="D34" s="30">
        <f t="shared" ref="D34:I34" si="16">(D33-D32)</f>
        <v>21</v>
      </c>
      <c r="E34" s="30">
        <f t="shared" si="16"/>
        <v>-27</v>
      </c>
      <c r="F34" s="30">
        <f t="shared" si="16"/>
        <v>0</v>
      </c>
      <c r="G34" s="30">
        <f t="shared" si="16"/>
        <v>17</v>
      </c>
      <c r="H34" s="30">
        <f t="shared" si="16"/>
        <v>-19</v>
      </c>
      <c r="I34" s="30">
        <f t="shared" si="16"/>
        <v>0</v>
      </c>
      <c r="J34" s="51"/>
      <c r="K34" s="51"/>
      <c r="L34" s="51"/>
      <c r="M34" s="51"/>
      <c r="N34" s="51"/>
      <c r="O34" s="30"/>
      <c r="P34" s="31"/>
      <c r="Q34" s="31"/>
      <c r="R34" s="79"/>
    </row>
    <row r="35" spans="1:18" ht="15" customHeight="1" x14ac:dyDescent="0.25">
      <c r="A35" s="72" t="s">
        <v>14</v>
      </c>
      <c r="B35" s="17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-0.55102040816326525</v>
      </c>
      <c r="F35" s="112">
        <f t="shared" si="17"/>
        <v>0</v>
      </c>
      <c r="G35" s="112" t="e">
        <f t="shared" si="17"/>
        <v>#DIV/0!</v>
      </c>
      <c r="H35" s="112">
        <f t="shared" si="17"/>
        <v>-0.61290322580645162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18"/>
      <c r="P35" s="14"/>
      <c r="Q35" s="14"/>
    </row>
    <row r="36" spans="1:18" s="85" customFormat="1" ht="15" customHeight="1" x14ac:dyDescent="0.25">
      <c r="A36" s="79" t="s">
        <v>15</v>
      </c>
      <c r="B36" s="31"/>
      <c r="C36" s="116">
        <f>C34</f>
        <v>24</v>
      </c>
      <c r="D36" s="116">
        <f t="shared" ref="D36:I36" si="19">D34+C36</f>
        <v>45</v>
      </c>
      <c r="E36" s="116">
        <f t="shared" si="19"/>
        <v>18</v>
      </c>
      <c r="F36" s="116">
        <f t="shared" si="19"/>
        <v>18</v>
      </c>
      <c r="G36" s="116">
        <f t="shared" si="19"/>
        <v>35</v>
      </c>
      <c r="H36" s="116">
        <f t="shared" si="19"/>
        <v>16</v>
      </c>
      <c r="I36" s="116">
        <f t="shared" si="19"/>
        <v>16</v>
      </c>
      <c r="J36" s="116"/>
      <c r="K36" s="116"/>
      <c r="L36" s="116"/>
      <c r="M36" s="116"/>
      <c r="N36" s="116"/>
      <c r="O36" s="116"/>
      <c r="P36" s="31"/>
      <c r="Q36" s="31"/>
      <c r="R36" s="79"/>
    </row>
    <row r="37" spans="1:18" ht="15" customHeight="1" x14ac:dyDescent="0.25">
      <c r="A37" s="72" t="s">
        <v>16</v>
      </c>
      <c r="B37" s="14"/>
      <c r="C37" s="113" t="e">
        <f>C36/C32</f>
        <v>#DIV/0!</v>
      </c>
      <c r="D37" s="113" t="e">
        <f>(D36)/SUM($C32:D32)</f>
        <v>#DIV/0!</v>
      </c>
      <c r="E37" s="113">
        <f>(E36)/SUM($C32:E32)</f>
        <v>0.36734693877551022</v>
      </c>
      <c r="F37" s="113">
        <f>(F36)/SUM($C32:F32)</f>
        <v>0.24324324324324326</v>
      </c>
      <c r="G37" s="113">
        <f>(G36)/SUM($C32:G32)</f>
        <v>0.47297297297297297</v>
      </c>
      <c r="H37" s="113">
        <f>(H36)/SUM($C32:H32)</f>
        <v>0.15238095238095239</v>
      </c>
      <c r="I37" s="113">
        <f>(I36)/SUM($C32:I32)</f>
        <v>0.15238095238095239</v>
      </c>
      <c r="J37" s="113"/>
      <c r="K37" s="113"/>
      <c r="L37" s="113"/>
      <c r="M37" s="113"/>
      <c r="N37" s="113"/>
      <c r="O37" s="118"/>
      <c r="P37" s="14"/>
      <c r="Q37" s="14"/>
    </row>
    <row r="38" spans="1:18" ht="7.5" customHeight="1" x14ac:dyDescent="0.25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8" ht="15" customHeight="1" x14ac:dyDescent="0.25">
      <c r="A39" s="71" t="s">
        <v>20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8" ht="15" customHeight="1" x14ac:dyDescent="0.25">
      <c r="A40" s="72">
        <v>2014</v>
      </c>
      <c r="B40" s="14"/>
      <c r="C40" s="15">
        <v>49</v>
      </c>
      <c r="D40" s="15">
        <v>0</v>
      </c>
      <c r="E40" s="15">
        <v>25</v>
      </c>
      <c r="F40" s="15">
        <v>0</v>
      </c>
      <c r="G40" s="15">
        <v>8</v>
      </c>
      <c r="H40" s="15">
        <v>55</v>
      </c>
      <c r="I40" s="15">
        <v>0</v>
      </c>
      <c r="J40" s="15">
        <v>11</v>
      </c>
      <c r="K40" s="15">
        <v>0</v>
      </c>
      <c r="L40" s="15">
        <v>38</v>
      </c>
      <c r="M40" s="19">
        <v>0</v>
      </c>
      <c r="N40" s="15">
        <v>5</v>
      </c>
      <c r="O40" s="86">
        <f>SUM(C40:I40)</f>
        <v>137</v>
      </c>
      <c r="P40" s="14"/>
      <c r="Q40" s="16">
        <f>SUM(C40:N40)</f>
        <v>191</v>
      </c>
    </row>
    <row r="41" spans="1:18" ht="15" customHeight="1" x14ac:dyDescent="0.25">
      <c r="A41" s="72">
        <v>2015</v>
      </c>
      <c r="B41" s="14"/>
      <c r="C41" s="15">
        <v>2</v>
      </c>
      <c r="D41" s="15">
        <v>11</v>
      </c>
      <c r="E41" s="15">
        <v>23</v>
      </c>
      <c r="F41" s="15">
        <v>69</v>
      </c>
      <c r="G41" s="15">
        <v>0</v>
      </c>
      <c r="H41" s="15">
        <v>12</v>
      </c>
      <c r="I41" s="15">
        <v>0</v>
      </c>
      <c r="J41" s="15"/>
      <c r="K41" s="15"/>
      <c r="L41" s="15"/>
      <c r="M41" s="19"/>
      <c r="N41" s="15"/>
      <c r="O41" s="16">
        <f>SUM(C41:N41)</f>
        <v>117</v>
      </c>
      <c r="P41" s="14"/>
      <c r="Q41" s="54">
        <f>SUM(C41:N41)</f>
        <v>117</v>
      </c>
    </row>
    <row r="42" spans="1:18" s="85" customFormat="1" ht="15" customHeight="1" x14ac:dyDescent="0.25">
      <c r="A42" s="79" t="s">
        <v>13</v>
      </c>
      <c r="B42" s="29"/>
      <c r="C42" s="30">
        <f t="shared" ref="C42" si="20">(C41-C40)</f>
        <v>-47</v>
      </c>
      <c r="D42" s="30">
        <f t="shared" ref="D42:I42" si="21">(D41-D40)</f>
        <v>11</v>
      </c>
      <c r="E42" s="30">
        <f t="shared" si="21"/>
        <v>-2</v>
      </c>
      <c r="F42" s="30">
        <f t="shared" si="21"/>
        <v>69</v>
      </c>
      <c r="G42" s="30">
        <f t="shared" si="21"/>
        <v>-8</v>
      </c>
      <c r="H42" s="30">
        <f t="shared" si="21"/>
        <v>-43</v>
      </c>
      <c r="I42" s="30">
        <f t="shared" si="21"/>
        <v>0</v>
      </c>
      <c r="J42" s="30"/>
      <c r="K42" s="30"/>
      <c r="L42" s="30"/>
      <c r="M42" s="30"/>
      <c r="N42" s="30"/>
      <c r="O42" s="30"/>
      <c r="P42" s="31"/>
      <c r="Q42" s="31"/>
      <c r="R42" s="79"/>
    </row>
    <row r="43" spans="1:18" ht="15" customHeight="1" x14ac:dyDescent="0.25">
      <c r="A43" s="72" t="s">
        <v>14</v>
      </c>
      <c r="B43" s="17"/>
      <c r="C43" s="112">
        <f t="shared" ref="C43:H43" si="22">C42/C40</f>
        <v>-0.95918367346938771</v>
      </c>
      <c r="D43" s="112" t="e">
        <f t="shared" si="22"/>
        <v>#DIV/0!</v>
      </c>
      <c r="E43" s="112">
        <f t="shared" si="22"/>
        <v>-0.08</v>
      </c>
      <c r="F43" s="112" t="e">
        <f t="shared" si="22"/>
        <v>#DIV/0!</v>
      </c>
      <c r="G43" s="112">
        <f t="shared" si="22"/>
        <v>-1</v>
      </c>
      <c r="H43" s="112">
        <f t="shared" si="22"/>
        <v>-0.78181818181818186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  <c r="P43" s="14"/>
      <c r="Q43" s="14"/>
    </row>
    <row r="44" spans="1:18" s="85" customFormat="1" ht="15" customHeight="1" x14ac:dyDescent="0.25">
      <c r="A44" s="79" t="s">
        <v>15</v>
      </c>
      <c r="B44" s="31"/>
      <c r="C44" s="116">
        <f>C42</f>
        <v>-47</v>
      </c>
      <c r="D44" s="116">
        <f t="shared" ref="D44:I44" si="24">D42+C44</f>
        <v>-36</v>
      </c>
      <c r="E44" s="116">
        <f t="shared" si="24"/>
        <v>-38</v>
      </c>
      <c r="F44" s="116">
        <f t="shared" si="24"/>
        <v>31</v>
      </c>
      <c r="G44" s="116">
        <f t="shared" si="24"/>
        <v>23</v>
      </c>
      <c r="H44" s="116">
        <f t="shared" si="24"/>
        <v>-20</v>
      </c>
      <c r="I44" s="116">
        <f t="shared" si="24"/>
        <v>-20</v>
      </c>
      <c r="J44" s="116"/>
      <c r="K44" s="116"/>
      <c r="L44" s="116"/>
      <c r="M44" s="116"/>
      <c r="N44" s="116"/>
      <c r="O44" s="116"/>
      <c r="P44" s="31"/>
      <c r="Q44" s="31"/>
      <c r="R44" s="79"/>
    </row>
    <row r="45" spans="1:18" ht="15" customHeight="1" x14ac:dyDescent="0.25">
      <c r="A45" s="72" t="s">
        <v>16</v>
      </c>
      <c r="B45" s="14"/>
      <c r="C45" s="113">
        <f>C44/C40</f>
        <v>-0.95918367346938771</v>
      </c>
      <c r="D45" s="113">
        <f>(D44)/SUM($C40:D40)</f>
        <v>-0.73469387755102045</v>
      </c>
      <c r="E45" s="113">
        <f>(E44)/SUM($C40:E40)</f>
        <v>-0.51351351351351349</v>
      </c>
      <c r="F45" s="113">
        <f>(F44)/SUM($C40:F40)</f>
        <v>0.41891891891891891</v>
      </c>
      <c r="G45" s="113">
        <f>(G44)/SUM($C40:G40)</f>
        <v>0.28048780487804881</v>
      </c>
      <c r="H45" s="113">
        <f>(H44)/SUM($C40:H40)</f>
        <v>-0.145985401459854</v>
      </c>
      <c r="I45" s="113">
        <f>(I44)/SUM($C40:I40)</f>
        <v>-0.145985401459854</v>
      </c>
      <c r="J45" s="113"/>
      <c r="K45" s="113"/>
      <c r="L45" s="113"/>
      <c r="M45" s="113"/>
      <c r="N45" s="113"/>
      <c r="O45" s="118"/>
      <c r="P45" s="14"/>
      <c r="Q45" s="14"/>
    </row>
    <row r="46" spans="1:18" ht="7.5" customHeight="1" x14ac:dyDescent="0.25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8" ht="15" customHeight="1" x14ac:dyDescent="0.25">
      <c r="A47" s="8" t="s">
        <v>21</v>
      </c>
      <c r="B47" s="21"/>
      <c r="C47" s="21"/>
      <c r="D47" s="47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spans="1:18" ht="15" customHeight="1" x14ac:dyDescent="0.25">
      <c r="A48" s="72">
        <v>2014</v>
      </c>
      <c r="B48" s="21"/>
      <c r="C48" s="22">
        <v>27</v>
      </c>
      <c r="D48" s="22">
        <v>44</v>
      </c>
      <c r="E48" s="22">
        <v>60</v>
      </c>
      <c r="F48" s="22">
        <v>57</v>
      </c>
      <c r="G48" s="22">
        <v>48</v>
      </c>
      <c r="H48" s="22">
        <v>41</v>
      </c>
      <c r="I48" s="22">
        <v>63</v>
      </c>
      <c r="J48" s="22">
        <v>55</v>
      </c>
      <c r="K48" s="22">
        <v>42</v>
      </c>
      <c r="L48" s="22">
        <v>47</v>
      </c>
      <c r="M48" s="22">
        <v>43</v>
      </c>
      <c r="N48" s="22">
        <v>44</v>
      </c>
      <c r="O48" s="86">
        <f>SUM(C48:I48)</f>
        <v>340</v>
      </c>
      <c r="P48" s="21"/>
      <c r="Q48" s="22">
        <f>SUM(C48:N48)</f>
        <v>571</v>
      </c>
    </row>
    <row r="49" spans="1:18" ht="15" customHeight="1" x14ac:dyDescent="0.25">
      <c r="A49" s="72">
        <v>2015</v>
      </c>
      <c r="B49" s="21"/>
      <c r="C49" s="22">
        <v>47</v>
      </c>
      <c r="D49" s="22">
        <v>37</v>
      </c>
      <c r="E49" s="22">
        <v>60</v>
      </c>
      <c r="F49" s="22">
        <v>67</v>
      </c>
      <c r="G49" s="22">
        <v>65</v>
      </c>
      <c r="H49" s="22">
        <v>47</v>
      </c>
      <c r="I49" s="22">
        <v>59</v>
      </c>
      <c r="J49" s="22"/>
      <c r="K49" s="22"/>
      <c r="L49" s="22"/>
      <c r="M49" s="22"/>
      <c r="N49" s="22"/>
      <c r="O49" s="56">
        <f>SUM(C49:N49)</f>
        <v>382</v>
      </c>
      <c r="P49" s="21"/>
      <c r="Q49" s="54">
        <f>SUM(C49:N49)</f>
        <v>382</v>
      </c>
    </row>
    <row r="50" spans="1:18" s="85" customFormat="1" ht="15" customHeight="1" x14ac:dyDescent="0.25">
      <c r="A50" s="32" t="s">
        <v>13</v>
      </c>
      <c r="B50" s="33"/>
      <c r="C50" s="115">
        <f t="shared" ref="C50" si="25">(C49-C48)</f>
        <v>20</v>
      </c>
      <c r="D50" s="30">
        <f t="shared" ref="D50:I50" si="26">(D49-D48)</f>
        <v>-7</v>
      </c>
      <c r="E50" s="30">
        <f t="shared" si="26"/>
        <v>0</v>
      </c>
      <c r="F50" s="30">
        <f t="shared" si="26"/>
        <v>10</v>
      </c>
      <c r="G50" s="30">
        <f t="shared" si="26"/>
        <v>17</v>
      </c>
      <c r="H50" s="30">
        <f t="shared" si="26"/>
        <v>6</v>
      </c>
      <c r="I50" s="30">
        <f t="shared" si="26"/>
        <v>-4</v>
      </c>
      <c r="J50" s="115"/>
      <c r="K50" s="115"/>
      <c r="L50" s="115"/>
      <c r="M50" s="115"/>
      <c r="N50" s="115"/>
      <c r="O50" s="115"/>
      <c r="P50" s="35"/>
      <c r="Q50" s="35"/>
      <c r="R50" s="79"/>
    </row>
    <row r="51" spans="1:18" ht="15" customHeight="1" x14ac:dyDescent="0.25">
      <c r="A51" s="9" t="s">
        <v>14</v>
      </c>
      <c r="B51" s="20"/>
      <c r="C51" s="112">
        <f t="shared" ref="C51:H51" si="27">C50/C48</f>
        <v>0.7407407407407407</v>
      </c>
      <c r="D51" s="112">
        <f t="shared" si="27"/>
        <v>-0.15909090909090909</v>
      </c>
      <c r="E51" s="112">
        <f t="shared" si="27"/>
        <v>0</v>
      </c>
      <c r="F51" s="112">
        <f t="shared" si="27"/>
        <v>0.17543859649122806</v>
      </c>
      <c r="G51" s="112">
        <f t="shared" si="27"/>
        <v>0.35416666666666669</v>
      </c>
      <c r="H51" s="112">
        <f t="shared" si="27"/>
        <v>0.14634146341463414</v>
      </c>
      <c r="I51" s="112">
        <f t="shared" ref="I51" si="28">I50/I48</f>
        <v>-6.3492063492063489E-2</v>
      </c>
      <c r="J51" s="112"/>
      <c r="K51" s="112"/>
      <c r="L51" s="112"/>
      <c r="M51" s="112"/>
      <c r="N51" s="112"/>
      <c r="O51" s="18"/>
      <c r="P51" s="21"/>
      <c r="Q51" s="21"/>
    </row>
    <row r="52" spans="1:18" s="85" customFormat="1" ht="15" customHeight="1" x14ac:dyDescent="0.25">
      <c r="A52" s="32" t="s">
        <v>15</v>
      </c>
      <c r="B52" s="35"/>
      <c r="C52" s="116">
        <f>C50</f>
        <v>20</v>
      </c>
      <c r="D52" s="116">
        <f t="shared" ref="D52:I52" si="29">D50+C52</f>
        <v>13</v>
      </c>
      <c r="E52" s="116">
        <f t="shared" si="29"/>
        <v>13</v>
      </c>
      <c r="F52" s="116">
        <f t="shared" si="29"/>
        <v>23</v>
      </c>
      <c r="G52" s="116">
        <f t="shared" si="29"/>
        <v>40</v>
      </c>
      <c r="H52" s="116">
        <f t="shared" si="29"/>
        <v>46</v>
      </c>
      <c r="I52" s="116">
        <f t="shared" si="29"/>
        <v>42</v>
      </c>
      <c r="J52" s="116"/>
      <c r="K52" s="116"/>
      <c r="L52" s="116"/>
      <c r="M52" s="116"/>
      <c r="N52" s="116"/>
      <c r="O52" s="116"/>
      <c r="P52" s="35"/>
      <c r="Q52" s="35"/>
      <c r="R52" s="79"/>
    </row>
    <row r="53" spans="1:18" ht="15" customHeight="1" x14ac:dyDescent="0.25">
      <c r="A53" s="9" t="s">
        <v>16</v>
      </c>
      <c r="B53" s="21"/>
      <c r="C53" s="113">
        <f>C52/C48</f>
        <v>0.7407407407407407</v>
      </c>
      <c r="D53" s="113">
        <f>(D52)/SUM($C48:D48)</f>
        <v>0.18309859154929578</v>
      </c>
      <c r="E53" s="113">
        <f>(E52)/SUM($C48:E48)</f>
        <v>9.9236641221374045E-2</v>
      </c>
      <c r="F53" s="113">
        <f>(F52)/SUM($C48:F48)</f>
        <v>0.12234042553191489</v>
      </c>
      <c r="G53" s="113">
        <f>(G52)/SUM($C48:G48)</f>
        <v>0.16949152542372881</v>
      </c>
      <c r="H53" s="113">
        <f>(H52)/SUM($C48:H48)</f>
        <v>0.16606498194945848</v>
      </c>
      <c r="I53" s="113">
        <f>(I52)/SUM($C48:I48)</f>
        <v>0.12352941176470589</v>
      </c>
      <c r="J53" s="113"/>
      <c r="K53" s="113"/>
      <c r="L53" s="113"/>
      <c r="M53" s="113"/>
      <c r="N53" s="113"/>
      <c r="O53" s="119"/>
      <c r="P53" s="21"/>
      <c r="Q53" s="21"/>
    </row>
    <row r="54" spans="1:18" ht="7.5" customHeight="1" x14ac:dyDescent="0.2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8" ht="15" customHeight="1" x14ac:dyDescent="0.25">
      <c r="A55" s="8" t="s">
        <v>22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9"/>
    </row>
    <row r="56" spans="1:18" ht="15" customHeight="1" x14ac:dyDescent="0.25">
      <c r="A56" s="72">
        <v>2014</v>
      </c>
      <c r="B56" s="21"/>
      <c r="C56" s="13">
        <v>297</v>
      </c>
      <c r="D56" s="13">
        <v>342.5</v>
      </c>
      <c r="E56" s="13">
        <v>296.33333333333331</v>
      </c>
      <c r="F56" s="13">
        <v>308.25</v>
      </c>
      <c r="G56" s="11">
        <v>0</v>
      </c>
      <c r="H56" s="11">
        <v>0</v>
      </c>
      <c r="I56" s="11">
        <v>0</v>
      </c>
      <c r="J56" s="11">
        <v>0</v>
      </c>
      <c r="K56" s="11">
        <v>333</v>
      </c>
      <c r="L56" s="11">
        <v>340</v>
      </c>
      <c r="M56" s="11">
        <v>329</v>
      </c>
      <c r="N56" s="11">
        <v>332</v>
      </c>
      <c r="O56" s="11">
        <f>AVERAGE(C56:F56)</f>
        <v>311.02083333333331</v>
      </c>
      <c r="P56" s="21"/>
      <c r="Q56" s="124"/>
      <c r="R56" s="125"/>
    </row>
    <row r="57" spans="1:18" ht="15" customHeight="1" x14ac:dyDescent="0.25">
      <c r="A57" s="72">
        <v>2015</v>
      </c>
      <c r="B57" s="21"/>
      <c r="C57" s="13">
        <v>293</v>
      </c>
      <c r="D57" s="13">
        <v>297</v>
      </c>
      <c r="E57" s="13">
        <v>305</v>
      </c>
      <c r="F57" s="13">
        <v>366</v>
      </c>
      <c r="G57" s="11">
        <v>0</v>
      </c>
      <c r="H57" s="11">
        <v>0</v>
      </c>
      <c r="I57" s="11">
        <v>0</v>
      </c>
      <c r="J57" s="11">
        <v>0</v>
      </c>
      <c r="K57" s="11"/>
      <c r="L57" s="11"/>
      <c r="M57" s="11"/>
      <c r="N57" s="11"/>
      <c r="O57" s="11">
        <f>AVERAGE(C57:F57,K57:N57)</f>
        <v>315.25</v>
      </c>
      <c r="P57" s="21"/>
      <c r="Q57" s="124"/>
      <c r="R57" s="125"/>
    </row>
    <row r="58" spans="1:18" s="85" customFormat="1" ht="15" customHeight="1" x14ac:dyDescent="0.25">
      <c r="A58" s="32" t="s">
        <v>13</v>
      </c>
      <c r="B58" s="33"/>
      <c r="C58" s="115">
        <f t="shared" ref="C58" si="30">(C57-C56)</f>
        <v>-4</v>
      </c>
      <c r="D58" s="30">
        <f t="shared" ref="D58:I58" si="31">(D57-D56)</f>
        <v>-45.5</v>
      </c>
      <c r="E58" s="30">
        <f t="shared" si="31"/>
        <v>8.6666666666666856</v>
      </c>
      <c r="F58" s="30">
        <f t="shared" si="31"/>
        <v>57.75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115"/>
      <c r="K58" s="115"/>
      <c r="L58" s="115"/>
      <c r="M58" s="115"/>
      <c r="N58" s="115"/>
      <c r="O58" s="115"/>
      <c r="P58" s="35"/>
      <c r="Q58" s="126"/>
      <c r="R58" s="127"/>
    </row>
    <row r="59" spans="1:18" ht="15" customHeight="1" x14ac:dyDescent="0.25">
      <c r="A59" s="9" t="s">
        <v>14</v>
      </c>
      <c r="B59" s="20"/>
      <c r="C59" s="112">
        <f t="shared" ref="C59:H59" si="32">C58/C56</f>
        <v>-1.3468013468013467E-2</v>
      </c>
      <c r="D59" s="112">
        <f t="shared" si="32"/>
        <v>-0.13284671532846715</v>
      </c>
      <c r="E59" s="112">
        <f t="shared" si="32"/>
        <v>2.9246344206974195E-2</v>
      </c>
      <c r="F59" s="112">
        <f t="shared" si="32"/>
        <v>0.18734793187347931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P59" s="21"/>
      <c r="Q59" s="25"/>
      <c r="R59" s="125"/>
    </row>
    <row r="60" spans="1:18" s="85" customFormat="1" ht="15" customHeight="1" x14ac:dyDescent="0.25">
      <c r="A60" s="32" t="s">
        <v>15</v>
      </c>
      <c r="B60" s="35"/>
      <c r="C60" s="116">
        <f>C58</f>
        <v>-4</v>
      </c>
      <c r="D60" s="116">
        <f t="shared" ref="D60:I60" si="34">D58+C60</f>
        <v>-49.5</v>
      </c>
      <c r="E60" s="116">
        <f t="shared" si="34"/>
        <v>-40.833333333333314</v>
      </c>
      <c r="F60" s="116">
        <f t="shared" si="34"/>
        <v>16.916666666666686</v>
      </c>
      <c r="G60" s="116">
        <f t="shared" si="34"/>
        <v>16.916666666666686</v>
      </c>
      <c r="H60" s="116">
        <f t="shared" si="34"/>
        <v>16.916666666666686</v>
      </c>
      <c r="I60" s="116">
        <f t="shared" si="34"/>
        <v>16.916666666666686</v>
      </c>
      <c r="J60" s="116"/>
      <c r="K60" s="116"/>
      <c r="L60" s="116"/>
      <c r="M60" s="116"/>
      <c r="N60" s="116"/>
      <c r="O60" s="116"/>
      <c r="P60" s="35"/>
      <c r="Q60" s="126"/>
      <c r="R60" s="127"/>
    </row>
    <row r="61" spans="1:18" ht="15" customHeight="1" x14ac:dyDescent="0.25">
      <c r="A61" s="9" t="s">
        <v>16</v>
      </c>
      <c r="B61" s="21"/>
      <c r="C61" s="113">
        <f>C60/C56</f>
        <v>-1.3468013468013467E-2</v>
      </c>
      <c r="D61" s="113">
        <f>(D60)/SUM($C56:D56)</f>
        <v>-7.7404222048475371E-2</v>
      </c>
      <c r="E61" s="113">
        <f>(E60)/SUM($C56:E56)</f>
        <v>-4.3633125556544951E-2</v>
      </c>
      <c r="F61" s="113">
        <f>(F60)/SUM($C56:F56)</f>
        <v>1.3597695759930353E-2</v>
      </c>
      <c r="G61" s="113">
        <f>(G60)/SUM($C56:G56)</f>
        <v>1.3597695759930353E-2</v>
      </c>
      <c r="H61" s="113">
        <f>(H60)/SUM($C56:H56)</f>
        <v>1.3597695759930353E-2</v>
      </c>
      <c r="I61" s="113">
        <f>(I60)/SUM($C56:I56)</f>
        <v>1.3597695759930353E-2</v>
      </c>
      <c r="J61" s="113"/>
      <c r="K61" s="113"/>
      <c r="L61" s="113"/>
      <c r="M61" s="113"/>
      <c r="N61" s="113"/>
      <c r="O61" s="118"/>
      <c r="P61" s="21"/>
      <c r="Q61" s="25"/>
      <c r="R61" s="125"/>
    </row>
    <row r="62" spans="1:18" ht="7.5" customHeight="1" x14ac:dyDescent="0.25">
      <c r="A62" s="9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5"/>
      <c r="R62" s="125"/>
    </row>
    <row r="63" spans="1:18" ht="15" customHeight="1" x14ac:dyDescent="0.25">
      <c r="A63" s="8" t="s">
        <v>23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5"/>
      <c r="R63" s="125"/>
    </row>
    <row r="64" spans="1:18" ht="15" customHeight="1" x14ac:dyDescent="0.25">
      <c r="A64" s="72">
        <v>2014</v>
      </c>
      <c r="B64" s="21"/>
      <c r="C64" s="11">
        <v>148</v>
      </c>
      <c r="D64" s="11">
        <v>153.75</v>
      </c>
      <c r="E64" s="11">
        <v>147.5</v>
      </c>
      <c r="F64" s="11">
        <v>128.66666666666666</v>
      </c>
      <c r="G64" s="11">
        <v>115</v>
      </c>
      <c r="H64" s="11">
        <v>90.33</v>
      </c>
      <c r="I64" s="11">
        <v>85</v>
      </c>
      <c r="J64" s="11">
        <v>100</v>
      </c>
      <c r="K64" s="11">
        <v>135</v>
      </c>
      <c r="L64" s="11">
        <v>132</v>
      </c>
      <c r="M64" s="11">
        <v>130</v>
      </c>
      <c r="N64" s="11">
        <v>128</v>
      </c>
      <c r="O64" s="11">
        <f>AVERAGE(C64:I64)</f>
        <v>124.0352380952381</v>
      </c>
      <c r="P64" s="21"/>
      <c r="Q64" s="124"/>
      <c r="R64" s="125"/>
    </row>
    <row r="65" spans="1:18" ht="15" customHeight="1" x14ac:dyDescent="0.25">
      <c r="A65" s="72">
        <v>2015</v>
      </c>
      <c r="B65" s="21"/>
      <c r="C65" s="11">
        <v>122</v>
      </c>
      <c r="D65" s="11">
        <v>128</v>
      </c>
      <c r="E65" s="11">
        <v>121</v>
      </c>
      <c r="F65" s="11">
        <v>120</v>
      </c>
      <c r="G65" s="11">
        <v>140</v>
      </c>
      <c r="H65" s="11">
        <v>138</v>
      </c>
      <c r="I65" s="11">
        <v>111</v>
      </c>
      <c r="J65" s="11"/>
      <c r="K65" s="11"/>
      <c r="L65" s="11"/>
      <c r="M65" s="11"/>
      <c r="N65" s="11"/>
      <c r="O65" s="11">
        <f>AVERAGE(C65:N65)</f>
        <v>125.71428571428571</v>
      </c>
      <c r="P65" s="21"/>
      <c r="Q65" s="124"/>
      <c r="R65" s="125"/>
    </row>
    <row r="66" spans="1:18" s="85" customFormat="1" ht="15" customHeight="1" x14ac:dyDescent="0.25">
      <c r="A66" s="32" t="s">
        <v>13</v>
      </c>
      <c r="B66" s="33"/>
      <c r="C66" s="115">
        <f t="shared" ref="C66" si="35">(C65-C64)</f>
        <v>-26</v>
      </c>
      <c r="D66" s="30">
        <f t="shared" ref="D66:I66" si="36">(D65-D64)</f>
        <v>-25.75</v>
      </c>
      <c r="E66" s="30">
        <f t="shared" si="36"/>
        <v>-26.5</v>
      </c>
      <c r="F66" s="30">
        <f t="shared" si="36"/>
        <v>-8.6666666666666572</v>
      </c>
      <c r="G66" s="30">
        <f t="shared" si="36"/>
        <v>25</v>
      </c>
      <c r="H66" s="30">
        <f t="shared" si="36"/>
        <v>47.67</v>
      </c>
      <c r="I66" s="30">
        <f t="shared" si="36"/>
        <v>26</v>
      </c>
      <c r="J66" s="115"/>
      <c r="K66" s="115"/>
      <c r="L66" s="115"/>
      <c r="M66" s="115"/>
      <c r="N66" s="115"/>
      <c r="O66" s="115"/>
      <c r="P66" s="35"/>
      <c r="Q66" s="126"/>
      <c r="R66" s="127"/>
    </row>
    <row r="67" spans="1:18" ht="15" customHeight="1" x14ac:dyDescent="0.25">
      <c r="A67" s="9" t="s">
        <v>14</v>
      </c>
      <c r="B67" s="20"/>
      <c r="C67" s="112">
        <f t="shared" ref="C67:H67" si="37">C66/C64</f>
        <v>-0.17567567567567569</v>
      </c>
      <c r="D67" s="112">
        <f t="shared" si="37"/>
        <v>-0.16747967479674797</v>
      </c>
      <c r="E67" s="112">
        <f t="shared" si="37"/>
        <v>-0.17966101694915254</v>
      </c>
      <c r="F67" s="112">
        <f t="shared" si="37"/>
        <v>-6.735751295336781E-2</v>
      </c>
      <c r="G67" s="112">
        <f t="shared" si="37"/>
        <v>0.21739130434782608</v>
      </c>
      <c r="H67" s="112">
        <f t="shared" si="37"/>
        <v>0.52773165061441385</v>
      </c>
      <c r="I67" s="112">
        <f t="shared" ref="I67" si="38">I66/I64</f>
        <v>0.30588235294117649</v>
      </c>
      <c r="J67" s="112"/>
      <c r="K67" s="112"/>
      <c r="L67" s="112"/>
      <c r="M67" s="112"/>
      <c r="N67" s="112"/>
      <c r="O67" s="18"/>
      <c r="P67" s="21"/>
      <c r="Q67" s="25"/>
      <c r="R67" s="125"/>
    </row>
    <row r="68" spans="1:18" s="85" customFormat="1" ht="15" customHeight="1" x14ac:dyDescent="0.25">
      <c r="A68" s="32" t="s">
        <v>15</v>
      </c>
      <c r="B68" s="35"/>
      <c r="C68" s="116">
        <f>C66</f>
        <v>-26</v>
      </c>
      <c r="D68" s="116">
        <f t="shared" ref="D68:I68" si="39">D66+C68</f>
        <v>-51.75</v>
      </c>
      <c r="E68" s="116">
        <f t="shared" si="39"/>
        <v>-78.25</v>
      </c>
      <c r="F68" s="116">
        <f t="shared" si="39"/>
        <v>-86.916666666666657</v>
      </c>
      <c r="G68" s="116">
        <f t="shared" si="39"/>
        <v>-61.916666666666657</v>
      </c>
      <c r="H68" s="116">
        <f t="shared" si="39"/>
        <v>-14.246666666666655</v>
      </c>
      <c r="I68" s="116">
        <f t="shared" si="39"/>
        <v>11.753333333333345</v>
      </c>
      <c r="J68" s="37"/>
      <c r="K68" s="37"/>
      <c r="L68" s="37"/>
      <c r="M68" s="37"/>
      <c r="N68" s="37"/>
      <c r="O68" s="116"/>
      <c r="P68" s="35"/>
      <c r="Q68" s="126"/>
      <c r="R68" s="127"/>
    </row>
    <row r="69" spans="1:18" ht="15" customHeight="1" x14ac:dyDescent="0.25">
      <c r="A69" s="9" t="s">
        <v>16</v>
      </c>
      <c r="B69" s="21"/>
      <c r="C69" s="113">
        <f>C68/C64</f>
        <v>-0.17567567567567569</v>
      </c>
      <c r="D69" s="113">
        <f>(D68)/SUM($C64:D64)</f>
        <v>-0.17149958574979288</v>
      </c>
      <c r="E69" s="113">
        <f>(E68)/SUM($C64:E64)</f>
        <v>-0.17417918753478018</v>
      </c>
      <c r="F69" s="113">
        <f>(F68)/SUM($C64:F64)</f>
        <v>-0.15039653929343907</v>
      </c>
      <c r="G69" s="113">
        <f>(G68)/SUM($C64:G64)</f>
        <v>-8.9356584485868903E-2</v>
      </c>
      <c r="H69" s="113">
        <f>(H68)/SUM($C64:H64)</f>
        <v>-1.818924646982218E-2</v>
      </c>
      <c r="I69" s="113">
        <f>(I68)/SUM($C64:I64)</f>
        <v>1.3536859724962965E-2</v>
      </c>
      <c r="J69" s="113"/>
      <c r="K69" s="113"/>
      <c r="L69" s="113"/>
      <c r="M69" s="113"/>
      <c r="N69" s="113"/>
      <c r="O69" s="118"/>
      <c r="P69" s="21"/>
      <c r="Q69" s="25"/>
      <c r="R69" s="125"/>
    </row>
    <row r="70" spans="1:18" ht="7.5" customHeight="1" x14ac:dyDescent="0.25">
      <c r="A70" s="9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5"/>
      <c r="R70" s="125"/>
    </row>
    <row r="71" spans="1:18" ht="15" customHeight="1" x14ac:dyDescent="0.25">
      <c r="A71" s="8" t="s">
        <v>24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5"/>
      <c r="R71" s="125"/>
    </row>
    <row r="72" spans="1:18" ht="15" customHeight="1" x14ac:dyDescent="0.25">
      <c r="A72" s="72">
        <v>2014</v>
      </c>
      <c r="B72" s="21"/>
      <c r="C72" s="11">
        <v>183.33333333333334</v>
      </c>
      <c r="D72" s="11">
        <v>157.75</v>
      </c>
      <c r="E72" s="11">
        <v>164.75</v>
      </c>
      <c r="F72" s="11">
        <v>163.66666666666666</v>
      </c>
      <c r="G72" s="11">
        <v>139</v>
      </c>
      <c r="H72" s="11">
        <v>99.75</v>
      </c>
      <c r="I72" s="11">
        <v>94</v>
      </c>
      <c r="J72" s="11">
        <v>122</v>
      </c>
      <c r="K72" s="11">
        <v>146</v>
      </c>
      <c r="L72" s="11">
        <v>145</v>
      </c>
      <c r="M72" s="11">
        <v>128</v>
      </c>
      <c r="N72" s="11">
        <v>125</v>
      </c>
      <c r="O72" s="11">
        <f>AVERAGE(C72:I72)</f>
        <v>143.17857142857142</v>
      </c>
      <c r="P72" s="21"/>
      <c r="Q72" s="124"/>
      <c r="R72" s="125"/>
    </row>
    <row r="73" spans="1:18" ht="15" customHeight="1" x14ac:dyDescent="0.25">
      <c r="A73" s="72">
        <v>2015</v>
      </c>
      <c r="B73" s="21"/>
      <c r="C73" s="11">
        <v>116</v>
      </c>
      <c r="D73" s="11">
        <v>133</v>
      </c>
      <c r="E73" s="11">
        <v>131</v>
      </c>
      <c r="F73" s="11">
        <v>116</v>
      </c>
      <c r="G73" s="11">
        <v>126</v>
      </c>
      <c r="H73" s="11">
        <v>94</v>
      </c>
      <c r="I73" s="11">
        <v>129</v>
      </c>
      <c r="J73" s="11"/>
      <c r="K73" s="11"/>
      <c r="L73" s="11"/>
      <c r="M73" s="11"/>
      <c r="N73" s="11"/>
      <c r="O73" s="11">
        <f>AVERAGE(C73:N73)</f>
        <v>120.71428571428571</v>
      </c>
      <c r="P73" s="21"/>
      <c r="Q73" s="124"/>
      <c r="R73" s="125"/>
    </row>
    <row r="74" spans="1:18" s="85" customFormat="1" ht="15" customHeight="1" x14ac:dyDescent="0.25">
      <c r="A74" s="32" t="s">
        <v>13</v>
      </c>
      <c r="B74" s="33"/>
      <c r="C74" s="115">
        <f t="shared" ref="C74" si="40">(C73-C72)</f>
        <v>-67.333333333333343</v>
      </c>
      <c r="D74" s="30">
        <f t="shared" ref="D74:I74" si="41">(D73-D72)</f>
        <v>-24.75</v>
      </c>
      <c r="E74" s="30">
        <f t="shared" si="41"/>
        <v>-33.75</v>
      </c>
      <c r="F74" s="30">
        <f t="shared" si="41"/>
        <v>-47.666666666666657</v>
      </c>
      <c r="G74" s="30">
        <f t="shared" si="41"/>
        <v>-13</v>
      </c>
      <c r="H74" s="30">
        <f t="shared" si="41"/>
        <v>-5.75</v>
      </c>
      <c r="I74" s="30">
        <f t="shared" si="41"/>
        <v>35</v>
      </c>
      <c r="J74" s="115"/>
      <c r="K74" s="115"/>
      <c r="L74" s="115"/>
      <c r="M74" s="115"/>
      <c r="N74" s="115"/>
      <c r="O74" s="115"/>
      <c r="P74" s="35"/>
      <c r="Q74" s="126"/>
      <c r="R74" s="127"/>
    </row>
    <row r="75" spans="1:18" ht="15" customHeight="1" x14ac:dyDescent="0.25">
      <c r="A75" s="9" t="s">
        <v>14</v>
      </c>
      <c r="B75" s="20"/>
      <c r="C75" s="112">
        <f t="shared" ref="C75:H75" si="42">C74/C72</f>
        <v>-0.36727272727272731</v>
      </c>
      <c r="D75" s="112">
        <f t="shared" si="42"/>
        <v>-0.15689381933438987</v>
      </c>
      <c r="E75" s="112">
        <f t="shared" si="42"/>
        <v>-0.20485584218512898</v>
      </c>
      <c r="F75" s="112">
        <f t="shared" si="42"/>
        <v>-0.29124236252545821</v>
      </c>
      <c r="G75" s="112">
        <f t="shared" si="42"/>
        <v>-9.3525179856115109E-2</v>
      </c>
      <c r="H75" s="112">
        <f t="shared" si="42"/>
        <v>-5.764411027568922E-2</v>
      </c>
      <c r="I75" s="112">
        <f t="shared" ref="I75" si="43">I74/I72</f>
        <v>0.37234042553191488</v>
      </c>
      <c r="J75" s="112"/>
      <c r="K75" s="112"/>
      <c r="L75" s="112"/>
      <c r="M75" s="112"/>
      <c r="N75" s="112"/>
      <c r="O75" s="18"/>
      <c r="P75" s="21"/>
      <c r="Q75" s="25"/>
      <c r="R75" s="125"/>
    </row>
    <row r="76" spans="1:18" s="85" customFormat="1" ht="15" customHeight="1" x14ac:dyDescent="0.25">
      <c r="A76" s="32" t="s">
        <v>15</v>
      </c>
      <c r="B76" s="35"/>
      <c r="C76" s="116">
        <f>C74</f>
        <v>-67.333333333333343</v>
      </c>
      <c r="D76" s="116">
        <f t="shared" ref="D76:I76" si="44">D74+C76</f>
        <v>-92.083333333333343</v>
      </c>
      <c r="E76" s="116">
        <f t="shared" si="44"/>
        <v>-125.83333333333334</v>
      </c>
      <c r="F76" s="116">
        <f t="shared" si="44"/>
        <v>-173.5</v>
      </c>
      <c r="G76" s="116">
        <f t="shared" si="44"/>
        <v>-186.5</v>
      </c>
      <c r="H76" s="116">
        <f t="shared" si="44"/>
        <v>-192.25</v>
      </c>
      <c r="I76" s="116">
        <f t="shared" si="44"/>
        <v>-157.25</v>
      </c>
      <c r="J76" s="116"/>
      <c r="K76" s="116"/>
      <c r="L76" s="116"/>
      <c r="M76" s="116"/>
      <c r="N76" s="116"/>
      <c r="O76" s="116"/>
      <c r="P76" s="35"/>
      <c r="Q76" s="126"/>
      <c r="R76" s="127"/>
    </row>
    <row r="77" spans="1:18" ht="15" customHeight="1" x14ac:dyDescent="0.25">
      <c r="A77" s="9" t="s">
        <v>16</v>
      </c>
      <c r="B77" s="21"/>
      <c r="C77" s="113">
        <f>C76/C72</f>
        <v>-0.36727272727272731</v>
      </c>
      <c r="D77" s="113">
        <f>(D76)/SUM($C72:D72)</f>
        <v>-0.26997312484730029</v>
      </c>
      <c r="E77" s="113">
        <f>(E76)/SUM($C72:E72)</f>
        <v>-0.24876441515650741</v>
      </c>
      <c r="F77" s="113">
        <f>(F76)/SUM($C72:F72)</f>
        <v>-0.25914861837191933</v>
      </c>
      <c r="G77" s="113">
        <f>(G76)/SUM($C72:G72)</f>
        <v>-0.23067408781694496</v>
      </c>
      <c r="H77" s="113">
        <f>(H76)/SUM($C72:H72)</f>
        <v>-0.21167079548582438</v>
      </c>
      <c r="I77" s="113">
        <f>(I76)/SUM($C72:I72)</f>
        <v>-0.15689698179097031</v>
      </c>
      <c r="J77" s="113"/>
      <c r="K77" s="113"/>
      <c r="L77" s="113"/>
      <c r="M77" s="113"/>
      <c r="N77" s="113"/>
      <c r="O77" s="118"/>
      <c r="P77" s="21"/>
      <c r="Q77" s="25"/>
      <c r="R77" s="125"/>
    </row>
    <row r="78" spans="1:18" ht="7.5" customHeight="1" x14ac:dyDescent="0.25">
      <c r="A78" s="9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5"/>
      <c r="R78" s="125"/>
    </row>
    <row r="79" spans="1:18" ht="15" customHeight="1" x14ac:dyDescent="0.25">
      <c r="A79" s="8" t="s">
        <v>25</v>
      </c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5"/>
      <c r="R79" s="125"/>
    </row>
    <row r="80" spans="1:18" ht="15" customHeight="1" x14ac:dyDescent="0.25">
      <c r="A80" s="72">
        <v>2014</v>
      </c>
      <c r="B80" s="21"/>
      <c r="C80" s="55">
        <v>2054</v>
      </c>
      <c r="D80" s="55">
        <v>1897</v>
      </c>
      <c r="E80" s="55">
        <v>1994</v>
      </c>
      <c r="F80" s="55">
        <v>1972</v>
      </c>
      <c r="G80" s="55">
        <v>1881</v>
      </c>
      <c r="H80" s="55">
        <v>1548</v>
      </c>
      <c r="I80" s="55">
        <v>1519</v>
      </c>
      <c r="J80" s="55">
        <v>1417</v>
      </c>
      <c r="K80" s="55">
        <v>1396</v>
      </c>
      <c r="L80" s="55">
        <v>1995</v>
      </c>
      <c r="M80" s="55">
        <v>2106</v>
      </c>
      <c r="N80" s="55">
        <v>2031</v>
      </c>
      <c r="O80" s="11">
        <f>AVERAGE(C80:I80)</f>
        <v>1837.8571428571429</v>
      </c>
      <c r="P80" s="21"/>
      <c r="Q80" s="128"/>
      <c r="R80" s="125"/>
    </row>
    <row r="81" spans="1:18" ht="15" customHeight="1" x14ac:dyDescent="0.25">
      <c r="A81" s="72">
        <v>2015</v>
      </c>
      <c r="B81" s="21"/>
      <c r="C81" s="55">
        <v>1999</v>
      </c>
      <c r="D81" s="55">
        <v>2034</v>
      </c>
      <c r="E81" s="55">
        <v>2038</v>
      </c>
      <c r="F81" s="55">
        <v>2039</v>
      </c>
      <c r="G81" s="55">
        <v>2161</v>
      </c>
      <c r="H81" s="55">
        <v>2037</v>
      </c>
      <c r="I81" s="55">
        <v>2008</v>
      </c>
      <c r="J81" s="55"/>
      <c r="K81" s="55"/>
      <c r="L81" s="55"/>
      <c r="M81" s="55"/>
      <c r="N81" s="55"/>
      <c r="O81" s="55">
        <f>AVERAGE(C81:N81)</f>
        <v>2045.1428571428571</v>
      </c>
      <c r="P81" s="21"/>
      <c r="Q81" s="128"/>
      <c r="R81" s="125"/>
    </row>
    <row r="82" spans="1:18" ht="15" customHeight="1" x14ac:dyDescent="0.25">
      <c r="A82" s="9" t="s">
        <v>26</v>
      </c>
      <c r="B82" s="21"/>
      <c r="C82" s="23">
        <f t="shared" ref="C82:H82" si="45">(C81+C73+C65)/C97</f>
        <v>0.73633969716919023</v>
      </c>
      <c r="D82" s="23">
        <f t="shared" si="45"/>
        <v>0.70420374347959491</v>
      </c>
      <c r="E82" s="23">
        <f t="shared" si="45"/>
        <v>0.73022959183673475</v>
      </c>
      <c r="F82" s="23">
        <f t="shared" si="45"/>
        <v>0.6310679611650486</v>
      </c>
      <c r="G82" s="23">
        <f t="shared" si="45"/>
        <v>0.80819180819180814</v>
      </c>
      <c r="H82" s="23">
        <f t="shared" si="45"/>
        <v>0.78052975576195394</v>
      </c>
      <c r="I82" s="23">
        <f t="shared" ref="I82" si="46">(I81+I73+I65)/I97</f>
        <v>0.86594761171032353</v>
      </c>
      <c r="J82" s="23"/>
      <c r="K82" s="23"/>
      <c r="L82" s="23"/>
      <c r="M82" s="23"/>
      <c r="N82" s="23"/>
      <c r="O82" s="24"/>
      <c r="P82" s="21"/>
      <c r="Q82" s="25"/>
      <c r="R82" s="9"/>
    </row>
    <row r="83" spans="1:18" s="85" customFormat="1" ht="15" customHeight="1" x14ac:dyDescent="0.25">
      <c r="A83" s="32" t="s">
        <v>13</v>
      </c>
      <c r="B83" s="33"/>
      <c r="C83" s="115">
        <f t="shared" ref="C83" si="47">(C81-C80)</f>
        <v>-55</v>
      </c>
      <c r="D83" s="115">
        <f t="shared" ref="D83:I83" si="48">(D81-D80)</f>
        <v>137</v>
      </c>
      <c r="E83" s="115">
        <f t="shared" si="48"/>
        <v>44</v>
      </c>
      <c r="F83" s="115">
        <f t="shared" si="48"/>
        <v>67</v>
      </c>
      <c r="G83" s="115">
        <f t="shared" si="48"/>
        <v>280</v>
      </c>
      <c r="H83" s="115">
        <f t="shared" si="48"/>
        <v>489</v>
      </c>
      <c r="I83" s="115">
        <f t="shared" si="48"/>
        <v>489</v>
      </c>
      <c r="J83" s="115"/>
      <c r="K83" s="115"/>
      <c r="L83" s="115"/>
      <c r="M83" s="115"/>
      <c r="N83" s="115"/>
      <c r="O83" s="115"/>
      <c r="P83" s="35"/>
      <c r="Q83" s="35"/>
      <c r="R83" s="32"/>
    </row>
    <row r="84" spans="1:18" ht="15" customHeight="1" x14ac:dyDescent="0.25">
      <c r="A84" s="9" t="s">
        <v>14</v>
      </c>
      <c r="B84" s="20"/>
      <c r="C84" s="112">
        <f t="shared" ref="C84" si="49">C83/C80</f>
        <v>-2.6777020447906523E-2</v>
      </c>
      <c r="D84" s="112">
        <f t="shared" ref="D84:I84" si="50">D83/D80</f>
        <v>7.2219293621507641E-2</v>
      </c>
      <c r="E84" s="112">
        <f t="shared" si="50"/>
        <v>2.2066198595787363E-2</v>
      </c>
      <c r="F84" s="112">
        <f t="shared" si="50"/>
        <v>3.3975659229208928E-2</v>
      </c>
      <c r="G84" s="112">
        <f t="shared" si="50"/>
        <v>0.14885699096225413</v>
      </c>
      <c r="H84" s="112">
        <f t="shared" si="50"/>
        <v>0.31589147286821706</v>
      </c>
      <c r="I84" s="112">
        <f t="shared" si="50"/>
        <v>0.32192231731402238</v>
      </c>
      <c r="J84" s="112"/>
      <c r="K84" s="112"/>
      <c r="L84" s="112"/>
      <c r="M84" s="112"/>
      <c r="N84" s="112"/>
      <c r="O84" s="18"/>
      <c r="P84" s="21"/>
      <c r="Q84" s="21"/>
      <c r="R84" s="9"/>
    </row>
    <row r="85" spans="1:18" s="85" customFormat="1" ht="15" customHeight="1" x14ac:dyDescent="0.25">
      <c r="A85" s="32" t="s">
        <v>15</v>
      </c>
      <c r="B85" s="35"/>
      <c r="C85" s="116">
        <f>C83</f>
        <v>-55</v>
      </c>
      <c r="D85" s="116">
        <f t="shared" ref="D85:I85" si="51">D83+C85</f>
        <v>82</v>
      </c>
      <c r="E85" s="116">
        <f t="shared" si="51"/>
        <v>126</v>
      </c>
      <c r="F85" s="116">
        <f t="shared" si="51"/>
        <v>193</v>
      </c>
      <c r="G85" s="116">
        <f t="shared" si="51"/>
        <v>473</v>
      </c>
      <c r="H85" s="116">
        <f t="shared" si="51"/>
        <v>962</v>
      </c>
      <c r="I85" s="116">
        <f t="shared" si="51"/>
        <v>1451</v>
      </c>
      <c r="J85" s="116"/>
      <c r="K85" s="116"/>
      <c r="L85" s="116"/>
      <c r="M85" s="116"/>
      <c r="N85" s="116"/>
      <c r="O85" s="116"/>
      <c r="P85" s="35"/>
      <c r="Q85" s="35"/>
      <c r="R85" s="32"/>
    </row>
    <row r="86" spans="1:18" ht="15" customHeight="1" x14ac:dyDescent="0.25">
      <c r="A86" s="9" t="s">
        <v>16</v>
      </c>
      <c r="B86" s="21"/>
      <c r="C86" s="113">
        <f>C85/C80</f>
        <v>-2.6777020447906523E-2</v>
      </c>
      <c r="D86" s="113">
        <f>(D85)/SUM($C80:D80)</f>
        <v>2.0754239433054922E-2</v>
      </c>
      <c r="E86" s="113">
        <f>(E85)/SUM($C80:E80)</f>
        <v>2.1194280908326323E-2</v>
      </c>
      <c r="F86" s="113">
        <f>(F85)/SUM($C80:F80)</f>
        <v>2.4377920929645067E-2</v>
      </c>
      <c r="G86" s="113">
        <f>(G85)/SUM($C80:G80)</f>
        <v>4.8275158195550109E-2</v>
      </c>
      <c r="H86" s="113">
        <f>(H85)/SUM($C80:H80)</f>
        <v>8.4787590340207997E-2</v>
      </c>
      <c r="I86" s="113">
        <f>(I85)/SUM($C80:I80)</f>
        <v>0.11278663039253789</v>
      </c>
      <c r="J86" s="113"/>
      <c r="K86" s="113"/>
      <c r="L86" s="113"/>
      <c r="M86" s="113"/>
      <c r="N86" s="113"/>
      <c r="O86" s="118"/>
      <c r="P86" s="21"/>
      <c r="Q86" s="21"/>
      <c r="R86" s="9"/>
    </row>
    <row r="87" spans="1:18" ht="12.75" customHeight="1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spans="1:18" ht="14.25" customHeight="1" x14ac:dyDescent="0.25">
      <c r="A88" s="71" t="s">
        <v>27</v>
      </c>
      <c r="R88" s="83"/>
    </row>
    <row r="89" spans="1:18" ht="14.25" customHeight="1" x14ac:dyDescent="0.25">
      <c r="A89" s="72">
        <v>2014</v>
      </c>
      <c r="C89" s="89">
        <v>20</v>
      </c>
      <c r="D89" s="89">
        <v>20</v>
      </c>
      <c r="E89" s="89">
        <v>20</v>
      </c>
      <c r="F89" s="89">
        <v>34</v>
      </c>
      <c r="G89" s="10">
        <v>11</v>
      </c>
      <c r="H89" s="84">
        <v>28</v>
      </c>
      <c r="I89" s="84">
        <v>15</v>
      </c>
      <c r="J89" s="84">
        <v>27</v>
      </c>
      <c r="K89" s="84">
        <v>12</v>
      </c>
      <c r="L89" s="84">
        <v>12</v>
      </c>
      <c r="M89" s="84">
        <v>10</v>
      </c>
      <c r="N89" s="84">
        <v>26</v>
      </c>
      <c r="O89" s="56">
        <f>SUM(C89:I89)</f>
        <v>148</v>
      </c>
      <c r="P89" s="90"/>
      <c r="Q89" s="54">
        <f>SUM(C89:N89)</f>
        <v>235</v>
      </c>
      <c r="R89" s="83"/>
    </row>
    <row r="90" spans="1:18" ht="14.25" customHeight="1" x14ac:dyDescent="0.25">
      <c r="A90" s="72">
        <v>2015</v>
      </c>
      <c r="C90" s="89">
        <f>7+1</f>
        <v>8</v>
      </c>
      <c r="D90" s="89">
        <f>14+1</f>
        <v>15</v>
      </c>
      <c r="E90" s="89">
        <v>18</v>
      </c>
      <c r="F90" s="89">
        <v>17</v>
      </c>
      <c r="G90" s="10">
        <v>18</v>
      </c>
      <c r="H90" s="10">
        <v>14</v>
      </c>
      <c r="I90" s="84">
        <v>18</v>
      </c>
      <c r="J90" s="84"/>
      <c r="K90" s="84"/>
      <c r="L90" s="84"/>
      <c r="M90" s="84"/>
      <c r="N90" s="84"/>
      <c r="O90" s="56">
        <f>SUM(C90:N90)</f>
        <v>108</v>
      </c>
      <c r="Q90" s="54">
        <f>SUM(C90:N90)</f>
        <v>108</v>
      </c>
      <c r="R90" s="93"/>
    </row>
    <row r="91" spans="1:18" ht="14.25" customHeight="1" x14ac:dyDescent="0.25">
      <c r="A91" s="79" t="s">
        <v>13</v>
      </c>
      <c r="B91" s="80"/>
      <c r="C91" s="115">
        <f t="shared" ref="C91:H91" si="52">(C90-C89)</f>
        <v>-12</v>
      </c>
      <c r="D91" s="30">
        <f t="shared" si="52"/>
        <v>-5</v>
      </c>
      <c r="E91" s="30">
        <f t="shared" si="52"/>
        <v>-2</v>
      </c>
      <c r="F91" s="30">
        <f t="shared" si="52"/>
        <v>-17</v>
      </c>
      <c r="G91" s="30">
        <f t="shared" si="52"/>
        <v>7</v>
      </c>
      <c r="H91" s="30">
        <f t="shared" si="52"/>
        <v>-14</v>
      </c>
      <c r="I91" s="30">
        <f t="shared" ref="I91" si="53">(I90-I89)</f>
        <v>3</v>
      </c>
      <c r="J91" s="115"/>
      <c r="K91" s="115"/>
      <c r="L91" s="115"/>
      <c r="M91" s="115"/>
      <c r="N91" s="115"/>
      <c r="O91" s="77"/>
      <c r="P91" s="85"/>
      <c r="Q91" s="85"/>
      <c r="R91" s="85"/>
    </row>
    <row r="92" spans="1:18" ht="14.25" customHeight="1" x14ac:dyDescent="0.25">
      <c r="A92" s="72" t="s">
        <v>14</v>
      </c>
      <c r="B92" s="70"/>
      <c r="C92" s="112">
        <f t="shared" ref="C92:H92" si="54">C91/C89</f>
        <v>-0.6</v>
      </c>
      <c r="D92" s="112">
        <f t="shared" si="54"/>
        <v>-0.25</v>
      </c>
      <c r="E92" s="112">
        <f t="shared" si="54"/>
        <v>-0.1</v>
      </c>
      <c r="F92" s="112">
        <f t="shared" si="54"/>
        <v>-0.5</v>
      </c>
      <c r="G92" s="112">
        <f t="shared" si="54"/>
        <v>0.63636363636363635</v>
      </c>
      <c r="H92" s="112">
        <f t="shared" si="54"/>
        <v>-0.5</v>
      </c>
      <c r="I92" s="112">
        <f t="shared" ref="I92" si="55">I91/I89</f>
        <v>0.2</v>
      </c>
      <c r="J92" s="112"/>
      <c r="K92" s="112"/>
      <c r="L92" s="112"/>
      <c r="M92" s="112"/>
      <c r="N92" s="112"/>
      <c r="O92" s="73"/>
      <c r="R92" s="83"/>
    </row>
    <row r="93" spans="1:18" ht="14.25" customHeight="1" x14ac:dyDescent="0.25">
      <c r="A93" s="79" t="s">
        <v>15</v>
      </c>
      <c r="B93" s="85"/>
      <c r="C93" s="116">
        <f>C91</f>
        <v>-12</v>
      </c>
      <c r="D93" s="116">
        <f t="shared" ref="D93:I93" si="56">D91+C93</f>
        <v>-17</v>
      </c>
      <c r="E93" s="116">
        <f t="shared" si="56"/>
        <v>-19</v>
      </c>
      <c r="F93" s="116">
        <f t="shared" si="56"/>
        <v>-36</v>
      </c>
      <c r="G93" s="116">
        <f t="shared" si="56"/>
        <v>-29</v>
      </c>
      <c r="H93" s="116">
        <f t="shared" si="56"/>
        <v>-43</v>
      </c>
      <c r="I93" s="116">
        <f t="shared" si="56"/>
        <v>-40</v>
      </c>
      <c r="J93" s="116"/>
      <c r="K93" s="116"/>
      <c r="L93" s="116"/>
      <c r="M93" s="116"/>
      <c r="N93" s="116"/>
      <c r="O93" s="78"/>
      <c r="P93" s="85"/>
      <c r="Q93" s="85"/>
      <c r="R93" s="85"/>
    </row>
    <row r="94" spans="1:18" ht="14.25" customHeight="1" x14ac:dyDescent="0.25">
      <c r="A94" s="72" t="s">
        <v>16</v>
      </c>
      <c r="C94" s="113">
        <f>C93/C89</f>
        <v>-0.6</v>
      </c>
      <c r="D94" s="113">
        <f>(D93)/SUM($C89:D89)</f>
        <v>-0.42499999999999999</v>
      </c>
      <c r="E94" s="113">
        <f>(E93)/SUM($C89:E89)</f>
        <v>-0.31666666666666665</v>
      </c>
      <c r="F94" s="113">
        <f>(F93)/SUM($C89:F89)</f>
        <v>-0.38297872340425532</v>
      </c>
      <c r="G94" s="113">
        <f>(G93)/SUM($C89:G89)</f>
        <v>-0.27619047619047621</v>
      </c>
      <c r="H94" s="113">
        <f>(H93)/SUM($C89:H89)</f>
        <v>-0.32330827067669171</v>
      </c>
      <c r="I94" s="113">
        <f>(I93)/SUM($C89:I89)</f>
        <v>-0.27027027027027029</v>
      </c>
      <c r="J94" s="113"/>
      <c r="K94" s="113"/>
      <c r="L94" s="113"/>
      <c r="M94" s="113"/>
      <c r="N94" s="113"/>
      <c r="O94" s="122"/>
      <c r="R94" s="83"/>
    </row>
    <row r="97" spans="3:17" ht="12.75" customHeight="1" x14ac:dyDescent="0.25">
      <c r="C97" s="68">
        <v>3038</v>
      </c>
      <c r="D97" s="84">
        <v>3259</v>
      </c>
      <c r="E97" s="68">
        <v>3136</v>
      </c>
      <c r="F97" s="84">
        <v>3605</v>
      </c>
      <c r="G97" s="89">
        <v>3003</v>
      </c>
      <c r="H97" s="10">
        <v>2907</v>
      </c>
      <c r="I97" s="68">
        <v>2596</v>
      </c>
      <c r="J97" s="68"/>
      <c r="K97" s="68"/>
      <c r="L97" s="68"/>
      <c r="M97" s="68"/>
      <c r="N97" s="68"/>
      <c r="Q97" s="63" t="s">
        <v>45</v>
      </c>
    </row>
  </sheetData>
  <mergeCells count="1">
    <mergeCell ref="C4:O4"/>
  </mergeCells>
  <conditionalFormatting sqref="C11">
    <cfRule type="cellIs" dxfId="2041" priority="280" operator="lessThan">
      <formula>0</formula>
    </cfRule>
  </conditionalFormatting>
  <conditionalFormatting sqref="J11">
    <cfRule type="cellIs" dxfId="2040" priority="279" operator="lessThan">
      <formula>0</formula>
    </cfRule>
  </conditionalFormatting>
  <conditionalFormatting sqref="C19">
    <cfRule type="cellIs" dxfId="2039" priority="278" operator="lessThan">
      <formula>0</formula>
    </cfRule>
  </conditionalFormatting>
  <conditionalFormatting sqref="J19">
    <cfRule type="cellIs" dxfId="2038" priority="277" operator="lessThan">
      <formula>0</formula>
    </cfRule>
  </conditionalFormatting>
  <conditionalFormatting sqref="C35">
    <cfRule type="cellIs" dxfId="2037" priority="276" operator="lessThan">
      <formula>0</formula>
    </cfRule>
  </conditionalFormatting>
  <conditionalFormatting sqref="J35">
    <cfRule type="cellIs" dxfId="2036" priority="275" operator="lessThan">
      <formula>0</formula>
    </cfRule>
  </conditionalFormatting>
  <conditionalFormatting sqref="C43">
    <cfRule type="cellIs" dxfId="2035" priority="274" operator="lessThan">
      <formula>0</formula>
    </cfRule>
  </conditionalFormatting>
  <conditionalFormatting sqref="J43">
    <cfRule type="cellIs" dxfId="2034" priority="273" operator="lessThan">
      <formula>0</formula>
    </cfRule>
  </conditionalFormatting>
  <conditionalFormatting sqref="C51">
    <cfRule type="cellIs" dxfId="2033" priority="272" operator="lessThan">
      <formula>0</formula>
    </cfRule>
  </conditionalFormatting>
  <conditionalFormatting sqref="J51">
    <cfRule type="cellIs" dxfId="2032" priority="271" operator="lessThan">
      <formula>0</formula>
    </cfRule>
  </conditionalFormatting>
  <conditionalFormatting sqref="C59">
    <cfRule type="cellIs" dxfId="2031" priority="270" operator="lessThan">
      <formula>0</formula>
    </cfRule>
  </conditionalFormatting>
  <conditionalFormatting sqref="J59">
    <cfRule type="cellIs" dxfId="2030" priority="269" operator="lessThan">
      <formula>0</formula>
    </cfRule>
  </conditionalFormatting>
  <conditionalFormatting sqref="C67">
    <cfRule type="cellIs" dxfId="2029" priority="268" operator="lessThan">
      <formula>0</formula>
    </cfRule>
  </conditionalFormatting>
  <conditionalFormatting sqref="J67">
    <cfRule type="cellIs" dxfId="2028" priority="267" operator="lessThan">
      <formula>0</formula>
    </cfRule>
  </conditionalFormatting>
  <conditionalFormatting sqref="C75">
    <cfRule type="cellIs" dxfId="2027" priority="266" operator="lessThan">
      <formula>0</formula>
    </cfRule>
  </conditionalFormatting>
  <conditionalFormatting sqref="J75">
    <cfRule type="cellIs" dxfId="2026" priority="265" operator="lessThan">
      <formula>0</formula>
    </cfRule>
  </conditionalFormatting>
  <conditionalFormatting sqref="C92">
    <cfRule type="cellIs" dxfId="2025" priority="264" operator="lessThan">
      <formula>0</formula>
    </cfRule>
  </conditionalFormatting>
  <conditionalFormatting sqref="J92">
    <cfRule type="cellIs" dxfId="2024" priority="263" operator="lessThan">
      <formula>0</formula>
    </cfRule>
  </conditionalFormatting>
  <conditionalFormatting sqref="C84">
    <cfRule type="cellIs" dxfId="2023" priority="262" operator="lessThan">
      <formula>0</formula>
    </cfRule>
  </conditionalFormatting>
  <conditionalFormatting sqref="J84">
    <cfRule type="cellIs" dxfId="2022" priority="261" operator="lessThan">
      <formula>0</formula>
    </cfRule>
  </conditionalFormatting>
  <conditionalFormatting sqref="C84">
    <cfRule type="cellIs" dxfId="2021" priority="260" operator="lessThan">
      <formula>0</formula>
    </cfRule>
  </conditionalFormatting>
  <conditionalFormatting sqref="J84">
    <cfRule type="cellIs" dxfId="2020" priority="259" operator="lessThan">
      <formula>0</formula>
    </cfRule>
  </conditionalFormatting>
  <conditionalFormatting sqref="J84">
    <cfRule type="cellIs" dxfId="2019" priority="258" operator="lessThan">
      <formula>0</formula>
    </cfRule>
  </conditionalFormatting>
  <conditionalFormatting sqref="C13">
    <cfRule type="cellIs" dxfId="2018" priority="257" operator="lessThan">
      <formula>0</formula>
    </cfRule>
  </conditionalFormatting>
  <conditionalFormatting sqref="J13">
    <cfRule type="cellIs" dxfId="2017" priority="256" operator="lessThan">
      <formula>0</formula>
    </cfRule>
  </conditionalFormatting>
  <conditionalFormatting sqref="C21">
    <cfRule type="cellIs" dxfId="2016" priority="255" operator="lessThan">
      <formula>0</formula>
    </cfRule>
  </conditionalFormatting>
  <conditionalFormatting sqref="J21">
    <cfRule type="cellIs" dxfId="2015" priority="254" operator="lessThan">
      <formula>0</formula>
    </cfRule>
  </conditionalFormatting>
  <conditionalFormatting sqref="C37">
    <cfRule type="cellIs" dxfId="2014" priority="253" operator="lessThan">
      <formula>0</formula>
    </cfRule>
  </conditionalFormatting>
  <conditionalFormatting sqref="J37">
    <cfRule type="cellIs" dxfId="2013" priority="252" operator="lessThan">
      <formula>0</formula>
    </cfRule>
  </conditionalFormatting>
  <conditionalFormatting sqref="C45">
    <cfRule type="cellIs" dxfId="2012" priority="251" operator="lessThan">
      <formula>0</formula>
    </cfRule>
  </conditionalFormatting>
  <conditionalFormatting sqref="J45">
    <cfRule type="cellIs" dxfId="2011" priority="250" operator="lessThan">
      <formula>0</formula>
    </cfRule>
  </conditionalFormatting>
  <conditionalFormatting sqref="C53">
    <cfRule type="cellIs" dxfId="2010" priority="249" operator="lessThan">
      <formula>0</formula>
    </cfRule>
  </conditionalFormatting>
  <conditionalFormatting sqref="J53">
    <cfRule type="cellIs" dxfId="2009" priority="248" operator="lessThan">
      <formula>0</formula>
    </cfRule>
  </conditionalFormatting>
  <conditionalFormatting sqref="C61">
    <cfRule type="cellIs" dxfId="2008" priority="247" operator="lessThan">
      <formula>0</formula>
    </cfRule>
  </conditionalFormatting>
  <conditionalFormatting sqref="J61">
    <cfRule type="cellIs" dxfId="2007" priority="246" operator="lessThan">
      <formula>0</formula>
    </cfRule>
  </conditionalFormatting>
  <conditionalFormatting sqref="C69">
    <cfRule type="cellIs" dxfId="2006" priority="245" operator="lessThan">
      <formula>0</formula>
    </cfRule>
  </conditionalFormatting>
  <conditionalFormatting sqref="J69">
    <cfRule type="cellIs" dxfId="2005" priority="244" operator="lessThan">
      <formula>0</formula>
    </cfRule>
  </conditionalFormatting>
  <conditionalFormatting sqref="C77">
    <cfRule type="cellIs" dxfId="2004" priority="243" operator="lessThan">
      <formula>0</formula>
    </cfRule>
  </conditionalFormatting>
  <conditionalFormatting sqref="J77">
    <cfRule type="cellIs" dxfId="2003" priority="242" operator="lessThan">
      <formula>0</formula>
    </cfRule>
  </conditionalFormatting>
  <conditionalFormatting sqref="C94">
    <cfRule type="cellIs" dxfId="2002" priority="241" operator="lessThan">
      <formula>0</formula>
    </cfRule>
  </conditionalFormatting>
  <conditionalFormatting sqref="J94">
    <cfRule type="cellIs" dxfId="2001" priority="240" operator="lessThan">
      <formula>0</formula>
    </cfRule>
  </conditionalFormatting>
  <conditionalFormatting sqref="C86 J86">
    <cfRule type="cellIs" dxfId="2000" priority="239" operator="lessThan">
      <formula>0</formula>
    </cfRule>
  </conditionalFormatting>
  <conditionalFormatting sqref="K92">
    <cfRule type="cellIs" dxfId="1999" priority="238" operator="lessThan">
      <formula>0</formula>
    </cfRule>
  </conditionalFormatting>
  <conditionalFormatting sqref="K94">
    <cfRule type="cellIs" dxfId="1998" priority="237" operator="lessThan">
      <formula>0</formula>
    </cfRule>
  </conditionalFormatting>
  <conditionalFormatting sqref="K11">
    <cfRule type="cellIs" dxfId="1997" priority="236" operator="lessThan">
      <formula>0</formula>
    </cfRule>
  </conditionalFormatting>
  <conditionalFormatting sqref="K13">
    <cfRule type="cellIs" dxfId="1996" priority="235" operator="lessThan">
      <formula>0</formula>
    </cfRule>
  </conditionalFormatting>
  <conditionalFormatting sqref="K19">
    <cfRule type="cellIs" dxfId="1995" priority="234" operator="lessThan">
      <formula>0</formula>
    </cfRule>
  </conditionalFormatting>
  <conditionalFormatting sqref="K21">
    <cfRule type="cellIs" dxfId="1994" priority="233" operator="lessThan">
      <formula>0</formula>
    </cfRule>
  </conditionalFormatting>
  <conditionalFormatting sqref="K35">
    <cfRule type="cellIs" dxfId="1993" priority="232" operator="lessThan">
      <formula>0</formula>
    </cfRule>
  </conditionalFormatting>
  <conditionalFormatting sqref="K37">
    <cfRule type="cellIs" dxfId="1992" priority="231" operator="lessThan">
      <formula>0</formula>
    </cfRule>
  </conditionalFormatting>
  <conditionalFormatting sqref="K43">
    <cfRule type="cellIs" dxfId="1991" priority="230" operator="lessThan">
      <formula>0</formula>
    </cfRule>
  </conditionalFormatting>
  <conditionalFormatting sqref="K45">
    <cfRule type="cellIs" dxfId="1990" priority="229" operator="lessThan">
      <formula>0</formula>
    </cfRule>
  </conditionalFormatting>
  <conditionalFormatting sqref="K51">
    <cfRule type="cellIs" dxfId="1989" priority="228" operator="lessThan">
      <formula>0</formula>
    </cfRule>
  </conditionalFormatting>
  <conditionalFormatting sqref="K53">
    <cfRule type="cellIs" dxfId="1988" priority="227" operator="lessThan">
      <formula>0</formula>
    </cfRule>
  </conditionalFormatting>
  <conditionalFormatting sqref="K59">
    <cfRule type="cellIs" dxfId="1987" priority="226" operator="lessThan">
      <formula>0</formula>
    </cfRule>
  </conditionalFormatting>
  <conditionalFormatting sqref="K61">
    <cfRule type="cellIs" dxfId="1986" priority="225" operator="lessThan">
      <formula>0</formula>
    </cfRule>
  </conditionalFormatting>
  <conditionalFormatting sqref="K84">
    <cfRule type="cellIs" dxfId="1985" priority="224" operator="lessThan">
      <formula>0</formula>
    </cfRule>
  </conditionalFormatting>
  <conditionalFormatting sqref="K84">
    <cfRule type="cellIs" dxfId="1984" priority="223" operator="lessThan">
      <formula>0</formula>
    </cfRule>
  </conditionalFormatting>
  <conditionalFormatting sqref="K84">
    <cfRule type="cellIs" dxfId="1983" priority="222" operator="lessThan">
      <formula>0</formula>
    </cfRule>
  </conditionalFormatting>
  <conditionalFormatting sqref="K86">
    <cfRule type="cellIs" dxfId="1982" priority="221" operator="lessThan">
      <formula>0</formula>
    </cfRule>
  </conditionalFormatting>
  <conditionalFormatting sqref="K67">
    <cfRule type="cellIs" dxfId="1981" priority="220" operator="lessThan">
      <formula>0</formula>
    </cfRule>
  </conditionalFormatting>
  <conditionalFormatting sqref="K69">
    <cfRule type="cellIs" dxfId="1980" priority="219" operator="lessThan">
      <formula>0</formula>
    </cfRule>
  </conditionalFormatting>
  <conditionalFormatting sqref="K75">
    <cfRule type="cellIs" dxfId="1979" priority="218" operator="lessThan">
      <formula>0</formula>
    </cfRule>
  </conditionalFormatting>
  <conditionalFormatting sqref="K77">
    <cfRule type="cellIs" dxfId="1978" priority="217" operator="lessThan">
      <formula>0</formula>
    </cfRule>
  </conditionalFormatting>
  <conditionalFormatting sqref="C27">
    <cfRule type="cellIs" dxfId="1977" priority="216" operator="lessThan">
      <formula>0</formula>
    </cfRule>
  </conditionalFormatting>
  <conditionalFormatting sqref="J27">
    <cfRule type="cellIs" dxfId="1976" priority="215" operator="lessThan">
      <formula>0</formula>
    </cfRule>
  </conditionalFormatting>
  <conditionalFormatting sqref="C29">
    <cfRule type="cellIs" dxfId="1975" priority="214" operator="lessThan">
      <formula>0</formula>
    </cfRule>
  </conditionalFormatting>
  <conditionalFormatting sqref="J29">
    <cfRule type="cellIs" dxfId="1974" priority="213" operator="lessThan">
      <formula>0</formula>
    </cfRule>
  </conditionalFormatting>
  <conditionalFormatting sqref="K27">
    <cfRule type="cellIs" dxfId="1973" priority="212" operator="lessThan">
      <formula>0</formula>
    </cfRule>
  </conditionalFormatting>
  <conditionalFormatting sqref="K29">
    <cfRule type="cellIs" dxfId="1972" priority="211" operator="lessThan">
      <formula>0</formula>
    </cfRule>
  </conditionalFormatting>
  <conditionalFormatting sqref="L19">
    <cfRule type="cellIs" dxfId="1971" priority="210" operator="lessThan">
      <formula>0</formula>
    </cfRule>
  </conditionalFormatting>
  <conditionalFormatting sqref="L21">
    <cfRule type="cellIs" dxfId="1970" priority="209" operator="lessThan">
      <formula>0</formula>
    </cfRule>
  </conditionalFormatting>
  <conditionalFormatting sqref="L11">
    <cfRule type="cellIs" dxfId="1969" priority="208" operator="lessThan">
      <formula>0</formula>
    </cfRule>
  </conditionalFormatting>
  <conditionalFormatting sqref="L13">
    <cfRule type="cellIs" dxfId="1968" priority="207" operator="lessThan">
      <formula>0</formula>
    </cfRule>
  </conditionalFormatting>
  <conditionalFormatting sqref="L27">
    <cfRule type="cellIs" dxfId="1967" priority="206" operator="lessThan">
      <formula>0</formula>
    </cfRule>
  </conditionalFormatting>
  <conditionalFormatting sqref="L29">
    <cfRule type="cellIs" dxfId="1966" priority="205" operator="lessThan">
      <formula>0</formula>
    </cfRule>
  </conditionalFormatting>
  <conditionalFormatting sqref="L35">
    <cfRule type="cellIs" dxfId="1965" priority="204" operator="lessThan">
      <formula>0</formula>
    </cfRule>
  </conditionalFormatting>
  <conditionalFormatting sqref="L37">
    <cfRule type="cellIs" dxfId="1964" priority="203" operator="lessThan">
      <formula>0</formula>
    </cfRule>
  </conditionalFormatting>
  <conditionalFormatting sqref="L43">
    <cfRule type="cellIs" dxfId="1963" priority="202" operator="lessThan">
      <formula>0</formula>
    </cfRule>
  </conditionalFormatting>
  <conditionalFormatting sqref="L45">
    <cfRule type="cellIs" dxfId="1962" priority="201" operator="lessThan">
      <formula>0</formula>
    </cfRule>
  </conditionalFormatting>
  <conditionalFormatting sqref="L51">
    <cfRule type="cellIs" dxfId="1961" priority="200" operator="lessThan">
      <formula>0</formula>
    </cfRule>
  </conditionalFormatting>
  <conditionalFormatting sqref="L53">
    <cfRule type="cellIs" dxfId="1960" priority="199" operator="lessThan">
      <formula>0</formula>
    </cfRule>
  </conditionalFormatting>
  <conditionalFormatting sqref="L59">
    <cfRule type="cellIs" dxfId="1959" priority="198" operator="lessThan">
      <formula>0</formula>
    </cfRule>
  </conditionalFormatting>
  <conditionalFormatting sqref="L61">
    <cfRule type="cellIs" dxfId="1958" priority="197" operator="lessThan">
      <formula>0</formula>
    </cfRule>
  </conditionalFormatting>
  <conditionalFormatting sqref="L67">
    <cfRule type="cellIs" dxfId="1957" priority="196" operator="lessThan">
      <formula>0</formula>
    </cfRule>
  </conditionalFormatting>
  <conditionalFormatting sqref="L69">
    <cfRule type="cellIs" dxfId="1956" priority="195" operator="lessThan">
      <formula>0</formula>
    </cfRule>
  </conditionalFormatting>
  <conditionalFormatting sqref="L75">
    <cfRule type="cellIs" dxfId="1955" priority="194" operator="lessThan">
      <formula>0</formula>
    </cfRule>
  </conditionalFormatting>
  <conditionalFormatting sqref="L77">
    <cfRule type="cellIs" dxfId="1954" priority="193" operator="lessThan">
      <formula>0</formula>
    </cfRule>
  </conditionalFormatting>
  <conditionalFormatting sqref="L84">
    <cfRule type="cellIs" dxfId="1953" priority="192" operator="lessThan">
      <formula>0</formula>
    </cfRule>
  </conditionalFormatting>
  <conditionalFormatting sqref="L84">
    <cfRule type="cellIs" dxfId="1952" priority="191" operator="lessThan">
      <formula>0</formula>
    </cfRule>
  </conditionalFormatting>
  <conditionalFormatting sqref="L84">
    <cfRule type="cellIs" dxfId="1951" priority="190" operator="lessThan">
      <formula>0</formula>
    </cfRule>
  </conditionalFormatting>
  <conditionalFormatting sqref="L86">
    <cfRule type="cellIs" dxfId="1950" priority="189" operator="lessThan">
      <formula>0</formula>
    </cfRule>
  </conditionalFormatting>
  <conditionalFormatting sqref="L92">
    <cfRule type="cellIs" dxfId="1949" priority="188" operator="lessThan">
      <formula>0</formula>
    </cfRule>
  </conditionalFormatting>
  <conditionalFormatting sqref="L94">
    <cfRule type="cellIs" dxfId="1948" priority="187" operator="lessThan">
      <formula>0</formula>
    </cfRule>
  </conditionalFormatting>
  <conditionalFormatting sqref="M19">
    <cfRule type="cellIs" dxfId="1947" priority="186" operator="lessThan">
      <formula>0</formula>
    </cfRule>
  </conditionalFormatting>
  <conditionalFormatting sqref="M21">
    <cfRule type="cellIs" dxfId="1946" priority="185" operator="lessThan">
      <formula>0</formula>
    </cfRule>
  </conditionalFormatting>
  <conditionalFormatting sqref="M27">
    <cfRule type="cellIs" dxfId="1945" priority="184" operator="lessThan">
      <formula>0</formula>
    </cfRule>
  </conditionalFormatting>
  <conditionalFormatting sqref="M29">
    <cfRule type="cellIs" dxfId="1944" priority="183" operator="lessThan">
      <formula>0</formula>
    </cfRule>
  </conditionalFormatting>
  <conditionalFormatting sqref="M35">
    <cfRule type="cellIs" dxfId="1943" priority="182" operator="lessThan">
      <formula>0</formula>
    </cfRule>
  </conditionalFormatting>
  <conditionalFormatting sqref="M37">
    <cfRule type="cellIs" dxfId="1942" priority="181" operator="lessThan">
      <formula>0</formula>
    </cfRule>
  </conditionalFormatting>
  <conditionalFormatting sqref="M43">
    <cfRule type="cellIs" dxfId="1941" priority="180" operator="lessThan">
      <formula>0</formula>
    </cfRule>
  </conditionalFormatting>
  <conditionalFormatting sqref="M45">
    <cfRule type="cellIs" dxfId="1940" priority="179" operator="lessThan">
      <formula>0</formula>
    </cfRule>
  </conditionalFormatting>
  <conditionalFormatting sqref="M11">
    <cfRule type="cellIs" dxfId="1939" priority="178" operator="lessThan">
      <formula>0</formula>
    </cfRule>
  </conditionalFormatting>
  <conditionalFormatting sqref="M13">
    <cfRule type="cellIs" dxfId="1938" priority="177" operator="lessThan">
      <formula>0</formula>
    </cfRule>
  </conditionalFormatting>
  <conditionalFormatting sqref="M75">
    <cfRule type="cellIs" dxfId="1937" priority="176" operator="lessThan">
      <formula>0</formula>
    </cfRule>
  </conditionalFormatting>
  <conditionalFormatting sqref="M77">
    <cfRule type="cellIs" dxfId="1936" priority="175" operator="lessThan">
      <formula>0</formula>
    </cfRule>
  </conditionalFormatting>
  <conditionalFormatting sqref="M67">
    <cfRule type="cellIs" dxfId="1935" priority="174" operator="lessThan">
      <formula>0</formula>
    </cfRule>
  </conditionalFormatting>
  <conditionalFormatting sqref="M69">
    <cfRule type="cellIs" dxfId="1934" priority="173" operator="lessThan">
      <formula>0</formula>
    </cfRule>
  </conditionalFormatting>
  <conditionalFormatting sqref="M51">
    <cfRule type="cellIs" dxfId="1933" priority="172" operator="lessThan">
      <formula>0</formula>
    </cfRule>
  </conditionalFormatting>
  <conditionalFormatting sqref="M53">
    <cfRule type="cellIs" dxfId="1932" priority="171" operator="lessThan">
      <formula>0</formula>
    </cfRule>
  </conditionalFormatting>
  <conditionalFormatting sqref="M92">
    <cfRule type="cellIs" dxfId="1931" priority="170" operator="lessThan">
      <formula>0</formula>
    </cfRule>
  </conditionalFormatting>
  <conditionalFormatting sqref="M94">
    <cfRule type="cellIs" dxfId="1930" priority="169" operator="lessThan">
      <formula>0</formula>
    </cfRule>
  </conditionalFormatting>
  <conditionalFormatting sqref="M59">
    <cfRule type="cellIs" dxfId="1929" priority="168" operator="lessThan">
      <formula>0</formula>
    </cfRule>
  </conditionalFormatting>
  <conditionalFormatting sqref="M61">
    <cfRule type="cellIs" dxfId="1928" priority="167" operator="lessThan">
      <formula>0</formula>
    </cfRule>
  </conditionalFormatting>
  <conditionalFormatting sqref="M84">
    <cfRule type="cellIs" dxfId="1927" priority="166" operator="lessThan">
      <formula>0</formula>
    </cfRule>
  </conditionalFormatting>
  <conditionalFormatting sqref="M84">
    <cfRule type="cellIs" dxfId="1926" priority="165" operator="lessThan">
      <formula>0</formula>
    </cfRule>
  </conditionalFormatting>
  <conditionalFormatting sqref="M84">
    <cfRule type="cellIs" dxfId="1925" priority="164" operator="lessThan">
      <formula>0</formula>
    </cfRule>
  </conditionalFormatting>
  <conditionalFormatting sqref="M86">
    <cfRule type="cellIs" dxfId="1924" priority="163" operator="lessThan">
      <formula>0</formula>
    </cfRule>
  </conditionalFormatting>
  <conditionalFormatting sqref="N11">
    <cfRule type="cellIs" dxfId="1923" priority="162" operator="lessThan">
      <formula>0</formula>
    </cfRule>
  </conditionalFormatting>
  <conditionalFormatting sqref="N13">
    <cfRule type="cellIs" dxfId="1922" priority="161" operator="lessThan">
      <formula>0</formula>
    </cfRule>
  </conditionalFormatting>
  <conditionalFormatting sqref="N19">
    <cfRule type="cellIs" dxfId="1921" priority="160" operator="lessThan">
      <formula>0</formula>
    </cfRule>
  </conditionalFormatting>
  <conditionalFormatting sqref="N21">
    <cfRule type="cellIs" dxfId="1920" priority="159" operator="lessThan">
      <formula>0</formula>
    </cfRule>
  </conditionalFormatting>
  <conditionalFormatting sqref="N27">
    <cfRule type="cellIs" dxfId="1919" priority="158" operator="lessThan">
      <formula>0</formula>
    </cfRule>
  </conditionalFormatting>
  <conditionalFormatting sqref="N29">
    <cfRule type="cellIs" dxfId="1918" priority="157" operator="lessThan">
      <formula>0</formula>
    </cfRule>
  </conditionalFormatting>
  <conditionalFormatting sqref="N35">
    <cfRule type="cellIs" dxfId="1917" priority="156" operator="lessThan">
      <formula>0</formula>
    </cfRule>
  </conditionalFormatting>
  <conditionalFormatting sqref="N37">
    <cfRule type="cellIs" dxfId="1916" priority="155" operator="lessThan">
      <formula>0</formula>
    </cfRule>
  </conditionalFormatting>
  <conditionalFormatting sqref="N43">
    <cfRule type="cellIs" dxfId="1915" priority="154" operator="lessThan">
      <formula>0</formula>
    </cfRule>
  </conditionalFormatting>
  <conditionalFormatting sqref="N45">
    <cfRule type="cellIs" dxfId="1914" priority="153" operator="lessThan">
      <formula>0</formula>
    </cfRule>
  </conditionalFormatting>
  <conditionalFormatting sqref="N92">
    <cfRule type="cellIs" dxfId="1913" priority="152" operator="lessThan">
      <formula>0</formula>
    </cfRule>
  </conditionalFormatting>
  <conditionalFormatting sqref="N94">
    <cfRule type="cellIs" dxfId="1912" priority="151" operator="lessThan">
      <formula>0</formula>
    </cfRule>
  </conditionalFormatting>
  <conditionalFormatting sqref="N51">
    <cfRule type="cellIs" dxfId="1911" priority="150" operator="lessThan">
      <formula>0</formula>
    </cfRule>
  </conditionalFormatting>
  <conditionalFormatting sqref="N53">
    <cfRule type="cellIs" dxfId="1910" priority="149" operator="lessThan">
      <formula>0</formula>
    </cfRule>
  </conditionalFormatting>
  <conditionalFormatting sqref="N67">
    <cfRule type="cellIs" dxfId="1909" priority="148" operator="lessThan">
      <formula>0</formula>
    </cfRule>
  </conditionalFormatting>
  <conditionalFormatting sqref="N69">
    <cfRule type="cellIs" dxfId="1908" priority="147" operator="lessThan">
      <formula>0</formula>
    </cfRule>
  </conditionalFormatting>
  <conditionalFormatting sqref="N75">
    <cfRule type="cellIs" dxfId="1907" priority="146" operator="lessThan">
      <formula>0</formula>
    </cfRule>
  </conditionalFormatting>
  <conditionalFormatting sqref="N77">
    <cfRule type="cellIs" dxfId="1906" priority="145" operator="lessThan">
      <formula>0</formula>
    </cfRule>
  </conditionalFormatting>
  <conditionalFormatting sqref="N84">
    <cfRule type="cellIs" dxfId="1905" priority="144" operator="lessThan">
      <formula>0</formula>
    </cfRule>
  </conditionalFormatting>
  <conditionalFormatting sqref="N84">
    <cfRule type="cellIs" dxfId="1904" priority="143" operator="lessThan">
      <formula>0</formula>
    </cfRule>
  </conditionalFormatting>
  <conditionalFormatting sqref="N84">
    <cfRule type="cellIs" dxfId="1903" priority="142" operator="lessThan">
      <formula>0</formula>
    </cfRule>
  </conditionalFormatting>
  <conditionalFormatting sqref="N86">
    <cfRule type="cellIs" dxfId="1902" priority="141" operator="lessThan">
      <formula>0</formula>
    </cfRule>
  </conditionalFormatting>
  <conditionalFormatting sqref="N59">
    <cfRule type="cellIs" dxfId="1901" priority="140" operator="lessThan">
      <formula>0</formula>
    </cfRule>
  </conditionalFormatting>
  <conditionalFormatting sqref="N61">
    <cfRule type="cellIs" dxfId="1900" priority="139" operator="lessThan">
      <formula>0</formula>
    </cfRule>
  </conditionalFormatting>
  <conditionalFormatting sqref="D11">
    <cfRule type="cellIs" dxfId="1899" priority="138" operator="lessThan">
      <formula>0</formula>
    </cfRule>
  </conditionalFormatting>
  <conditionalFormatting sqref="D13">
    <cfRule type="cellIs" dxfId="1898" priority="137" operator="lessThan">
      <formula>0</formula>
    </cfRule>
  </conditionalFormatting>
  <conditionalFormatting sqref="D19">
    <cfRule type="cellIs" dxfId="1897" priority="136" operator="lessThan">
      <formula>0</formula>
    </cfRule>
  </conditionalFormatting>
  <conditionalFormatting sqref="D21">
    <cfRule type="cellIs" dxfId="1896" priority="135" operator="lessThan">
      <formula>0</formula>
    </cfRule>
  </conditionalFormatting>
  <conditionalFormatting sqref="D27">
    <cfRule type="cellIs" dxfId="1895" priority="134" operator="lessThan">
      <formula>0</formula>
    </cfRule>
  </conditionalFormatting>
  <conditionalFormatting sqref="D29">
    <cfRule type="cellIs" dxfId="1894" priority="133" operator="lessThan">
      <formula>0</formula>
    </cfRule>
  </conditionalFormatting>
  <conditionalFormatting sqref="D35">
    <cfRule type="cellIs" dxfId="1893" priority="132" operator="lessThan">
      <formula>0</formula>
    </cfRule>
  </conditionalFormatting>
  <conditionalFormatting sqref="D37">
    <cfRule type="cellIs" dxfId="1892" priority="131" operator="lessThan">
      <formula>0</formula>
    </cfRule>
  </conditionalFormatting>
  <conditionalFormatting sqref="D43">
    <cfRule type="cellIs" dxfId="1891" priority="130" operator="lessThan">
      <formula>0</formula>
    </cfRule>
  </conditionalFormatting>
  <conditionalFormatting sqref="D45">
    <cfRule type="cellIs" dxfId="1890" priority="129" operator="lessThan">
      <formula>0</formula>
    </cfRule>
  </conditionalFormatting>
  <conditionalFormatting sqref="D51">
    <cfRule type="cellIs" dxfId="1889" priority="128" operator="lessThan">
      <formula>0</formula>
    </cfRule>
  </conditionalFormatting>
  <conditionalFormatting sqref="D53">
    <cfRule type="cellIs" dxfId="1888" priority="127" operator="lessThan">
      <formula>0</formula>
    </cfRule>
  </conditionalFormatting>
  <conditionalFormatting sqref="D59">
    <cfRule type="cellIs" dxfId="1887" priority="126" operator="lessThan">
      <formula>0</formula>
    </cfRule>
  </conditionalFormatting>
  <conditionalFormatting sqref="D61">
    <cfRule type="cellIs" dxfId="1886" priority="125" operator="lessThan">
      <formula>0</formula>
    </cfRule>
  </conditionalFormatting>
  <conditionalFormatting sqref="D67">
    <cfRule type="cellIs" dxfId="1885" priority="124" operator="lessThan">
      <formula>0</formula>
    </cfRule>
  </conditionalFormatting>
  <conditionalFormatting sqref="D69">
    <cfRule type="cellIs" dxfId="1884" priority="123" operator="lessThan">
      <formula>0</formula>
    </cfRule>
  </conditionalFormatting>
  <conditionalFormatting sqref="D75">
    <cfRule type="cellIs" dxfId="1883" priority="122" operator="lessThan">
      <formula>0</formula>
    </cfRule>
  </conditionalFormatting>
  <conditionalFormatting sqref="D77">
    <cfRule type="cellIs" dxfId="1882" priority="121" operator="lessThan">
      <formula>0</formula>
    </cfRule>
  </conditionalFormatting>
  <conditionalFormatting sqref="D92">
    <cfRule type="cellIs" dxfId="1881" priority="120" operator="lessThan">
      <formula>0</formula>
    </cfRule>
  </conditionalFormatting>
  <conditionalFormatting sqref="D94">
    <cfRule type="cellIs" dxfId="1880" priority="119" operator="lessThan">
      <formula>0</formula>
    </cfRule>
  </conditionalFormatting>
  <conditionalFormatting sqref="D84">
    <cfRule type="cellIs" dxfId="1879" priority="118" operator="lessThan">
      <formula>0</formula>
    </cfRule>
  </conditionalFormatting>
  <conditionalFormatting sqref="D86">
    <cfRule type="cellIs" dxfId="1878" priority="117" operator="lessThan">
      <formula>0</formula>
    </cfRule>
  </conditionalFormatting>
  <conditionalFormatting sqref="D84">
    <cfRule type="cellIs" dxfId="1877" priority="116" operator="lessThan">
      <formula>0</formula>
    </cfRule>
  </conditionalFormatting>
  <conditionalFormatting sqref="E92">
    <cfRule type="cellIs" dxfId="1876" priority="115" operator="lessThan">
      <formula>0</formula>
    </cfRule>
  </conditionalFormatting>
  <conditionalFormatting sqref="E94">
    <cfRule type="cellIs" dxfId="1875" priority="114" operator="lessThan">
      <formula>0</formula>
    </cfRule>
  </conditionalFormatting>
  <conditionalFormatting sqref="E19">
    <cfRule type="cellIs" dxfId="1874" priority="113" operator="lessThan">
      <formula>0</formula>
    </cfRule>
  </conditionalFormatting>
  <conditionalFormatting sqref="E21">
    <cfRule type="cellIs" dxfId="1873" priority="112" operator="lessThan">
      <formula>0</formula>
    </cfRule>
  </conditionalFormatting>
  <conditionalFormatting sqref="E27">
    <cfRule type="cellIs" dxfId="1872" priority="111" operator="lessThan">
      <formula>0</formula>
    </cfRule>
  </conditionalFormatting>
  <conditionalFormatting sqref="E29">
    <cfRule type="cellIs" dxfId="1871" priority="110" operator="lessThan">
      <formula>0</formula>
    </cfRule>
  </conditionalFormatting>
  <conditionalFormatting sqref="E35">
    <cfRule type="cellIs" dxfId="1870" priority="109" operator="lessThan">
      <formula>0</formula>
    </cfRule>
  </conditionalFormatting>
  <conditionalFormatting sqref="E37">
    <cfRule type="cellIs" dxfId="1869" priority="108" operator="lessThan">
      <formula>0</formula>
    </cfRule>
  </conditionalFormatting>
  <conditionalFormatting sqref="E43">
    <cfRule type="cellIs" dxfId="1868" priority="107" operator="lessThan">
      <formula>0</formula>
    </cfRule>
  </conditionalFormatting>
  <conditionalFormatting sqref="E45">
    <cfRule type="cellIs" dxfId="1867" priority="106" operator="lessThan">
      <formula>0</formula>
    </cfRule>
  </conditionalFormatting>
  <conditionalFormatting sqref="E51">
    <cfRule type="cellIs" dxfId="1866" priority="105" operator="lessThan">
      <formula>0</formula>
    </cfRule>
  </conditionalFormatting>
  <conditionalFormatting sqref="E53">
    <cfRule type="cellIs" dxfId="1865" priority="104" operator="lessThan">
      <formula>0</formula>
    </cfRule>
  </conditionalFormatting>
  <conditionalFormatting sqref="E59">
    <cfRule type="cellIs" dxfId="1864" priority="103" operator="lessThan">
      <formula>0</formula>
    </cfRule>
  </conditionalFormatting>
  <conditionalFormatting sqref="E61">
    <cfRule type="cellIs" dxfId="1863" priority="102" operator="lessThan">
      <formula>0</formula>
    </cfRule>
  </conditionalFormatting>
  <conditionalFormatting sqref="E11">
    <cfRule type="cellIs" dxfId="1862" priority="101" operator="lessThan">
      <formula>0</formula>
    </cfRule>
  </conditionalFormatting>
  <conditionalFormatting sqref="E13">
    <cfRule type="cellIs" dxfId="1861" priority="100" operator="lessThan">
      <formula>0</formula>
    </cfRule>
  </conditionalFormatting>
  <conditionalFormatting sqref="E67">
    <cfRule type="cellIs" dxfId="1860" priority="99" operator="lessThan">
      <formula>0</formula>
    </cfRule>
  </conditionalFormatting>
  <conditionalFormatting sqref="E69">
    <cfRule type="cellIs" dxfId="1859" priority="98" operator="lessThan">
      <formula>0</formula>
    </cfRule>
  </conditionalFormatting>
  <conditionalFormatting sqref="E75">
    <cfRule type="cellIs" dxfId="1858" priority="97" operator="lessThan">
      <formula>0</formula>
    </cfRule>
  </conditionalFormatting>
  <conditionalFormatting sqref="E77">
    <cfRule type="cellIs" dxfId="1857" priority="96" operator="lessThan">
      <formula>0</formula>
    </cfRule>
  </conditionalFormatting>
  <conditionalFormatting sqref="E84">
    <cfRule type="cellIs" dxfId="1856" priority="95" operator="lessThan">
      <formula>0</formula>
    </cfRule>
  </conditionalFormatting>
  <conditionalFormatting sqref="E86">
    <cfRule type="cellIs" dxfId="1855" priority="94" operator="lessThan">
      <formula>0</formula>
    </cfRule>
  </conditionalFormatting>
  <conditionalFormatting sqref="E84">
    <cfRule type="cellIs" dxfId="1854" priority="93" operator="lessThan">
      <formula>0</formula>
    </cfRule>
  </conditionalFormatting>
  <conditionalFormatting sqref="F11">
    <cfRule type="cellIs" dxfId="1853" priority="92" operator="lessThan">
      <formula>0</formula>
    </cfRule>
  </conditionalFormatting>
  <conditionalFormatting sqref="F13">
    <cfRule type="cellIs" dxfId="1852" priority="91" operator="lessThan">
      <formula>0</formula>
    </cfRule>
  </conditionalFormatting>
  <conditionalFormatting sqref="F19">
    <cfRule type="cellIs" dxfId="1851" priority="90" operator="lessThan">
      <formula>0</formula>
    </cfRule>
  </conditionalFormatting>
  <conditionalFormatting sqref="F21">
    <cfRule type="cellIs" dxfId="1850" priority="89" operator="lessThan">
      <formula>0</formula>
    </cfRule>
  </conditionalFormatting>
  <conditionalFormatting sqref="F27">
    <cfRule type="cellIs" dxfId="1849" priority="88" operator="lessThan">
      <formula>0</formula>
    </cfRule>
  </conditionalFormatting>
  <conditionalFormatting sqref="F29">
    <cfRule type="cellIs" dxfId="1848" priority="87" operator="lessThan">
      <formula>0</formula>
    </cfRule>
  </conditionalFormatting>
  <conditionalFormatting sqref="F35">
    <cfRule type="cellIs" dxfId="1847" priority="86" operator="lessThan">
      <formula>0</formula>
    </cfRule>
  </conditionalFormatting>
  <conditionalFormatting sqref="F37">
    <cfRule type="cellIs" dxfId="1846" priority="85" operator="lessThan">
      <formula>0</formula>
    </cfRule>
  </conditionalFormatting>
  <conditionalFormatting sqref="F43">
    <cfRule type="cellIs" dxfId="1845" priority="84" operator="lessThan">
      <formula>0</formula>
    </cfRule>
  </conditionalFormatting>
  <conditionalFormatting sqref="F45">
    <cfRule type="cellIs" dxfId="1844" priority="83" operator="lessThan">
      <formula>0</formula>
    </cfRule>
  </conditionalFormatting>
  <conditionalFormatting sqref="F51">
    <cfRule type="cellIs" dxfId="1843" priority="82" operator="lessThan">
      <formula>0</formula>
    </cfRule>
  </conditionalFormatting>
  <conditionalFormatting sqref="F53">
    <cfRule type="cellIs" dxfId="1842" priority="81" operator="lessThan">
      <formula>0</formula>
    </cfRule>
  </conditionalFormatting>
  <conditionalFormatting sqref="F59">
    <cfRule type="cellIs" dxfId="1841" priority="80" operator="lessThan">
      <formula>0</formula>
    </cfRule>
  </conditionalFormatting>
  <conditionalFormatting sqref="F61">
    <cfRule type="cellIs" dxfId="1840" priority="79" operator="lessThan">
      <formula>0</formula>
    </cfRule>
  </conditionalFormatting>
  <conditionalFormatting sqref="F75">
    <cfRule type="cellIs" dxfId="1839" priority="78" operator="lessThan">
      <formula>0</formula>
    </cfRule>
  </conditionalFormatting>
  <conditionalFormatting sqref="F77">
    <cfRule type="cellIs" dxfId="1838" priority="77" operator="lessThan">
      <formula>0</formula>
    </cfRule>
  </conditionalFormatting>
  <conditionalFormatting sqref="F67">
    <cfRule type="cellIs" dxfId="1837" priority="76" operator="lessThan">
      <formula>0</formula>
    </cfRule>
  </conditionalFormatting>
  <conditionalFormatting sqref="F69">
    <cfRule type="cellIs" dxfId="1836" priority="75" operator="lessThan">
      <formula>0</formula>
    </cfRule>
  </conditionalFormatting>
  <conditionalFormatting sqref="F84">
    <cfRule type="cellIs" dxfId="1835" priority="74" operator="lessThan">
      <formula>0</formula>
    </cfRule>
  </conditionalFormatting>
  <conditionalFormatting sqref="F86">
    <cfRule type="cellIs" dxfId="1834" priority="73" operator="lessThan">
      <formula>0</formula>
    </cfRule>
  </conditionalFormatting>
  <conditionalFormatting sqref="F84">
    <cfRule type="cellIs" dxfId="1833" priority="72" operator="lessThan">
      <formula>0</formula>
    </cfRule>
  </conditionalFormatting>
  <conditionalFormatting sqref="F92">
    <cfRule type="cellIs" dxfId="1832" priority="71" operator="lessThan">
      <formula>0</formula>
    </cfRule>
  </conditionalFormatting>
  <conditionalFormatting sqref="F94">
    <cfRule type="cellIs" dxfId="1831" priority="70" operator="lessThan">
      <formula>0</formula>
    </cfRule>
  </conditionalFormatting>
  <conditionalFormatting sqref="G11">
    <cfRule type="cellIs" dxfId="1830" priority="69" operator="lessThan">
      <formula>0</formula>
    </cfRule>
  </conditionalFormatting>
  <conditionalFormatting sqref="G13">
    <cfRule type="cellIs" dxfId="1829" priority="68" operator="lessThan">
      <formula>0</formula>
    </cfRule>
  </conditionalFormatting>
  <conditionalFormatting sqref="G19">
    <cfRule type="cellIs" dxfId="1828" priority="67" operator="lessThan">
      <formula>0</formula>
    </cfRule>
  </conditionalFormatting>
  <conditionalFormatting sqref="G21">
    <cfRule type="cellIs" dxfId="1827" priority="66" operator="lessThan">
      <formula>0</formula>
    </cfRule>
  </conditionalFormatting>
  <conditionalFormatting sqref="G27">
    <cfRule type="cellIs" dxfId="1826" priority="65" operator="lessThan">
      <formula>0</formula>
    </cfRule>
  </conditionalFormatting>
  <conditionalFormatting sqref="G29">
    <cfRule type="cellIs" dxfId="1825" priority="64" operator="lessThan">
      <formula>0</formula>
    </cfRule>
  </conditionalFormatting>
  <conditionalFormatting sqref="G35">
    <cfRule type="cellIs" dxfId="1824" priority="63" operator="lessThan">
      <formula>0</formula>
    </cfRule>
  </conditionalFormatting>
  <conditionalFormatting sqref="G37">
    <cfRule type="cellIs" dxfId="1823" priority="62" operator="lessThan">
      <formula>0</formula>
    </cfRule>
  </conditionalFormatting>
  <conditionalFormatting sqref="G43">
    <cfRule type="cellIs" dxfId="1822" priority="61" operator="lessThan">
      <formula>0</formula>
    </cfRule>
  </conditionalFormatting>
  <conditionalFormatting sqref="G45">
    <cfRule type="cellIs" dxfId="1821" priority="60" operator="lessThan">
      <formula>0</formula>
    </cfRule>
  </conditionalFormatting>
  <conditionalFormatting sqref="G51">
    <cfRule type="cellIs" dxfId="1820" priority="59" operator="lessThan">
      <formula>0</formula>
    </cfRule>
  </conditionalFormatting>
  <conditionalFormatting sqref="G53">
    <cfRule type="cellIs" dxfId="1819" priority="58" operator="lessThan">
      <formula>0</formula>
    </cfRule>
  </conditionalFormatting>
  <conditionalFormatting sqref="G59">
    <cfRule type="cellIs" dxfId="1818" priority="57" operator="lessThan">
      <formula>0</formula>
    </cfRule>
  </conditionalFormatting>
  <conditionalFormatting sqref="G61">
    <cfRule type="cellIs" dxfId="1817" priority="56" operator="lessThan">
      <formula>0</formula>
    </cfRule>
  </conditionalFormatting>
  <conditionalFormatting sqref="G75">
    <cfRule type="cellIs" dxfId="1816" priority="55" operator="lessThan">
      <formula>0</formula>
    </cfRule>
  </conditionalFormatting>
  <conditionalFormatting sqref="G77">
    <cfRule type="cellIs" dxfId="1815" priority="54" operator="lessThan">
      <formula>0</formula>
    </cfRule>
  </conditionalFormatting>
  <conditionalFormatting sqref="G67">
    <cfRule type="cellIs" dxfId="1814" priority="53" operator="lessThan">
      <formula>0</formula>
    </cfRule>
  </conditionalFormatting>
  <conditionalFormatting sqref="G69">
    <cfRule type="cellIs" dxfId="1813" priority="52" operator="lessThan">
      <formula>0</formula>
    </cfRule>
  </conditionalFormatting>
  <conditionalFormatting sqref="G84">
    <cfRule type="cellIs" dxfId="1812" priority="51" operator="lessThan">
      <formula>0</formula>
    </cfRule>
  </conditionalFormatting>
  <conditionalFormatting sqref="G86">
    <cfRule type="cellIs" dxfId="1811" priority="50" operator="lessThan">
      <formula>0</formula>
    </cfRule>
  </conditionalFormatting>
  <conditionalFormatting sqref="G84">
    <cfRule type="cellIs" dxfId="1810" priority="49" operator="lessThan">
      <formula>0</formula>
    </cfRule>
  </conditionalFormatting>
  <conditionalFormatting sqref="G92">
    <cfRule type="cellIs" dxfId="1809" priority="48" operator="lessThan">
      <formula>0</formula>
    </cfRule>
  </conditionalFormatting>
  <conditionalFormatting sqref="G94">
    <cfRule type="cellIs" dxfId="1808" priority="47" operator="lessThan">
      <formula>0</formula>
    </cfRule>
  </conditionalFormatting>
  <conditionalFormatting sqref="H11">
    <cfRule type="cellIs" dxfId="1807" priority="46" operator="lessThan">
      <formula>0</formula>
    </cfRule>
  </conditionalFormatting>
  <conditionalFormatting sqref="H13">
    <cfRule type="cellIs" dxfId="1806" priority="45" operator="lessThan">
      <formula>0</formula>
    </cfRule>
  </conditionalFormatting>
  <conditionalFormatting sqref="H19">
    <cfRule type="cellIs" dxfId="1805" priority="44" operator="lessThan">
      <formula>0</formula>
    </cfRule>
  </conditionalFormatting>
  <conditionalFormatting sqref="H21">
    <cfRule type="cellIs" dxfId="1804" priority="43" operator="lessThan">
      <formula>0</formula>
    </cfRule>
  </conditionalFormatting>
  <conditionalFormatting sqref="H27">
    <cfRule type="cellIs" dxfId="1803" priority="42" operator="lessThan">
      <formula>0</formula>
    </cfRule>
  </conditionalFormatting>
  <conditionalFormatting sqref="H29">
    <cfRule type="cellIs" dxfId="1802" priority="41" operator="lessThan">
      <formula>0</formula>
    </cfRule>
  </conditionalFormatting>
  <conditionalFormatting sqref="H35">
    <cfRule type="cellIs" dxfId="1801" priority="40" operator="lessThan">
      <formula>0</formula>
    </cfRule>
  </conditionalFormatting>
  <conditionalFormatting sqref="H37">
    <cfRule type="cellIs" dxfId="1800" priority="39" operator="lessThan">
      <formula>0</formula>
    </cfRule>
  </conditionalFormatting>
  <conditionalFormatting sqref="H43">
    <cfRule type="cellIs" dxfId="1799" priority="38" operator="lessThan">
      <formula>0</formula>
    </cfRule>
  </conditionalFormatting>
  <conditionalFormatting sqref="H45">
    <cfRule type="cellIs" dxfId="1798" priority="37" operator="lessThan">
      <formula>0</formula>
    </cfRule>
  </conditionalFormatting>
  <conditionalFormatting sqref="H51">
    <cfRule type="cellIs" dxfId="1797" priority="36" operator="lessThan">
      <formula>0</formula>
    </cfRule>
  </conditionalFormatting>
  <conditionalFormatting sqref="H53">
    <cfRule type="cellIs" dxfId="1796" priority="35" operator="lessThan">
      <formula>0</formula>
    </cfRule>
  </conditionalFormatting>
  <conditionalFormatting sqref="H59">
    <cfRule type="cellIs" dxfId="1795" priority="34" operator="lessThan">
      <formula>0</formula>
    </cfRule>
  </conditionalFormatting>
  <conditionalFormatting sqref="H61">
    <cfRule type="cellIs" dxfId="1794" priority="33" operator="lessThan">
      <formula>0</formula>
    </cfRule>
  </conditionalFormatting>
  <conditionalFormatting sqref="H67">
    <cfRule type="cellIs" dxfId="1793" priority="32" operator="lessThan">
      <formula>0</formula>
    </cfRule>
  </conditionalFormatting>
  <conditionalFormatting sqref="H69">
    <cfRule type="cellIs" dxfId="1792" priority="31" operator="lessThan">
      <formula>0</formula>
    </cfRule>
  </conditionalFormatting>
  <conditionalFormatting sqref="H75">
    <cfRule type="cellIs" dxfId="1791" priority="30" operator="lessThan">
      <formula>0</formula>
    </cfRule>
  </conditionalFormatting>
  <conditionalFormatting sqref="H77">
    <cfRule type="cellIs" dxfId="1790" priority="29" operator="lessThan">
      <formula>0</formula>
    </cfRule>
  </conditionalFormatting>
  <conditionalFormatting sqref="H84">
    <cfRule type="cellIs" dxfId="1789" priority="28" operator="lessThan">
      <formula>0</formula>
    </cfRule>
  </conditionalFormatting>
  <conditionalFormatting sqref="H86">
    <cfRule type="cellIs" dxfId="1788" priority="27" operator="lessThan">
      <formula>0</formula>
    </cfRule>
  </conditionalFormatting>
  <conditionalFormatting sqref="H84">
    <cfRule type="cellIs" dxfId="1787" priority="26" operator="lessThan">
      <formula>0</formula>
    </cfRule>
  </conditionalFormatting>
  <conditionalFormatting sqref="H92">
    <cfRule type="cellIs" dxfId="1786" priority="25" operator="lessThan">
      <formula>0</formula>
    </cfRule>
  </conditionalFormatting>
  <conditionalFormatting sqref="H94">
    <cfRule type="cellIs" dxfId="1785" priority="24" operator="lessThan">
      <formula>0</formula>
    </cfRule>
  </conditionalFormatting>
  <conditionalFormatting sqref="I11">
    <cfRule type="cellIs" dxfId="1784" priority="23" operator="lessThan">
      <formula>0</formula>
    </cfRule>
  </conditionalFormatting>
  <conditionalFormatting sqref="I13">
    <cfRule type="cellIs" dxfId="1783" priority="22" operator="lessThan">
      <formula>0</formula>
    </cfRule>
  </conditionalFormatting>
  <conditionalFormatting sqref="I19">
    <cfRule type="cellIs" dxfId="1782" priority="21" operator="lessThan">
      <formula>0</formula>
    </cfRule>
  </conditionalFormatting>
  <conditionalFormatting sqref="I21">
    <cfRule type="cellIs" dxfId="1781" priority="20" operator="lessThan">
      <formula>0</formula>
    </cfRule>
  </conditionalFormatting>
  <conditionalFormatting sqref="I27">
    <cfRule type="cellIs" dxfId="1780" priority="19" operator="lessThan">
      <formula>0</formula>
    </cfRule>
  </conditionalFormatting>
  <conditionalFormatting sqref="I29">
    <cfRule type="cellIs" dxfId="1779" priority="18" operator="lessThan">
      <formula>0</formula>
    </cfRule>
  </conditionalFormatting>
  <conditionalFormatting sqref="I35">
    <cfRule type="cellIs" dxfId="1778" priority="17" operator="lessThan">
      <formula>0</formula>
    </cfRule>
  </conditionalFormatting>
  <conditionalFormatting sqref="I37">
    <cfRule type="cellIs" dxfId="1777" priority="16" operator="lessThan">
      <formula>0</formula>
    </cfRule>
  </conditionalFormatting>
  <conditionalFormatting sqref="I43">
    <cfRule type="cellIs" dxfId="1776" priority="15" operator="lessThan">
      <formula>0</formula>
    </cfRule>
  </conditionalFormatting>
  <conditionalFormatting sqref="I45">
    <cfRule type="cellIs" dxfId="1775" priority="14" operator="lessThan">
      <formula>0</formula>
    </cfRule>
  </conditionalFormatting>
  <conditionalFormatting sqref="I51">
    <cfRule type="cellIs" dxfId="1774" priority="13" operator="lessThan">
      <formula>0</formula>
    </cfRule>
  </conditionalFormatting>
  <conditionalFormatting sqref="I53">
    <cfRule type="cellIs" dxfId="1773" priority="12" operator="lessThan">
      <formula>0</formula>
    </cfRule>
  </conditionalFormatting>
  <conditionalFormatting sqref="I59">
    <cfRule type="cellIs" dxfId="1772" priority="11" operator="lessThan">
      <formula>0</formula>
    </cfRule>
  </conditionalFormatting>
  <conditionalFormatting sqref="I61">
    <cfRule type="cellIs" dxfId="1771" priority="10" operator="lessThan">
      <formula>0</formula>
    </cfRule>
  </conditionalFormatting>
  <conditionalFormatting sqref="I67">
    <cfRule type="cellIs" dxfId="1770" priority="9" operator="lessThan">
      <formula>0</formula>
    </cfRule>
  </conditionalFormatting>
  <conditionalFormatting sqref="I69">
    <cfRule type="cellIs" dxfId="1769" priority="8" operator="lessThan">
      <formula>0</formula>
    </cfRule>
  </conditionalFormatting>
  <conditionalFormatting sqref="I75">
    <cfRule type="cellIs" dxfId="1768" priority="7" operator="lessThan">
      <formula>0</formula>
    </cfRule>
  </conditionalFormatting>
  <conditionalFormatting sqref="I77">
    <cfRule type="cellIs" dxfId="1767" priority="6" operator="lessThan">
      <formula>0</formula>
    </cfRule>
  </conditionalFormatting>
  <conditionalFormatting sqref="I84">
    <cfRule type="cellIs" dxfId="1766" priority="5" operator="lessThan">
      <formula>0</formula>
    </cfRule>
  </conditionalFormatting>
  <conditionalFormatting sqref="I86">
    <cfRule type="cellIs" dxfId="1765" priority="4" operator="lessThan">
      <formula>0</formula>
    </cfRule>
  </conditionalFormatting>
  <conditionalFormatting sqref="I84">
    <cfRule type="cellIs" dxfId="1764" priority="3" operator="lessThan">
      <formula>0</formula>
    </cfRule>
  </conditionalFormatting>
  <conditionalFormatting sqref="I92">
    <cfRule type="cellIs" dxfId="1763" priority="2" operator="lessThan">
      <formula>0</formula>
    </cfRule>
  </conditionalFormatting>
  <conditionalFormatting sqref="I94">
    <cfRule type="cellIs" dxfId="1762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A6" sqref="A6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46</v>
      </c>
    </row>
    <row r="2" spans="1:18" ht="15.75" x14ac:dyDescent="0.25">
      <c r="A2" s="2" t="s">
        <v>30</v>
      </c>
    </row>
    <row r="3" spans="1:18" ht="7.5" customHeight="1" x14ac:dyDescent="0.25"/>
    <row r="4" spans="1:18" ht="15" customHeight="1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5">
        <v>49</v>
      </c>
      <c r="D8" s="15">
        <v>58</v>
      </c>
      <c r="E8" s="15">
        <v>90</v>
      </c>
      <c r="F8" s="15">
        <v>79</v>
      </c>
      <c r="G8" s="15">
        <v>79</v>
      </c>
      <c r="H8" s="15">
        <v>48</v>
      </c>
      <c r="I8" s="15">
        <v>91</v>
      </c>
      <c r="J8" s="15">
        <v>86</v>
      </c>
      <c r="K8" s="15">
        <v>100</v>
      </c>
      <c r="L8" s="15">
        <v>119</v>
      </c>
      <c r="M8" s="19">
        <v>93</v>
      </c>
      <c r="N8" s="15">
        <v>60</v>
      </c>
      <c r="O8" s="86">
        <f>SUM(C8:I8)</f>
        <v>494</v>
      </c>
      <c r="Q8" s="84">
        <f>SUM(C8:N8)</f>
        <v>952</v>
      </c>
    </row>
    <row r="9" spans="1:18" ht="15" customHeight="1" x14ac:dyDescent="0.25">
      <c r="A9" s="72">
        <v>2015</v>
      </c>
      <c r="C9" s="15">
        <v>96</v>
      </c>
      <c r="D9" s="15">
        <v>71</v>
      </c>
      <c r="E9" s="19">
        <v>108</v>
      </c>
      <c r="F9" s="15">
        <v>132</v>
      </c>
      <c r="G9" s="19">
        <v>116</v>
      </c>
      <c r="H9" s="15">
        <v>72</v>
      </c>
      <c r="I9" s="15">
        <v>87</v>
      </c>
      <c r="J9" s="15"/>
      <c r="K9" s="15"/>
      <c r="L9" s="15"/>
      <c r="M9" s="19"/>
      <c r="N9" s="15"/>
      <c r="O9" s="16">
        <f>SUM(C9:N9)</f>
        <v>682</v>
      </c>
      <c r="Q9" s="84">
        <f>SUM(C9:N9)</f>
        <v>682</v>
      </c>
    </row>
    <row r="10" spans="1:18" s="85" customFormat="1" ht="15" customHeight="1" x14ac:dyDescent="0.25">
      <c r="A10" s="79" t="s">
        <v>13</v>
      </c>
      <c r="B10" s="80"/>
      <c r="C10" s="30">
        <f t="shared" ref="C10" si="0">(C9-C8)</f>
        <v>47</v>
      </c>
      <c r="D10" s="30">
        <f t="shared" ref="D10:I10" si="1">(D9-D8)</f>
        <v>13</v>
      </c>
      <c r="E10" s="30">
        <f t="shared" si="1"/>
        <v>18</v>
      </c>
      <c r="F10" s="30">
        <f t="shared" si="1"/>
        <v>53</v>
      </c>
      <c r="G10" s="30">
        <f t="shared" si="1"/>
        <v>37</v>
      </c>
      <c r="H10" s="30">
        <f t="shared" si="1"/>
        <v>24</v>
      </c>
      <c r="I10" s="30">
        <f t="shared" si="1"/>
        <v>-4</v>
      </c>
      <c r="J10" s="30"/>
      <c r="K10" s="30"/>
      <c r="L10" s="30"/>
      <c r="M10" s="30"/>
      <c r="N10" s="30"/>
      <c r="O10" s="115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0.95918367346938771</v>
      </c>
      <c r="D11" s="112">
        <f t="shared" si="2"/>
        <v>0.22413793103448276</v>
      </c>
      <c r="E11" s="112">
        <f t="shared" si="2"/>
        <v>0.2</v>
      </c>
      <c r="F11" s="112">
        <f t="shared" si="2"/>
        <v>0.67088607594936711</v>
      </c>
      <c r="G11" s="112">
        <f t="shared" si="2"/>
        <v>0.46835443037974683</v>
      </c>
      <c r="H11" s="112">
        <f t="shared" si="2"/>
        <v>0.5</v>
      </c>
      <c r="I11" s="112">
        <f t="shared" ref="I11" si="3">I10/I8</f>
        <v>-4.3956043956043959E-2</v>
      </c>
      <c r="J11" s="112"/>
      <c r="K11" s="112"/>
      <c r="L11" s="112"/>
      <c r="M11" s="112"/>
      <c r="N11" s="112"/>
      <c r="O11" s="18"/>
    </row>
    <row r="12" spans="1:18" s="85" customFormat="1" ht="15" customHeight="1" x14ac:dyDescent="0.25">
      <c r="A12" s="79" t="s">
        <v>15</v>
      </c>
      <c r="C12" s="116">
        <f>C10</f>
        <v>47</v>
      </c>
      <c r="D12" s="116">
        <f t="shared" ref="D12:I12" si="4">D10+C12</f>
        <v>60</v>
      </c>
      <c r="E12" s="116">
        <f t="shared" si="4"/>
        <v>78</v>
      </c>
      <c r="F12" s="116">
        <f t="shared" si="4"/>
        <v>131</v>
      </c>
      <c r="G12" s="116">
        <f t="shared" si="4"/>
        <v>168</v>
      </c>
      <c r="H12" s="116">
        <f t="shared" si="4"/>
        <v>192</v>
      </c>
      <c r="I12" s="116">
        <f t="shared" si="4"/>
        <v>188</v>
      </c>
      <c r="J12" s="116"/>
      <c r="K12" s="116"/>
      <c r="L12" s="116"/>
      <c r="M12" s="116"/>
      <c r="N12" s="116"/>
      <c r="O12" s="116"/>
      <c r="R12" s="79"/>
    </row>
    <row r="13" spans="1:18" ht="15" customHeight="1" x14ac:dyDescent="0.25">
      <c r="A13" s="72" t="s">
        <v>16</v>
      </c>
      <c r="C13" s="113">
        <f>C12/C8</f>
        <v>0.95918367346938771</v>
      </c>
      <c r="D13" s="113">
        <f>(D12)/SUM($C8:D8)</f>
        <v>0.56074766355140182</v>
      </c>
      <c r="E13" s="113">
        <f>(E12)/SUM($C8:E8)</f>
        <v>0.39593908629441626</v>
      </c>
      <c r="F13" s="113">
        <f>(F12)/SUM($C8:F8)</f>
        <v>0.47463768115942029</v>
      </c>
      <c r="G13" s="113">
        <f>(G12)/SUM($C8:G8)</f>
        <v>0.47323943661971829</v>
      </c>
      <c r="H13" s="113">
        <f>(H12)/SUM($C8:H8)</f>
        <v>0.47642679900744417</v>
      </c>
      <c r="I13" s="113">
        <f>(I12)/SUM($C8:I8)</f>
        <v>0.38056680161943318</v>
      </c>
      <c r="J13" s="113"/>
      <c r="K13" s="113"/>
      <c r="L13" s="113"/>
      <c r="M13" s="113"/>
      <c r="N13" s="113"/>
      <c r="O13" s="119"/>
    </row>
    <row r="14" spans="1:18" ht="7.5" customHeight="1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8" ht="15" customHeight="1" x14ac:dyDescent="0.25">
      <c r="A15" s="71" t="s">
        <v>17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8" ht="15" customHeight="1" x14ac:dyDescent="0.25">
      <c r="A16" s="72">
        <v>2014</v>
      </c>
      <c r="C16" s="15">
        <v>90</v>
      </c>
      <c r="D16" s="15">
        <v>0</v>
      </c>
      <c r="E16" s="15">
        <v>0</v>
      </c>
      <c r="F16" s="15">
        <v>42</v>
      </c>
      <c r="G16" s="15">
        <v>0</v>
      </c>
      <c r="H16" s="15">
        <v>0</v>
      </c>
      <c r="I16" s="15">
        <v>24</v>
      </c>
      <c r="J16" s="15">
        <v>0</v>
      </c>
      <c r="K16" s="15">
        <v>24</v>
      </c>
      <c r="L16" s="15">
        <v>49</v>
      </c>
      <c r="M16" s="15">
        <v>46</v>
      </c>
      <c r="N16" s="15">
        <v>30</v>
      </c>
      <c r="O16" s="86">
        <f>SUM(C16:I16)</f>
        <v>156</v>
      </c>
      <c r="Q16" s="84">
        <f>SUM(C16:N16)</f>
        <v>305</v>
      </c>
    </row>
    <row r="17" spans="1:18" ht="15" customHeight="1" x14ac:dyDescent="0.25">
      <c r="A17" s="72">
        <v>2015</v>
      </c>
      <c r="C17" s="15">
        <v>48</v>
      </c>
      <c r="D17" s="15">
        <v>39</v>
      </c>
      <c r="E17" s="15">
        <v>52</v>
      </c>
      <c r="F17" s="15">
        <v>54</v>
      </c>
      <c r="G17" s="15">
        <v>48</v>
      </c>
      <c r="H17" s="15">
        <v>32</v>
      </c>
      <c r="I17" s="15">
        <v>10</v>
      </c>
      <c r="J17" s="15"/>
      <c r="K17" s="15"/>
      <c r="L17" s="15"/>
      <c r="M17" s="15"/>
      <c r="N17" s="15"/>
      <c r="O17" s="16">
        <f>SUM(C17:N17)</f>
        <v>283</v>
      </c>
      <c r="Q17" s="84">
        <f>SUM(C17:N17)</f>
        <v>283</v>
      </c>
    </row>
    <row r="18" spans="1:18" s="85" customFormat="1" ht="15" customHeight="1" x14ac:dyDescent="0.25">
      <c r="A18" s="79" t="s">
        <v>13</v>
      </c>
      <c r="B18" s="80"/>
      <c r="C18" s="30">
        <f t="shared" ref="C18" si="5">(C17-C16)</f>
        <v>-42</v>
      </c>
      <c r="D18" s="30">
        <f t="shared" ref="D18:I18" si="6">(D17-D16)</f>
        <v>39</v>
      </c>
      <c r="E18" s="30">
        <f t="shared" si="6"/>
        <v>52</v>
      </c>
      <c r="F18" s="30">
        <f t="shared" si="6"/>
        <v>12</v>
      </c>
      <c r="G18" s="30">
        <f t="shared" si="6"/>
        <v>48</v>
      </c>
      <c r="H18" s="30">
        <f t="shared" si="6"/>
        <v>32</v>
      </c>
      <c r="I18" s="30">
        <f t="shared" si="6"/>
        <v>-14</v>
      </c>
      <c r="J18" s="30"/>
      <c r="K18" s="30"/>
      <c r="L18" s="30"/>
      <c r="M18" s="30"/>
      <c r="N18" s="30"/>
      <c r="O18" s="115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-0.46666666666666667</v>
      </c>
      <c r="D19" s="112" t="e">
        <f t="shared" si="7"/>
        <v>#DIV/0!</v>
      </c>
      <c r="E19" s="112" t="e">
        <f t="shared" si="7"/>
        <v>#DIV/0!</v>
      </c>
      <c r="F19" s="112">
        <f t="shared" si="7"/>
        <v>0.2857142857142857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-0.58333333333333337</v>
      </c>
      <c r="J19" s="112"/>
      <c r="K19" s="112"/>
      <c r="L19" s="112"/>
      <c r="M19" s="112"/>
      <c r="N19" s="112"/>
      <c r="O19" s="18"/>
    </row>
    <row r="20" spans="1:18" s="85" customFormat="1" ht="15" customHeight="1" x14ac:dyDescent="0.25">
      <c r="A20" s="79" t="s">
        <v>15</v>
      </c>
      <c r="C20" s="116">
        <f>C18</f>
        <v>-42</v>
      </c>
      <c r="D20" s="116">
        <f t="shared" ref="D20:I20" si="9">D18+C20</f>
        <v>-3</v>
      </c>
      <c r="E20" s="116">
        <f t="shared" si="9"/>
        <v>49</v>
      </c>
      <c r="F20" s="116">
        <f t="shared" si="9"/>
        <v>61</v>
      </c>
      <c r="G20" s="116">
        <f t="shared" si="9"/>
        <v>109</v>
      </c>
      <c r="H20" s="116">
        <f t="shared" si="9"/>
        <v>141</v>
      </c>
      <c r="I20" s="116">
        <f t="shared" si="9"/>
        <v>127</v>
      </c>
      <c r="J20" s="116"/>
      <c r="K20" s="116"/>
      <c r="L20" s="116"/>
      <c r="M20" s="116"/>
      <c r="N20" s="116"/>
      <c r="O20" s="116"/>
      <c r="R20" s="79"/>
    </row>
    <row r="21" spans="1:18" ht="15" customHeight="1" x14ac:dyDescent="0.25">
      <c r="A21" s="72" t="s">
        <v>16</v>
      </c>
      <c r="C21" s="113">
        <f>C20/C16</f>
        <v>-0.46666666666666667</v>
      </c>
      <c r="D21" s="113">
        <f>(D20)/SUM($C16:D16)</f>
        <v>-3.3333333333333333E-2</v>
      </c>
      <c r="E21" s="113">
        <f>(E20)/SUM($C16:E16)</f>
        <v>0.5444444444444444</v>
      </c>
      <c r="F21" s="113">
        <f>(F20)/SUM($C16:F16)</f>
        <v>0.4621212121212121</v>
      </c>
      <c r="G21" s="113">
        <f>(G20)/SUM($C16:G16)</f>
        <v>0.8257575757575758</v>
      </c>
      <c r="H21" s="113">
        <f>(H20)/SUM($C16:H16)</f>
        <v>1.0681818181818181</v>
      </c>
      <c r="I21" s="113">
        <f>(I20)/SUM($C16:I16)</f>
        <v>0.8141025641025641</v>
      </c>
      <c r="J21" s="113"/>
      <c r="K21" s="113"/>
      <c r="L21" s="113"/>
      <c r="M21" s="113"/>
      <c r="N21" s="113"/>
      <c r="O21" s="119"/>
    </row>
    <row r="22" spans="1:18" ht="7.5" customHeight="1" x14ac:dyDescent="0.2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8" ht="15" customHeight="1" x14ac:dyDescent="0.25">
      <c r="A23" s="71" t="s">
        <v>18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8" ht="15" customHeight="1" x14ac:dyDescent="0.25">
      <c r="A24" s="72">
        <v>2014</v>
      </c>
      <c r="C24" s="15">
        <v>0</v>
      </c>
      <c r="D24" s="15">
        <v>73</v>
      </c>
      <c r="E24" s="15">
        <v>18</v>
      </c>
      <c r="F24" s="15">
        <v>0</v>
      </c>
      <c r="G24" s="15">
        <v>30</v>
      </c>
      <c r="H24" s="15">
        <v>0</v>
      </c>
      <c r="I24" s="15">
        <v>0</v>
      </c>
      <c r="J24" s="15">
        <v>0</v>
      </c>
      <c r="K24" s="15">
        <v>29</v>
      </c>
      <c r="L24" s="15">
        <v>36</v>
      </c>
      <c r="M24" s="15">
        <v>31</v>
      </c>
      <c r="N24" s="15">
        <v>0</v>
      </c>
      <c r="O24" s="86">
        <f>SUM(C24:I24)</f>
        <v>121</v>
      </c>
      <c r="Q24" s="84">
        <f>SUM(C24:N24)</f>
        <v>217</v>
      </c>
    </row>
    <row r="25" spans="1:18" ht="15" customHeight="1" x14ac:dyDescent="0.25">
      <c r="A25" s="72">
        <v>2015</v>
      </c>
      <c r="C25" s="15">
        <v>30</v>
      </c>
      <c r="D25" s="15">
        <v>14</v>
      </c>
      <c r="E25" s="15">
        <v>16</v>
      </c>
      <c r="F25" s="15">
        <v>25</v>
      </c>
      <c r="G25" s="15">
        <v>37</v>
      </c>
      <c r="H25" s="15">
        <v>14</v>
      </c>
      <c r="I25" s="15">
        <v>0</v>
      </c>
      <c r="J25" s="15"/>
      <c r="K25" s="15"/>
      <c r="L25" s="15"/>
      <c r="M25" s="15"/>
      <c r="N25" s="15"/>
      <c r="O25" s="16">
        <f>SUM(C25:N25)</f>
        <v>136</v>
      </c>
      <c r="Q25" s="84">
        <f>SUM(C25:N25)</f>
        <v>136</v>
      </c>
    </row>
    <row r="26" spans="1:18" s="85" customFormat="1" ht="15" customHeight="1" x14ac:dyDescent="0.25">
      <c r="A26" s="79" t="s">
        <v>13</v>
      </c>
      <c r="B26" s="80"/>
      <c r="C26" s="30">
        <f t="shared" ref="C26" si="10">(C25-C24)</f>
        <v>30</v>
      </c>
      <c r="D26" s="30">
        <f t="shared" ref="D26:I26" si="11">(D25-D24)</f>
        <v>-59</v>
      </c>
      <c r="E26" s="30">
        <f t="shared" si="11"/>
        <v>-2</v>
      </c>
      <c r="F26" s="30">
        <f t="shared" si="11"/>
        <v>25</v>
      </c>
      <c r="G26" s="30">
        <f t="shared" si="11"/>
        <v>7</v>
      </c>
      <c r="H26" s="30">
        <f t="shared" si="11"/>
        <v>14</v>
      </c>
      <c r="I26" s="30">
        <f t="shared" si="11"/>
        <v>0</v>
      </c>
      <c r="J26" s="30"/>
      <c r="K26" s="30"/>
      <c r="L26" s="30"/>
      <c r="M26" s="30"/>
      <c r="N26" s="30"/>
      <c r="O26" s="115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-0.80821917808219179</v>
      </c>
      <c r="E27" s="112">
        <f t="shared" si="12"/>
        <v>-0.1111111111111111</v>
      </c>
      <c r="F27" s="112" t="e">
        <f t="shared" si="12"/>
        <v>#DIV/0!</v>
      </c>
      <c r="G27" s="112">
        <f t="shared" si="12"/>
        <v>0.23333333333333334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18"/>
    </row>
    <row r="28" spans="1:18" s="85" customFormat="1" ht="15" customHeight="1" x14ac:dyDescent="0.25">
      <c r="A28" s="79" t="s">
        <v>15</v>
      </c>
      <c r="C28" s="116">
        <f>C26</f>
        <v>30</v>
      </c>
      <c r="D28" s="116">
        <f t="shared" ref="D28:I28" si="14">D26+C28</f>
        <v>-29</v>
      </c>
      <c r="E28" s="116">
        <f t="shared" si="14"/>
        <v>-31</v>
      </c>
      <c r="F28" s="116">
        <f t="shared" si="14"/>
        <v>-6</v>
      </c>
      <c r="G28" s="116">
        <f t="shared" si="14"/>
        <v>1</v>
      </c>
      <c r="H28" s="116">
        <f t="shared" si="14"/>
        <v>15</v>
      </c>
      <c r="I28" s="116">
        <f t="shared" si="14"/>
        <v>15</v>
      </c>
      <c r="J28" s="116"/>
      <c r="K28" s="116"/>
      <c r="L28" s="116"/>
      <c r="M28" s="116"/>
      <c r="N28" s="116"/>
      <c r="O28" s="116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-0.39726027397260272</v>
      </c>
      <c r="E29" s="113">
        <f>(E28)/SUM($C24:E24)</f>
        <v>-0.34065934065934067</v>
      </c>
      <c r="F29" s="113">
        <f>(F28)/SUM($C24:F24)</f>
        <v>-6.5934065934065936E-2</v>
      </c>
      <c r="G29" s="113">
        <f>(G28)/SUM($C24:G24)</f>
        <v>8.2644628099173556E-3</v>
      </c>
      <c r="H29" s="113">
        <f>(H28)/SUM($C24:H24)</f>
        <v>0.12396694214876033</v>
      </c>
      <c r="I29" s="113">
        <f>(I28)/SUM($C24:I24)</f>
        <v>0.12396694214876033</v>
      </c>
      <c r="J29" s="113"/>
      <c r="K29" s="113"/>
      <c r="L29" s="113"/>
      <c r="M29" s="113"/>
      <c r="N29" s="113"/>
      <c r="O29" s="119"/>
    </row>
    <row r="30" spans="1:18" ht="7.5" customHeight="1" x14ac:dyDescent="0.25"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8" ht="15" customHeight="1" x14ac:dyDescent="0.25">
      <c r="A31" s="71" t="s">
        <v>19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8" ht="15" customHeight="1" x14ac:dyDescent="0.25">
      <c r="A32" s="72">
        <v>2014</v>
      </c>
      <c r="C32" s="15">
        <v>0</v>
      </c>
      <c r="D32" s="15">
        <v>0</v>
      </c>
      <c r="E32" s="15">
        <v>65</v>
      </c>
      <c r="F32" s="15">
        <v>0</v>
      </c>
      <c r="G32" s="15">
        <v>0</v>
      </c>
      <c r="H32" s="15">
        <v>27</v>
      </c>
      <c r="I32" s="15">
        <v>0</v>
      </c>
      <c r="J32" s="15">
        <v>0</v>
      </c>
      <c r="K32" s="15">
        <v>0</v>
      </c>
      <c r="L32" s="15">
        <v>29</v>
      </c>
      <c r="M32" s="15">
        <v>14</v>
      </c>
      <c r="N32" s="15">
        <v>17</v>
      </c>
      <c r="O32" s="86">
        <f>SUM(C32:I32)</f>
        <v>92</v>
      </c>
      <c r="Q32" s="84">
        <f>SUM(C32:N32)</f>
        <v>152</v>
      </c>
    </row>
    <row r="33" spans="1:18" ht="15" customHeight="1" x14ac:dyDescent="0.25">
      <c r="A33" s="72">
        <v>2015</v>
      </c>
      <c r="C33" s="15">
        <v>0</v>
      </c>
      <c r="D33" s="15">
        <v>22</v>
      </c>
      <c r="E33" s="19">
        <v>0</v>
      </c>
      <c r="F33" s="15">
        <v>24</v>
      </c>
      <c r="G33" s="15">
        <v>0</v>
      </c>
      <c r="H33" s="15">
        <v>20</v>
      </c>
      <c r="I33" s="15">
        <v>15</v>
      </c>
      <c r="J33" s="15"/>
      <c r="K33" s="15"/>
      <c r="L33" s="15"/>
      <c r="M33" s="15"/>
      <c r="N33" s="15"/>
      <c r="O33" s="16">
        <f>SUM(C33:N33)</f>
        <v>81</v>
      </c>
      <c r="Q33" s="84">
        <f>SUM(C33:N33)</f>
        <v>81</v>
      </c>
    </row>
    <row r="34" spans="1:18" s="85" customFormat="1" ht="15" customHeight="1" x14ac:dyDescent="0.25">
      <c r="A34" s="79" t="s">
        <v>13</v>
      </c>
      <c r="B34" s="80"/>
      <c r="C34" s="30">
        <f t="shared" ref="C34" si="15">(C33-C32)</f>
        <v>0</v>
      </c>
      <c r="D34" s="30">
        <f t="shared" ref="D34:I34" si="16">(D33-D32)</f>
        <v>22</v>
      </c>
      <c r="E34" s="30">
        <f t="shared" si="16"/>
        <v>-65</v>
      </c>
      <c r="F34" s="30">
        <f t="shared" si="16"/>
        <v>24</v>
      </c>
      <c r="G34" s="30">
        <f t="shared" si="16"/>
        <v>0</v>
      </c>
      <c r="H34" s="30">
        <f t="shared" si="16"/>
        <v>-7</v>
      </c>
      <c r="I34" s="30">
        <f t="shared" si="16"/>
        <v>15</v>
      </c>
      <c r="J34" s="51"/>
      <c r="K34" s="51"/>
      <c r="L34" s="51"/>
      <c r="M34" s="51"/>
      <c r="N34" s="51"/>
      <c r="O34" s="115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-1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-0.25925925925925924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18"/>
    </row>
    <row r="36" spans="1:18" s="85" customFormat="1" ht="15" customHeight="1" x14ac:dyDescent="0.25">
      <c r="A36" s="79" t="s">
        <v>15</v>
      </c>
      <c r="C36" s="116">
        <f>C34</f>
        <v>0</v>
      </c>
      <c r="D36" s="116">
        <f t="shared" ref="D36:I36" si="19">D34+C36</f>
        <v>22</v>
      </c>
      <c r="E36" s="116">
        <f t="shared" si="19"/>
        <v>-43</v>
      </c>
      <c r="F36" s="116">
        <f t="shared" si="19"/>
        <v>-19</v>
      </c>
      <c r="G36" s="116">
        <f t="shared" si="19"/>
        <v>-19</v>
      </c>
      <c r="H36" s="116">
        <f t="shared" si="19"/>
        <v>-26</v>
      </c>
      <c r="I36" s="116">
        <f t="shared" si="19"/>
        <v>-11</v>
      </c>
      <c r="J36" s="116"/>
      <c r="K36" s="116"/>
      <c r="L36" s="116"/>
      <c r="M36" s="116"/>
      <c r="N36" s="116"/>
      <c r="O36" s="116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-0.66153846153846152</v>
      </c>
      <c r="F37" s="113">
        <f>(F36)/SUM($C32:F32)</f>
        <v>-0.29230769230769232</v>
      </c>
      <c r="G37" s="113">
        <f>(G36)/SUM($C32:G32)</f>
        <v>-0.29230769230769232</v>
      </c>
      <c r="H37" s="113">
        <f>(H36)/SUM($C32:H32)</f>
        <v>-0.28260869565217389</v>
      </c>
      <c r="I37" s="113">
        <f>(I36)/SUM($C32:I32)</f>
        <v>-0.11956521739130435</v>
      </c>
      <c r="J37" s="113"/>
      <c r="K37" s="113"/>
      <c r="L37" s="113"/>
      <c r="M37" s="113"/>
      <c r="N37" s="113"/>
      <c r="O37" s="119"/>
    </row>
    <row r="38" spans="1:18" ht="7.5" customHeight="1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8" ht="15" customHeight="1" x14ac:dyDescent="0.25">
      <c r="A39" s="71" t="s">
        <v>20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8" ht="15" customHeight="1" x14ac:dyDescent="0.25">
      <c r="A40" s="72">
        <v>2014</v>
      </c>
      <c r="C40" s="15">
        <v>26</v>
      </c>
      <c r="D40" s="15">
        <v>0</v>
      </c>
      <c r="E40" s="15">
        <v>17</v>
      </c>
      <c r="F40" s="15">
        <v>0</v>
      </c>
      <c r="G40" s="15">
        <v>8</v>
      </c>
      <c r="H40" s="15">
        <v>46</v>
      </c>
      <c r="I40" s="15">
        <v>0</v>
      </c>
      <c r="J40" s="15">
        <v>3</v>
      </c>
      <c r="K40" s="15">
        <v>0</v>
      </c>
      <c r="L40" s="15">
        <v>50</v>
      </c>
      <c r="M40" s="15">
        <v>1</v>
      </c>
      <c r="N40" s="15">
        <v>13</v>
      </c>
      <c r="O40" s="86">
        <f>SUM(C40:I40)</f>
        <v>97</v>
      </c>
      <c r="Q40" s="84">
        <f>SUM(C40:N40)</f>
        <v>164</v>
      </c>
    </row>
    <row r="41" spans="1:18" ht="15" customHeight="1" x14ac:dyDescent="0.25">
      <c r="A41" s="72">
        <v>2015</v>
      </c>
      <c r="C41" s="15">
        <v>1</v>
      </c>
      <c r="D41" s="15">
        <v>2</v>
      </c>
      <c r="E41" s="15">
        <v>9</v>
      </c>
      <c r="F41" s="15">
        <v>45</v>
      </c>
      <c r="G41" s="15">
        <v>0</v>
      </c>
      <c r="H41" s="15">
        <v>8</v>
      </c>
      <c r="I41" s="15">
        <v>0</v>
      </c>
      <c r="J41" s="15"/>
      <c r="K41" s="15"/>
      <c r="L41" s="15"/>
      <c r="M41" s="15"/>
      <c r="N41" s="15"/>
      <c r="O41" s="16">
        <f>SUM(C41:N41)</f>
        <v>65</v>
      </c>
      <c r="Q41" s="84">
        <f>SUM(C41:N41)</f>
        <v>65</v>
      </c>
    </row>
    <row r="42" spans="1:18" s="85" customFormat="1" ht="15" customHeight="1" x14ac:dyDescent="0.25">
      <c r="A42" s="79" t="s">
        <v>13</v>
      </c>
      <c r="B42" s="80"/>
      <c r="C42" s="30">
        <f t="shared" ref="C42" si="20">(C41-C40)</f>
        <v>-25</v>
      </c>
      <c r="D42" s="30">
        <f t="shared" ref="D42:I42" si="21">(D41-D40)</f>
        <v>2</v>
      </c>
      <c r="E42" s="30">
        <f t="shared" si="21"/>
        <v>-8</v>
      </c>
      <c r="F42" s="30">
        <f t="shared" si="21"/>
        <v>45</v>
      </c>
      <c r="G42" s="30">
        <f t="shared" si="21"/>
        <v>-8</v>
      </c>
      <c r="H42" s="30">
        <f t="shared" si="21"/>
        <v>-38</v>
      </c>
      <c r="I42" s="30">
        <f t="shared" si="21"/>
        <v>0</v>
      </c>
      <c r="J42" s="30"/>
      <c r="K42" s="30"/>
      <c r="L42" s="30"/>
      <c r="M42" s="30"/>
      <c r="N42" s="30"/>
      <c r="O42" s="115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-0.96153846153846156</v>
      </c>
      <c r="D43" s="112" t="e">
        <f t="shared" si="22"/>
        <v>#DIV/0!</v>
      </c>
      <c r="E43" s="112">
        <f t="shared" si="22"/>
        <v>-0.47058823529411764</v>
      </c>
      <c r="F43" s="112" t="e">
        <f t="shared" si="22"/>
        <v>#DIV/0!</v>
      </c>
      <c r="G43" s="112">
        <f t="shared" si="22"/>
        <v>-1</v>
      </c>
      <c r="H43" s="112">
        <f t="shared" si="22"/>
        <v>-0.82608695652173914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18"/>
    </row>
    <row r="44" spans="1:18" s="85" customFormat="1" ht="15" customHeight="1" x14ac:dyDescent="0.25">
      <c r="A44" s="79" t="s">
        <v>15</v>
      </c>
      <c r="C44" s="116">
        <f>C42</f>
        <v>-25</v>
      </c>
      <c r="D44" s="116">
        <f t="shared" ref="D44:I44" si="24">D42+C44</f>
        <v>-23</v>
      </c>
      <c r="E44" s="116">
        <f t="shared" si="24"/>
        <v>-31</v>
      </c>
      <c r="F44" s="116">
        <f t="shared" si="24"/>
        <v>14</v>
      </c>
      <c r="G44" s="116">
        <f t="shared" si="24"/>
        <v>6</v>
      </c>
      <c r="H44" s="116">
        <f t="shared" si="24"/>
        <v>-32</v>
      </c>
      <c r="I44" s="116">
        <f t="shared" si="24"/>
        <v>-32</v>
      </c>
      <c r="J44" s="116"/>
      <c r="K44" s="116"/>
      <c r="L44" s="116"/>
      <c r="M44" s="116"/>
      <c r="N44" s="116"/>
      <c r="O44" s="116"/>
      <c r="R44" s="79"/>
    </row>
    <row r="45" spans="1:18" ht="15" customHeight="1" x14ac:dyDescent="0.25">
      <c r="A45" s="72" t="s">
        <v>16</v>
      </c>
      <c r="C45" s="113">
        <f>C44/C40</f>
        <v>-0.96153846153846156</v>
      </c>
      <c r="D45" s="113">
        <f>(D44)/SUM($C40:D40)</f>
        <v>-0.88461538461538458</v>
      </c>
      <c r="E45" s="113">
        <f>(E44)/SUM($C40:E40)</f>
        <v>-0.72093023255813948</v>
      </c>
      <c r="F45" s="113">
        <f>(F44)/SUM($C40:F40)</f>
        <v>0.32558139534883723</v>
      </c>
      <c r="G45" s="113">
        <f>(G44)/SUM($C40:G40)</f>
        <v>0.11764705882352941</v>
      </c>
      <c r="H45" s="113">
        <f>(H44)/SUM($C40:H40)</f>
        <v>-0.32989690721649484</v>
      </c>
      <c r="I45" s="113">
        <f>(I44)/SUM($C40:I40)</f>
        <v>-0.32989690721649484</v>
      </c>
      <c r="J45" s="113"/>
      <c r="K45" s="113"/>
      <c r="L45" s="113"/>
      <c r="M45" s="113"/>
      <c r="N45" s="113"/>
      <c r="O45" s="119"/>
    </row>
    <row r="46" spans="1:18" ht="7.5" customHeight="1" x14ac:dyDescent="0.25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8" ht="15" customHeight="1" x14ac:dyDescent="0.25">
      <c r="A47" s="71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8" ht="15" customHeight="1" x14ac:dyDescent="0.25">
      <c r="A48" s="72">
        <v>2014</v>
      </c>
      <c r="C48" s="16">
        <v>23</v>
      </c>
      <c r="D48" s="16">
        <v>28</v>
      </c>
      <c r="E48" s="16">
        <v>32</v>
      </c>
      <c r="F48" s="16">
        <v>31</v>
      </c>
      <c r="G48" s="16">
        <v>26</v>
      </c>
      <c r="H48" s="16">
        <v>22</v>
      </c>
      <c r="I48" s="22">
        <v>33</v>
      </c>
      <c r="J48" s="22">
        <v>43</v>
      </c>
      <c r="K48" s="22">
        <v>32</v>
      </c>
      <c r="L48" s="16">
        <v>39</v>
      </c>
      <c r="M48" s="16">
        <v>25</v>
      </c>
      <c r="N48" s="16">
        <v>23</v>
      </c>
      <c r="O48" s="86">
        <f>SUM(C48:I48)</f>
        <v>195</v>
      </c>
      <c r="Q48" s="84">
        <f>SUM(C48:N48)</f>
        <v>357</v>
      </c>
    </row>
    <row r="49" spans="1:18" ht="15" customHeight="1" x14ac:dyDescent="0.25">
      <c r="A49" s="72">
        <v>2015</v>
      </c>
      <c r="C49" s="22">
        <v>29</v>
      </c>
      <c r="D49" s="22">
        <v>24</v>
      </c>
      <c r="E49" s="16">
        <v>30</v>
      </c>
      <c r="F49" s="16">
        <v>24</v>
      </c>
      <c r="G49" s="22">
        <v>36</v>
      </c>
      <c r="H49" s="16">
        <v>21</v>
      </c>
      <c r="I49" s="22">
        <v>29</v>
      </c>
      <c r="J49" s="22"/>
      <c r="K49" s="22"/>
      <c r="L49" s="16"/>
      <c r="M49" s="16"/>
      <c r="N49" s="16"/>
      <c r="O49" s="16">
        <f>SUM(C49:N49)</f>
        <v>193</v>
      </c>
      <c r="Q49" s="84">
        <f>SUM(C49:N49)</f>
        <v>193</v>
      </c>
    </row>
    <row r="50" spans="1:18" s="85" customFormat="1" ht="15" customHeight="1" x14ac:dyDescent="0.25">
      <c r="A50" s="79" t="s">
        <v>13</v>
      </c>
      <c r="B50" s="80"/>
      <c r="C50" s="115">
        <f t="shared" ref="C50" si="25">(C49-C48)</f>
        <v>6</v>
      </c>
      <c r="D50" s="30">
        <f t="shared" ref="D50:I50" si="26">(D49-D48)</f>
        <v>-4</v>
      </c>
      <c r="E50" s="30">
        <f t="shared" si="26"/>
        <v>-2</v>
      </c>
      <c r="F50" s="30">
        <f t="shared" si="26"/>
        <v>-7</v>
      </c>
      <c r="G50" s="30">
        <f t="shared" si="26"/>
        <v>10</v>
      </c>
      <c r="H50" s="30">
        <f t="shared" si="26"/>
        <v>-1</v>
      </c>
      <c r="I50" s="30">
        <f t="shared" si="26"/>
        <v>-4</v>
      </c>
      <c r="J50" s="30"/>
      <c r="K50" s="30"/>
      <c r="L50" s="30"/>
      <c r="M50" s="30"/>
      <c r="N50" s="30"/>
      <c r="O50" s="115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0.2608695652173913</v>
      </c>
      <c r="D51" s="112">
        <f t="shared" si="27"/>
        <v>-0.14285714285714285</v>
      </c>
      <c r="E51" s="112">
        <f t="shared" si="27"/>
        <v>-6.25E-2</v>
      </c>
      <c r="F51" s="112">
        <f t="shared" si="27"/>
        <v>-0.22580645161290322</v>
      </c>
      <c r="G51" s="112">
        <f t="shared" si="27"/>
        <v>0.38461538461538464</v>
      </c>
      <c r="H51" s="112">
        <f t="shared" si="27"/>
        <v>-4.5454545454545456E-2</v>
      </c>
      <c r="I51" s="112">
        <f t="shared" ref="I51" si="28">I50/I48</f>
        <v>-0.12121212121212122</v>
      </c>
      <c r="J51" s="112"/>
      <c r="K51" s="112"/>
      <c r="L51" s="112"/>
      <c r="M51" s="112"/>
      <c r="N51" s="112"/>
      <c r="O51" s="18"/>
    </row>
    <row r="52" spans="1:18" s="85" customFormat="1" ht="15" customHeight="1" x14ac:dyDescent="0.25">
      <c r="A52" s="79" t="s">
        <v>15</v>
      </c>
      <c r="C52" s="116">
        <f>C50</f>
        <v>6</v>
      </c>
      <c r="D52" s="116">
        <f t="shared" ref="D52:I52" si="29">D50+C52</f>
        <v>2</v>
      </c>
      <c r="E52" s="116">
        <f t="shared" si="29"/>
        <v>0</v>
      </c>
      <c r="F52" s="116">
        <f t="shared" si="29"/>
        <v>-7</v>
      </c>
      <c r="G52" s="116">
        <f t="shared" si="29"/>
        <v>3</v>
      </c>
      <c r="H52" s="116">
        <f t="shared" si="29"/>
        <v>2</v>
      </c>
      <c r="I52" s="116">
        <f t="shared" si="29"/>
        <v>-2</v>
      </c>
      <c r="J52" s="116"/>
      <c r="K52" s="116"/>
      <c r="L52" s="116"/>
      <c r="M52" s="116"/>
      <c r="N52" s="116"/>
      <c r="O52" s="116"/>
      <c r="R52" s="79"/>
    </row>
    <row r="53" spans="1:18" ht="15" customHeight="1" x14ac:dyDescent="0.25">
      <c r="A53" s="72" t="s">
        <v>16</v>
      </c>
      <c r="C53" s="113">
        <f>C52/C48</f>
        <v>0.2608695652173913</v>
      </c>
      <c r="D53" s="113">
        <f>(D52)/SUM($C48:D48)</f>
        <v>3.9215686274509803E-2</v>
      </c>
      <c r="E53" s="113">
        <f>(E52)/SUM($C48:E48)</f>
        <v>0</v>
      </c>
      <c r="F53" s="113">
        <f>(F52)/SUM($C48:F48)</f>
        <v>-6.1403508771929821E-2</v>
      </c>
      <c r="G53" s="113">
        <f>(G52)/SUM($C48:G48)</f>
        <v>2.1428571428571429E-2</v>
      </c>
      <c r="H53" s="113">
        <f>(H52)/SUM($C48:H48)</f>
        <v>1.2345679012345678E-2</v>
      </c>
      <c r="I53" s="113">
        <f>(I52)/SUM($C48:I48)</f>
        <v>-1.0256410256410256E-2</v>
      </c>
      <c r="J53" s="113"/>
      <c r="K53" s="113"/>
      <c r="L53" s="113"/>
      <c r="M53" s="113"/>
      <c r="N53" s="113"/>
      <c r="O53" s="119"/>
    </row>
    <row r="54" spans="1:18" ht="7.5" customHeight="1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8" ht="15" customHeight="1" x14ac:dyDescent="0.25">
      <c r="A55" s="71" t="s">
        <v>22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8" ht="15" customHeight="1" x14ac:dyDescent="0.25">
      <c r="A56" s="72">
        <v>2014</v>
      </c>
      <c r="C56" s="50">
        <v>228.75</v>
      </c>
      <c r="D56" s="50">
        <v>238.25</v>
      </c>
      <c r="E56" s="50">
        <v>268.33333333333331</v>
      </c>
      <c r="F56" s="50">
        <v>272.5</v>
      </c>
      <c r="G56" s="50">
        <v>0</v>
      </c>
      <c r="H56" s="50">
        <v>0</v>
      </c>
      <c r="I56" s="50">
        <v>0</v>
      </c>
      <c r="J56" s="50">
        <v>0</v>
      </c>
      <c r="K56" s="50">
        <v>285</v>
      </c>
      <c r="L56" s="50">
        <v>292</v>
      </c>
      <c r="M56" s="50">
        <v>274</v>
      </c>
      <c r="N56" s="50">
        <v>278</v>
      </c>
      <c r="O56" s="11">
        <f>AVERAGE(C56:F56)</f>
        <v>251.95833333333331</v>
      </c>
      <c r="Q56" s="129"/>
      <c r="R56" s="130"/>
    </row>
    <row r="57" spans="1:18" ht="15" customHeight="1" x14ac:dyDescent="0.25">
      <c r="A57" s="72">
        <v>2015</v>
      </c>
      <c r="C57" s="50">
        <v>256</v>
      </c>
      <c r="D57" s="11">
        <v>283</v>
      </c>
      <c r="E57" s="50">
        <v>295</v>
      </c>
      <c r="F57" s="50">
        <v>329</v>
      </c>
      <c r="G57" s="50">
        <v>0</v>
      </c>
      <c r="H57" s="50">
        <v>0</v>
      </c>
      <c r="I57" s="50">
        <v>0</v>
      </c>
      <c r="J57" s="50">
        <v>0</v>
      </c>
      <c r="K57" s="50"/>
      <c r="L57" s="50"/>
      <c r="M57" s="50"/>
      <c r="N57" s="50"/>
      <c r="O57" s="11">
        <f>AVERAGE(C57:F57,K57:N57)</f>
        <v>290.75</v>
      </c>
      <c r="Q57" s="129"/>
      <c r="R57" s="130"/>
    </row>
    <row r="58" spans="1:18" s="85" customFormat="1" ht="15" customHeight="1" x14ac:dyDescent="0.25">
      <c r="A58" s="79" t="s">
        <v>13</v>
      </c>
      <c r="B58" s="80"/>
      <c r="C58" s="115">
        <f t="shared" ref="C58" si="30">(C57-C56)</f>
        <v>27.25</v>
      </c>
      <c r="D58" s="30">
        <f t="shared" ref="D58:I58" si="31">(D57-D56)</f>
        <v>44.75</v>
      </c>
      <c r="E58" s="30">
        <f t="shared" si="31"/>
        <v>26.666666666666686</v>
      </c>
      <c r="F58" s="30">
        <f t="shared" si="31"/>
        <v>56.5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115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0.11912568306010929</v>
      </c>
      <c r="D59" s="112">
        <f t="shared" si="32"/>
        <v>0.18782791185729275</v>
      </c>
      <c r="E59" s="112">
        <f t="shared" si="32"/>
        <v>9.9378881987577716E-2</v>
      </c>
      <c r="F59" s="112">
        <f t="shared" si="32"/>
        <v>0.20733944954128442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18"/>
      <c r="Q59" s="88"/>
      <c r="R59" s="130"/>
    </row>
    <row r="60" spans="1:18" s="85" customFormat="1" ht="15" customHeight="1" x14ac:dyDescent="0.25">
      <c r="A60" s="79" t="s">
        <v>15</v>
      </c>
      <c r="C60" s="116">
        <f>C58</f>
        <v>27.25</v>
      </c>
      <c r="D60" s="116">
        <f t="shared" ref="D60:I60" si="34">D58+C60</f>
        <v>72</v>
      </c>
      <c r="E60" s="116">
        <f t="shared" si="34"/>
        <v>98.666666666666686</v>
      </c>
      <c r="F60" s="116">
        <f t="shared" si="34"/>
        <v>155.16666666666669</v>
      </c>
      <c r="G60" s="116">
        <f t="shared" si="34"/>
        <v>155.16666666666669</v>
      </c>
      <c r="H60" s="116">
        <f t="shared" si="34"/>
        <v>155.16666666666669</v>
      </c>
      <c r="I60" s="116">
        <f t="shared" si="34"/>
        <v>155.16666666666669</v>
      </c>
      <c r="J60" s="116"/>
      <c r="K60" s="116"/>
      <c r="L60" s="116"/>
      <c r="M60" s="116"/>
      <c r="N60" s="116"/>
      <c r="O60" s="116"/>
      <c r="Q60" s="131"/>
      <c r="R60" s="132"/>
    </row>
    <row r="61" spans="1:18" ht="15" customHeight="1" x14ac:dyDescent="0.25">
      <c r="A61" s="72" t="s">
        <v>16</v>
      </c>
      <c r="C61" s="113">
        <f>C60/C56</f>
        <v>0.11912568306010929</v>
      </c>
      <c r="D61" s="113">
        <f>(D60)/SUM($C56:D56)</f>
        <v>0.15417558886509636</v>
      </c>
      <c r="E61" s="113">
        <f>(E60)/SUM($C56:E56)</f>
        <v>0.13417951042611065</v>
      </c>
      <c r="F61" s="113">
        <f>(F60)/SUM($C56:F56)</f>
        <v>0.15396064164048293</v>
      </c>
      <c r="G61" s="113">
        <f>(G60)/SUM($C56:G56)</f>
        <v>0.15396064164048293</v>
      </c>
      <c r="H61" s="113">
        <f>(H60)/SUM($C56:H56)</f>
        <v>0.15396064164048293</v>
      </c>
      <c r="I61" s="113">
        <f>(I60)/SUM($C56:I56)</f>
        <v>0.15396064164048293</v>
      </c>
      <c r="J61" s="113"/>
      <c r="K61" s="113"/>
      <c r="L61" s="113"/>
      <c r="M61" s="113"/>
      <c r="N61" s="113"/>
      <c r="O61" s="119"/>
      <c r="Q61" s="88"/>
      <c r="R61" s="130"/>
    </row>
    <row r="62" spans="1:18" ht="7.5" customHeight="1" x14ac:dyDescent="0.25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Q62" s="88"/>
      <c r="R62" s="130"/>
    </row>
    <row r="63" spans="1:18" ht="15" customHeight="1" x14ac:dyDescent="0.25">
      <c r="A63" s="71" t="s">
        <v>23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14"/>
      <c r="Q63" s="88"/>
      <c r="R63" s="130"/>
    </row>
    <row r="64" spans="1:18" ht="15" customHeight="1" x14ac:dyDescent="0.25">
      <c r="A64" s="72">
        <v>2014</v>
      </c>
      <c r="C64" s="50">
        <v>227.75</v>
      </c>
      <c r="D64" s="50">
        <v>217.5</v>
      </c>
      <c r="E64" s="50">
        <v>220.75</v>
      </c>
      <c r="F64" s="50">
        <v>213</v>
      </c>
      <c r="G64" s="50">
        <v>180</v>
      </c>
      <c r="H64" s="50">
        <v>115</v>
      </c>
      <c r="I64" s="50">
        <v>104</v>
      </c>
      <c r="J64" s="50">
        <v>153</v>
      </c>
      <c r="K64" s="50">
        <v>227</v>
      </c>
      <c r="L64" s="50">
        <v>212</v>
      </c>
      <c r="M64" s="11">
        <v>224</v>
      </c>
      <c r="N64" s="50">
        <v>226</v>
      </c>
      <c r="O64" s="11">
        <f>AVERAGE(C64:I64)</f>
        <v>182.57142857142858</v>
      </c>
      <c r="Q64" s="129"/>
      <c r="R64" s="130"/>
    </row>
    <row r="65" spans="1:18" ht="15" customHeight="1" x14ac:dyDescent="0.25">
      <c r="A65" s="72">
        <v>2015</v>
      </c>
      <c r="C65" s="50">
        <v>211</v>
      </c>
      <c r="D65" s="50">
        <v>207</v>
      </c>
      <c r="E65" s="50">
        <v>208</v>
      </c>
      <c r="F65" s="50">
        <v>183</v>
      </c>
      <c r="G65" s="11">
        <v>215</v>
      </c>
      <c r="H65" s="50">
        <v>136</v>
      </c>
      <c r="I65" s="50">
        <v>117</v>
      </c>
      <c r="J65" s="50"/>
      <c r="K65" s="50"/>
      <c r="L65" s="50"/>
      <c r="M65" s="11"/>
      <c r="N65" s="50"/>
      <c r="O65" s="50">
        <f>AVERAGE(C65:N65)</f>
        <v>182.42857142857142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115">
        <f t="shared" ref="C66" si="35">(C65-C64)</f>
        <v>-16.75</v>
      </c>
      <c r="D66" s="30">
        <f t="shared" ref="D66:I66" si="36">(D65-D64)</f>
        <v>-10.5</v>
      </c>
      <c r="E66" s="30">
        <f t="shared" si="36"/>
        <v>-12.75</v>
      </c>
      <c r="F66" s="30">
        <f t="shared" si="36"/>
        <v>-30</v>
      </c>
      <c r="G66" s="30">
        <f t="shared" si="36"/>
        <v>35</v>
      </c>
      <c r="H66" s="30">
        <f t="shared" si="36"/>
        <v>21</v>
      </c>
      <c r="I66" s="30">
        <f t="shared" si="36"/>
        <v>13</v>
      </c>
      <c r="J66" s="30"/>
      <c r="K66" s="30"/>
      <c r="L66" s="30"/>
      <c r="M66" s="30"/>
      <c r="N66" s="30"/>
      <c r="O66" s="115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-7.3545554335894617E-2</v>
      </c>
      <c r="D67" s="112">
        <f t="shared" si="37"/>
        <v>-4.8275862068965517E-2</v>
      </c>
      <c r="E67" s="112">
        <f t="shared" si="37"/>
        <v>-5.7757644394110984E-2</v>
      </c>
      <c r="F67" s="112">
        <f t="shared" si="37"/>
        <v>-0.14084507042253522</v>
      </c>
      <c r="G67" s="112">
        <f t="shared" si="37"/>
        <v>0.19444444444444445</v>
      </c>
      <c r="H67" s="112">
        <f t="shared" si="37"/>
        <v>0.18260869565217391</v>
      </c>
      <c r="I67" s="112">
        <f t="shared" ref="I67" si="38">I66/I64</f>
        <v>0.125</v>
      </c>
      <c r="J67" s="112"/>
      <c r="K67" s="112"/>
      <c r="L67" s="112"/>
      <c r="M67" s="112"/>
      <c r="N67" s="112"/>
      <c r="O67" s="18"/>
      <c r="Q67" s="88"/>
      <c r="R67" s="130"/>
    </row>
    <row r="68" spans="1:18" s="85" customFormat="1" ht="15" customHeight="1" x14ac:dyDescent="0.25">
      <c r="A68" s="79" t="s">
        <v>15</v>
      </c>
      <c r="C68" s="116">
        <f>C66</f>
        <v>-16.75</v>
      </c>
      <c r="D68" s="116">
        <f t="shared" ref="D68:I68" si="39">D66+C68</f>
        <v>-27.25</v>
      </c>
      <c r="E68" s="116">
        <f t="shared" si="39"/>
        <v>-40</v>
      </c>
      <c r="F68" s="116">
        <f t="shared" si="39"/>
        <v>-70</v>
      </c>
      <c r="G68" s="116">
        <f t="shared" si="39"/>
        <v>-35</v>
      </c>
      <c r="H68" s="116">
        <f t="shared" si="39"/>
        <v>-14</v>
      </c>
      <c r="I68" s="116">
        <f t="shared" si="39"/>
        <v>-1</v>
      </c>
      <c r="J68" s="116"/>
      <c r="K68" s="116"/>
      <c r="L68" s="116"/>
      <c r="M68" s="116"/>
      <c r="N68" s="116"/>
      <c r="O68" s="116"/>
      <c r="Q68" s="131"/>
      <c r="R68" s="132"/>
    </row>
    <row r="69" spans="1:18" ht="15" customHeight="1" x14ac:dyDescent="0.25">
      <c r="A69" s="72" t="s">
        <v>16</v>
      </c>
      <c r="C69" s="113">
        <f>C68/C64</f>
        <v>-7.3545554335894617E-2</v>
      </c>
      <c r="D69" s="113">
        <f>(D68)/SUM($C64:D64)</f>
        <v>-6.1201572150477258E-2</v>
      </c>
      <c r="E69" s="113">
        <f>(E68)/SUM($C64:E64)</f>
        <v>-6.006006006006006E-2</v>
      </c>
      <c r="F69" s="113">
        <f>(F68)/SUM($C64:F64)</f>
        <v>-7.9635949943117179E-2</v>
      </c>
      <c r="G69" s="113">
        <f>(G68)/SUM($C64:G64)</f>
        <v>-3.3050047214353166E-2</v>
      </c>
      <c r="H69" s="113">
        <f>(H68)/SUM($C64:H64)</f>
        <v>-1.192504258943782E-2</v>
      </c>
      <c r="I69" s="113">
        <f>(I68)/SUM($C64:I64)</f>
        <v>-7.8247261345852897E-4</v>
      </c>
      <c r="J69" s="113"/>
      <c r="K69" s="113"/>
      <c r="L69" s="113"/>
      <c r="M69" s="113"/>
      <c r="N69" s="113"/>
      <c r="O69" s="119"/>
      <c r="Q69" s="88"/>
      <c r="R69" s="130"/>
    </row>
    <row r="70" spans="1:18" ht="7.5" customHeight="1" x14ac:dyDescent="0.25"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Q70" s="88"/>
      <c r="R70" s="130"/>
    </row>
    <row r="71" spans="1:18" ht="15" customHeight="1" x14ac:dyDescent="0.25">
      <c r="A71" s="71" t="s">
        <v>24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Q71" s="88"/>
      <c r="R71" s="130"/>
    </row>
    <row r="72" spans="1:18" ht="15" customHeight="1" x14ac:dyDescent="0.25">
      <c r="A72" s="72">
        <v>2014</v>
      </c>
      <c r="C72" s="50">
        <v>186</v>
      </c>
      <c r="D72" s="50">
        <v>118</v>
      </c>
      <c r="E72" s="50">
        <v>110.75</v>
      </c>
      <c r="F72" s="50">
        <v>130</v>
      </c>
      <c r="G72" s="50">
        <v>125</v>
      </c>
      <c r="H72" s="50">
        <v>96.25</v>
      </c>
      <c r="I72" s="50">
        <v>111</v>
      </c>
      <c r="J72" s="50">
        <v>138</v>
      </c>
      <c r="K72" s="50">
        <v>182</v>
      </c>
      <c r="L72" s="50">
        <v>184</v>
      </c>
      <c r="M72" s="50">
        <v>176</v>
      </c>
      <c r="N72" s="50">
        <v>159</v>
      </c>
      <c r="O72" s="11">
        <f>AVERAGE(C72:I72)</f>
        <v>125.28571428571429</v>
      </c>
      <c r="Q72" s="129"/>
      <c r="R72" s="130"/>
    </row>
    <row r="73" spans="1:18" ht="15" customHeight="1" x14ac:dyDescent="0.25">
      <c r="A73" s="72">
        <v>2015</v>
      </c>
      <c r="C73" s="50">
        <v>170</v>
      </c>
      <c r="D73" s="50">
        <v>163</v>
      </c>
      <c r="E73" s="50">
        <v>204</v>
      </c>
      <c r="F73" s="50">
        <v>147</v>
      </c>
      <c r="G73" s="11">
        <v>153</v>
      </c>
      <c r="H73" s="50">
        <v>120</v>
      </c>
      <c r="I73" s="50">
        <v>85</v>
      </c>
      <c r="J73" s="50"/>
      <c r="K73" s="50"/>
      <c r="L73" s="50"/>
      <c r="M73" s="50"/>
      <c r="N73" s="50"/>
      <c r="O73" s="50">
        <f>AVERAGE(C73:N73)</f>
        <v>148.85714285714286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115">
        <f t="shared" ref="C74" si="40">(C73-C72)</f>
        <v>-16</v>
      </c>
      <c r="D74" s="30">
        <f t="shared" ref="D74:I74" si="41">(D73-D72)</f>
        <v>45</v>
      </c>
      <c r="E74" s="30">
        <f t="shared" si="41"/>
        <v>93.25</v>
      </c>
      <c r="F74" s="30">
        <f t="shared" si="41"/>
        <v>17</v>
      </c>
      <c r="G74" s="30">
        <f t="shared" si="41"/>
        <v>28</v>
      </c>
      <c r="H74" s="30">
        <f t="shared" si="41"/>
        <v>23.75</v>
      </c>
      <c r="I74" s="30">
        <f t="shared" si="41"/>
        <v>-26</v>
      </c>
      <c r="J74" s="30"/>
      <c r="K74" s="30"/>
      <c r="L74" s="30"/>
      <c r="M74" s="30"/>
      <c r="N74" s="30"/>
      <c r="O74" s="115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-8.6021505376344093E-2</v>
      </c>
      <c r="D75" s="112">
        <f t="shared" si="42"/>
        <v>0.38135593220338981</v>
      </c>
      <c r="E75" s="112">
        <f t="shared" si="42"/>
        <v>0.84198645598194133</v>
      </c>
      <c r="F75" s="112">
        <f t="shared" si="42"/>
        <v>0.13076923076923078</v>
      </c>
      <c r="G75" s="112">
        <f t="shared" si="42"/>
        <v>0.224</v>
      </c>
      <c r="H75" s="112">
        <f t="shared" si="42"/>
        <v>0.24675324675324675</v>
      </c>
      <c r="I75" s="112">
        <f t="shared" ref="I75" si="43">I74/I72</f>
        <v>-0.23423423423423423</v>
      </c>
      <c r="J75" s="112"/>
      <c r="K75" s="112"/>
      <c r="L75" s="112"/>
      <c r="M75" s="112"/>
      <c r="N75" s="112"/>
      <c r="O75" s="18"/>
      <c r="Q75" s="88"/>
      <c r="R75" s="130"/>
    </row>
    <row r="76" spans="1:18" s="85" customFormat="1" ht="15" customHeight="1" x14ac:dyDescent="0.25">
      <c r="A76" s="79" t="s">
        <v>15</v>
      </c>
      <c r="C76" s="116">
        <f>C74</f>
        <v>-16</v>
      </c>
      <c r="D76" s="116">
        <f t="shared" ref="D76:I76" si="44">D74+C76</f>
        <v>29</v>
      </c>
      <c r="E76" s="116">
        <f t="shared" si="44"/>
        <v>122.25</v>
      </c>
      <c r="F76" s="116">
        <f t="shared" si="44"/>
        <v>139.25</v>
      </c>
      <c r="G76" s="116">
        <f t="shared" si="44"/>
        <v>167.25</v>
      </c>
      <c r="H76" s="116">
        <f t="shared" si="44"/>
        <v>191</v>
      </c>
      <c r="I76" s="116">
        <f t="shared" si="44"/>
        <v>165</v>
      </c>
      <c r="J76" s="116"/>
      <c r="K76" s="116"/>
      <c r="L76" s="116"/>
      <c r="M76" s="116"/>
      <c r="N76" s="116"/>
      <c r="O76" s="116"/>
      <c r="Q76" s="131"/>
      <c r="R76" s="132"/>
    </row>
    <row r="77" spans="1:18" ht="15" customHeight="1" x14ac:dyDescent="0.25">
      <c r="A77" s="72" t="s">
        <v>16</v>
      </c>
      <c r="C77" s="113">
        <f>C76/C72</f>
        <v>-8.6021505376344093E-2</v>
      </c>
      <c r="D77" s="113">
        <f>(D76)/SUM($C72:D72)</f>
        <v>9.5394736842105268E-2</v>
      </c>
      <c r="E77" s="113">
        <f>(E76)/SUM($C72:E72)</f>
        <v>0.29475587703435807</v>
      </c>
      <c r="F77" s="113">
        <f>(F76)/SUM($C72:F72)</f>
        <v>0.25562184488297385</v>
      </c>
      <c r="G77" s="113">
        <f>(G76)/SUM($C72:G72)</f>
        <v>0.24972004479283313</v>
      </c>
      <c r="H77" s="113">
        <f>(H76)/SUM($C72:H72)</f>
        <v>0.24934725848563968</v>
      </c>
      <c r="I77" s="113">
        <f>(I76)/SUM($C72:I72)</f>
        <v>0.18814139110604333</v>
      </c>
      <c r="J77" s="113"/>
      <c r="K77" s="113"/>
      <c r="L77" s="113"/>
      <c r="M77" s="113"/>
      <c r="N77" s="113"/>
      <c r="O77" s="118"/>
      <c r="Q77" s="88"/>
      <c r="R77" s="130"/>
    </row>
    <row r="78" spans="1:18" ht="7.5" customHeight="1" x14ac:dyDescent="0.25"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Q78" s="88"/>
      <c r="R78" s="130"/>
    </row>
    <row r="79" spans="1:18" ht="15" customHeight="1" x14ac:dyDescent="0.25">
      <c r="A79" s="71" t="s">
        <v>25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Q79" s="88"/>
      <c r="R79" s="130"/>
    </row>
    <row r="80" spans="1:18" ht="15" customHeight="1" x14ac:dyDescent="0.25">
      <c r="A80" s="72">
        <v>2014</v>
      </c>
      <c r="C80" s="92">
        <v>1581</v>
      </c>
      <c r="D80" s="92">
        <v>1607</v>
      </c>
      <c r="E80" s="92">
        <v>1606</v>
      </c>
      <c r="F80" s="92">
        <v>1626</v>
      </c>
      <c r="G80" s="54">
        <v>1627</v>
      </c>
      <c r="H80" s="54">
        <v>1637</v>
      </c>
      <c r="I80" s="55">
        <v>1618</v>
      </c>
      <c r="J80" s="54">
        <v>1618</v>
      </c>
      <c r="K80" s="55">
        <v>1813</v>
      </c>
      <c r="L80" s="55">
        <v>1790</v>
      </c>
      <c r="M80" s="55">
        <v>1749</v>
      </c>
      <c r="N80" s="55">
        <v>1792</v>
      </c>
      <c r="O80" s="11">
        <f>AVERAGE(C80:I80)</f>
        <v>1614.5714285714287</v>
      </c>
      <c r="Q80" s="133"/>
      <c r="R80" s="130"/>
    </row>
    <row r="81" spans="1:18" ht="15" customHeight="1" x14ac:dyDescent="0.25">
      <c r="A81" s="72">
        <v>2015</v>
      </c>
      <c r="C81" s="92">
        <v>1929</v>
      </c>
      <c r="D81" s="137">
        <v>1941</v>
      </c>
      <c r="E81" s="92">
        <v>1821</v>
      </c>
      <c r="F81" s="92">
        <v>1810</v>
      </c>
      <c r="G81" s="54">
        <v>1714</v>
      </c>
      <c r="H81" s="54">
        <v>1686</v>
      </c>
      <c r="I81" s="55">
        <v>1442</v>
      </c>
      <c r="J81" s="54"/>
      <c r="K81" s="55"/>
      <c r="L81" s="55"/>
      <c r="M81" s="55"/>
      <c r="N81" s="55"/>
      <c r="O81" s="50">
        <f>AVERAGE(C81:N81)</f>
        <v>1763.2857142857142</v>
      </c>
      <c r="Q81" s="133"/>
      <c r="R81" s="130"/>
    </row>
    <row r="82" spans="1:18" ht="15" customHeight="1" x14ac:dyDescent="0.25">
      <c r="A82" s="72" t="s">
        <v>26</v>
      </c>
      <c r="C82" s="23">
        <f t="shared" ref="C82:H82" si="45">(C81+C73+C65)/C97</f>
        <v>0.84957705038617137</v>
      </c>
      <c r="D82" s="23">
        <f t="shared" si="45"/>
        <v>0.75399673735725936</v>
      </c>
      <c r="E82" s="23">
        <f t="shared" si="45"/>
        <v>0.81615497076023391</v>
      </c>
      <c r="F82" s="23">
        <f t="shared" si="45"/>
        <v>0.63463819691577694</v>
      </c>
      <c r="G82" s="23">
        <f t="shared" si="45"/>
        <v>0.738559772969138</v>
      </c>
      <c r="H82" s="23">
        <f t="shared" si="45"/>
        <v>0.73366074801662262</v>
      </c>
      <c r="I82" s="23">
        <f t="shared" ref="I82" si="46">(I81+I73+I65)/I97</f>
        <v>0.71138035482475115</v>
      </c>
      <c r="J82" s="23"/>
      <c r="K82" s="23"/>
      <c r="L82" s="23"/>
      <c r="M82" s="23"/>
      <c r="N82" s="23"/>
      <c r="O82" s="38"/>
      <c r="Q82" s="88"/>
    </row>
    <row r="83" spans="1:18" s="85" customFormat="1" ht="15" customHeight="1" x14ac:dyDescent="0.25">
      <c r="A83" s="79" t="s">
        <v>13</v>
      </c>
      <c r="B83" s="80"/>
      <c r="C83" s="115">
        <f t="shared" ref="C83" si="47">(C81-C80)</f>
        <v>348</v>
      </c>
      <c r="D83" s="115">
        <f t="shared" ref="D83:I83" si="48">(D81-D80)</f>
        <v>334</v>
      </c>
      <c r="E83" s="115">
        <f t="shared" si="48"/>
        <v>215</v>
      </c>
      <c r="F83" s="115">
        <f t="shared" si="48"/>
        <v>184</v>
      </c>
      <c r="G83" s="115">
        <f t="shared" si="48"/>
        <v>87</v>
      </c>
      <c r="H83" s="115">
        <f t="shared" si="48"/>
        <v>49</v>
      </c>
      <c r="I83" s="115">
        <f t="shared" si="48"/>
        <v>-176</v>
      </c>
      <c r="J83" s="115"/>
      <c r="K83" s="115"/>
      <c r="L83" s="115"/>
      <c r="M83" s="115"/>
      <c r="N83" s="115"/>
      <c r="O83" s="115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0.22011385199240988</v>
      </c>
      <c r="D84" s="112">
        <f t="shared" ref="D84:I84" si="50">D83/D80</f>
        <v>0.20784069695084006</v>
      </c>
      <c r="E84" s="112">
        <f t="shared" si="50"/>
        <v>0.13387297633872977</v>
      </c>
      <c r="F84" s="112">
        <f t="shared" si="50"/>
        <v>0.11316113161131611</v>
      </c>
      <c r="G84" s="112">
        <f t="shared" si="50"/>
        <v>5.3472649047326369E-2</v>
      </c>
      <c r="H84" s="112">
        <f t="shared" si="50"/>
        <v>2.9932803909590716E-2</v>
      </c>
      <c r="I84" s="112">
        <f t="shared" si="50"/>
        <v>-0.10877626699629171</v>
      </c>
      <c r="J84" s="112"/>
      <c r="K84" s="112"/>
      <c r="L84" s="112"/>
      <c r="M84" s="112"/>
      <c r="N84" s="112"/>
      <c r="O84" s="18"/>
    </row>
    <row r="85" spans="1:18" s="85" customFormat="1" ht="15" customHeight="1" x14ac:dyDescent="0.25">
      <c r="A85" s="79" t="s">
        <v>15</v>
      </c>
      <c r="C85" s="116">
        <f>C83</f>
        <v>348</v>
      </c>
      <c r="D85" s="116">
        <f t="shared" ref="D85:I85" si="51">D83+C85</f>
        <v>682</v>
      </c>
      <c r="E85" s="116">
        <f t="shared" si="51"/>
        <v>897</v>
      </c>
      <c r="F85" s="116">
        <f t="shared" si="51"/>
        <v>1081</v>
      </c>
      <c r="G85" s="116">
        <f t="shared" si="51"/>
        <v>1168</v>
      </c>
      <c r="H85" s="116">
        <f t="shared" si="51"/>
        <v>1217</v>
      </c>
      <c r="I85" s="116">
        <f t="shared" si="51"/>
        <v>1041</v>
      </c>
      <c r="J85" s="116"/>
      <c r="K85" s="116"/>
      <c r="L85" s="116"/>
      <c r="M85" s="116"/>
      <c r="N85" s="116"/>
      <c r="O85" s="116"/>
      <c r="R85" s="79"/>
    </row>
    <row r="86" spans="1:18" ht="15" customHeight="1" x14ac:dyDescent="0.25">
      <c r="A86" s="72" t="s">
        <v>16</v>
      </c>
      <c r="C86" s="113">
        <f>C85/C80</f>
        <v>0.22011385199240988</v>
      </c>
      <c r="D86" s="113">
        <f>(D85)/SUM($C80:D80)</f>
        <v>0.21392722710163112</v>
      </c>
      <c r="E86" s="113">
        <f>(E85)/SUM($C80:E80)</f>
        <v>0.18710888610763454</v>
      </c>
      <c r="F86" s="113">
        <f>(F85)/SUM($C80:F80)</f>
        <v>0.16838006230529595</v>
      </c>
      <c r="G86" s="113">
        <f>(G85)/SUM($C80:G80)</f>
        <v>0.14514725984839069</v>
      </c>
      <c r="H86" s="113">
        <f>(H85)/SUM($C80:H80)</f>
        <v>0.12567121024370095</v>
      </c>
      <c r="I86" s="113">
        <f>(I85)/SUM($C80:I80)</f>
        <v>9.2107591576712083E-2</v>
      </c>
      <c r="J86" s="113"/>
      <c r="K86" s="113"/>
      <c r="L86" s="113"/>
      <c r="M86" s="113"/>
      <c r="N86" s="113"/>
      <c r="O86" s="119"/>
    </row>
    <row r="88" spans="1:18" ht="15.75" customHeight="1" x14ac:dyDescent="0.25">
      <c r="A88" s="71" t="s">
        <v>27</v>
      </c>
      <c r="R88" s="83"/>
    </row>
    <row r="89" spans="1:18" ht="15.75" customHeight="1" x14ac:dyDescent="0.25">
      <c r="A89" s="72">
        <v>2014</v>
      </c>
      <c r="C89" s="89">
        <v>10</v>
      </c>
      <c r="D89" s="89">
        <v>13</v>
      </c>
      <c r="E89" s="89">
        <v>27</v>
      </c>
      <c r="F89" s="89">
        <v>23</v>
      </c>
      <c r="G89" s="10">
        <v>15</v>
      </c>
      <c r="H89" s="84">
        <v>19</v>
      </c>
      <c r="I89" s="84">
        <v>12</v>
      </c>
      <c r="J89" s="84">
        <v>26</v>
      </c>
      <c r="K89" s="84">
        <v>15</v>
      </c>
      <c r="L89" s="84">
        <v>20</v>
      </c>
      <c r="M89" s="84">
        <v>15</v>
      </c>
      <c r="N89" s="84">
        <v>12</v>
      </c>
      <c r="O89" s="98">
        <f>SUM(C89:I89)</f>
        <v>119</v>
      </c>
      <c r="P89" s="90"/>
      <c r="Q89" s="84">
        <f>SUM(C89:N89)</f>
        <v>207</v>
      </c>
      <c r="R89" s="83"/>
    </row>
    <row r="90" spans="1:18" ht="15.75" customHeight="1" x14ac:dyDescent="0.25">
      <c r="A90" s="72">
        <v>2015</v>
      </c>
      <c r="C90" s="89">
        <v>18</v>
      </c>
      <c r="D90" s="89">
        <v>17</v>
      </c>
      <c r="E90" s="89">
        <v>27</v>
      </c>
      <c r="F90" s="89">
        <v>18</v>
      </c>
      <c r="G90" s="10">
        <v>19</v>
      </c>
      <c r="H90" s="10">
        <v>19</v>
      </c>
      <c r="I90" s="84">
        <v>7</v>
      </c>
      <c r="J90" s="84"/>
      <c r="K90" s="84"/>
      <c r="L90" s="84"/>
      <c r="M90" s="84"/>
      <c r="N90" s="84"/>
      <c r="O90" s="98">
        <f>SUM(C90:N90)</f>
        <v>125</v>
      </c>
      <c r="Q90" s="84">
        <f>SUM(C90:N90)</f>
        <v>125</v>
      </c>
      <c r="R90" s="83"/>
    </row>
    <row r="91" spans="1:18" ht="15.75" customHeight="1" x14ac:dyDescent="0.25">
      <c r="A91" s="79" t="s">
        <v>13</v>
      </c>
      <c r="B91" s="80"/>
      <c r="C91" s="115">
        <f t="shared" ref="C91:H91" si="52">(C90-C89)</f>
        <v>8</v>
      </c>
      <c r="D91" s="30">
        <f t="shared" si="52"/>
        <v>4</v>
      </c>
      <c r="E91" s="30">
        <f t="shared" si="52"/>
        <v>0</v>
      </c>
      <c r="F91" s="30">
        <f t="shared" si="52"/>
        <v>-5</v>
      </c>
      <c r="G91" s="30">
        <f t="shared" si="52"/>
        <v>4</v>
      </c>
      <c r="H91" s="30">
        <f t="shared" si="52"/>
        <v>0</v>
      </c>
      <c r="I91" s="30">
        <f t="shared" ref="I91" si="53">(I90-I89)</f>
        <v>-5</v>
      </c>
      <c r="J91" s="115"/>
      <c r="K91" s="115"/>
      <c r="L91" s="115"/>
      <c r="M91" s="115"/>
      <c r="N91" s="115"/>
      <c r="O91" s="77"/>
      <c r="P91" s="85"/>
      <c r="Q91" s="85"/>
      <c r="R91" s="85"/>
    </row>
    <row r="92" spans="1:18" ht="15.75" customHeight="1" x14ac:dyDescent="0.25">
      <c r="A92" s="72" t="s">
        <v>14</v>
      </c>
      <c r="B92" s="70"/>
      <c r="C92" s="112">
        <f t="shared" ref="C92:H92" si="54">C91/C89</f>
        <v>0.8</v>
      </c>
      <c r="D92" s="112">
        <f t="shared" si="54"/>
        <v>0.30769230769230771</v>
      </c>
      <c r="E92" s="112">
        <f t="shared" si="54"/>
        <v>0</v>
      </c>
      <c r="F92" s="112">
        <f t="shared" si="54"/>
        <v>-0.21739130434782608</v>
      </c>
      <c r="G92" s="112">
        <f t="shared" si="54"/>
        <v>0.26666666666666666</v>
      </c>
      <c r="H92" s="112">
        <f t="shared" si="54"/>
        <v>0</v>
      </c>
      <c r="I92" s="112">
        <f t="shared" ref="I92" si="55">I91/I89</f>
        <v>-0.41666666666666669</v>
      </c>
      <c r="J92" s="112"/>
      <c r="K92" s="112"/>
      <c r="L92" s="112"/>
      <c r="M92" s="112"/>
      <c r="N92" s="112"/>
      <c r="O92" s="73"/>
      <c r="R92" s="83"/>
    </row>
    <row r="93" spans="1:18" ht="15.75" customHeight="1" x14ac:dyDescent="0.25">
      <c r="A93" s="79" t="s">
        <v>15</v>
      </c>
      <c r="B93" s="85"/>
      <c r="C93" s="116">
        <f>C91</f>
        <v>8</v>
      </c>
      <c r="D93" s="116">
        <f t="shared" ref="D93:I93" si="56">D91+C93</f>
        <v>12</v>
      </c>
      <c r="E93" s="116">
        <f t="shared" si="56"/>
        <v>12</v>
      </c>
      <c r="F93" s="116">
        <f t="shared" si="56"/>
        <v>7</v>
      </c>
      <c r="G93" s="116">
        <f t="shared" si="56"/>
        <v>11</v>
      </c>
      <c r="H93" s="116">
        <f t="shared" si="56"/>
        <v>11</v>
      </c>
      <c r="I93" s="116">
        <f t="shared" si="56"/>
        <v>6</v>
      </c>
      <c r="J93" s="116"/>
      <c r="K93" s="116"/>
      <c r="L93" s="116"/>
      <c r="M93" s="116"/>
      <c r="N93" s="116"/>
      <c r="O93" s="78"/>
      <c r="P93" s="85"/>
      <c r="Q93" s="85"/>
      <c r="R93" s="85"/>
    </row>
    <row r="94" spans="1:18" ht="15.75" customHeight="1" x14ac:dyDescent="0.25">
      <c r="A94" s="72" t="s">
        <v>16</v>
      </c>
      <c r="C94" s="113">
        <f>C93/C89</f>
        <v>0.8</v>
      </c>
      <c r="D94" s="113">
        <f>(D93)/SUM($C89:D89)</f>
        <v>0.52173913043478259</v>
      </c>
      <c r="E94" s="113">
        <f>(E93)/SUM($C89:E89)</f>
        <v>0.24</v>
      </c>
      <c r="F94" s="113">
        <f>(F93)/SUM($C89:F89)</f>
        <v>9.5890410958904104E-2</v>
      </c>
      <c r="G94" s="113">
        <f>(G93)/SUM($C89:G89)</f>
        <v>0.125</v>
      </c>
      <c r="H94" s="113">
        <f>(H93)/SUM($C89:H89)</f>
        <v>0.10280373831775701</v>
      </c>
      <c r="I94" s="113">
        <f>(I93)/SUM($C89:I89)</f>
        <v>5.0420168067226892E-2</v>
      </c>
      <c r="J94" s="113"/>
      <c r="K94" s="113"/>
      <c r="L94" s="113"/>
      <c r="M94" s="113"/>
      <c r="N94" s="113"/>
      <c r="O94" s="122"/>
      <c r="R94" s="83"/>
    </row>
    <row r="97" spans="3:17" ht="12.75" customHeight="1" x14ac:dyDescent="0.25">
      <c r="C97" s="111">
        <v>2719</v>
      </c>
      <c r="D97" s="111">
        <v>3065</v>
      </c>
      <c r="E97" s="111">
        <v>2736</v>
      </c>
      <c r="F97" s="84">
        <v>3372</v>
      </c>
      <c r="G97" s="89">
        <v>2819</v>
      </c>
      <c r="H97" s="10">
        <v>2647</v>
      </c>
      <c r="I97" s="111">
        <v>2311</v>
      </c>
      <c r="J97" s="91"/>
      <c r="K97" s="111"/>
      <c r="L97" s="91"/>
      <c r="M97" s="111"/>
      <c r="N97" s="111"/>
      <c r="Q97" s="83" t="s">
        <v>47</v>
      </c>
    </row>
  </sheetData>
  <mergeCells count="1">
    <mergeCell ref="C4:O4"/>
  </mergeCells>
  <conditionalFormatting sqref="C11">
    <cfRule type="cellIs" dxfId="1761" priority="280" operator="lessThan">
      <formula>0</formula>
    </cfRule>
  </conditionalFormatting>
  <conditionalFormatting sqref="J11">
    <cfRule type="cellIs" dxfId="1760" priority="279" operator="lessThan">
      <formula>0</formula>
    </cfRule>
  </conditionalFormatting>
  <conditionalFormatting sqref="C19">
    <cfRule type="cellIs" dxfId="1759" priority="278" operator="lessThan">
      <formula>0</formula>
    </cfRule>
  </conditionalFormatting>
  <conditionalFormatting sqref="J19">
    <cfRule type="cellIs" dxfId="1758" priority="277" operator="lessThan">
      <formula>0</formula>
    </cfRule>
  </conditionalFormatting>
  <conditionalFormatting sqref="C35">
    <cfRule type="cellIs" dxfId="1757" priority="276" operator="lessThan">
      <formula>0</formula>
    </cfRule>
  </conditionalFormatting>
  <conditionalFormatting sqref="J35">
    <cfRule type="cellIs" dxfId="1756" priority="275" operator="lessThan">
      <formula>0</formula>
    </cfRule>
  </conditionalFormatting>
  <conditionalFormatting sqref="C43">
    <cfRule type="cellIs" dxfId="1755" priority="274" operator="lessThan">
      <formula>0</formula>
    </cfRule>
  </conditionalFormatting>
  <conditionalFormatting sqref="J43">
    <cfRule type="cellIs" dxfId="1754" priority="273" operator="lessThan">
      <formula>0</formula>
    </cfRule>
  </conditionalFormatting>
  <conditionalFormatting sqref="C51">
    <cfRule type="cellIs" dxfId="1753" priority="272" operator="lessThan">
      <formula>0</formula>
    </cfRule>
  </conditionalFormatting>
  <conditionalFormatting sqref="J51">
    <cfRule type="cellIs" dxfId="1752" priority="271" operator="lessThan">
      <formula>0</formula>
    </cfRule>
  </conditionalFormatting>
  <conditionalFormatting sqref="C59">
    <cfRule type="cellIs" dxfId="1751" priority="270" operator="lessThan">
      <formula>0</formula>
    </cfRule>
  </conditionalFormatting>
  <conditionalFormatting sqref="J59">
    <cfRule type="cellIs" dxfId="1750" priority="269" operator="lessThan">
      <formula>0</formula>
    </cfRule>
  </conditionalFormatting>
  <conditionalFormatting sqref="C67">
    <cfRule type="cellIs" dxfId="1749" priority="268" operator="lessThan">
      <formula>0</formula>
    </cfRule>
  </conditionalFormatting>
  <conditionalFormatting sqref="J67">
    <cfRule type="cellIs" dxfId="1748" priority="267" operator="lessThan">
      <formula>0</formula>
    </cfRule>
  </conditionalFormatting>
  <conditionalFormatting sqref="C75">
    <cfRule type="cellIs" dxfId="1747" priority="266" operator="lessThan">
      <formula>0</formula>
    </cfRule>
  </conditionalFormatting>
  <conditionalFormatting sqref="J75">
    <cfRule type="cellIs" dxfId="1746" priority="265" operator="lessThan">
      <formula>0</formula>
    </cfRule>
  </conditionalFormatting>
  <conditionalFormatting sqref="C92">
    <cfRule type="cellIs" dxfId="1745" priority="264" operator="lessThan">
      <formula>0</formula>
    </cfRule>
  </conditionalFormatting>
  <conditionalFormatting sqref="J92">
    <cfRule type="cellIs" dxfId="1744" priority="263" operator="lessThan">
      <formula>0</formula>
    </cfRule>
  </conditionalFormatting>
  <conditionalFormatting sqref="C84">
    <cfRule type="cellIs" dxfId="1743" priority="262" operator="lessThan">
      <formula>0</formula>
    </cfRule>
  </conditionalFormatting>
  <conditionalFormatting sqref="J84">
    <cfRule type="cellIs" dxfId="1742" priority="261" operator="lessThan">
      <formula>0</formula>
    </cfRule>
  </conditionalFormatting>
  <conditionalFormatting sqref="C84">
    <cfRule type="cellIs" dxfId="1741" priority="260" operator="lessThan">
      <formula>0</formula>
    </cfRule>
  </conditionalFormatting>
  <conditionalFormatting sqref="J84">
    <cfRule type="cellIs" dxfId="1740" priority="259" operator="lessThan">
      <formula>0</formula>
    </cfRule>
  </conditionalFormatting>
  <conditionalFormatting sqref="J84">
    <cfRule type="cellIs" dxfId="1739" priority="258" operator="lessThan">
      <formula>0</formula>
    </cfRule>
  </conditionalFormatting>
  <conditionalFormatting sqref="C13">
    <cfRule type="cellIs" dxfId="1738" priority="257" operator="lessThan">
      <formula>0</formula>
    </cfRule>
  </conditionalFormatting>
  <conditionalFormatting sqref="J13">
    <cfRule type="cellIs" dxfId="1737" priority="256" operator="lessThan">
      <formula>0</formula>
    </cfRule>
  </conditionalFormatting>
  <conditionalFormatting sqref="C21">
    <cfRule type="cellIs" dxfId="1736" priority="255" operator="lessThan">
      <formula>0</formula>
    </cfRule>
  </conditionalFormatting>
  <conditionalFormatting sqref="J21">
    <cfRule type="cellIs" dxfId="1735" priority="254" operator="lessThan">
      <formula>0</formula>
    </cfRule>
  </conditionalFormatting>
  <conditionalFormatting sqref="C37">
    <cfRule type="cellIs" dxfId="1734" priority="253" operator="lessThan">
      <formula>0</formula>
    </cfRule>
  </conditionalFormatting>
  <conditionalFormatting sqref="J37">
    <cfRule type="cellIs" dxfId="1733" priority="252" operator="lessThan">
      <formula>0</formula>
    </cfRule>
  </conditionalFormatting>
  <conditionalFormatting sqref="C45">
    <cfRule type="cellIs" dxfId="1732" priority="251" operator="lessThan">
      <formula>0</formula>
    </cfRule>
  </conditionalFormatting>
  <conditionalFormatting sqref="J45">
    <cfRule type="cellIs" dxfId="1731" priority="250" operator="lessThan">
      <formula>0</formula>
    </cfRule>
  </conditionalFormatting>
  <conditionalFormatting sqref="C53">
    <cfRule type="cellIs" dxfId="1730" priority="249" operator="lessThan">
      <formula>0</formula>
    </cfRule>
  </conditionalFormatting>
  <conditionalFormatting sqref="J53">
    <cfRule type="cellIs" dxfId="1729" priority="248" operator="lessThan">
      <formula>0</formula>
    </cfRule>
  </conditionalFormatting>
  <conditionalFormatting sqref="C61">
    <cfRule type="cellIs" dxfId="1728" priority="247" operator="lessThan">
      <formula>0</formula>
    </cfRule>
  </conditionalFormatting>
  <conditionalFormatting sqref="J61">
    <cfRule type="cellIs" dxfId="1727" priority="246" operator="lessThan">
      <formula>0</formula>
    </cfRule>
  </conditionalFormatting>
  <conditionalFormatting sqref="C69">
    <cfRule type="cellIs" dxfId="1726" priority="245" operator="lessThan">
      <formula>0</formula>
    </cfRule>
  </conditionalFormatting>
  <conditionalFormatting sqref="J69">
    <cfRule type="cellIs" dxfId="1725" priority="244" operator="lessThan">
      <formula>0</formula>
    </cfRule>
  </conditionalFormatting>
  <conditionalFormatting sqref="C77">
    <cfRule type="cellIs" dxfId="1724" priority="243" operator="lessThan">
      <formula>0</formula>
    </cfRule>
  </conditionalFormatting>
  <conditionalFormatting sqref="J77">
    <cfRule type="cellIs" dxfId="1723" priority="242" operator="lessThan">
      <formula>0</formula>
    </cfRule>
  </conditionalFormatting>
  <conditionalFormatting sqref="C94">
    <cfRule type="cellIs" dxfId="1722" priority="241" operator="lessThan">
      <formula>0</formula>
    </cfRule>
  </conditionalFormatting>
  <conditionalFormatting sqref="J94">
    <cfRule type="cellIs" dxfId="1721" priority="240" operator="lessThan">
      <formula>0</formula>
    </cfRule>
  </conditionalFormatting>
  <conditionalFormatting sqref="C86 J86">
    <cfRule type="cellIs" dxfId="1720" priority="239" operator="lessThan">
      <formula>0</formula>
    </cfRule>
  </conditionalFormatting>
  <conditionalFormatting sqref="K92">
    <cfRule type="cellIs" dxfId="1719" priority="238" operator="lessThan">
      <formula>0</formula>
    </cfRule>
  </conditionalFormatting>
  <conditionalFormatting sqref="K94">
    <cfRule type="cellIs" dxfId="1718" priority="237" operator="lessThan">
      <formula>0</formula>
    </cfRule>
  </conditionalFormatting>
  <conditionalFormatting sqref="K11">
    <cfRule type="cellIs" dxfId="1717" priority="236" operator="lessThan">
      <formula>0</formula>
    </cfRule>
  </conditionalFormatting>
  <conditionalFormatting sqref="K13">
    <cfRule type="cellIs" dxfId="1716" priority="235" operator="lessThan">
      <formula>0</formula>
    </cfRule>
  </conditionalFormatting>
  <conditionalFormatting sqref="K19">
    <cfRule type="cellIs" dxfId="1715" priority="234" operator="lessThan">
      <formula>0</formula>
    </cfRule>
  </conditionalFormatting>
  <conditionalFormatting sqref="K21">
    <cfRule type="cellIs" dxfId="1714" priority="233" operator="lessThan">
      <formula>0</formula>
    </cfRule>
  </conditionalFormatting>
  <conditionalFormatting sqref="K35">
    <cfRule type="cellIs" dxfId="1713" priority="232" operator="lessThan">
      <formula>0</formula>
    </cfRule>
  </conditionalFormatting>
  <conditionalFormatting sqref="K37">
    <cfRule type="cellIs" dxfId="1712" priority="231" operator="lessThan">
      <formula>0</formula>
    </cfRule>
  </conditionalFormatting>
  <conditionalFormatting sqref="K43">
    <cfRule type="cellIs" dxfId="1711" priority="230" operator="lessThan">
      <formula>0</formula>
    </cfRule>
  </conditionalFormatting>
  <conditionalFormatting sqref="K45">
    <cfRule type="cellIs" dxfId="1710" priority="229" operator="lessThan">
      <formula>0</formula>
    </cfRule>
  </conditionalFormatting>
  <conditionalFormatting sqref="K59">
    <cfRule type="cellIs" dxfId="1709" priority="228" operator="lessThan">
      <formula>0</formula>
    </cfRule>
  </conditionalFormatting>
  <conditionalFormatting sqref="K61">
    <cfRule type="cellIs" dxfId="1708" priority="227" operator="lessThan">
      <formula>0</formula>
    </cfRule>
  </conditionalFormatting>
  <conditionalFormatting sqref="K67">
    <cfRule type="cellIs" dxfId="1707" priority="226" operator="lessThan">
      <formula>0</formula>
    </cfRule>
  </conditionalFormatting>
  <conditionalFormatting sqref="K69">
    <cfRule type="cellIs" dxfId="1706" priority="225" operator="lessThan">
      <formula>0</formula>
    </cfRule>
  </conditionalFormatting>
  <conditionalFormatting sqref="K75">
    <cfRule type="cellIs" dxfId="1705" priority="224" operator="lessThan">
      <formula>0</formula>
    </cfRule>
  </conditionalFormatting>
  <conditionalFormatting sqref="K77">
    <cfRule type="cellIs" dxfId="1704" priority="223" operator="lessThan">
      <formula>0</formula>
    </cfRule>
  </conditionalFormatting>
  <conditionalFormatting sqref="K84">
    <cfRule type="cellIs" dxfId="1703" priority="222" operator="lessThan">
      <formula>0</formula>
    </cfRule>
  </conditionalFormatting>
  <conditionalFormatting sqref="K84">
    <cfRule type="cellIs" dxfId="1702" priority="221" operator="lessThan">
      <formula>0</formula>
    </cfRule>
  </conditionalFormatting>
  <conditionalFormatting sqref="K84">
    <cfRule type="cellIs" dxfId="1701" priority="220" operator="lessThan">
      <formula>0</formula>
    </cfRule>
  </conditionalFormatting>
  <conditionalFormatting sqref="K86">
    <cfRule type="cellIs" dxfId="1700" priority="219" operator="lessThan">
      <formula>0</formula>
    </cfRule>
  </conditionalFormatting>
  <conditionalFormatting sqref="K51">
    <cfRule type="cellIs" dxfId="1699" priority="218" operator="lessThan">
      <formula>0</formula>
    </cfRule>
  </conditionalFormatting>
  <conditionalFormatting sqref="K53">
    <cfRule type="cellIs" dxfId="1698" priority="217" operator="lessThan">
      <formula>0</formula>
    </cfRule>
  </conditionalFormatting>
  <conditionalFormatting sqref="C27">
    <cfRule type="cellIs" dxfId="1697" priority="216" operator="lessThan">
      <formula>0</formula>
    </cfRule>
  </conditionalFormatting>
  <conditionalFormatting sqref="J27">
    <cfRule type="cellIs" dxfId="1696" priority="215" operator="lessThan">
      <formula>0</formula>
    </cfRule>
  </conditionalFormatting>
  <conditionalFormatting sqref="C29">
    <cfRule type="cellIs" dxfId="1695" priority="214" operator="lessThan">
      <formula>0</formula>
    </cfRule>
  </conditionalFormatting>
  <conditionalFormatting sqref="J29">
    <cfRule type="cellIs" dxfId="1694" priority="213" operator="lessThan">
      <formula>0</formula>
    </cfRule>
  </conditionalFormatting>
  <conditionalFormatting sqref="K27">
    <cfRule type="cellIs" dxfId="1693" priority="212" operator="lessThan">
      <formula>0</formula>
    </cfRule>
  </conditionalFormatting>
  <conditionalFormatting sqref="K29">
    <cfRule type="cellIs" dxfId="1692" priority="211" operator="lessThan">
      <formula>0</formula>
    </cfRule>
  </conditionalFormatting>
  <conditionalFormatting sqref="L43">
    <cfRule type="cellIs" dxfId="1691" priority="210" operator="lessThan">
      <formula>0</formula>
    </cfRule>
  </conditionalFormatting>
  <conditionalFormatting sqref="L45">
    <cfRule type="cellIs" dxfId="1690" priority="209" operator="lessThan">
      <formula>0</formula>
    </cfRule>
  </conditionalFormatting>
  <conditionalFormatting sqref="L35">
    <cfRule type="cellIs" dxfId="1689" priority="208" operator="lessThan">
      <formula>0</formula>
    </cfRule>
  </conditionalFormatting>
  <conditionalFormatting sqref="L37">
    <cfRule type="cellIs" dxfId="1688" priority="207" operator="lessThan">
      <formula>0</formula>
    </cfRule>
  </conditionalFormatting>
  <conditionalFormatting sqref="L27">
    <cfRule type="cellIs" dxfId="1687" priority="206" operator="lessThan">
      <formula>0</formula>
    </cfRule>
  </conditionalFormatting>
  <conditionalFormatting sqref="L29">
    <cfRule type="cellIs" dxfId="1686" priority="205" operator="lessThan">
      <formula>0</formula>
    </cfRule>
  </conditionalFormatting>
  <conditionalFormatting sqref="L19">
    <cfRule type="cellIs" dxfId="1685" priority="204" operator="lessThan">
      <formula>0</formula>
    </cfRule>
  </conditionalFormatting>
  <conditionalFormatting sqref="L21">
    <cfRule type="cellIs" dxfId="1684" priority="203" operator="lessThan">
      <formula>0</formula>
    </cfRule>
  </conditionalFormatting>
  <conditionalFormatting sqref="L11">
    <cfRule type="cellIs" dxfId="1683" priority="202" operator="lessThan">
      <formula>0</formula>
    </cfRule>
  </conditionalFormatting>
  <conditionalFormatting sqref="L13">
    <cfRule type="cellIs" dxfId="1682" priority="201" operator="lessThan">
      <formula>0</formula>
    </cfRule>
  </conditionalFormatting>
  <conditionalFormatting sqref="L51">
    <cfRule type="cellIs" dxfId="1681" priority="200" operator="lessThan">
      <formula>0</formula>
    </cfRule>
  </conditionalFormatting>
  <conditionalFormatting sqref="L53">
    <cfRule type="cellIs" dxfId="1680" priority="199" operator="lessThan">
      <formula>0</formula>
    </cfRule>
  </conditionalFormatting>
  <conditionalFormatting sqref="L59">
    <cfRule type="cellIs" dxfId="1679" priority="198" operator="lessThan">
      <formula>0</formula>
    </cfRule>
  </conditionalFormatting>
  <conditionalFormatting sqref="L61">
    <cfRule type="cellIs" dxfId="1678" priority="197" operator="lessThan">
      <formula>0</formula>
    </cfRule>
  </conditionalFormatting>
  <conditionalFormatting sqref="L67">
    <cfRule type="cellIs" dxfId="1677" priority="196" operator="lessThan">
      <formula>0</formula>
    </cfRule>
  </conditionalFormatting>
  <conditionalFormatting sqref="L69">
    <cfRule type="cellIs" dxfId="1676" priority="195" operator="lessThan">
      <formula>0</formula>
    </cfRule>
  </conditionalFormatting>
  <conditionalFormatting sqref="L75">
    <cfRule type="cellIs" dxfId="1675" priority="194" operator="lessThan">
      <formula>0</formula>
    </cfRule>
  </conditionalFormatting>
  <conditionalFormatting sqref="L77">
    <cfRule type="cellIs" dxfId="1674" priority="193" operator="lessThan">
      <formula>0</formula>
    </cfRule>
  </conditionalFormatting>
  <conditionalFormatting sqref="L84">
    <cfRule type="cellIs" dxfId="1673" priority="192" operator="lessThan">
      <formula>0</formula>
    </cfRule>
  </conditionalFormatting>
  <conditionalFormatting sqref="L84">
    <cfRule type="cellIs" dxfId="1672" priority="191" operator="lessThan">
      <formula>0</formula>
    </cfRule>
  </conditionalFormatting>
  <conditionalFormatting sqref="L84">
    <cfRule type="cellIs" dxfId="1671" priority="190" operator="lessThan">
      <formula>0</formula>
    </cfRule>
  </conditionalFormatting>
  <conditionalFormatting sqref="L86">
    <cfRule type="cellIs" dxfId="1670" priority="189" operator="lessThan">
      <formula>0</formula>
    </cfRule>
  </conditionalFormatting>
  <conditionalFormatting sqref="L92">
    <cfRule type="cellIs" dxfId="1669" priority="188" operator="lessThan">
      <formula>0</formula>
    </cfRule>
  </conditionalFormatting>
  <conditionalFormatting sqref="L94">
    <cfRule type="cellIs" dxfId="1668" priority="187" operator="lessThan">
      <formula>0</formula>
    </cfRule>
  </conditionalFormatting>
  <conditionalFormatting sqref="M43">
    <cfRule type="cellIs" dxfId="1667" priority="186" operator="lessThan">
      <formula>0</formula>
    </cfRule>
  </conditionalFormatting>
  <conditionalFormatting sqref="M45">
    <cfRule type="cellIs" dxfId="1666" priority="185" operator="lessThan">
      <formula>0</formula>
    </cfRule>
  </conditionalFormatting>
  <conditionalFormatting sqref="M35">
    <cfRule type="cellIs" dxfId="1665" priority="184" operator="lessThan">
      <formula>0</formula>
    </cfRule>
  </conditionalFormatting>
  <conditionalFormatting sqref="M37">
    <cfRule type="cellIs" dxfId="1664" priority="183" operator="lessThan">
      <formula>0</formula>
    </cfRule>
  </conditionalFormatting>
  <conditionalFormatting sqref="M27">
    <cfRule type="cellIs" dxfId="1663" priority="182" operator="lessThan">
      <formula>0</formula>
    </cfRule>
  </conditionalFormatting>
  <conditionalFormatting sqref="M29">
    <cfRule type="cellIs" dxfId="1662" priority="181" operator="lessThan">
      <formula>0</formula>
    </cfRule>
  </conditionalFormatting>
  <conditionalFormatting sqref="M19">
    <cfRule type="cellIs" dxfId="1661" priority="180" operator="lessThan">
      <formula>0</formula>
    </cfRule>
  </conditionalFormatting>
  <conditionalFormatting sqref="M21">
    <cfRule type="cellIs" dxfId="1660" priority="179" operator="lessThan">
      <formula>0</formula>
    </cfRule>
  </conditionalFormatting>
  <conditionalFormatting sqref="M11">
    <cfRule type="cellIs" dxfId="1659" priority="178" operator="lessThan">
      <formula>0</formula>
    </cfRule>
  </conditionalFormatting>
  <conditionalFormatting sqref="M13">
    <cfRule type="cellIs" dxfId="1658" priority="177" operator="lessThan">
      <formula>0</formula>
    </cfRule>
  </conditionalFormatting>
  <conditionalFormatting sqref="M67">
    <cfRule type="cellIs" dxfId="1657" priority="176" operator="lessThan">
      <formula>0</formula>
    </cfRule>
  </conditionalFormatting>
  <conditionalFormatting sqref="M69">
    <cfRule type="cellIs" dxfId="1656" priority="175" operator="lessThan">
      <formula>0</formula>
    </cfRule>
  </conditionalFormatting>
  <conditionalFormatting sqref="M75">
    <cfRule type="cellIs" dxfId="1655" priority="174" operator="lessThan">
      <formula>0</formula>
    </cfRule>
  </conditionalFormatting>
  <conditionalFormatting sqref="M77">
    <cfRule type="cellIs" dxfId="1654" priority="173" operator="lessThan">
      <formula>0</formula>
    </cfRule>
  </conditionalFormatting>
  <conditionalFormatting sqref="M59">
    <cfRule type="cellIs" dxfId="1653" priority="172" operator="lessThan">
      <formula>0</formula>
    </cfRule>
  </conditionalFormatting>
  <conditionalFormatting sqref="M61">
    <cfRule type="cellIs" dxfId="1652" priority="171" operator="lessThan">
      <formula>0</formula>
    </cfRule>
  </conditionalFormatting>
  <conditionalFormatting sqref="M51">
    <cfRule type="cellIs" dxfId="1651" priority="170" operator="lessThan">
      <formula>0</formula>
    </cfRule>
  </conditionalFormatting>
  <conditionalFormatting sqref="M53">
    <cfRule type="cellIs" dxfId="1650" priority="169" operator="lessThan">
      <formula>0</formula>
    </cfRule>
  </conditionalFormatting>
  <conditionalFormatting sqref="M84">
    <cfRule type="cellIs" dxfId="1649" priority="168" operator="lessThan">
      <formula>0</formula>
    </cfRule>
  </conditionalFormatting>
  <conditionalFormatting sqref="M84">
    <cfRule type="cellIs" dxfId="1648" priority="167" operator="lessThan">
      <formula>0</formula>
    </cfRule>
  </conditionalFormatting>
  <conditionalFormatting sqref="M84">
    <cfRule type="cellIs" dxfId="1647" priority="166" operator="lessThan">
      <formula>0</formula>
    </cfRule>
  </conditionalFormatting>
  <conditionalFormatting sqref="M86">
    <cfRule type="cellIs" dxfId="1646" priority="165" operator="lessThan">
      <formula>0</formula>
    </cfRule>
  </conditionalFormatting>
  <conditionalFormatting sqref="M92">
    <cfRule type="cellIs" dxfId="1645" priority="164" operator="lessThan">
      <formula>0</formula>
    </cfRule>
  </conditionalFormatting>
  <conditionalFormatting sqref="M94">
    <cfRule type="cellIs" dxfId="1644" priority="163" operator="lessThan">
      <formula>0</formula>
    </cfRule>
  </conditionalFormatting>
  <conditionalFormatting sqref="N11">
    <cfRule type="cellIs" dxfId="1643" priority="162" operator="lessThan">
      <formula>0</formula>
    </cfRule>
  </conditionalFormatting>
  <conditionalFormatting sqref="N13">
    <cfRule type="cellIs" dxfId="1642" priority="161" operator="lessThan">
      <formula>0</formula>
    </cfRule>
  </conditionalFormatting>
  <conditionalFormatting sqref="N19">
    <cfRule type="cellIs" dxfId="1641" priority="160" operator="lessThan">
      <formula>0</formula>
    </cfRule>
  </conditionalFormatting>
  <conditionalFormatting sqref="N21">
    <cfRule type="cellIs" dxfId="1640" priority="159" operator="lessThan">
      <formula>0</formula>
    </cfRule>
  </conditionalFormatting>
  <conditionalFormatting sqref="N27">
    <cfRule type="cellIs" dxfId="1639" priority="158" operator="lessThan">
      <formula>0</formula>
    </cfRule>
  </conditionalFormatting>
  <conditionalFormatting sqref="N29">
    <cfRule type="cellIs" dxfId="1638" priority="157" operator="lessThan">
      <formula>0</formula>
    </cfRule>
  </conditionalFormatting>
  <conditionalFormatting sqref="N35">
    <cfRule type="cellIs" dxfId="1637" priority="156" operator="lessThan">
      <formula>0</formula>
    </cfRule>
  </conditionalFormatting>
  <conditionalFormatting sqref="N37">
    <cfRule type="cellIs" dxfId="1636" priority="155" operator="lessThan">
      <formula>0</formula>
    </cfRule>
  </conditionalFormatting>
  <conditionalFormatting sqref="N43">
    <cfRule type="cellIs" dxfId="1635" priority="154" operator="lessThan">
      <formula>0</formula>
    </cfRule>
  </conditionalFormatting>
  <conditionalFormatting sqref="N45">
    <cfRule type="cellIs" dxfId="1634" priority="153" operator="lessThan">
      <formula>0</formula>
    </cfRule>
  </conditionalFormatting>
  <conditionalFormatting sqref="N92">
    <cfRule type="cellIs" dxfId="1633" priority="152" operator="lessThan">
      <formula>0</formula>
    </cfRule>
  </conditionalFormatting>
  <conditionalFormatting sqref="N94">
    <cfRule type="cellIs" dxfId="1632" priority="151" operator="lessThan">
      <formula>0</formula>
    </cfRule>
  </conditionalFormatting>
  <conditionalFormatting sqref="N59">
    <cfRule type="cellIs" dxfId="1631" priority="150" operator="lessThan">
      <formula>0</formula>
    </cfRule>
  </conditionalFormatting>
  <conditionalFormatting sqref="N61">
    <cfRule type="cellIs" dxfId="1630" priority="149" operator="lessThan">
      <formula>0</formula>
    </cfRule>
  </conditionalFormatting>
  <conditionalFormatting sqref="N51">
    <cfRule type="cellIs" dxfId="1629" priority="148" operator="lessThan">
      <formula>0</formula>
    </cfRule>
  </conditionalFormatting>
  <conditionalFormatting sqref="N53">
    <cfRule type="cellIs" dxfId="1628" priority="147" operator="lessThan">
      <formula>0</formula>
    </cfRule>
  </conditionalFormatting>
  <conditionalFormatting sqref="N67">
    <cfRule type="cellIs" dxfId="1627" priority="146" operator="lessThan">
      <formula>0</formula>
    </cfRule>
  </conditionalFormatting>
  <conditionalFormatting sqref="N69">
    <cfRule type="cellIs" dxfId="1626" priority="145" operator="lessThan">
      <formula>0</formula>
    </cfRule>
  </conditionalFormatting>
  <conditionalFormatting sqref="N75">
    <cfRule type="cellIs" dxfId="1625" priority="144" operator="lessThan">
      <formula>0</formula>
    </cfRule>
  </conditionalFormatting>
  <conditionalFormatting sqref="N77">
    <cfRule type="cellIs" dxfId="1624" priority="143" operator="lessThan">
      <formula>0</formula>
    </cfRule>
  </conditionalFormatting>
  <conditionalFormatting sqref="N84">
    <cfRule type="cellIs" dxfId="1623" priority="142" operator="lessThan">
      <formula>0</formula>
    </cfRule>
  </conditionalFormatting>
  <conditionalFormatting sqref="N84">
    <cfRule type="cellIs" dxfId="1622" priority="141" operator="lessThan">
      <formula>0</formula>
    </cfRule>
  </conditionalFormatting>
  <conditionalFormatting sqref="N84">
    <cfRule type="cellIs" dxfId="1621" priority="140" operator="lessThan">
      <formula>0</formula>
    </cfRule>
  </conditionalFormatting>
  <conditionalFormatting sqref="N86">
    <cfRule type="cellIs" dxfId="1620" priority="139" operator="lessThan">
      <formula>0</formula>
    </cfRule>
  </conditionalFormatting>
  <conditionalFormatting sqref="D11">
    <cfRule type="cellIs" dxfId="1619" priority="138" operator="lessThan">
      <formula>0</formula>
    </cfRule>
  </conditionalFormatting>
  <conditionalFormatting sqref="D13">
    <cfRule type="cellIs" dxfId="1618" priority="137" operator="lessThan">
      <formula>0</formula>
    </cfRule>
  </conditionalFormatting>
  <conditionalFormatting sqref="D19">
    <cfRule type="cellIs" dxfId="1617" priority="136" operator="lessThan">
      <formula>0</formula>
    </cfRule>
  </conditionalFormatting>
  <conditionalFormatting sqref="D21">
    <cfRule type="cellIs" dxfId="1616" priority="135" operator="lessThan">
      <formula>0</formula>
    </cfRule>
  </conditionalFormatting>
  <conditionalFormatting sqref="D27">
    <cfRule type="cellIs" dxfId="1615" priority="134" operator="lessThan">
      <formula>0</formula>
    </cfRule>
  </conditionalFormatting>
  <conditionalFormatting sqref="D29">
    <cfRule type="cellIs" dxfId="1614" priority="133" operator="lessThan">
      <formula>0</formula>
    </cfRule>
  </conditionalFormatting>
  <conditionalFormatting sqref="D35">
    <cfRule type="cellIs" dxfId="1613" priority="132" operator="lessThan">
      <formula>0</formula>
    </cfRule>
  </conditionalFormatting>
  <conditionalFormatting sqref="D37">
    <cfRule type="cellIs" dxfId="1612" priority="131" operator="lessThan">
      <formula>0</formula>
    </cfRule>
  </conditionalFormatting>
  <conditionalFormatting sqref="D43">
    <cfRule type="cellIs" dxfId="1611" priority="130" operator="lessThan">
      <formula>0</formula>
    </cfRule>
  </conditionalFormatting>
  <conditionalFormatting sqref="D45">
    <cfRule type="cellIs" dxfId="1610" priority="129" operator="lessThan">
      <formula>0</formula>
    </cfRule>
  </conditionalFormatting>
  <conditionalFormatting sqref="D51">
    <cfRule type="cellIs" dxfId="1609" priority="128" operator="lessThan">
      <formula>0</formula>
    </cfRule>
  </conditionalFormatting>
  <conditionalFormatting sqref="D53">
    <cfRule type="cellIs" dxfId="1608" priority="127" operator="lessThan">
      <formula>0</formula>
    </cfRule>
  </conditionalFormatting>
  <conditionalFormatting sqref="D59">
    <cfRule type="cellIs" dxfId="1607" priority="126" operator="lessThan">
      <formula>0</formula>
    </cfRule>
  </conditionalFormatting>
  <conditionalFormatting sqref="D61">
    <cfRule type="cellIs" dxfId="1606" priority="125" operator="lessThan">
      <formula>0</formula>
    </cfRule>
  </conditionalFormatting>
  <conditionalFormatting sqref="D67">
    <cfRule type="cellIs" dxfId="1605" priority="124" operator="lessThan">
      <formula>0</formula>
    </cfRule>
  </conditionalFormatting>
  <conditionalFormatting sqref="D69">
    <cfRule type="cellIs" dxfId="1604" priority="123" operator="lessThan">
      <formula>0</formula>
    </cfRule>
  </conditionalFormatting>
  <conditionalFormatting sqref="D75">
    <cfRule type="cellIs" dxfId="1603" priority="122" operator="lessThan">
      <formula>0</formula>
    </cfRule>
  </conditionalFormatting>
  <conditionalFormatting sqref="D77">
    <cfRule type="cellIs" dxfId="1602" priority="121" operator="lessThan">
      <formula>0</formula>
    </cfRule>
  </conditionalFormatting>
  <conditionalFormatting sqref="D92">
    <cfRule type="cellIs" dxfId="1601" priority="120" operator="lessThan">
      <formula>0</formula>
    </cfRule>
  </conditionalFormatting>
  <conditionalFormatting sqref="D94">
    <cfRule type="cellIs" dxfId="1600" priority="119" operator="lessThan">
      <formula>0</formula>
    </cfRule>
  </conditionalFormatting>
  <conditionalFormatting sqref="D84">
    <cfRule type="cellIs" dxfId="1599" priority="118" operator="lessThan">
      <formula>0</formula>
    </cfRule>
  </conditionalFormatting>
  <conditionalFormatting sqref="D86">
    <cfRule type="cellIs" dxfId="1598" priority="117" operator="lessThan">
      <formula>0</formula>
    </cfRule>
  </conditionalFormatting>
  <conditionalFormatting sqref="D84">
    <cfRule type="cellIs" dxfId="1597" priority="116" operator="lessThan">
      <formula>0</formula>
    </cfRule>
  </conditionalFormatting>
  <conditionalFormatting sqref="E92">
    <cfRule type="cellIs" dxfId="1596" priority="115" operator="lessThan">
      <formula>0</formula>
    </cfRule>
  </conditionalFormatting>
  <conditionalFormatting sqref="E94">
    <cfRule type="cellIs" dxfId="1595" priority="114" operator="lessThan">
      <formula>0</formula>
    </cfRule>
  </conditionalFormatting>
  <conditionalFormatting sqref="E43">
    <cfRule type="cellIs" dxfId="1594" priority="113" operator="lessThan">
      <formula>0</formula>
    </cfRule>
  </conditionalFormatting>
  <conditionalFormatting sqref="E45">
    <cfRule type="cellIs" dxfId="1593" priority="112" operator="lessThan">
      <formula>0</formula>
    </cfRule>
  </conditionalFormatting>
  <conditionalFormatting sqref="E27">
    <cfRule type="cellIs" dxfId="1592" priority="111" operator="lessThan">
      <formula>0</formula>
    </cfRule>
  </conditionalFormatting>
  <conditionalFormatting sqref="E29">
    <cfRule type="cellIs" dxfId="1591" priority="110" operator="lessThan">
      <formula>0</formula>
    </cfRule>
  </conditionalFormatting>
  <conditionalFormatting sqref="E19">
    <cfRule type="cellIs" dxfId="1590" priority="109" operator="lessThan">
      <formula>0</formula>
    </cfRule>
  </conditionalFormatting>
  <conditionalFormatting sqref="E21">
    <cfRule type="cellIs" dxfId="1589" priority="108" operator="lessThan">
      <formula>0</formula>
    </cfRule>
  </conditionalFormatting>
  <conditionalFormatting sqref="E51">
    <cfRule type="cellIs" dxfId="1588" priority="107" operator="lessThan">
      <formula>0</formula>
    </cfRule>
  </conditionalFormatting>
  <conditionalFormatting sqref="E53">
    <cfRule type="cellIs" dxfId="1587" priority="106" operator="lessThan">
      <formula>0</formula>
    </cfRule>
  </conditionalFormatting>
  <conditionalFormatting sqref="E59">
    <cfRule type="cellIs" dxfId="1586" priority="105" operator="lessThan">
      <formula>0</formula>
    </cfRule>
  </conditionalFormatting>
  <conditionalFormatting sqref="E61">
    <cfRule type="cellIs" dxfId="1585" priority="104" operator="lessThan">
      <formula>0</formula>
    </cfRule>
  </conditionalFormatting>
  <conditionalFormatting sqref="E67">
    <cfRule type="cellIs" dxfId="1584" priority="103" operator="lessThan">
      <formula>0</formula>
    </cfRule>
  </conditionalFormatting>
  <conditionalFormatting sqref="E69">
    <cfRule type="cellIs" dxfId="1583" priority="102" operator="lessThan">
      <formula>0</formula>
    </cfRule>
  </conditionalFormatting>
  <conditionalFormatting sqref="E75">
    <cfRule type="cellIs" dxfId="1582" priority="101" operator="lessThan">
      <formula>0</formula>
    </cfRule>
  </conditionalFormatting>
  <conditionalFormatting sqref="E77">
    <cfRule type="cellIs" dxfId="1581" priority="100" operator="lessThan">
      <formula>0</formula>
    </cfRule>
  </conditionalFormatting>
  <conditionalFormatting sqref="E84">
    <cfRule type="cellIs" dxfId="1580" priority="99" operator="lessThan">
      <formula>0</formula>
    </cfRule>
  </conditionalFormatting>
  <conditionalFormatting sqref="E86">
    <cfRule type="cellIs" dxfId="1579" priority="98" operator="lessThan">
      <formula>0</formula>
    </cfRule>
  </conditionalFormatting>
  <conditionalFormatting sqref="E84">
    <cfRule type="cellIs" dxfId="1578" priority="97" operator="lessThan">
      <formula>0</formula>
    </cfRule>
  </conditionalFormatting>
  <conditionalFormatting sqref="E11">
    <cfRule type="cellIs" dxfId="1577" priority="96" operator="lessThan">
      <formula>0</formula>
    </cfRule>
  </conditionalFormatting>
  <conditionalFormatting sqref="E13">
    <cfRule type="cellIs" dxfId="1576" priority="95" operator="lessThan">
      <formula>0</formula>
    </cfRule>
  </conditionalFormatting>
  <conditionalFormatting sqref="E35">
    <cfRule type="cellIs" dxfId="1575" priority="94" operator="lessThan">
      <formula>0</formula>
    </cfRule>
  </conditionalFormatting>
  <conditionalFormatting sqref="E37">
    <cfRule type="cellIs" dxfId="1574" priority="93" operator="lessThan">
      <formula>0</formula>
    </cfRule>
  </conditionalFormatting>
  <conditionalFormatting sqref="F11">
    <cfRule type="cellIs" dxfId="1573" priority="92" operator="lessThan">
      <formula>0</formula>
    </cfRule>
  </conditionalFormatting>
  <conditionalFormatting sqref="F13">
    <cfRule type="cellIs" dxfId="1572" priority="91" operator="lessThan">
      <formula>0</formula>
    </cfRule>
  </conditionalFormatting>
  <conditionalFormatting sqref="F19">
    <cfRule type="cellIs" dxfId="1571" priority="90" operator="lessThan">
      <formula>0</formula>
    </cfRule>
  </conditionalFormatting>
  <conditionalFormatting sqref="F21">
    <cfRule type="cellIs" dxfId="1570" priority="89" operator="lessThan">
      <formula>0</formula>
    </cfRule>
  </conditionalFormatting>
  <conditionalFormatting sqref="F27">
    <cfRule type="cellIs" dxfId="1569" priority="88" operator="lessThan">
      <formula>0</formula>
    </cfRule>
  </conditionalFormatting>
  <conditionalFormatting sqref="F29">
    <cfRule type="cellIs" dxfId="1568" priority="87" operator="lessThan">
      <formula>0</formula>
    </cfRule>
  </conditionalFormatting>
  <conditionalFormatting sqref="F35">
    <cfRule type="cellIs" dxfId="1567" priority="86" operator="lessThan">
      <formula>0</formula>
    </cfRule>
  </conditionalFormatting>
  <conditionalFormatting sqref="F37">
    <cfRule type="cellIs" dxfId="1566" priority="85" operator="lessThan">
      <formula>0</formula>
    </cfRule>
  </conditionalFormatting>
  <conditionalFormatting sqref="F43">
    <cfRule type="cellIs" dxfId="1565" priority="84" operator="lessThan">
      <formula>0</formula>
    </cfRule>
  </conditionalFormatting>
  <conditionalFormatting sqref="F45">
    <cfRule type="cellIs" dxfId="1564" priority="83" operator="lessThan">
      <formula>0</formula>
    </cfRule>
  </conditionalFormatting>
  <conditionalFormatting sqref="F51">
    <cfRule type="cellIs" dxfId="1563" priority="82" operator="lessThan">
      <formula>0</formula>
    </cfRule>
  </conditionalFormatting>
  <conditionalFormatting sqref="F53">
    <cfRule type="cellIs" dxfId="1562" priority="81" operator="lessThan">
      <formula>0</formula>
    </cfRule>
  </conditionalFormatting>
  <conditionalFormatting sqref="F59">
    <cfRule type="cellIs" dxfId="1561" priority="80" operator="lessThan">
      <formula>0</formula>
    </cfRule>
  </conditionalFormatting>
  <conditionalFormatting sqref="F61">
    <cfRule type="cellIs" dxfId="1560" priority="79" operator="lessThan">
      <formula>0</formula>
    </cfRule>
  </conditionalFormatting>
  <conditionalFormatting sqref="F67">
    <cfRule type="cellIs" dxfId="1559" priority="78" operator="lessThan">
      <formula>0</formula>
    </cfRule>
  </conditionalFormatting>
  <conditionalFormatting sqref="F69">
    <cfRule type="cellIs" dxfId="1558" priority="77" operator="lessThan">
      <formula>0</formula>
    </cfRule>
  </conditionalFormatting>
  <conditionalFormatting sqref="F75">
    <cfRule type="cellIs" dxfId="1557" priority="76" operator="lessThan">
      <formula>0</formula>
    </cfRule>
  </conditionalFormatting>
  <conditionalFormatting sqref="F77">
    <cfRule type="cellIs" dxfId="1556" priority="75" operator="lessThan">
      <formula>0</formula>
    </cfRule>
  </conditionalFormatting>
  <conditionalFormatting sqref="F84">
    <cfRule type="cellIs" dxfId="1555" priority="74" operator="lessThan">
      <formula>0</formula>
    </cfRule>
  </conditionalFormatting>
  <conditionalFormatting sqref="F86">
    <cfRule type="cellIs" dxfId="1554" priority="73" operator="lessThan">
      <formula>0</formula>
    </cfRule>
  </conditionalFormatting>
  <conditionalFormatting sqref="F84">
    <cfRule type="cellIs" dxfId="1553" priority="72" operator="lessThan">
      <formula>0</formula>
    </cfRule>
  </conditionalFormatting>
  <conditionalFormatting sqref="F92">
    <cfRule type="cellIs" dxfId="1552" priority="71" operator="lessThan">
      <formula>0</formula>
    </cfRule>
  </conditionalFormatting>
  <conditionalFormatting sqref="F94">
    <cfRule type="cellIs" dxfId="1551" priority="70" operator="lessThan">
      <formula>0</formula>
    </cfRule>
  </conditionalFormatting>
  <conditionalFormatting sqref="G11">
    <cfRule type="cellIs" dxfId="1550" priority="69" operator="lessThan">
      <formula>0</formula>
    </cfRule>
  </conditionalFormatting>
  <conditionalFormatting sqref="G13">
    <cfRule type="cellIs" dxfId="1549" priority="68" operator="lessThan">
      <formula>0</formula>
    </cfRule>
  </conditionalFormatting>
  <conditionalFormatting sqref="G19">
    <cfRule type="cellIs" dxfId="1548" priority="67" operator="lessThan">
      <formula>0</formula>
    </cfRule>
  </conditionalFormatting>
  <conditionalFormatting sqref="G21">
    <cfRule type="cellIs" dxfId="1547" priority="66" operator="lessThan">
      <formula>0</formula>
    </cfRule>
  </conditionalFormatting>
  <conditionalFormatting sqref="G27">
    <cfRule type="cellIs" dxfId="1546" priority="65" operator="lessThan">
      <formula>0</formula>
    </cfRule>
  </conditionalFormatting>
  <conditionalFormatting sqref="G29">
    <cfRule type="cellIs" dxfId="1545" priority="64" operator="lessThan">
      <formula>0</formula>
    </cfRule>
  </conditionalFormatting>
  <conditionalFormatting sqref="G35">
    <cfRule type="cellIs" dxfId="1544" priority="63" operator="lessThan">
      <formula>0</formula>
    </cfRule>
  </conditionalFormatting>
  <conditionalFormatting sqref="G37">
    <cfRule type="cellIs" dxfId="1543" priority="62" operator="lessThan">
      <formula>0</formula>
    </cfRule>
  </conditionalFormatting>
  <conditionalFormatting sqref="G43">
    <cfRule type="cellIs" dxfId="1542" priority="61" operator="lessThan">
      <formula>0</formula>
    </cfRule>
  </conditionalFormatting>
  <conditionalFormatting sqref="G45">
    <cfRule type="cellIs" dxfId="1541" priority="60" operator="lessThan">
      <formula>0</formula>
    </cfRule>
  </conditionalFormatting>
  <conditionalFormatting sqref="G51">
    <cfRule type="cellIs" dxfId="1540" priority="59" operator="lessThan">
      <formula>0</formula>
    </cfRule>
  </conditionalFormatting>
  <conditionalFormatting sqref="G53">
    <cfRule type="cellIs" dxfId="1539" priority="58" operator="lessThan">
      <formula>0</formula>
    </cfRule>
  </conditionalFormatting>
  <conditionalFormatting sqref="G59">
    <cfRule type="cellIs" dxfId="1538" priority="57" operator="lessThan">
      <formula>0</formula>
    </cfRule>
  </conditionalFormatting>
  <conditionalFormatting sqref="G61">
    <cfRule type="cellIs" dxfId="1537" priority="56" operator="lessThan">
      <formula>0</formula>
    </cfRule>
  </conditionalFormatting>
  <conditionalFormatting sqref="G67">
    <cfRule type="cellIs" dxfId="1536" priority="55" operator="lessThan">
      <formula>0</formula>
    </cfRule>
  </conditionalFormatting>
  <conditionalFormatting sqref="G69">
    <cfRule type="cellIs" dxfId="1535" priority="54" operator="lessThan">
      <formula>0</formula>
    </cfRule>
  </conditionalFormatting>
  <conditionalFormatting sqref="G75">
    <cfRule type="cellIs" dxfId="1534" priority="53" operator="lessThan">
      <formula>0</formula>
    </cfRule>
  </conditionalFormatting>
  <conditionalFormatting sqref="G77">
    <cfRule type="cellIs" dxfId="1533" priority="52" operator="lessThan">
      <formula>0</formula>
    </cfRule>
  </conditionalFormatting>
  <conditionalFormatting sqref="G84">
    <cfRule type="cellIs" dxfId="1532" priority="51" operator="lessThan">
      <formula>0</formula>
    </cfRule>
  </conditionalFormatting>
  <conditionalFormatting sqref="G86">
    <cfRule type="cellIs" dxfId="1531" priority="50" operator="lessThan">
      <formula>0</formula>
    </cfRule>
  </conditionalFormatting>
  <conditionalFormatting sqref="G84">
    <cfRule type="cellIs" dxfId="1530" priority="49" operator="lessThan">
      <formula>0</formula>
    </cfRule>
  </conditionalFormatting>
  <conditionalFormatting sqref="G92">
    <cfRule type="cellIs" dxfId="1529" priority="48" operator="lessThan">
      <formula>0</formula>
    </cfRule>
  </conditionalFormatting>
  <conditionalFormatting sqref="G94">
    <cfRule type="cellIs" dxfId="1528" priority="47" operator="lessThan">
      <formula>0</formula>
    </cfRule>
  </conditionalFormatting>
  <conditionalFormatting sqref="H11">
    <cfRule type="cellIs" dxfId="1527" priority="46" operator="lessThan">
      <formula>0</formula>
    </cfRule>
  </conditionalFormatting>
  <conditionalFormatting sqref="H13">
    <cfRule type="cellIs" dxfId="1526" priority="45" operator="lessThan">
      <formula>0</formula>
    </cfRule>
  </conditionalFormatting>
  <conditionalFormatting sqref="H19">
    <cfRule type="cellIs" dxfId="1525" priority="44" operator="lessThan">
      <formula>0</formula>
    </cfRule>
  </conditionalFormatting>
  <conditionalFormatting sqref="H21">
    <cfRule type="cellIs" dxfId="1524" priority="43" operator="lessThan">
      <formula>0</formula>
    </cfRule>
  </conditionalFormatting>
  <conditionalFormatting sqref="H27">
    <cfRule type="cellIs" dxfId="1523" priority="42" operator="lessThan">
      <formula>0</formula>
    </cfRule>
  </conditionalFormatting>
  <conditionalFormatting sqref="H29">
    <cfRule type="cellIs" dxfId="1522" priority="41" operator="lessThan">
      <formula>0</formula>
    </cfRule>
  </conditionalFormatting>
  <conditionalFormatting sqref="H35">
    <cfRule type="cellIs" dxfId="1521" priority="40" operator="lessThan">
      <formula>0</formula>
    </cfRule>
  </conditionalFormatting>
  <conditionalFormatting sqref="H37">
    <cfRule type="cellIs" dxfId="1520" priority="39" operator="lessThan">
      <formula>0</formula>
    </cfRule>
  </conditionalFormatting>
  <conditionalFormatting sqref="H43">
    <cfRule type="cellIs" dxfId="1519" priority="38" operator="lessThan">
      <formula>0</formula>
    </cfRule>
  </conditionalFormatting>
  <conditionalFormatting sqref="H45">
    <cfRule type="cellIs" dxfId="1518" priority="37" operator="lessThan">
      <formula>0</formula>
    </cfRule>
  </conditionalFormatting>
  <conditionalFormatting sqref="H51">
    <cfRule type="cellIs" dxfId="1517" priority="36" operator="lessThan">
      <formula>0</formula>
    </cfRule>
  </conditionalFormatting>
  <conditionalFormatting sqref="H53">
    <cfRule type="cellIs" dxfId="1516" priority="35" operator="lessThan">
      <formula>0</formula>
    </cfRule>
  </conditionalFormatting>
  <conditionalFormatting sqref="H59">
    <cfRule type="cellIs" dxfId="1515" priority="34" operator="lessThan">
      <formula>0</formula>
    </cfRule>
  </conditionalFormatting>
  <conditionalFormatting sqref="H61">
    <cfRule type="cellIs" dxfId="1514" priority="33" operator="lessThan">
      <formula>0</formula>
    </cfRule>
  </conditionalFormatting>
  <conditionalFormatting sqref="H67">
    <cfRule type="cellIs" dxfId="1513" priority="32" operator="lessThan">
      <formula>0</formula>
    </cfRule>
  </conditionalFormatting>
  <conditionalFormatting sqref="H69">
    <cfRule type="cellIs" dxfId="1512" priority="31" operator="lessThan">
      <formula>0</formula>
    </cfRule>
  </conditionalFormatting>
  <conditionalFormatting sqref="H75">
    <cfRule type="cellIs" dxfId="1511" priority="30" operator="lessThan">
      <formula>0</formula>
    </cfRule>
  </conditionalFormatting>
  <conditionalFormatting sqref="H77">
    <cfRule type="cellIs" dxfId="1510" priority="29" operator="lessThan">
      <formula>0</formula>
    </cfRule>
  </conditionalFormatting>
  <conditionalFormatting sqref="H84">
    <cfRule type="cellIs" dxfId="1509" priority="28" operator="lessThan">
      <formula>0</formula>
    </cfRule>
  </conditionalFormatting>
  <conditionalFormatting sqref="H86">
    <cfRule type="cellIs" dxfId="1508" priority="27" operator="lessThan">
      <formula>0</formula>
    </cfRule>
  </conditionalFormatting>
  <conditionalFormatting sqref="H84">
    <cfRule type="cellIs" dxfId="1507" priority="26" operator="lessThan">
      <formula>0</formula>
    </cfRule>
  </conditionalFormatting>
  <conditionalFormatting sqref="H92">
    <cfRule type="cellIs" dxfId="1506" priority="25" operator="lessThan">
      <formula>0</formula>
    </cfRule>
  </conditionalFormatting>
  <conditionalFormatting sqref="H94">
    <cfRule type="cellIs" dxfId="1505" priority="24" operator="lessThan">
      <formula>0</formula>
    </cfRule>
  </conditionalFormatting>
  <conditionalFormatting sqref="I11">
    <cfRule type="cellIs" dxfId="1504" priority="23" operator="lessThan">
      <formula>0</formula>
    </cfRule>
  </conditionalFormatting>
  <conditionalFormatting sqref="I13">
    <cfRule type="cellIs" dxfId="1503" priority="22" operator="lessThan">
      <formula>0</formula>
    </cfRule>
  </conditionalFormatting>
  <conditionalFormatting sqref="I19">
    <cfRule type="cellIs" dxfId="1502" priority="21" operator="lessThan">
      <formula>0</formula>
    </cfRule>
  </conditionalFormatting>
  <conditionalFormatting sqref="I21">
    <cfRule type="cellIs" dxfId="1501" priority="20" operator="lessThan">
      <formula>0</formula>
    </cfRule>
  </conditionalFormatting>
  <conditionalFormatting sqref="I27">
    <cfRule type="cellIs" dxfId="1500" priority="19" operator="lessThan">
      <formula>0</formula>
    </cfRule>
  </conditionalFormatting>
  <conditionalFormatting sqref="I29">
    <cfRule type="cellIs" dxfId="1499" priority="18" operator="lessThan">
      <formula>0</formula>
    </cfRule>
  </conditionalFormatting>
  <conditionalFormatting sqref="I35">
    <cfRule type="cellIs" dxfId="1498" priority="17" operator="lessThan">
      <formula>0</formula>
    </cfRule>
  </conditionalFormatting>
  <conditionalFormatting sqref="I37">
    <cfRule type="cellIs" dxfId="1497" priority="16" operator="lessThan">
      <formula>0</formula>
    </cfRule>
  </conditionalFormatting>
  <conditionalFormatting sqref="I43">
    <cfRule type="cellIs" dxfId="1496" priority="15" operator="lessThan">
      <formula>0</formula>
    </cfRule>
  </conditionalFormatting>
  <conditionalFormatting sqref="I45">
    <cfRule type="cellIs" dxfId="1495" priority="14" operator="lessThan">
      <formula>0</formula>
    </cfRule>
  </conditionalFormatting>
  <conditionalFormatting sqref="I51">
    <cfRule type="cellIs" dxfId="1494" priority="13" operator="lessThan">
      <formula>0</formula>
    </cfRule>
  </conditionalFormatting>
  <conditionalFormatting sqref="I53">
    <cfRule type="cellIs" dxfId="1493" priority="12" operator="lessThan">
      <formula>0</formula>
    </cfRule>
  </conditionalFormatting>
  <conditionalFormatting sqref="I59">
    <cfRule type="cellIs" dxfId="1492" priority="11" operator="lessThan">
      <formula>0</formula>
    </cfRule>
  </conditionalFormatting>
  <conditionalFormatting sqref="I61">
    <cfRule type="cellIs" dxfId="1491" priority="10" operator="lessThan">
      <formula>0</formula>
    </cfRule>
  </conditionalFormatting>
  <conditionalFormatting sqref="I67">
    <cfRule type="cellIs" dxfId="1490" priority="9" operator="lessThan">
      <formula>0</formula>
    </cfRule>
  </conditionalFormatting>
  <conditionalFormatting sqref="I69">
    <cfRule type="cellIs" dxfId="1489" priority="8" operator="lessThan">
      <formula>0</formula>
    </cfRule>
  </conditionalFormatting>
  <conditionalFormatting sqref="I75">
    <cfRule type="cellIs" dxfId="1488" priority="7" operator="lessThan">
      <formula>0</formula>
    </cfRule>
  </conditionalFormatting>
  <conditionalFormatting sqref="I77">
    <cfRule type="cellIs" dxfId="1487" priority="6" operator="lessThan">
      <formula>0</formula>
    </cfRule>
  </conditionalFormatting>
  <conditionalFormatting sqref="I84">
    <cfRule type="cellIs" dxfId="1486" priority="5" operator="lessThan">
      <formula>0</formula>
    </cfRule>
  </conditionalFormatting>
  <conditionalFormatting sqref="I86">
    <cfRule type="cellIs" dxfId="1485" priority="4" operator="lessThan">
      <formula>0</formula>
    </cfRule>
  </conditionalFormatting>
  <conditionalFormatting sqref="I84">
    <cfRule type="cellIs" dxfId="1484" priority="3" operator="lessThan">
      <formula>0</formula>
    </cfRule>
  </conditionalFormatting>
  <conditionalFormatting sqref="I92">
    <cfRule type="cellIs" dxfId="1483" priority="2" operator="lessThan">
      <formula>0</formula>
    </cfRule>
  </conditionalFormatting>
  <conditionalFormatting sqref="I94">
    <cfRule type="cellIs" dxfId="1482" priority="1" operator="lessThan">
      <formula>0</formula>
    </cfRule>
  </conditionalFormatting>
  <printOptions horizontalCentered="1"/>
  <pageMargins left="0.25" right="0.25" top="0.75" bottom="0.75" header="0.3" footer="0.3"/>
  <pageSetup scale="62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48</v>
      </c>
    </row>
    <row r="2" spans="1:18" ht="15.75" x14ac:dyDescent="0.25">
      <c r="A2" s="2" t="s">
        <v>30</v>
      </c>
    </row>
    <row r="3" spans="1:18" ht="7.5" customHeight="1" x14ac:dyDescent="0.25"/>
    <row r="4" spans="1:18" ht="15" customHeight="1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v>43</v>
      </c>
      <c r="D8" s="114">
        <v>52</v>
      </c>
      <c r="E8" s="114">
        <v>58</v>
      </c>
      <c r="F8" s="114">
        <v>58</v>
      </c>
      <c r="G8" s="114">
        <v>43</v>
      </c>
      <c r="H8" s="114">
        <v>56</v>
      </c>
      <c r="I8" s="114">
        <v>75</v>
      </c>
      <c r="J8" s="114">
        <v>75</v>
      </c>
      <c r="K8" s="114">
        <v>48</v>
      </c>
      <c r="L8" s="114">
        <v>33</v>
      </c>
      <c r="M8" s="114">
        <v>45</v>
      </c>
      <c r="N8" s="114">
        <v>35</v>
      </c>
      <c r="O8" s="86">
        <f>SUM(C8:I8)</f>
        <v>385</v>
      </c>
      <c r="Q8" s="86">
        <f>SUM(C8:N8)</f>
        <v>621</v>
      </c>
    </row>
    <row r="9" spans="1:18" ht="15" customHeight="1" x14ac:dyDescent="0.25">
      <c r="A9" s="72">
        <v>2015</v>
      </c>
      <c r="C9" s="114">
        <v>63</v>
      </c>
      <c r="D9" s="114">
        <v>40</v>
      </c>
      <c r="E9" s="114">
        <v>56</v>
      </c>
      <c r="F9" s="114">
        <v>53</v>
      </c>
      <c r="G9" s="12">
        <v>44</v>
      </c>
      <c r="H9" s="114">
        <v>31</v>
      </c>
      <c r="I9" s="114">
        <v>52</v>
      </c>
      <c r="J9" s="114"/>
      <c r="K9" s="114"/>
      <c r="L9" s="114"/>
      <c r="M9" s="114"/>
      <c r="N9" s="114"/>
      <c r="O9" s="86">
        <f>SUM(C9:N9)</f>
        <v>339</v>
      </c>
      <c r="Q9" s="86">
        <f>SUM(C9:N9)</f>
        <v>339</v>
      </c>
    </row>
    <row r="10" spans="1:18" s="94" customFormat="1" ht="15" customHeight="1" x14ac:dyDescent="0.25">
      <c r="A10" s="39" t="s">
        <v>13</v>
      </c>
      <c r="B10" s="40"/>
      <c r="C10" s="41">
        <f t="shared" ref="C10" si="0">(C9-C8)</f>
        <v>20</v>
      </c>
      <c r="D10" s="30">
        <f t="shared" ref="D10:I10" si="1">(D9-D8)</f>
        <v>-12</v>
      </c>
      <c r="E10" s="30">
        <f t="shared" si="1"/>
        <v>-2</v>
      </c>
      <c r="F10" s="30">
        <f t="shared" si="1"/>
        <v>-5</v>
      </c>
      <c r="G10" s="30">
        <f t="shared" si="1"/>
        <v>1</v>
      </c>
      <c r="H10" s="30">
        <f t="shared" si="1"/>
        <v>-25</v>
      </c>
      <c r="I10" s="30">
        <f t="shared" si="1"/>
        <v>-23</v>
      </c>
      <c r="J10" s="30"/>
      <c r="K10" s="30"/>
      <c r="L10" s="30"/>
      <c r="M10" s="30"/>
      <c r="N10" s="30"/>
      <c r="O10" s="42"/>
      <c r="R10" s="39"/>
    </row>
    <row r="11" spans="1:18" ht="15" customHeight="1" x14ac:dyDescent="0.25">
      <c r="A11" s="72" t="s">
        <v>14</v>
      </c>
      <c r="B11" s="70"/>
      <c r="C11" s="112">
        <f t="shared" ref="C11:H11" si="2">C10/C8</f>
        <v>0.46511627906976744</v>
      </c>
      <c r="D11" s="112">
        <f t="shared" si="2"/>
        <v>-0.23076923076923078</v>
      </c>
      <c r="E11" s="112">
        <f t="shared" si="2"/>
        <v>-3.4482758620689655E-2</v>
      </c>
      <c r="F11" s="112">
        <f t="shared" si="2"/>
        <v>-8.6206896551724144E-2</v>
      </c>
      <c r="G11" s="112">
        <f t="shared" si="2"/>
        <v>2.3255813953488372E-2</v>
      </c>
      <c r="H11" s="112">
        <f t="shared" si="2"/>
        <v>-0.44642857142857145</v>
      </c>
      <c r="I11" s="112">
        <f t="shared" ref="I11" si="3">I10/I8</f>
        <v>-0.30666666666666664</v>
      </c>
      <c r="J11" s="112"/>
      <c r="K11" s="112"/>
      <c r="L11" s="112"/>
      <c r="M11" s="112"/>
      <c r="N11" s="112"/>
      <c r="O11" s="73"/>
    </row>
    <row r="12" spans="1:18" s="94" customFormat="1" ht="15" customHeight="1" x14ac:dyDescent="0.25">
      <c r="A12" s="39" t="s">
        <v>15</v>
      </c>
      <c r="C12" s="43">
        <f>C10</f>
        <v>20</v>
      </c>
      <c r="D12" s="116">
        <f t="shared" ref="D12:I12" si="4">D10+C12</f>
        <v>8</v>
      </c>
      <c r="E12" s="116">
        <f t="shared" si="4"/>
        <v>6</v>
      </c>
      <c r="F12" s="116">
        <f t="shared" si="4"/>
        <v>1</v>
      </c>
      <c r="G12" s="116">
        <f t="shared" si="4"/>
        <v>2</v>
      </c>
      <c r="H12" s="116">
        <f t="shared" si="4"/>
        <v>-23</v>
      </c>
      <c r="I12" s="116">
        <f t="shared" si="4"/>
        <v>-46</v>
      </c>
      <c r="J12" s="116"/>
      <c r="K12" s="116"/>
      <c r="L12" s="116"/>
      <c r="M12" s="116"/>
      <c r="N12" s="116"/>
      <c r="O12" s="43"/>
      <c r="R12" s="39"/>
    </row>
    <row r="13" spans="1:18" ht="15" customHeight="1" x14ac:dyDescent="0.25">
      <c r="A13" s="72" t="s">
        <v>16</v>
      </c>
      <c r="C13" s="113">
        <f>C12/C8</f>
        <v>0.46511627906976744</v>
      </c>
      <c r="D13" s="113">
        <f>(D12)/SUM($C8:D8)</f>
        <v>8.4210526315789472E-2</v>
      </c>
      <c r="E13" s="113">
        <f>(E12)/SUM($C8:E8)</f>
        <v>3.9215686274509803E-2</v>
      </c>
      <c r="F13" s="113">
        <f>(F12)/SUM($C8:F8)</f>
        <v>4.7393364928909956E-3</v>
      </c>
      <c r="G13" s="113">
        <f>(G12)/SUM($C8:G8)</f>
        <v>7.874015748031496E-3</v>
      </c>
      <c r="H13" s="113">
        <f>(H12)/SUM($C8:H8)</f>
        <v>-7.4193548387096769E-2</v>
      </c>
      <c r="I13" s="113">
        <f>(I12)/SUM($C8:I8)</f>
        <v>-0.11948051948051948</v>
      </c>
      <c r="J13" s="113"/>
      <c r="K13" s="113"/>
      <c r="L13" s="113"/>
      <c r="M13" s="113"/>
      <c r="N13" s="113"/>
      <c r="O13" s="121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36</v>
      </c>
      <c r="D16" s="114">
        <v>0</v>
      </c>
      <c r="E16" s="114">
        <v>0</v>
      </c>
      <c r="F16" s="114">
        <v>31</v>
      </c>
      <c r="G16" s="114">
        <v>0</v>
      </c>
      <c r="H16" s="114">
        <v>0</v>
      </c>
      <c r="I16" s="114">
        <v>24</v>
      </c>
      <c r="J16" s="114">
        <v>0</v>
      </c>
      <c r="K16" s="114">
        <v>45</v>
      </c>
      <c r="L16" s="114">
        <v>42</v>
      </c>
      <c r="M16" s="114">
        <v>33</v>
      </c>
      <c r="N16" s="114">
        <v>30</v>
      </c>
      <c r="O16" s="86">
        <f>SUM(C16:I16)</f>
        <v>91</v>
      </c>
      <c r="Q16" s="86">
        <f>SUM(C16:N16)</f>
        <v>241</v>
      </c>
    </row>
    <row r="17" spans="1:18" ht="15" customHeight="1" x14ac:dyDescent="0.25">
      <c r="A17" s="72">
        <v>2015</v>
      </c>
      <c r="C17" s="114">
        <v>30</v>
      </c>
      <c r="D17" s="114">
        <v>28</v>
      </c>
      <c r="E17" s="114">
        <v>11</v>
      </c>
      <c r="F17" s="114">
        <v>21</v>
      </c>
      <c r="G17" s="114">
        <v>31</v>
      </c>
      <c r="H17" s="114">
        <v>13</v>
      </c>
      <c r="I17" s="114">
        <v>19</v>
      </c>
      <c r="J17" s="114"/>
      <c r="K17" s="114"/>
      <c r="L17" s="114"/>
      <c r="M17" s="114"/>
      <c r="N17" s="114"/>
      <c r="O17" s="86">
        <f>SUM(C17:N17)</f>
        <v>153</v>
      </c>
      <c r="Q17" s="86">
        <f>SUM(C17:N17)</f>
        <v>153</v>
      </c>
    </row>
    <row r="18" spans="1:18" s="94" customFormat="1" ht="15" customHeight="1" x14ac:dyDescent="0.25">
      <c r="A18" s="39" t="s">
        <v>13</v>
      </c>
      <c r="B18" s="40"/>
      <c r="C18" s="41">
        <f t="shared" ref="C18" si="5">(C17-C16)</f>
        <v>-6</v>
      </c>
      <c r="D18" s="30">
        <f t="shared" ref="D18:I18" si="6">(D17-D16)</f>
        <v>28</v>
      </c>
      <c r="E18" s="30">
        <f t="shared" si="6"/>
        <v>11</v>
      </c>
      <c r="F18" s="30">
        <f t="shared" si="6"/>
        <v>-10</v>
      </c>
      <c r="G18" s="30">
        <f t="shared" si="6"/>
        <v>31</v>
      </c>
      <c r="H18" s="30">
        <f t="shared" si="6"/>
        <v>13</v>
      </c>
      <c r="I18" s="30">
        <f t="shared" si="6"/>
        <v>-5</v>
      </c>
      <c r="J18" s="30"/>
      <c r="K18" s="30"/>
      <c r="L18" s="30"/>
      <c r="M18" s="30"/>
      <c r="N18" s="30"/>
      <c r="O18" s="42"/>
      <c r="R18" s="39"/>
    </row>
    <row r="19" spans="1:18" ht="15" customHeight="1" x14ac:dyDescent="0.25">
      <c r="A19" s="72" t="s">
        <v>14</v>
      </c>
      <c r="B19" s="70"/>
      <c r="C19" s="112">
        <f t="shared" ref="C19:H19" si="7">C18/C16</f>
        <v>-0.16666666666666666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-0.32258064516129031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-0.20833333333333334</v>
      </c>
      <c r="J19" s="112"/>
      <c r="K19" s="112"/>
      <c r="L19" s="112"/>
      <c r="M19" s="112"/>
      <c r="N19" s="112"/>
      <c r="O19" s="73"/>
    </row>
    <row r="20" spans="1:18" s="94" customFormat="1" ht="15" customHeight="1" x14ac:dyDescent="0.25">
      <c r="A20" s="39" t="s">
        <v>15</v>
      </c>
      <c r="C20" s="43">
        <f>C18</f>
        <v>-6</v>
      </c>
      <c r="D20" s="116">
        <f t="shared" ref="D20:I20" si="9">D18+C20</f>
        <v>22</v>
      </c>
      <c r="E20" s="116">
        <f t="shared" si="9"/>
        <v>33</v>
      </c>
      <c r="F20" s="116">
        <f t="shared" si="9"/>
        <v>23</v>
      </c>
      <c r="G20" s="116">
        <f t="shared" si="9"/>
        <v>54</v>
      </c>
      <c r="H20" s="116">
        <f t="shared" si="9"/>
        <v>67</v>
      </c>
      <c r="I20" s="116">
        <f t="shared" si="9"/>
        <v>62</v>
      </c>
      <c r="J20" s="116"/>
      <c r="K20" s="116"/>
      <c r="L20" s="116"/>
      <c r="M20" s="116"/>
      <c r="N20" s="116"/>
      <c r="O20" s="43"/>
      <c r="R20" s="39"/>
    </row>
    <row r="21" spans="1:18" ht="15" customHeight="1" x14ac:dyDescent="0.25">
      <c r="A21" s="72" t="s">
        <v>16</v>
      </c>
      <c r="C21" s="113">
        <f>C20/C16</f>
        <v>-0.16666666666666666</v>
      </c>
      <c r="D21" s="113">
        <f>(D20)/SUM($C16:D16)</f>
        <v>0.61111111111111116</v>
      </c>
      <c r="E21" s="113">
        <f>(E20)/SUM($C16:E16)</f>
        <v>0.91666666666666663</v>
      </c>
      <c r="F21" s="113">
        <f>(F20)/SUM($C16:F16)</f>
        <v>0.34328358208955223</v>
      </c>
      <c r="G21" s="113">
        <f>(G20)/SUM($C16:G16)</f>
        <v>0.80597014925373134</v>
      </c>
      <c r="H21" s="113">
        <f>(H20)/SUM($C16:H16)</f>
        <v>1</v>
      </c>
      <c r="I21" s="113">
        <f>(I20)/SUM($C16:I16)</f>
        <v>0.68131868131868134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30</v>
      </c>
      <c r="E24" s="114">
        <v>14</v>
      </c>
      <c r="F24" s="114">
        <v>0</v>
      </c>
      <c r="G24" s="114">
        <v>16</v>
      </c>
      <c r="H24" s="114">
        <v>0</v>
      </c>
      <c r="I24" s="114">
        <v>0</v>
      </c>
      <c r="J24" s="114">
        <v>0</v>
      </c>
      <c r="K24" s="114">
        <v>47</v>
      </c>
      <c r="L24" s="114">
        <v>35</v>
      </c>
      <c r="M24" s="114">
        <v>32</v>
      </c>
      <c r="N24" s="114">
        <v>0</v>
      </c>
      <c r="O24" s="86">
        <f>SUM(C24:I24)</f>
        <v>60</v>
      </c>
      <c r="Q24" s="86">
        <f>SUM(C24:N24)</f>
        <v>174</v>
      </c>
    </row>
    <row r="25" spans="1:18" ht="15" customHeight="1" x14ac:dyDescent="0.25">
      <c r="A25" s="72">
        <v>2015</v>
      </c>
      <c r="C25" s="114">
        <v>22</v>
      </c>
      <c r="D25" s="114">
        <v>20</v>
      </c>
      <c r="E25" s="114">
        <v>28</v>
      </c>
      <c r="F25" s="114">
        <v>18</v>
      </c>
      <c r="G25" s="114">
        <v>23</v>
      </c>
      <c r="H25" s="114">
        <v>12</v>
      </c>
      <c r="I25" s="114">
        <v>12</v>
      </c>
      <c r="J25" s="114"/>
      <c r="K25" s="114"/>
      <c r="L25" s="114"/>
      <c r="M25" s="114"/>
      <c r="N25" s="114"/>
      <c r="O25" s="86">
        <f>SUM(C25:N25)</f>
        <v>135</v>
      </c>
      <c r="Q25" s="86">
        <f>SUM(C25:N25)</f>
        <v>135</v>
      </c>
    </row>
    <row r="26" spans="1:18" s="94" customFormat="1" ht="15" customHeight="1" x14ac:dyDescent="0.25">
      <c r="A26" s="39" t="s">
        <v>13</v>
      </c>
      <c r="B26" s="40"/>
      <c r="C26" s="41">
        <f t="shared" ref="C26" si="10">(C25-C24)</f>
        <v>22</v>
      </c>
      <c r="D26" s="30">
        <f t="shared" ref="D26:I26" si="11">(D25-D24)</f>
        <v>-10</v>
      </c>
      <c r="E26" s="30">
        <f t="shared" si="11"/>
        <v>14</v>
      </c>
      <c r="F26" s="30">
        <f t="shared" si="11"/>
        <v>18</v>
      </c>
      <c r="G26" s="30">
        <f t="shared" si="11"/>
        <v>7</v>
      </c>
      <c r="H26" s="30">
        <f t="shared" si="11"/>
        <v>12</v>
      </c>
      <c r="I26" s="30">
        <f t="shared" si="11"/>
        <v>12</v>
      </c>
      <c r="J26" s="30"/>
      <c r="K26" s="30"/>
      <c r="L26" s="30"/>
      <c r="M26" s="30"/>
      <c r="N26" s="30"/>
      <c r="O26" s="42"/>
      <c r="R26" s="3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-0.33333333333333331</v>
      </c>
      <c r="E27" s="112">
        <f t="shared" si="12"/>
        <v>1</v>
      </c>
      <c r="F27" s="112" t="e">
        <f t="shared" si="12"/>
        <v>#DIV/0!</v>
      </c>
      <c r="G27" s="112">
        <f t="shared" si="12"/>
        <v>0.4375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94" customFormat="1" ht="15" customHeight="1" x14ac:dyDescent="0.25">
      <c r="A28" s="39" t="s">
        <v>15</v>
      </c>
      <c r="C28" s="43">
        <f>C26</f>
        <v>22</v>
      </c>
      <c r="D28" s="116">
        <f t="shared" ref="D28:I28" si="14">D26+C28</f>
        <v>12</v>
      </c>
      <c r="E28" s="116">
        <f t="shared" si="14"/>
        <v>26</v>
      </c>
      <c r="F28" s="116">
        <f t="shared" si="14"/>
        <v>44</v>
      </c>
      <c r="G28" s="116">
        <f t="shared" si="14"/>
        <v>51</v>
      </c>
      <c r="H28" s="116">
        <f t="shared" si="14"/>
        <v>63</v>
      </c>
      <c r="I28" s="116">
        <f t="shared" si="14"/>
        <v>75</v>
      </c>
      <c r="J28" s="116"/>
      <c r="K28" s="116"/>
      <c r="L28" s="116"/>
      <c r="M28" s="116"/>
      <c r="N28" s="116"/>
      <c r="O28" s="43"/>
      <c r="R28" s="3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0.4</v>
      </c>
      <c r="E29" s="113">
        <f>(E28)/SUM($C24:E24)</f>
        <v>0.59090909090909094</v>
      </c>
      <c r="F29" s="113">
        <f>(F28)/SUM($C24:F24)</f>
        <v>1</v>
      </c>
      <c r="G29" s="113">
        <f>(G28)/SUM($C24:G24)</f>
        <v>0.85</v>
      </c>
      <c r="H29" s="113">
        <f>(H28)/SUM($C24:H24)</f>
        <v>1.05</v>
      </c>
      <c r="I29" s="113">
        <f>(I28)/SUM($C24:I24)</f>
        <v>1.25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0</v>
      </c>
      <c r="D32" s="114">
        <v>10</v>
      </c>
      <c r="E32" s="114">
        <v>17</v>
      </c>
      <c r="F32" s="114">
        <v>13</v>
      </c>
      <c r="G32" s="114">
        <v>18</v>
      </c>
      <c r="H32" s="114">
        <v>0</v>
      </c>
      <c r="I32" s="114">
        <v>7</v>
      </c>
      <c r="J32" s="114">
        <v>0</v>
      </c>
      <c r="K32" s="114">
        <v>0</v>
      </c>
      <c r="L32" s="114">
        <v>14</v>
      </c>
      <c r="M32" s="114">
        <v>12</v>
      </c>
      <c r="N32" s="114">
        <v>14</v>
      </c>
      <c r="O32" s="86">
        <f>SUM(C32:I32)</f>
        <v>65</v>
      </c>
      <c r="Q32" s="86">
        <f>SUM(C32:N32)</f>
        <v>105</v>
      </c>
    </row>
    <row r="33" spans="1:18" ht="15" customHeight="1" x14ac:dyDescent="0.25">
      <c r="A33" s="72">
        <v>2015</v>
      </c>
      <c r="C33" s="114">
        <v>6</v>
      </c>
      <c r="D33" s="114">
        <v>3</v>
      </c>
      <c r="E33" s="114">
        <v>12</v>
      </c>
      <c r="F33" s="114">
        <v>12</v>
      </c>
      <c r="G33" s="114">
        <v>22</v>
      </c>
      <c r="H33" s="114">
        <v>6</v>
      </c>
      <c r="I33" s="114">
        <v>7</v>
      </c>
      <c r="J33" s="114"/>
      <c r="K33" s="114"/>
      <c r="L33" s="114"/>
      <c r="M33" s="114"/>
      <c r="N33" s="114"/>
      <c r="O33" s="86">
        <f>SUM(C33:N33)</f>
        <v>68</v>
      </c>
      <c r="Q33" s="86">
        <f>SUM(C33:N33)</f>
        <v>68</v>
      </c>
    </row>
    <row r="34" spans="1:18" s="94" customFormat="1" ht="15" customHeight="1" x14ac:dyDescent="0.25">
      <c r="A34" s="39" t="s">
        <v>13</v>
      </c>
      <c r="B34" s="40"/>
      <c r="C34" s="41">
        <f t="shared" ref="C34" si="15">(C33-C32)</f>
        <v>6</v>
      </c>
      <c r="D34" s="30">
        <f t="shared" ref="D34:I34" si="16">(D33-D32)</f>
        <v>-7</v>
      </c>
      <c r="E34" s="30">
        <f t="shared" si="16"/>
        <v>-5</v>
      </c>
      <c r="F34" s="30">
        <f t="shared" si="16"/>
        <v>-1</v>
      </c>
      <c r="G34" s="30">
        <f t="shared" si="16"/>
        <v>4</v>
      </c>
      <c r="H34" s="30">
        <f t="shared" si="16"/>
        <v>6</v>
      </c>
      <c r="I34" s="30">
        <f t="shared" si="16"/>
        <v>0</v>
      </c>
      <c r="J34" s="30"/>
      <c r="K34" s="30"/>
      <c r="L34" s="30"/>
      <c r="M34" s="30"/>
      <c r="N34" s="30"/>
      <c r="O34" s="42"/>
      <c r="R34" s="3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>
        <f t="shared" si="17"/>
        <v>-0.7</v>
      </c>
      <c r="E35" s="112">
        <f t="shared" si="17"/>
        <v>-0.29411764705882354</v>
      </c>
      <c r="F35" s="112">
        <f t="shared" si="17"/>
        <v>-7.6923076923076927E-2</v>
      </c>
      <c r="G35" s="112">
        <f t="shared" si="17"/>
        <v>0.22222222222222221</v>
      </c>
      <c r="H35" s="112" t="e">
        <f t="shared" si="17"/>
        <v>#DIV/0!</v>
      </c>
      <c r="I35" s="112">
        <f t="shared" ref="I35" si="18">I34/I32</f>
        <v>0</v>
      </c>
      <c r="J35" s="112"/>
      <c r="K35" s="112"/>
      <c r="L35" s="112"/>
      <c r="M35" s="112"/>
      <c r="N35" s="112"/>
      <c r="O35" s="73"/>
    </row>
    <row r="36" spans="1:18" s="94" customFormat="1" ht="15" customHeight="1" x14ac:dyDescent="0.25">
      <c r="A36" s="39" t="s">
        <v>15</v>
      </c>
      <c r="C36" s="43">
        <f>C34</f>
        <v>6</v>
      </c>
      <c r="D36" s="116">
        <f t="shared" ref="D36:I36" si="19">D34+C36</f>
        <v>-1</v>
      </c>
      <c r="E36" s="116">
        <f t="shared" si="19"/>
        <v>-6</v>
      </c>
      <c r="F36" s="116">
        <f t="shared" si="19"/>
        <v>-7</v>
      </c>
      <c r="G36" s="116">
        <f t="shared" si="19"/>
        <v>-3</v>
      </c>
      <c r="H36" s="116">
        <f t="shared" si="19"/>
        <v>3</v>
      </c>
      <c r="I36" s="116">
        <f t="shared" si="19"/>
        <v>3</v>
      </c>
      <c r="J36" s="116"/>
      <c r="K36" s="116"/>
      <c r="L36" s="116"/>
      <c r="M36" s="116"/>
      <c r="N36" s="116"/>
      <c r="O36" s="43"/>
      <c r="R36" s="39"/>
    </row>
    <row r="37" spans="1:18" ht="15" customHeight="1" x14ac:dyDescent="0.25">
      <c r="A37" s="72" t="s">
        <v>16</v>
      </c>
      <c r="C37" s="113" t="e">
        <f>C36/C32</f>
        <v>#DIV/0!</v>
      </c>
      <c r="D37" s="113">
        <f>(D36)/SUM($C32:D32)</f>
        <v>-0.1</v>
      </c>
      <c r="E37" s="113">
        <f>(E36)/SUM($C32:E32)</f>
        <v>-0.22222222222222221</v>
      </c>
      <c r="F37" s="113">
        <f>(F36)/SUM($C32:F32)</f>
        <v>-0.17499999999999999</v>
      </c>
      <c r="G37" s="113">
        <f>(G36)/SUM($C32:G32)</f>
        <v>-5.1724137931034482E-2</v>
      </c>
      <c r="H37" s="113">
        <f>(H36)/SUM($C32:H32)</f>
        <v>5.1724137931034482E-2</v>
      </c>
      <c r="I37" s="113">
        <f>(I36)/SUM($C32:I32)</f>
        <v>4.6153846153846156E-2</v>
      </c>
      <c r="J37" s="113"/>
      <c r="K37" s="113"/>
      <c r="L37" s="113"/>
      <c r="M37" s="113"/>
      <c r="N37" s="113"/>
      <c r="O37" s="121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26</v>
      </c>
      <c r="D40" s="114">
        <v>0</v>
      </c>
      <c r="E40" s="114">
        <v>3</v>
      </c>
      <c r="F40" s="114">
        <v>0</v>
      </c>
      <c r="G40" s="114">
        <v>2</v>
      </c>
      <c r="H40" s="114">
        <v>15</v>
      </c>
      <c r="I40" s="114">
        <v>0</v>
      </c>
      <c r="J40" s="114">
        <v>6</v>
      </c>
      <c r="K40" s="114">
        <v>0</v>
      </c>
      <c r="L40" s="114">
        <v>17</v>
      </c>
      <c r="M40" s="114">
        <v>0</v>
      </c>
      <c r="N40" s="114">
        <v>6</v>
      </c>
      <c r="O40" s="86">
        <f>SUM(C40:I40)</f>
        <v>46</v>
      </c>
      <c r="Q40" s="86">
        <f>SUM(C40:N40)</f>
        <v>75</v>
      </c>
    </row>
    <row r="41" spans="1:18" ht="15" customHeight="1" x14ac:dyDescent="0.25">
      <c r="A41" s="72">
        <v>2015</v>
      </c>
      <c r="C41" s="114">
        <v>0</v>
      </c>
      <c r="D41" s="114">
        <v>5</v>
      </c>
      <c r="E41" s="114">
        <v>3</v>
      </c>
      <c r="F41" s="114">
        <v>20</v>
      </c>
      <c r="G41" s="12">
        <v>0</v>
      </c>
      <c r="H41" s="114">
        <v>2</v>
      </c>
      <c r="I41" s="114">
        <v>0</v>
      </c>
      <c r="J41" s="114"/>
      <c r="K41" s="114"/>
      <c r="L41" s="114"/>
      <c r="M41" s="114"/>
      <c r="N41" s="114"/>
      <c r="O41" s="86">
        <f>SUM(C41:N41)</f>
        <v>30</v>
      </c>
      <c r="Q41" s="86">
        <f>SUM(C41:N41)</f>
        <v>30</v>
      </c>
    </row>
    <row r="42" spans="1:18" s="94" customFormat="1" ht="15" customHeight="1" x14ac:dyDescent="0.25">
      <c r="A42" s="39" t="s">
        <v>13</v>
      </c>
      <c r="B42" s="40"/>
      <c r="C42" s="41">
        <f t="shared" ref="C42" si="20">(C41-C40)</f>
        <v>-26</v>
      </c>
      <c r="D42" s="30">
        <f t="shared" ref="D42:I42" si="21">(D41-D40)</f>
        <v>5</v>
      </c>
      <c r="E42" s="30">
        <f t="shared" si="21"/>
        <v>0</v>
      </c>
      <c r="F42" s="30">
        <f t="shared" si="21"/>
        <v>20</v>
      </c>
      <c r="G42" s="30">
        <f t="shared" si="21"/>
        <v>-2</v>
      </c>
      <c r="H42" s="30">
        <f t="shared" si="21"/>
        <v>-13</v>
      </c>
      <c r="I42" s="30">
        <f t="shared" si="21"/>
        <v>0</v>
      </c>
      <c r="J42" s="30"/>
      <c r="K42" s="30"/>
      <c r="L42" s="30"/>
      <c r="M42" s="30"/>
      <c r="N42" s="30"/>
      <c r="O42" s="42"/>
      <c r="R42" s="3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0</v>
      </c>
      <c r="F43" s="112" t="e">
        <f t="shared" si="22"/>
        <v>#DIV/0!</v>
      </c>
      <c r="G43" s="112">
        <f t="shared" si="22"/>
        <v>-1</v>
      </c>
      <c r="H43" s="112">
        <f t="shared" si="22"/>
        <v>-0.8666666666666667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94" customFormat="1" ht="15" customHeight="1" x14ac:dyDescent="0.25">
      <c r="A44" s="39" t="s">
        <v>15</v>
      </c>
      <c r="C44" s="43">
        <f>C42</f>
        <v>-26</v>
      </c>
      <c r="D44" s="116">
        <f t="shared" ref="D44:I44" si="24">D42+C44</f>
        <v>-21</v>
      </c>
      <c r="E44" s="116">
        <f t="shared" si="24"/>
        <v>-21</v>
      </c>
      <c r="F44" s="116">
        <f t="shared" si="24"/>
        <v>-1</v>
      </c>
      <c r="G44" s="116">
        <f t="shared" si="24"/>
        <v>-3</v>
      </c>
      <c r="H44" s="116">
        <f t="shared" si="24"/>
        <v>-16</v>
      </c>
      <c r="I44" s="116">
        <f t="shared" si="24"/>
        <v>-16</v>
      </c>
      <c r="J44" s="116"/>
      <c r="K44" s="116"/>
      <c r="L44" s="116"/>
      <c r="M44" s="116"/>
      <c r="N44" s="116"/>
      <c r="O44" s="43"/>
      <c r="R44" s="3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-0.80769230769230771</v>
      </c>
      <c r="E45" s="113">
        <f>(E44)/SUM($C40:E40)</f>
        <v>-0.72413793103448276</v>
      </c>
      <c r="F45" s="113">
        <f>(F44)/SUM($C40:F40)</f>
        <v>-3.4482758620689655E-2</v>
      </c>
      <c r="G45" s="113">
        <f>(G44)/SUM($C40:G40)</f>
        <v>-9.6774193548387094E-2</v>
      </c>
      <c r="H45" s="113">
        <f>(H44)/SUM($C40:H40)</f>
        <v>-0.34782608695652173</v>
      </c>
      <c r="I45" s="113">
        <f>(I44)/SUM($C40:I40)</f>
        <v>-0.34782608695652173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3</v>
      </c>
      <c r="D48" s="84">
        <v>14</v>
      </c>
      <c r="E48" s="84">
        <v>7</v>
      </c>
      <c r="F48" s="84">
        <v>8</v>
      </c>
      <c r="G48" s="10">
        <v>16</v>
      </c>
      <c r="H48" s="84">
        <v>3</v>
      </c>
      <c r="I48" s="84">
        <v>6</v>
      </c>
      <c r="J48" s="10">
        <v>30</v>
      </c>
      <c r="K48" s="10">
        <v>20</v>
      </c>
      <c r="L48" s="84">
        <v>8</v>
      </c>
      <c r="M48" s="84">
        <v>20</v>
      </c>
      <c r="N48" s="84">
        <v>7</v>
      </c>
      <c r="O48" s="86">
        <f>SUM(C48:I48)</f>
        <v>57</v>
      </c>
      <c r="Q48" s="84">
        <f>SUM(C48:N48)</f>
        <v>142</v>
      </c>
    </row>
    <row r="49" spans="1:18" ht="15" customHeight="1" x14ac:dyDescent="0.25">
      <c r="A49" s="72">
        <v>2015</v>
      </c>
      <c r="C49" s="84">
        <v>15</v>
      </c>
      <c r="D49" s="84">
        <v>14</v>
      </c>
      <c r="E49" s="10">
        <v>9</v>
      </c>
      <c r="F49" s="84">
        <v>11</v>
      </c>
      <c r="G49" s="10">
        <v>15</v>
      </c>
      <c r="H49" s="84">
        <v>17</v>
      </c>
      <c r="I49" s="84">
        <v>14</v>
      </c>
      <c r="J49" s="10"/>
      <c r="K49" s="10"/>
      <c r="L49" s="84"/>
      <c r="M49" s="84"/>
      <c r="N49" s="84"/>
      <c r="O49" s="86">
        <f>SUM(C49:N49)</f>
        <v>95</v>
      </c>
      <c r="Q49" s="86">
        <f>SUM(C49:N49)</f>
        <v>95</v>
      </c>
    </row>
    <row r="50" spans="1:18" s="94" customFormat="1" ht="15" customHeight="1" x14ac:dyDescent="0.25">
      <c r="A50" s="39" t="s">
        <v>13</v>
      </c>
      <c r="B50" s="40"/>
      <c r="C50" s="42">
        <f t="shared" ref="C50" si="25">(C49-C48)</f>
        <v>12</v>
      </c>
      <c r="D50" s="30">
        <f t="shared" ref="D50:I50" si="26">(D49-D48)</f>
        <v>0</v>
      </c>
      <c r="E50" s="30">
        <f t="shared" si="26"/>
        <v>2</v>
      </c>
      <c r="F50" s="30">
        <f t="shared" si="26"/>
        <v>3</v>
      </c>
      <c r="G50" s="30">
        <f t="shared" si="26"/>
        <v>-1</v>
      </c>
      <c r="H50" s="30">
        <f t="shared" si="26"/>
        <v>14</v>
      </c>
      <c r="I50" s="30">
        <f t="shared" si="26"/>
        <v>8</v>
      </c>
      <c r="J50" s="30"/>
      <c r="K50" s="30"/>
      <c r="L50" s="30"/>
      <c r="M50" s="30"/>
      <c r="N50" s="30"/>
      <c r="O50" s="42"/>
      <c r="R50" s="39"/>
    </row>
    <row r="51" spans="1:18" ht="15" customHeight="1" x14ac:dyDescent="0.25">
      <c r="A51" s="72" t="s">
        <v>14</v>
      </c>
      <c r="B51" s="70"/>
      <c r="C51" s="112">
        <f t="shared" ref="C51:H51" si="27">C50/C48</f>
        <v>4</v>
      </c>
      <c r="D51" s="112">
        <f t="shared" si="27"/>
        <v>0</v>
      </c>
      <c r="E51" s="112">
        <f t="shared" si="27"/>
        <v>0.2857142857142857</v>
      </c>
      <c r="F51" s="112">
        <f t="shared" si="27"/>
        <v>0.375</v>
      </c>
      <c r="G51" s="112">
        <f t="shared" si="27"/>
        <v>-6.25E-2</v>
      </c>
      <c r="H51" s="112">
        <f t="shared" si="27"/>
        <v>4.666666666666667</v>
      </c>
      <c r="I51" s="112">
        <f t="shared" ref="I51" si="28">I50/I48</f>
        <v>1.3333333333333333</v>
      </c>
      <c r="J51" s="112"/>
      <c r="K51" s="112"/>
      <c r="L51" s="112"/>
      <c r="M51" s="112"/>
      <c r="N51" s="112"/>
      <c r="O51" s="73"/>
    </row>
    <row r="52" spans="1:18" s="94" customFormat="1" ht="15" customHeight="1" x14ac:dyDescent="0.25">
      <c r="A52" s="39" t="s">
        <v>15</v>
      </c>
      <c r="C52" s="43">
        <f>C50</f>
        <v>12</v>
      </c>
      <c r="D52" s="116">
        <f t="shared" ref="D52:I52" si="29">D50+C52</f>
        <v>12</v>
      </c>
      <c r="E52" s="116">
        <f t="shared" si="29"/>
        <v>14</v>
      </c>
      <c r="F52" s="116">
        <f t="shared" si="29"/>
        <v>17</v>
      </c>
      <c r="G52" s="116">
        <f t="shared" si="29"/>
        <v>16</v>
      </c>
      <c r="H52" s="116">
        <f t="shared" si="29"/>
        <v>30</v>
      </c>
      <c r="I52" s="116">
        <f t="shared" si="29"/>
        <v>38</v>
      </c>
      <c r="J52" s="116"/>
      <c r="K52" s="116"/>
      <c r="L52" s="116"/>
      <c r="M52" s="116"/>
      <c r="N52" s="116"/>
      <c r="O52" s="43"/>
      <c r="R52" s="39"/>
    </row>
    <row r="53" spans="1:18" ht="15" customHeight="1" x14ac:dyDescent="0.25">
      <c r="A53" s="72" t="s">
        <v>16</v>
      </c>
      <c r="C53" s="113">
        <f>C52/C48</f>
        <v>4</v>
      </c>
      <c r="D53" s="113">
        <f>(D52)/SUM($C48:D48)</f>
        <v>0.70588235294117652</v>
      </c>
      <c r="E53" s="113">
        <f>(E52)/SUM($C48:E48)</f>
        <v>0.58333333333333337</v>
      </c>
      <c r="F53" s="113">
        <f>(F52)/SUM($C48:F48)</f>
        <v>0.53125</v>
      </c>
      <c r="G53" s="113">
        <f>(G52)/SUM($C48:G48)</f>
        <v>0.33333333333333331</v>
      </c>
      <c r="H53" s="113">
        <f>(H52)/SUM($C48:H48)</f>
        <v>0.58823529411764708</v>
      </c>
      <c r="I53" s="113">
        <f>(I52)/SUM($C48:I48)</f>
        <v>0.66666666666666663</v>
      </c>
      <c r="J53" s="113"/>
      <c r="K53" s="113"/>
      <c r="L53" s="113"/>
      <c r="M53" s="113"/>
      <c r="N53" s="113"/>
      <c r="O53" s="121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116.5</v>
      </c>
      <c r="D56" s="114">
        <v>115</v>
      </c>
      <c r="E56" s="114">
        <v>102.66666666666667</v>
      </c>
      <c r="F56" s="114">
        <v>114</v>
      </c>
      <c r="G56" s="114">
        <v>0</v>
      </c>
      <c r="H56" s="114">
        <v>0</v>
      </c>
      <c r="I56" s="114">
        <v>0</v>
      </c>
      <c r="J56" s="114">
        <v>0</v>
      </c>
      <c r="K56" s="12">
        <v>142</v>
      </c>
      <c r="L56" s="114">
        <v>143</v>
      </c>
      <c r="M56" s="114">
        <v>137</v>
      </c>
      <c r="N56" s="114">
        <v>122</v>
      </c>
      <c r="O56" s="11">
        <f>AVERAGE(C56:F56)</f>
        <v>112.04166666666667</v>
      </c>
      <c r="Q56" s="129"/>
      <c r="R56" s="130"/>
    </row>
    <row r="57" spans="1:18" ht="15" customHeight="1" x14ac:dyDescent="0.25">
      <c r="A57" s="72">
        <v>2015</v>
      </c>
      <c r="C57" s="114">
        <v>127</v>
      </c>
      <c r="D57" s="12">
        <v>126</v>
      </c>
      <c r="E57" s="12">
        <v>126</v>
      </c>
      <c r="F57" s="114">
        <v>128</v>
      </c>
      <c r="G57" s="114">
        <v>0</v>
      </c>
      <c r="H57" s="114">
        <v>0</v>
      </c>
      <c r="I57" s="114">
        <v>0</v>
      </c>
      <c r="J57" s="114">
        <v>0</v>
      </c>
      <c r="K57" s="12"/>
      <c r="L57" s="114"/>
      <c r="M57" s="114"/>
      <c r="N57" s="114"/>
      <c r="O57" s="11">
        <f>AVERAGE(C57:F57,K57:N57)</f>
        <v>126.75</v>
      </c>
      <c r="Q57" s="129"/>
      <c r="R57" s="130"/>
    </row>
    <row r="58" spans="1:18" s="94" customFormat="1" ht="15" customHeight="1" x14ac:dyDescent="0.25">
      <c r="A58" s="39" t="s">
        <v>13</v>
      </c>
      <c r="B58" s="40"/>
      <c r="C58" s="41">
        <f t="shared" ref="C58" si="30">(C57-C56)</f>
        <v>10.5</v>
      </c>
      <c r="D58" s="30">
        <f t="shared" ref="D58:I58" si="31">(D57-D56)</f>
        <v>11</v>
      </c>
      <c r="E58" s="30">
        <f t="shared" si="31"/>
        <v>23.333333333333329</v>
      </c>
      <c r="F58" s="30">
        <f t="shared" si="31"/>
        <v>14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42"/>
      <c r="Q58" s="134"/>
      <c r="R58" s="135"/>
    </row>
    <row r="59" spans="1:18" ht="15" customHeight="1" x14ac:dyDescent="0.25">
      <c r="A59" s="72" t="s">
        <v>14</v>
      </c>
      <c r="B59" s="70"/>
      <c r="C59" s="112">
        <f t="shared" ref="C59:H59" si="32">C58/C56</f>
        <v>9.012875536480687E-2</v>
      </c>
      <c r="D59" s="112">
        <f t="shared" si="32"/>
        <v>9.5652173913043481E-2</v>
      </c>
      <c r="E59" s="112">
        <f t="shared" si="32"/>
        <v>0.22727272727272721</v>
      </c>
      <c r="F59" s="112">
        <f t="shared" si="32"/>
        <v>0.12280701754385964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94" customFormat="1" ht="15" customHeight="1" x14ac:dyDescent="0.25">
      <c r="A60" s="39" t="s">
        <v>15</v>
      </c>
      <c r="C60" s="43">
        <f>C58</f>
        <v>10.5</v>
      </c>
      <c r="D60" s="116">
        <f t="shared" ref="D60:I60" si="34">D58+C60</f>
        <v>21.5</v>
      </c>
      <c r="E60" s="116">
        <f t="shared" si="34"/>
        <v>44.833333333333329</v>
      </c>
      <c r="F60" s="116">
        <f t="shared" si="34"/>
        <v>58.833333333333329</v>
      </c>
      <c r="G60" s="116">
        <f t="shared" si="34"/>
        <v>58.833333333333329</v>
      </c>
      <c r="H60" s="116">
        <f t="shared" si="34"/>
        <v>58.833333333333329</v>
      </c>
      <c r="I60" s="116">
        <f t="shared" si="34"/>
        <v>58.833333333333329</v>
      </c>
      <c r="J60" s="116"/>
      <c r="K60" s="116"/>
      <c r="L60" s="116"/>
      <c r="M60" s="116"/>
      <c r="N60" s="116"/>
      <c r="O60" s="43"/>
      <c r="Q60" s="134"/>
      <c r="R60" s="135"/>
    </row>
    <row r="61" spans="1:18" ht="15" customHeight="1" x14ac:dyDescent="0.25">
      <c r="A61" s="72" t="s">
        <v>16</v>
      </c>
      <c r="C61" s="113">
        <f>C60/C56</f>
        <v>9.012875536480687E-2</v>
      </c>
      <c r="D61" s="113">
        <f>(D60)/SUM($C56:D56)</f>
        <v>9.2872570194384454E-2</v>
      </c>
      <c r="E61" s="113">
        <f>(E60)/SUM($C56:E56)</f>
        <v>0.13416458852867827</v>
      </c>
      <c r="F61" s="113">
        <f>(F60)/SUM($C56:F56)</f>
        <v>0.13127556712532537</v>
      </c>
      <c r="G61" s="113">
        <f>(G60)/SUM($C56:G56)</f>
        <v>0.13127556712532537</v>
      </c>
      <c r="H61" s="113">
        <f>(H60)/SUM($C56:H56)</f>
        <v>0.13127556712532537</v>
      </c>
      <c r="I61" s="113">
        <f>(I60)/SUM($C56:I56)</f>
        <v>0.13127556712532537</v>
      </c>
      <c r="J61" s="113"/>
      <c r="K61" s="113"/>
      <c r="L61" s="113"/>
      <c r="M61" s="113"/>
      <c r="N61" s="113"/>
      <c r="O61" s="121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43</v>
      </c>
      <c r="D64" s="114">
        <v>37.25</v>
      </c>
      <c r="E64" s="114">
        <v>34.75</v>
      </c>
      <c r="F64" s="114">
        <v>43.333333333333336</v>
      </c>
      <c r="G64" s="114">
        <v>40</v>
      </c>
      <c r="H64" s="114">
        <v>39.659999999999997</v>
      </c>
      <c r="I64" s="114">
        <v>41</v>
      </c>
      <c r="J64" s="12">
        <v>48</v>
      </c>
      <c r="K64" s="114">
        <v>75</v>
      </c>
      <c r="L64" s="114">
        <v>75</v>
      </c>
      <c r="M64" s="114">
        <v>61</v>
      </c>
      <c r="N64" s="114">
        <v>48</v>
      </c>
      <c r="O64" s="11">
        <f>AVERAGE(C64:I64)</f>
        <v>39.856190476190477</v>
      </c>
      <c r="Q64" s="129"/>
      <c r="R64" s="130"/>
    </row>
    <row r="65" spans="1:20" ht="15" customHeight="1" x14ac:dyDescent="0.25">
      <c r="A65" s="72">
        <v>2015</v>
      </c>
      <c r="C65" s="114">
        <v>64</v>
      </c>
      <c r="D65" s="114">
        <v>55</v>
      </c>
      <c r="E65" s="114">
        <v>63</v>
      </c>
      <c r="F65" s="12">
        <v>59</v>
      </c>
      <c r="G65" s="12">
        <v>63</v>
      </c>
      <c r="H65" s="114">
        <v>39</v>
      </c>
      <c r="I65" s="114">
        <v>49</v>
      </c>
      <c r="J65" s="12"/>
      <c r="K65" s="114"/>
      <c r="L65" s="114"/>
      <c r="M65" s="114"/>
      <c r="N65" s="114"/>
      <c r="O65" s="86">
        <f>AVERAGE(C65:N65)</f>
        <v>56</v>
      </c>
      <c r="Q65" s="129"/>
      <c r="R65" s="130"/>
    </row>
    <row r="66" spans="1:20" s="94" customFormat="1" ht="15" customHeight="1" x14ac:dyDescent="0.25">
      <c r="A66" s="39" t="s">
        <v>13</v>
      </c>
      <c r="B66" s="40"/>
      <c r="C66" s="41">
        <f t="shared" ref="C66" si="35">(C65-C64)</f>
        <v>21</v>
      </c>
      <c r="D66" s="30">
        <f t="shared" ref="D66:I66" si="36">(D65-D64)</f>
        <v>17.75</v>
      </c>
      <c r="E66" s="30">
        <f t="shared" si="36"/>
        <v>28.25</v>
      </c>
      <c r="F66" s="30">
        <f t="shared" si="36"/>
        <v>15.666666666666664</v>
      </c>
      <c r="G66" s="30">
        <f t="shared" si="36"/>
        <v>23</v>
      </c>
      <c r="H66" s="30">
        <f t="shared" si="36"/>
        <v>-0.65999999999999659</v>
      </c>
      <c r="I66" s="30">
        <f t="shared" si="36"/>
        <v>8</v>
      </c>
      <c r="J66" s="30"/>
      <c r="K66" s="30"/>
      <c r="L66" s="30"/>
      <c r="M66" s="30"/>
      <c r="N66" s="30"/>
      <c r="O66" s="42"/>
      <c r="Q66" s="134"/>
      <c r="R66" s="135"/>
    </row>
    <row r="67" spans="1:20" ht="15" customHeight="1" x14ac:dyDescent="0.25">
      <c r="A67" s="72" t="s">
        <v>14</v>
      </c>
      <c r="B67" s="70"/>
      <c r="C67" s="112">
        <f t="shared" ref="C67:H67" si="37">C66/C64</f>
        <v>0.48837209302325579</v>
      </c>
      <c r="D67" s="112">
        <f t="shared" si="37"/>
        <v>0.47651006711409394</v>
      </c>
      <c r="E67" s="112">
        <f t="shared" si="37"/>
        <v>0.81294964028776984</v>
      </c>
      <c r="F67" s="112">
        <f t="shared" si="37"/>
        <v>0.36153846153846148</v>
      </c>
      <c r="G67" s="112">
        <f t="shared" si="37"/>
        <v>0.57499999999999996</v>
      </c>
      <c r="H67" s="112">
        <f t="shared" si="37"/>
        <v>-1.6641452344931838E-2</v>
      </c>
      <c r="I67" s="112">
        <f t="shared" ref="I67" si="38">I66/I64</f>
        <v>0.1951219512195122</v>
      </c>
      <c r="J67" s="112"/>
      <c r="K67" s="112"/>
      <c r="L67" s="112"/>
      <c r="M67" s="112"/>
      <c r="N67" s="112"/>
      <c r="O67" s="73"/>
      <c r="Q67" s="88"/>
      <c r="R67" s="130"/>
    </row>
    <row r="68" spans="1:20" s="94" customFormat="1" ht="15" customHeight="1" x14ac:dyDescent="0.25">
      <c r="A68" s="39" t="s">
        <v>15</v>
      </c>
      <c r="C68" s="43">
        <f>C66</f>
        <v>21</v>
      </c>
      <c r="D68" s="116">
        <f t="shared" ref="D68:I68" si="39">D66+C68</f>
        <v>38.75</v>
      </c>
      <c r="E68" s="116">
        <f t="shared" si="39"/>
        <v>67</v>
      </c>
      <c r="F68" s="116">
        <f t="shared" si="39"/>
        <v>82.666666666666657</v>
      </c>
      <c r="G68" s="116">
        <f t="shared" si="39"/>
        <v>105.66666666666666</v>
      </c>
      <c r="H68" s="116">
        <f t="shared" si="39"/>
        <v>105.00666666666666</v>
      </c>
      <c r="I68" s="116">
        <f t="shared" si="39"/>
        <v>113.00666666666666</v>
      </c>
      <c r="J68" s="116"/>
      <c r="K68" s="116"/>
      <c r="L68" s="116"/>
      <c r="M68" s="116"/>
      <c r="N68" s="116"/>
      <c r="O68" s="43"/>
      <c r="Q68" s="134"/>
      <c r="R68" s="135"/>
    </row>
    <row r="69" spans="1:20" ht="15" customHeight="1" x14ac:dyDescent="0.25">
      <c r="A69" s="72" t="s">
        <v>16</v>
      </c>
      <c r="C69" s="113">
        <f>C68/C64</f>
        <v>0.48837209302325579</v>
      </c>
      <c r="D69" s="113">
        <f>(D68)/SUM($C64:D64)</f>
        <v>0.48286604361370716</v>
      </c>
      <c r="E69" s="113">
        <f>(E68)/SUM($C64:E64)</f>
        <v>0.58260869565217388</v>
      </c>
      <c r="F69" s="113">
        <f>(F68)/SUM($C64:F64)</f>
        <v>0.52210526315789463</v>
      </c>
      <c r="G69" s="113">
        <f>(G68)/SUM($C64:G64)</f>
        <v>0.53277310924369736</v>
      </c>
      <c r="H69" s="113">
        <f>(H68)/SUM($C64:H64)</f>
        <v>0.44121684080786572</v>
      </c>
      <c r="I69" s="113">
        <f>(I68)/SUM($C64:I64)</f>
        <v>0.40505149465937057</v>
      </c>
      <c r="J69" s="113"/>
      <c r="K69" s="113"/>
      <c r="L69" s="113"/>
      <c r="M69" s="113"/>
      <c r="N69" s="113"/>
      <c r="O69" s="121"/>
      <c r="Q69" s="88"/>
      <c r="R69" s="130"/>
    </row>
    <row r="70" spans="1:20" ht="7.5" customHeight="1" x14ac:dyDescent="0.25">
      <c r="Q70" s="88"/>
      <c r="R70" s="130"/>
      <c r="T70" s="94"/>
    </row>
    <row r="71" spans="1:20" ht="15" customHeight="1" x14ac:dyDescent="0.25">
      <c r="A71" s="71" t="s">
        <v>24</v>
      </c>
      <c r="Q71" s="88"/>
      <c r="R71" s="130"/>
    </row>
    <row r="72" spans="1:20" ht="15" customHeight="1" x14ac:dyDescent="0.25">
      <c r="A72" s="72">
        <v>2014</v>
      </c>
      <c r="C72" s="114">
        <v>42</v>
      </c>
      <c r="D72" s="114">
        <v>44</v>
      </c>
      <c r="E72" s="114">
        <v>38</v>
      </c>
      <c r="F72" s="114">
        <v>39.6666666666667</v>
      </c>
      <c r="G72" s="114">
        <v>42</v>
      </c>
      <c r="H72" s="114">
        <v>41.5</v>
      </c>
      <c r="I72" s="114">
        <v>41</v>
      </c>
      <c r="J72" s="12">
        <v>47</v>
      </c>
      <c r="K72" s="114">
        <v>74</v>
      </c>
      <c r="L72" s="114">
        <v>58</v>
      </c>
      <c r="M72" s="114">
        <v>58</v>
      </c>
      <c r="N72" s="114">
        <v>55</v>
      </c>
      <c r="O72" s="11">
        <f>AVERAGE(C72:I72)</f>
        <v>41.166666666666671</v>
      </c>
      <c r="Q72" s="129"/>
      <c r="R72" s="130"/>
    </row>
    <row r="73" spans="1:20" ht="15" customHeight="1" x14ac:dyDescent="0.25">
      <c r="A73" s="72">
        <v>2015</v>
      </c>
      <c r="C73" s="114">
        <v>66</v>
      </c>
      <c r="D73" s="114">
        <v>63</v>
      </c>
      <c r="E73" s="114">
        <v>61</v>
      </c>
      <c r="F73" s="12">
        <v>59</v>
      </c>
      <c r="G73" s="12">
        <v>58</v>
      </c>
      <c r="H73" s="114">
        <v>44</v>
      </c>
      <c r="I73" s="114">
        <v>51</v>
      </c>
      <c r="J73" s="12"/>
      <c r="K73" s="114"/>
      <c r="L73" s="114"/>
      <c r="M73" s="114"/>
      <c r="N73" s="114"/>
      <c r="O73" s="86">
        <f>AVERAGE(C73:N73)</f>
        <v>57.428571428571431</v>
      </c>
      <c r="Q73" s="129"/>
      <c r="R73" s="130"/>
    </row>
    <row r="74" spans="1:20" s="94" customFormat="1" ht="15" customHeight="1" x14ac:dyDescent="0.25">
      <c r="A74" s="39" t="s">
        <v>13</v>
      </c>
      <c r="B74" s="40"/>
      <c r="C74" s="44">
        <f t="shared" ref="C74" si="40">(C73-C72)</f>
        <v>24</v>
      </c>
      <c r="D74" s="30">
        <f t="shared" ref="D74:I74" si="41">(D73-D72)</f>
        <v>19</v>
      </c>
      <c r="E74" s="30">
        <f t="shared" si="41"/>
        <v>23</v>
      </c>
      <c r="F74" s="30">
        <f t="shared" si="41"/>
        <v>19.3333333333333</v>
      </c>
      <c r="G74" s="30">
        <f t="shared" si="41"/>
        <v>16</v>
      </c>
      <c r="H74" s="30">
        <f t="shared" si="41"/>
        <v>2.5</v>
      </c>
      <c r="I74" s="30">
        <f t="shared" si="41"/>
        <v>10</v>
      </c>
      <c r="J74" s="30"/>
      <c r="K74" s="30"/>
      <c r="L74" s="30"/>
      <c r="M74" s="30"/>
      <c r="N74" s="30"/>
      <c r="O74" s="42"/>
      <c r="Q74" s="134"/>
      <c r="R74" s="135"/>
    </row>
    <row r="75" spans="1:20" ht="15" customHeight="1" x14ac:dyDescent="0.25">
      <c r="A75" s="72" t="s">
        <v>14</v>
      </c>
      <c r="B75" s="70"/>
      <c r="C75" s="112">
        <f t="shared" ref="C75:H75" si="42">C74/C72</f>
        <v>0.5714285714285714</v>
      </c>
      <c r="D75" s="112">
        <f t="shared" si="42"/>
        <v>0.43181818181818182</v>
      </c>
      <c r="E75" s="112">
        <f t="shared" si="42"/>
        <v>0.60526315789473684</v>
      </c>
      <c r="F75" s="112">
        <f t="shared" si="42"/>
        <v>0.48739495798319205</v>
      </c>
      <c r="G75" s="112">
        <f t="shared" si="42"/>
        <v>0.38095238095238093</v>
      </c>
      <c r="H75" s="112">
        <f t="shared" si="42"/>
        <v>6.0240963855421686E-2</v>
      </c>
      <c r="I75" s="112">
        <f t="shared" ref="I75" si="43">I74/I72</f>
        <v>0.24390243902439024</v>
      </c>
      <c r="J75" s="112"/>
      <c r="K75" s="112"/>
      <c r="L75" s="112"/>
      <c r="M75" s="112"/>
      <c r="N75" s="112"/>
      <c r="O75" s="73"/>
      <c r="Q75" s="88"/>
      <c r="R75" s="130"/>
    </row>
    <row r="76" spans="1:20" s="94" customFormat="1" ht="15" customHeight="1" x14ac:dyDescent="0.25">
      <c r="A76" s="39" t="s">
        <v>15</v>
      </c>
      <c r="C76" s="43">
        <f>C74</f>
        <v>24</v>
      </c>
      <c r="D76" s="116">
        <f t="shared" ref="D76:I76" si="44">D74+C76</f>
        <v>43</v>
      </c>
      <c r="E76" s="116">
        <f t="shared" si="44"/>
        <v>66</v>
      </c>
      <c r="F76" s="116">
        <f t="shared" si="44"/>
        <v>85.3333333333333</v>
      </c>
      <c r="G76" s="116">
        <f t="shared" si="44"/>
        <v>101.3333333333333</v>
      </c>
      <c r="H76" s="116">
        <f t="shared" si="44"/>
        <v>103.8333333333333</v>
      </c>
      <c r="I76" s="116">
        <f t="shared" si="44"/>
        <v>113.8333333333333</v>
      </c>
      <c r="J76" s="116"/>
      <c r="K76" s="116"/>
      <c r="L76" s="116"/>
      <c r="M76" s="116"/>
      <c r="N76" s="116"/>
      <c r="O76" s="43"/>
      <c r="Q76" s="134"/>
      <c r="R76" s="135"/>
    </row>
    <row r="77" spans="1:20" ht="15" customHeight="1" x14ac:dyDescent="0.25">
      <c r="A77" s="72" t="s">
        <v>16</v>
      </c>
      <c r="C77" s="113">
        <f>C76/C72</f>
        <v>0.5714285714285714</v>
      </c>
      <c r="D77" s="113">
        <f>(D76)/SUM($C72:D72)</f>
        <v>0.5</v>
      </c>
      <c r="E77" s="113">
        <f>(E76)/SUM($C72:E72)</f>
        <v>0.532258064516129</v>
      </c>
      <c r="F77" s="113">
        <f>(F76)/SUM($C72:F72)</f>
        <v>0.52138492871690401</v>
      </c>
      <c r="G77" s="113">
        <f>(G76)/SUM($C72:G72)</f>
        <v>0.4927066450567259</v>
      </c>
      <c r="H77" s="113">
        <f>(H76)/SUM($C72:H72)</f>
        <v>0.42009440323668223</v>
      </c>
      <c r="I77" s="113">
        <f>(I76)/SUM($C72:I72)</f>
        <v>0.39502602660497382</v>
      </c>
      <c r="J77" s="113"/>
      <c r="K77" s="113"/>
      <c r="L77" s="113"/>
      <c r="M77" s="113"/>
      <c r="N77" s="113"/>
      <c r="O77" s="121"/>
      <c r="Q77" s="88"/>
      <c r="R77" s="130"/>
    </row>
    <row r="78" spans="1:20" ht="7.5" customHeight="1" x14ac:dyDescent="0.25">
      <c r="Q78" s="88"/>
      <c r="R78" s="130"/>
    </row>
    <row r="79" spans="1:20" ht="15" customHeight="1" x14ac:dyDescent="0.25">
      <c r="A79" s="71" t="s">
        <v>25</v>
      </c>
      <c r="Q79" s="88"/>
      <c r="R79" s="130"/>
    </row>
    <row r="80" spans="1:20" ht="15" customHeight="1" x14ac:dyDescent="0.25">
      <c r="A80" s="72">
        <v>2014</v>
      </c>
      <c r="C80" s="95">
        <v>503</v>
      </c>
      <c r="D80" s="95">
        <v>510</v>
      </c>
      <c r="E80" s="95">
        <v>520</v>
      </c>
      <c r="F80" s="95">
        <v>522</v>
      </c>
      <c r="G80" s="10">
        <v>589</v>
      </c>
      <c r="H80" s="10">
        <v>584</v>
      </c>
      <c r="I80" s="10">
        <v>558</v>
      </c>
      <c r="J80" s="10">
        <v>554</v>
      </c>
      <c r="K80" s="10">
        <v>547</v>
      </c>
      <c r="L80" s="10">
        <v>545</v>
      </c>
      <c r="M80" s="10">
        <v>540</v>
      </c>
      <c r="N80" s="10">
        <v>529</v>
      </c>
      <c r="O80" s="11">
        <f>AVERAGE(C80:I80)</f>
        <v>540.85714285714289</v>
      </c>
      <c r="Q80" s="129"/>
      <c r="R80" s="130"/>
    </row>
    <row r="81" spans="1:18" ht="15" customHeight="1" x14ac:dyDescent="0.25">
      <c r="A81" s="72">
        <v>2015</v>
      </c>
      <c r="C81" s="95">
        <v>537</v>
      </c>
      <c r="D81" s="95">
        <v>527</v>
      </c>
      <c r="E81" s="95">
        <v>546</v>
      </c>
      <c r="F81" s="95">
        <v>557</v>
      </c>
      <c r="G81" s="10">
        <v>562</v>
      </c>
      <c r="H81" s="10">
        <v>607</v>
      </c>
      <c r="I81" s="10">
        <v>624</v>
      </c>
      <c r="J81" s="10"/>
      <c r="K81" s="10"/>
      <c r="L81" s="10"/>
      <c r="M81" s="10"/>
      <c r="N81" s="10"/>
      <c r="O81" s="86">
        <f>AVERAGE(C81:N81)</f>
        <v>565.71428571428567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0.64382239382239381</v>
      </c>
      <c r="D82" s="23">
        <f t="shared" ref="D82:I82" si="46">(D81+D73+D65)/D97</f>
        <v>0.64564564564564564</v>
      </c>
      <c r="E82" s="23">
        <f t="shared" si="46"/>
        <v>0.61299176578225067</v>
      </c>
      <c r="F82" s="23">
        <f t="shared" si="46"/>
        <v>0.51843317972350234</v>
      </c>
      <c r="G82" s="23">
        <f t="shared" si="46"/>
        <v>0.63475836431226762</v>
      </c>
      <c r="H82" s="23">
        <f t="shared" si="46"/>
        <v>0.67846607669616521</v>
      </c>
      <c r="I82" s="23">
        <f t="shared" si="46"/>
        <v>0.77021276595744681</v>
      </c>
      <c r="J82" s="23"/>
      <c r="K82" s="23"/>
      <c r="L82" s="23"/>
      <c r="M82" s="23"/>
      <c r="N82" s="23"/>
      <c r="O82" s="7"/>
      <c r="Q82" s="88"/>
    </row>
    <row r="83" spans="1:18" s="94" customFormat="1" ht="15" customHeight="1" x14ac:dyDescent="0.25">
      <c r="A83" s="39" t="s">
        <v>13</v>
      </c>
      <c r="B83" s="40"/>
      <c r="C83" s="42">
        <f t="shared" ref="C83" si="47">(C81-C80)</f>
        <v>34</v>
      </c>
      <c r="D83" s="115">
        <f t="shared" ref="D83:I83" si="48">(D81-D80)</f>
        <v>17</v>
      </c>
      <c r="E83" s="115">
        <f t="shared" si="48"/>
        <v>26</v>
      </c>
      <c r="F83" s="115">
        <f t="shared" si="48"/>
        <v>35</v>
      </c>
      <c r="G83" s="115">
        <f t="shared" si="48"/>
        <v>-27</v>
      </c>
      <c r="H83" s="115">
        <f t="shared" si="48"/>
        <v>23</v>
      </c>
      <c r="I83" s="115">
        <f t="shared" si="48"/>
        <v>66</v>
      </c>
      <c r="J83" s="42"/>
      <c r="K83" s="42"/>
      <c r="L83" s="42"/>
      <c r="M83" s="42"/>
      <c r="N83" s="42"/>
      <c r="O83" s="42"/>
      <c r="R83" s="39"/>
    </row>
    <row r="84" spans="1:18" ht="15" customHeight="1" x14ac:dyDescent="0.25">
      <c r="A84" s="72" t="s">
        <v>14</v>
      </c>
      <c r="B84" s="70"/>
      <c r="C84" s="112">
        <f t="shared" ref="C84" si="49">C83/C80</f>
        <v>6.7594433399602388E-2</v>
      </c>
      <c r="D84" s="112">
        <f t="shared" ref="D84:I84" si="50">D83/D80</f>
        <v>3.3333333333333333E-2</v>
      </c>
      <c r="E84" s="112">
        <f t="shared" si="50"/>
        <v>0.05</v>
      </c>
      <c r="F84" s="112">
        <f t="shared" si="50"/>
        <v>6.7049808429118771E-2</v>
      </c>
      <c r="G84" s="112">
        <f t="shared" si="50"/>
        <v>-4.5840407470288627E-2</v>
      </c>
      <c r="H84" s="112">
        <f t="shared" si="50"/>
        <v>3.9383561643835614E-2</v>
      </c>
      <c r="I84" s="112">
        <f t="shared" si="50"/>
        <v>0.11827956989247312</v>
      </c>
      <c r="J84" s="112"/>
      <c r="K84" s="112"/>
      <c r="L84" s="112"/>
      <c r="M84" s="112"/>
      <c r="N84" s="112"/>
      <c r="O84" s="73"/>
    </row>
    <row r="85" spans="1:18" s="94" customFormat="1" ht="15" customHeight="1" x14ac:dyDescent="0.25">
      <c r="A85" s="39" t="s">
        <v>15</v>
      </c>
      <c r="C85" s="43">
        <f>C83</f>
        <v>34</v>
      </c>
      <c r="D85" s="116">
        <f t="shared" ref="D85:I85" si="51">D83+C85</f>
        <v>51</v>
      </c>
      <c r="E85" s="116">
        <f t="shared" si="51"/>
        <v>77</v>
      </c>
      <c r="F85" s="116">
        <f t="shared" si="51"/>
        <v>112</v>
      </c>
      <c r="G85" s="116">
        <f t="shared" si="51"/>
        <v>85</v>
      </c>
      <c r="H85" s="116">
        <f t="shared" si="51"/>
        <v>108</v>
      </c>
      <c r="I85" s="116">
        <f t="shared" si="51"/>
        <v>174</v>
      </c>
      <c r="J85" s="43"/>
      <c r="K85" s="43"/>
      <c r="L85" s="43"/>
      <c r="M85" s="43"/>
      <c r="N85" s="43"/>
      <c r="O85" s="43"/>
      <c r="R85" s="39"/>
    </row>
    <row r="86" spans="1:18" ht="15" customHeight="1" x14ac:dyDescent="0.25">
      <c r="A86" s="72" t="s">
        <v>16</v>
      </c>
      <c r="C86" s="113">
        <f>C85/C80</f>
        <v>6.7594433399602388E-2</v>
      </c>
      <c r="D86" s="113">
        <f>(D85)/SUM($C80:D80)</f>
        <v>5.0345508390918066E-2</v>
      </c>
      <c r="E86" s="113">
        <f>(E85)/SUM($C80:E80)</f>
        <v>5.0228310502283102E-2</v>
      </c>
      <c r="F86" s="113">
        <f>(F85)/SUM($C80:F80)</f>
        <v>5.4501216545012166E-2</v>
      </c>
      <c r="G86" s="113">
        <f>(G85)/SUM($C80:G80)</f>
        <v>3.2148260211800304E-2</v>
      </c>
      <c r="H86" s="113">
        <f>(H85)/SUM($C80:H80)</f>
        <v>3.3457249070631967E-2</v>
      </c>
      <c r="I86" s="113">
        <f>(I85)/SUM($C80:I80)</f>
        <v>4.5958795562599047E-2</v>
      </c>
      <c r="J86" s="113"/>
      <c r="K86" s="113"/>
      <c r="L86" s="113"/>
      <c r="M86" s="113"/>
      <c r="N86" s="113"/>
      <c r="O86" s="121"/>
    </row>
    <row r="88" spans="1:18" ht="16.5" customHeight="1" x14ac:dyDescent="0.25">
      <c r="A88" s="71" t="s">
        <v>27</v>
      </c>
    </row>
    <row r="89" spans="1:18" ht="16.5" customHeight="1" x14ac:dyDescent="0.25">
      <c r="A89" s="72">
        <v>2014</v>
      </c>
      <c r="C89" s="89">
        <v>14</v>
      </c>
      <c r="D89" s="89">
        <v>18</v>
      </c>
      <c r="E89" s="89">
        <v>14</v>
      </c>
      <c r="F89" s="89">
        <v>13</v>
      </c>
      <c r="G89" s="10">
        <v>9</v>
      </c>
      <c r="H89" s="84">
        <v>13</v>
      </c>
      <c r="I89" s="84">
        <v>17</v>
      </c>
      <c r="J89" s="84">
        <v>22</v>
      </c>
      <c r="K89" s="84">
        <v>21</v>
      </c>
      <c r="L89" s="84">
        <v>15</v>
      </c>
      <c r="M89" s="84">
        <v>7</v>
      </c>
      <c r="N89" s="84">
        <v>6</v>
      </c>
      <c r="O89" s="98">
        <f>SUM(C89:I89)</f>
        <v>98</v>
      </c>
      <c r="P89" s="90"/>
      <c r="Q89" s="86">
        <f t="shared" ref="Q89:Q90" si="52">SUM(C89:N89)</f>
        <v>169</v>
      </c>
    </row>
    <row r="90" spans="1:18" ht="16.5" customHeight="1" x14ac:dyDescent="0.25">
      <c r="A90" s="72">
        <v>2015</v>
      </c>
      <c r="C90" s="89">
        <v>12</v>
      </c>
      <c r="D90" s="89">
        <v>7</v>
      </c>
      <c r="E90" s="89">
        <v>9</v>
      </c>
      <c r="F90" s="89">
        <v>13</v>
      </c>
      <c r="G90" s="10">
        <v>10</v>
      </c>
      <c r="H90" s="10">
        <v>3</v>
      </c>
      <c r="I90" s="84">
        <v>12</v>
      </c>
      <c r="J90" s="84"/>
      <c r="K90" s="84"/>
      <c r="L90" s="84"/>
      <c r="M90" s="84"/>
      <c r="N90" s="84"/>
      <c r="O90" s="98">
        <f>SUM(C90:N90)</f>
        <v>66</v>
      </c>
      <c r="Q90" s="86">
        <f t="shared" si="52"/>
        <v>66</v>
      </c>
    </row>
    <row r="91" spans="1:18" ht="16.5" customHeight="1" x14ac:dyDescent="0.25">
      <c r="A91" s="79" t="s">
        <v>13</v>
      </c>
      <c r="B91" s="80"/>
      <c r="C91" s="115">
        <f t="shared" ref="C91:H91" si="53">(C90-C89)</f>
        <v>-2</v>
      </c>
      <c r="D91" s="30">
        <f t="shared" si="53"/>
        <v>-11</v>
      </c>
      <c r="E91" s="30">
        <f t="shared" si="53"/>
        <v>-5</v>
      </c>
      <c r="F91" s="30">
        <f t="shared" si="53"/>
        <v>0</v>
      </c>
      <c r="G91" s="30">
        <f t="shared" si="53"/>
        <v>1</v>
      </c>
      <c r="H91" s="30">
        <f t="shared" si="53"/>
        <v>-10</v>
      </c>
      <c r="I91" s="30">
        <f t="shared" ref="I91" si="54">(I90-I89)</f>
        <v>-5</v>
      </c>
      <c r="J91" s="115"/>
      <c r="K91" s="115"/>
      <c r="L91" s="115"/>
      <c r="M91" s="115"/>
      <c r="N91" s="115"/>
      <c r="O91" s="77"/>
      <c r="P91" s="85"/>
      <c r="Q91" s="85"/>
    </row>
    <row r="92" spans="1:18" ht="16.5" customHeight="1" x14ac:dyDescent="0.25">
      <c r="A92" s="72" t="s">
        <v>14</v>
      </c>
      <c r="B92" s="70"/>
      <c r="C92" s="112">
        <f t="shared" ref="C92" si="55">C91/C89</f>
        <v>-0.14285714285714285</v>
      </c>
      <c r="D92" s="112">
        <f t="shared" ref="D92:I92" si="56">D91/D89</f>
        <v>-0.61111111111111116</v>
      </c>
      <c r="E92" s="112">
        <f t="shared" si="56"/>
        <v>-0.35714285714285715</v>
      </c>
      <c r="F92" s="112">
        <f t="shared" si="56"/>
        <v>0</v>
      </c>
      <c r="G92" s="112">
        <f t="shared" si="56"/>
        <v>0.1111111111111111</v>
      </c>
      <c r="H92" s="112">
        <f t="shared" si="56"/>
        <v>-0.76923076923076927</v>
      </c>
      <c r="I92" s="112">
        <f t="shared" si="56"/>
        <v>-0.29411764705882354</v>
      </c>
      <c r="J92" s="112"/>
      <c r="K92" s="112"/>
      <c r="L92" s="112"/>
      <c r="M92" s="112"/>
      <c r="N92" s="112"/>
      <c r="O92" s="73"/>
    </row>
    <row r="93" spans="1:18" ht="16.5" customHeight="1" x14ac:dyDescent="0.25">
      <c r="A93" s="79" t="s">
        <v>15</v>
      </c>
      <c r="B93" s="85"/>
      <c r="C93" s="116">
        <f>C91</f>
        <v>-2</v>
      </c>
      <c r="D93" s="116">
        <f t="shared" ref="D93:I93" si="57">D91+C93</f>
        <v>-13</v>
      </c>
      <c r="E93" s="116">
        <f t="shared" si="57"/>
        <v>-18</v>
      </c>
      <c r="F93" s="116">
        <f t="shared" si="57"/>
        <v>-18</v>
      </c>
      <c r="G93" s="116">
        <f t="shared" si="57"/>
        <v>-17</v>
      </c>
      <c r="H93" s="116">
        <f t="shared" si="57"/>
        <v>-27</v>
      </c>
      <c r="I93" s="116">
        <f t="shared" si="57"/>
        <v>-32</v>
      </c>
      <c r="J93" s="116"/>
      <c r="K93" s="116"/>
      <c r="L93" s="116"/>
      <c r="M93" s="116"/>
      <c r="N93" s="116"/>
      <c r="O93" s="78"/>
      <c r="P93" s="85"/>
      <c r="Q93" s="85"/>
    </row>
    <row r="94" spans="1:18" ht="16.5" customHeight="1" x14ac:dyDescent="0.25">
      <c r="A94" s="72" t="s">
        <v>16</v>
      </c>
      <c r="C94" s="113">
        <f>C93/C89</f>
        <v>-0.14285714285714285</v>
      </c>
      <c r="D94" s="113">
        <f>(D93)/SUM($C89:D89)</f>
        <v>-0.40625</v>
      </c>
      <c r="E94" s="113">
        <f>(E93)/SUM($C89:E89)</f>
        <v>-0.39130434782608697</v>
      </c>
      <c r="F94" s="113">
        <f>(F93)/SUM($C89:F89)</f>
        <v>-0.30508474576271188</v>
      </c>
      <c r="G94" s="113">
        <f>(G93)/SUM($C89:G89)</f>
        <v>-0.25</v>
      </c>
      <c r="H94" s="113">
        <f>(H93)/SUM($C89:H89)</f>
        <v>-0.33333333333333331</v>
      </c>
      <c r="I94" s="113">
        <f>(I93)/SUM($C89:I89)</f>
        <v>-0.32653061224489793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111">
        <v>1036</v>
      </c>
      <c r="D97" s="111">
        <v>999</v>
      </c>
      <c r="E97" s="111">
        <v>1093</v>
      </c>
      <c r="F97" s="84">
        <v>1302</v>
      </c>
      <c r="G97" s="89">
        <v>1076</v>
      </c>
      <c r="H97" s="10">
        <v>1017</v>
      </c>
      <c r="I97" s="111">
        <v>940</v>
      </c>
      <c r="J97" s="111"/>
      <c r="K97" s="111"/>
      <c r="L97" s="111"/>
      <c r="M97" s="111"/>
      <c r="N97" s="111"/>
    </row>
  </sheetData>
  <mergeCells count="1">
    <mergeCell ref="C4:O4"/>
  </mergeCells>
  <conditionalFormatting sqref="C11">
    <cfRule type="cellIs" dxfId="1481" priority="287" operator="lessThan">
      <formula>0</formula>
    </cfRule>
  </conditionalFormatting>
  <conditionalFormatting sqref="J11">
    <cfRule type="cellIs" dxfId="1480" priority="286" operator="lessThan">
      <formula>0</formula>
    </cfRule>
  </conditionalFormatting>
  <conditionalFormatting sqref="C19">
    <cfRule type="cellIs" dxfId="1479" priority="285" operator="lessThan">
      <formula>0</formula>
    </cfRule>
  </conditionalFormatting>
  <conditionalFormatting sqref="J19">
    <cfRule type="cellIs" dxfId="1478" priority="284" operator="lessThan">
      <formula>0</formula>
    </cfRule>
  </conditionalFormatting>
  <conditionalFormatting sqref="C35">
    <cfRule type="cellIs" dxfId="1477" priority="283" operator="lessThan">
      <formula>0</formula>
    </cfRule>
  </conditionalFormatting>
  <conditionalFormatting sqref="J35">
    <cfRule type="cellIs" dxfId="1476" priority="282" operator="lessThan">
      <formula>0</formula>
    </cfRule>
  </conditionalFormatting>
  <conditionalFormatting sqref="C43">
    <cfRule type="cellIs" dxfId="1475" priority="281" operator="lessThan">
      <formula>0</formula>
    </cfRule>
  </conditionalFormatting>
  <conditionalFormatting sqref="J43">
    <cfRule type="cellIs" dxfId="1474" priority="280" operator="lessThan">
      <formula>0</formula>
    </cfRule>
  </conditionalFormatting>
  <conditionalFormatting sqref="C51">
    <cfRule type="cellIs" dxfId="1473" priority="279" operator="lessThan">
      <formula>0</formula>
    </cfRule>
  </conditionalFormatting>
  <conditionalFormatting sqref="J51">
    <cfRule type="cellIs" dxfId="1472" priority="278" operator="lessThan">
      <formula>0</formula>
    </cfRule>
  </conditionalFormatting>
  <conditionalFormatting sqref="C59">
    <cfRule type="cellIs" dxfId="1471" priority="277" operator="lessThan">
      <formula>0</formula>
    </cfRule>
  </conditionalFormatting>
  <conditionalFormatting sqref="J59">
    <cfRule type="cellIs" dxfId="1470" priority="276" operator="lessThan">
      <formula>0</formula>
    </cfRule>
  </conditionalFormatting>
  <conditionalFormatting sqref="C67">
    <cfRule type="cellIs" dxfId="1469" priority="275" operator="lessThan">
      <formula>0</formula>
    </cfRule>
  </conditionalFormatting>
  <conditionalFormatting sqref="J67">
    <cfRule type="cellIs" dxfId="1468" priority="274" operator="lessThan">
      <formula>0</formula>
    </cfRule>
  </conditionalFormatting>
  <conditionalFormatting sqref="C75">
    <cfRule type="cellIs" dxfId="1467" priority="273" operator="lessThan">
      <formula>0</formula>
    </cfRule>
  </conditionalFormatting>
  <conditionalFormatting sqref="J75">
    <cfRule type="cellIs" dxfId="1466" priority="272" operator="lessThan">
      <formula>0</formula>
    </cfRule>
  </conditionalFormatting>
  <conditionalFormatting sqref="C92">
    <cfRule type="cellIs" dxfId="1465" priority="271" operator="lessThan">
      <formula>0</formula>
    </cfRule>
  </conditionalFormatting>
  <conditionalFormatting sqref="J92">
    <cfRule type="cellIs" dxfId="1464" priority="270" operator="lessThan">
      <formula>0</formula>
    </cfRule>
  </conditionalFormatting>
  <conditionalFormatting sqref="C13">
    <cfRule type="cellIs" dxfId="1463" priority="269" operator="lessThan">
      <formula>0</formula>
    </cfRule>
  </conditionalFormatting>
  <conditionalFormatting sqref="J13">
    <cfRule type="cellIs" dxfId="1462" priority="268" operator="lessThan">
      <formula>0</formula>
    </cfRule>
  </conditionalFormatting>
  <conditionalFormatting sqref="C21">
    <cfRule type="cellIs" dxfId="1461" priority="267" operator="lessThan">
      <formula>0</formula>
    </cfRule>
  </conditionalFormatting>
  <conditionalFormatting sqref="J21">
    <cfRule type="cellIs" dxfId="1460" priority="266" operator="lessThan">
      <formula>0</formula>
    </cfRule>
  </conditionalFormatting>
  <conditionalFormatting sqref="C37">
    <cfRule type="cellIs" dxfId="1459" priority="265" operator="lessThan">
      <formula>0</formula>
    </cfRule>
  </conditionalFormatting>
  <conditionalFormatting sqref="J37">
    <cfRule type="cellIs" dxfId="1458" priority="264" operator="lessThan">
      <formula>0</formula>
    </cfRule>
  </conditionalFormatting>
  <conditionalFormatting sqref="C45">
    <cfRule type="cellIs" dxfId="1457" priority="263" operator="lessThan">
      <formula>0</formula>
    </cfRule>
  </conditionalFormatting>
  <conditionalFormatting sqref="J45">
    <cfRule type="cellIs" dxfId="1456" priority="262" operator="lessThan">
      <formula>0</formula>
    </cfRule>
  </conditionalFormatting>
  <conditionalFormatting sqref="C53">
    <cfRule type="cellIs" dxfId="1455" priority="261" operator="lessThan">
      <formula>0</formula>
    </cfRule>
  </conditionalFormatting>
  <conditionalFormatting sqref="J53">
    <cfRule type="cellIs" dxfId="1454" priority="260" operator="lessThan">
      <formula>0</formula>
    </cfRule>
  </conditionalFormatting>
  <conditionalFormatting sqref="C61">
    <cfRule type="cellIs" dxfId="1453" priority="259" operator="lessThan">
      <formula>0</formula>
    </cfRule>
  </conditionalFormatting>
  <conditionalFormatting sqref="J61">
    <cfRule type="cellIs" dxfId="1452" priority="258" operator="lessThan">
      <formula>0</formula>
    </cfRule>
  </conditionalFormatting>
  <conditionalFormatting sqref="C69">
    <cfRule type="cellIs" dxfId="1451" priority="257" operator="lessThan">
      <formula>0</formula>
    </cfRule>
  </conditionalFormatting>
  <conditionalFormatting sqref="J69">
    <cfRule type="cellIs" dxfId="1450" priority="256" operator="lessThan">
      <formula>0</formula>
    </cfRule>
  </conditionalFormatting>
  <conditionalFormatting sqref="C77">
    <cfRule type="cellIs" dxfId="1449" priority="255" operator="lessThan">
      <formula>0</formula>
    </cfRule>
  </conditionalFormatting>
  <conditionalFormatting sqref="J77">
    <cfRule type="cellIs" dxfId="1448" priority="254" operator="lessThan">
      <formula>0</formula>
    </cfRule>
  </conditionalFormatting>
  <conditionalFormatting sqref="C94">
    <cfRule type="cellIs" dxfId="1447" priority="253" operator="lessThan">
      <formula>0</formula>
    </cfRule>
  </conditionalFormatting>
  <conditionalFormatting sqref="J94">
    <cfRule type="cellIs" dxfId="1446" priority="252" operator="lessThan">
      <formula>0</formula>
    </cfRule>
  </conditionalFormatting>
  <conditionalFormatting sqref="C86 J86">
    <cfRule type="cellIs" dxfId="1445" priority="251" operator="lessThan">
      <formula>0</formula>
    </cfRule>
  </conditionalFormatting>
  <conditionalFormatting sqref="C84">
    <cfRule type="cellIs" dxfId="1444" priority="250" operator="lessThan">
      <formula>0</formula>
    </cfRule>
  </conditionalFormatting>
  <conditionalFormatting sqref="J84">
    <cfRule type="cellIs" dxfId="1443" priority="249" operator="lessThan">
      <formula>0</formula>
    </cfRule>
  </conditionalFormatting>
  <conditionalFormatting sqref="C84">
    <cfRule type="cellIs" dxfId="1442" priority="248" operator="lessThan">
      <formula>0</formula>
    </cfRule>
  </conditionalFormatting>
  <conditionalFormatting sqref="J84">
    <cfRule type="cellIs" dxfId="1441" priority="247" operator="lessThan">
      <formula>0</formula>
    </cfRule>
  </conditionalFormatting>
  <conditionalFormatting sqref="J84">
    <cfRule type="cellIs" dxfId="1440" priority="246" operator="lessThan">
      <formula>0</formula>
    </cfRule>
  </conditionalFormatting>
  <conditionalFormatting sqref="C86 J86">
    <cfRule type="cellIs" dxfId="1439" priority="245" operator="lessThan">
      <formula>0</formula>
    </cfRule>
  </conditionalFormatting>
  <conditionalFormatting sqref="K92">
    <cfRule type="cellIs" dxfId="1438" priority="244" operator="lessThan">
      <formula>0</formula>
    </cfRule>
  </conditionalFormatting>
  <conditionalFormatting sqref="K94">
    <cfRule type="cellIs" dxfId="1437" priority="243" operator="lessThan">
      <formula>0</formula>
    </cfRule>
  </conditionalFormatting>
  <conditionalFormatting sqref="K43">
    <cfRule type="cellIs" dxfId="1436" priority="242" operator="lessThan">
      <formula>0</formula>
    </cfRule>
  </conditionalFormatting>
  <conditionalFormatting sqref="K45">
    <cfRule type="cellIs" dxfId="1435" priority="241" operator="lessThan">
      <formula>0</formula>
    </cfRule>
  </conditionalFormatting>
  <conditionalFormatting sqref="K35">
    <cfRule type="cellIs" dxfId="1434" priority="240" operator="lessThan">
      <formula>0</formula>
    </cfRule>
  </conditionalFormatting>
  <conditionalFormatting sqref="K37">
    <cfRule type="cellIs" dxfId="1433" priority="239" operator="lessThan">
      <formula>0</formula>
    </cfRule>
  </conditionalFormatting>
  <conditionalFormatting sqref="K19">
    <cfRule type="cellIs" dxfId="1432" priority="238" operator="lessThan">
      <formula>0</formula>
    </cfRule>
  </conditionalFormatting>
  <conditionalFormatting sqref="K21">
    <cfRule type="cellIs" dxfId="1431" priority="237" operator="lessThan">
      <formula>0</formula>
    </cfRule>
  </conditionalFormatting>
  <conditionalFormatting sqref="K11">
    <cfRule type="cellIs" dxfId="1430" priority="236" operator="lessThan">
      <formula>0</formula>
    </cfRule>
  </conditionalFormatting>
  <conditionalFormatting sqref="K13">
    <cfRule type="cellIs" dxfId="1429" priority="235" operator="lessThan">
      <formula>0</formula>
    </cfRule>
  </conditionalFormatting>
  <conditionalFormatting sqref="K59">
    <cfRule type="cellIs" dxfId="1428" priority="234" operator="lessThan">
      <formula>0</formula>
    </cfRule>
  </conditionalFormatting>
  <conditionalFormatting sqref="K61">
    <cfRule type="cellIs" dxfId="1427" priority="233" operator="lessThan">
      <formula>0</formula>
    </cfRule>
  </conditionalFormatting>
  <conditionalFormatting sqref="K75">
    <cfRule type="cellIs" dxfId="1426" priority="232" operator="lessThan">
      <formula>0</formula>
    </cfRule>
  </conditionalFormatting>
  <conditionalFormatting sqref="K77">
    <cfRule type="cellIs" dxfId="1425" priority="231" operator="lessThan">
      <formula>0</formula>
    </cfRule>
  </conditionalFormatting>
  <conditionalFormatting sqref="K67">
    <cfRule type="cellIs" dxfId="1424" priority="230" operator="lessThan">
      <formula>0</formula>
    </cfRule>
  </conditionalFormatting>
  <conditionalFormatting sqref="K69">
    <cfRule type="cellIs" dxfId="1423" priority="229" operator="lessThan">
      <formula>0</formula>
    </cfRule>
  </conditionalFormatting>
  <conditionalFormatting sqref="K86">
    <cfRule type="cellIs" dxfId="1422" priority="228" operator="lessThan">
      <formula>0</formula>
    </cfRule>
  </conditionalFormatting>
  <conditionalFormatting sqref="K84">
    <cfRule type="cellIs" dxfId="1421" priority="227" operator="lessThan">
      <formula>0</formula>
    </cfRule>
  </conditionalFormatting>
  <conditionalFormatting sqref="K84">
    <cfRule type="cellIs" dxfId="1420" priority="226" operator="lessThan">
      <formula>0</formula>
    </cfRule>
  </conditionalFormatting>
  <conditionalFormatting sqref="K84">
    <cfRule type="cellIs" dxfId="1419" priority="225" operator="lessThan">
      <formula>0</formula>
    </cfRule>
  </conditionalFormatting>
  <conditionalFormatting sqref="K86">
    <cfRule type="cellIs" dxfId="1418" priority="224" operator="lessThan">
      <formula>0</formula>
    </cfRule>
  </conditionalFormatting>
  <conditionalFormatting sqref="K51">
    <cfRule type="cellIs" dxfId="1417" priority="223" operator="lessThan">
      <formula>0</formula>
    </cfRule>
  </conditionalFormatting>
  <conditionalFormatting sqref="K53">
    <cfRule type="cellIs" dxfId="1416" priority="222" operator="lessThan">
      <formula>0</formula>
    </cfRule>
  </conditionalFormatting>
  <conditionalFormatting sqref="C27">
    <cfRule type="cellIs" dxfId="1415" priority="221" operator="lessThan">
      <formula>0</formula>
    </cfRule>
  </conditionalFormatting>
  <conditionalFormatting sqref="J27">
    <cfRule type="cellIs" dxfId="1414" priority="220" operator="lessThan">
      <formula>0</formula>
    </cfRule>
  </conditionalFormatting>
  <conditionalFormatting sqref="C29">
    <cfRule type="cellIs" dxfId="1413" priority="219" operator="lessThan">
      <formula>0</formula>
    </cfRule>
  </conditionalFormatting>
  <conditionalFormatting sqref="J29">
    <cfRule type="cellIs" dxfId="1412" priority="218" operator="lessThan">
      <formula>0</formula>
    </cfRule>
  </conditionalFormatting>
  <conditionalFormatting sqref="K27">
    <cfRule type="cellIs" dxfId="1411" priority="217" operator="lessThan">
      <formula>0</formula>
    </cfRule>
  </conditionalFormatting>
  <conditionalFormatting sqref="K29">
    <cfRule type="cellIs" dxfId="1410" priority="216" operator="lessThan">
      <formula>0</formula>
    </cfRule>
  </conditionalFormatting>
  <conditionalFormatting sqref="L11">
    <cfRule type="cellIs" dxfId="1409" priority="215" operator="lessThan">
      <formula>0</formula>
    </cfRule>
  </conditionalFormatting>
  <conditionalFormatting sqref="L13">
    <cfRule type="cellIs" dxfId="1408" priority="214" operator="lessThan">
      <formula>0</formula>
    </cfRule>
  </conditionalFormatting>
  <conditionalFormatting sqref="L19">
    <cfRule type="cellIs" dxfId="1407" priority="213" operator="lessThan">
      <formula>0</formula>
    </cfRule>
  </conditionalFormatting>
  <conditionalFormatting sqref="L21">
    <cfRule type="cellIs" dxfId="1406" priority="212" operator="lessThan">
      <formula>0</formula>
    </cfRule>
  </conditionalFormatting>
  <conditionalFormatting sqref="L27">
    <cfRule type="cellIs" dxfId="1405" priority="209" operator="lessThan">
      <formula>0</formula>
    </cfRule>
  </conditionalFormatting>
  <conditionalFormatting sqref="L29">
    <cfRule type="cellIs" dxfId="1404" priority="208" operator="lessThan">
      <formula>0</formula>
    </cfRule>
  </conditionalFormatting>
  <conditionalFormatting sqref="L35">
    <cfRule type="cellIs" dxfId="1403" priority="207" operator="lessThan">
      <formula>0</formula>
    </cfRule>
  </conditionalFormatting>
  <conditionalFormatting sqref="L37">
    <cfRule type="cellIs" dxfId="1402" priority="206" operator="lessThan">
      <formula>0</formula>
    </cfRule>
  </conditionalFormatting>
  <conditionalFormatting sqref="L43">
    <cfRule type="cellIs" dxfId="1401" priority="205" operator="lessThan">
      <formula>0</formula>
    </cfRule>
  </conditionalFormatting>
  <conditionalFormatting sqref="L45">
    <cfRule type="cellIs" dxfId="1400" priority="204" operator="lessThan">
      <formula>0</formula>
    </cfRule>
  </conditionalFormatting>
  <conditionalFormatting sqref="L51">
    <cfRule type="cellIs" dxfId="1399" priority="203" operator="lessThan">
      <formula>0</formula>
    </cfRule>
  </conditionalFormatting>
  <conditionalFormatting sqref="L53">
    <cfRule type="cellIs" dxfId="1398" priority="202" operator="lessThan">
      <formula>0</formula>
    </cfRule>
  </conditionalFormatting>
  <conditionalFormatting sqref="L59">
    <cfRule type="cellIs" dxfId="1397" priority="201" operator="lessThan">
      <formula>0</formula>
    </cfRule>
  </conditionalFormatting>
  <conditionalFormatting sqref="L61">
    <cfRule type="cellIs" dxfId="1396" priority="200" operator="lessThan">
      <formula>0</formula>
    </cfRule>
  </conditionalFormatting>
  <conditionalFormatting sqref="L75">
    <cfRule type="cellIs" dxfId="1395" priority="199" operator="lessThan">
      <formula>0</formula>
    </cfRule>
  </conditionalFormatting>
  <conditionalFormatting sqref="L77">
    <cfRule type="cellIs" dxfId="1394" priority="198" operator="lessThan">
      <formula>0</formula>
    </cfRule>
  </conditionalFormatting>
  <conditionalFormatting sqref="L67">
    <cfRule type="cellIs" dxfId="1393" priority="197" operator="lessThan">
      <formula>0</formula>
    </cfRule>
  </conditionalFormatting>
  <conditionalFormatting sqref="L69">
    <cfRule type="cellIs" dxfId="1392" priority="196" operator="lessThan">
      <formula>0</formula>
    </cfRule>
  </conditionalFormatting>
  <conditionalFormatting sqref="L86">
    <cfRule type="cellIs" dxfId="1391" priority="195" operator="lessThan">
      <formula>0</formula>
    </cfRule>
  </conditionalFormatting>
  <conditionalFormatting sqref="L84">
    <cfRule type="cellIs" dxfId="1390" priority="194" operator="lessThan">
      <formula>0</formula>
    </cfRule>
  </conditionalFormatting>
  <conditionalFormatting sqref="L84">
    <cfRule type="cellIs" dxfId="1389" priority="193" operator="lessThan">
      <formula>0</formula>
    </cfRule>
  </conditionalFormatting>
  <conditionalFormatting sqref="L84">
    <cfRule type="cellIs" dxfId="1388" priority="192" operator="lessThan">
      <formula>0</formula>
    </cfRule>
  </conditionalFormatting>
  <conditionalFormatting sqref="L86">
    <cfRule type="cellIs" dxfId="1387" priority="191" operator="lessThan">
      <formula>0</formula>
    </cfRule>
  </conditionalFormatting>
  <conditionalFormatting sqref="L92">
    <cfRule type="cellIs" dxfId="1386" priority="190" operator="lessThan">
      <formula>0</formula>
    </cfRule>
  </conditionalFormatting>
  <conditionalFormatting sqref="L94">
    <cfRule type="cellIs" dxfId="1385" priority="189" operator="lessThan">
      <formula>0</formula>
    </cfRule>
  </conditionalFormatting>
  <conditionalFormatting sqref="M11">
    <cfRule type="cellIs" dxfId="1384" priority="188" operator="lessThan">
      <formula>0</formula>
    </cfRule>
  </conditionalFormatting>
  <conditionalFormatting sqref="M13">
    <cfRule type="cellIs" dxfId="1383" priority="187" operator="lessThan">
      <formula>0</formula>
    </cfRule>
  </conditionalFormatting>
  <conditionalFormatting sqref="M19">
    <cfRule type="cellIs" dxfId="1382" priority="186" operator="lessThan">
      <formula>0</formula>
    </cfRule>
  </conditionalFormatting>
  <conditionalFormatting sqref="M21">
    <cfRule type="cellIs" dxfId="1381" priority="185" operator="lessThan">
      <formula>0</formula>
    </cfRule>
  </conditionalFormatting>
  <conditionalFormatting sqref="M27">
    <cfRule type="cellIs" dxfId="1380" priority="184" operator="lessThan">
      <formula>0</formula>
    </cfRule>
  </conditionalFormatting>
  <conditionalFormatting sqref="M29">
    <cfRule type="cellIs" dxfId="1379" priority="183" operator="lessThan">
      <formula>0</formula>
    </cfRule>
  </conditionalFormatting>
  <conditionalFormatting sqref="M35">
    <cfRule type="cellIs" dxfId="1378" priority="182" operator="lessThan">
      <formula>0</formula>
    </cfRule>
  </conditionalFormatting>
  <conditionalFormatting sqref="M37">
    <cfRule type="cellIs" dxfId="1377" priority="181" operator="lessThan">
      <formula>0</formula>
    </cfRule>
  </conditionalFormatting>
  <conditionalFormatting sqref="M43">
    <cfRule type="cellIs" dxfId="1376" priority="180" operator="lessThan">
      <formula>0</formula>
    </cfRule>
  </conditionalFormatting>
  <conditionalFormatting sqref="M45">
    <cfRule type="cellIs" dxfId="1375" priority="179" operator="lessThan">
      <formula>0</formula>
    </cfRule>
  </conditionalFormatting>
  <conditionalFormatting sqref="M67">
    <cfRule type="cellIs" dxfId="1374" priority="178" operator="lessThan">
      <formula>0</formula>
    </cfRule>
  </conditionalFormatting>
  <conditionalFormatting sqref="M69">
    <cfRule type="cellIs" dxfId="1373" priority="177" operator="lessThan">
      <formula>0</formula>
    </cfRule>
  </conditionalFormatting>
  <conditionalFormatting sqref="M75">
    <cfRule type="cellIs" dxfId="1372" priority="176" operator="lessThan">
      <formula>0</formula>
    </cfRule>
  </conditionalFormatting>
  <conditionalFormatting sqref="M77">
    <cfRule type="cellIs" dxfId="1371" priority="175" operator="lessThan">
      <formula>0</formula>
    </cfRule>
  </conditionalFormatting>
  <conditionalFormatting sqref="M86">
    <cfRule type="cellIs" dxfId="1370" priority="174" operator="lessThan">
      <formula>0</formula>
    </cfRule>
  </conditionalFormatting>
  <conditionalFormatting sqref="M84">
    <cfRule type="cellIs" dxfId="1369" priority="173" operator="lessThan">
      <formula>0</formula>
    </cfRule>
  </conditionalFormatting>
  <conditionalFormatting sqref="M84">
    <cfRule type="cellIs" dxfId="1368" priority="172" operator="lessThan">
      <formula>0</formula>
    </cfRule>
  </conditionalFormatting>
  <conditionalFormatting sqref="M84">
    <cfRule type="cellIs" dxfId="1367" priority="171" operator="lessThan">
      <formula>0</formula>
    </cfRule>
  </conditionalFormatting>
  <conditionalFormatting sqref="M86">
    <cfRule type="cellIs" dxfId="1366" priority="170" operator="lessThan">
      <formula>0</formula>
    </cfRule>
  </conditionalFormatting>
  <conditionalFormatting sqref="M59">
    <cfRule type="cellIs" dxfId="1365" priority="169" operator="lessThan">
      <formula>0</formula>
    </cfRule>
  </conditionalFormatting>
  <conditionalFormatting sqref="M61">
    <cfRule type="cellIs" dxfId="1364" priority="168" operator="lessThan">
      <formula>0</formula>
    </cfRule>
  </conditionalFormatting>
  <conditionalFormatting sqref="M51">
    <cfRule type="cellIs" dxfId="1363" priority="167" operator="lessThan">
      <formula>0</formula>
    </cfRule>
  </conditionalFormatting>
  <conditionalFormatting sqref="M53">
    <cfRule type="cellIs" dxfId="1362" priority="166" operator="lessThan">
      <formula>0</formula>
    </cfRule>
  </conditionalFormatting>
  <conditionalFormatting sqref="M92">
    <cfRule type="cellIs" dxfId="1361" priority="165" operator="lessThan">
      <formula>0</formula>
    </cfRule>
  </conditionalFormatting>
  <conditionalFormatting sqref="M94">
    <cfRule type="cellIs" dxfId="1360" priority="164" operator="lessThan">
      <formula>0</formula>
    </cfRule>
  </conditionalFormatting>
  <conditionalFormatting sqref="N11">
    <cfRule type="cellIs" dxfId="1359" priority="163" operator="lessThan">
      <formula>0</formula>
    </cfRule>
  </conditionalFormatting>
  <conditionalFormatting sqref="N13">
    <cfRule type="cellIs" dxfId="1358" priority="162" operator="lessThan">
      <formula>0</formula>
    </cfRule>
  </conditionalFormatting>
  <conditionalFormatting sqref="N19">
    <cfRule type="cellIs" dxfId="1357" priority="161" operator="lessThan">
      <formula>0</formula>
    </cfRule>
  </conditionalFormatting>
  <conditionalFormatting sqref="N21">
    <cfRule type="cellIs" dxfId="1356" priority="160" operator="lessThan">
      <formula>0</formula>
    </cfRule>
  </conditionalFormatting>
  <conditionalFormatting sqref="N27">
    <cfRule type="cellIs" dxfId="1355" priority="159" operator="lessThan">
      <formula>0</formula>
    </cfRule>
  </conditionalFormatting>
  <conditionalFormatting sqref="N29">
    <cfRule type="cellIs" dxfId="1354" priority="158" operator="lessThan">
      <formula>0</formula>
    </cfRule>
  </conditionalFormatting>
  <conditionalFormatting sqref="N35">
    <cfRule type="cellIs" dxfId="1353" priority="157" operator="lessThan">
      <formula>0</formula>
    </cfRule>
  </conditionalFormatting>
  <conditionalFormatting sqref="N37">
    <cfRule type="cellIs" dxfId="1352" priority="156" operator="lessThan">
      <formula>0</formula>
    </cfRule>
  </conditionalFormatting>
  <conditionalFormatting sqref="N43">
    <cfRule type="cellIs" dxfId="1351" priority="155" operator="lessThan">
      <formula>0</formula>
    </cfRule>
  </conditionalFormatting>
  <conditionalFormatting sqref="N45">
    <cfRule type="cellIs" dxfId="1350" priority="154" operator="lessThan">
      <formula>0</formula>
    </cfRule>
  </conditionalFormatting>
  <conditionalFormatting sqref="N92">
    <cfRule type="cellIs" dxfId="1349" priority="153" operator="lessThan">
      <formula>0</formula>
    </cfRule>
  </conditionalFormatting>
  <conditionalFormatting sqref="N94">
    <cfRule type="cellIs" dxfId="1348" priority="152" operator="lessThan">
      <formula>0</formula>
    </cfRule>
  </conditionalFormatting>
  <conditionalFormatting sqref="N51">
    <cfRule type="cellIs" dxfId="1347" priority="151" operator="lessThan">
      <formula>0</formula>
    </cfRule>
  </conditionalFormatting>
  <conditionalFormatting sqref="N53">
    <cfRule type="cellIs" dxfId="1346" priority="150" operator="lessThan">
      <formula>0</formula>
    </cfRule>
  </conditionalFormatting>
  <conditionalFormatting sqref="N67">
    <cfRule type="cellIs" dxfId="1345" priority="149" operator="lessThan">
      <formula>0</formula>
    </cfRule>
  </conditionalFormatting>
  <conditionalFormatting sqref="N69">
    <cfRule type="cellIs" dxfId="1344" priority="148" operator="lessThan">
      <formula>0</formula>
    </cfRule>
  </conditionalFormatting>
  <conditionalFormatting sqref="N75">
    <cfRule type="cellIs" dxfId="1343" priority="147" operator="lessThan">
      <formula>0</formula>
    </cfRule>
  </conditionalFormatting>
  <conditionalFormatting sqref="N77">
    <cfRule type="cellIs" dxfId="1342" priority="146" operator="lessThan">
      <formula>0</formula>
    </cfRule>
  </conditionalFormatting>
  <conditionalFormatting sqref="N86">
    <cfRule type="cellIs" dxfId="1341" priority="145" operator="lessThan">
      <formula>0</formula>
    </cfRule>
  </conditionalFormatting>
  <conditionalFormatting sqref="N84">
    <cfRule type="cellIs" dxfId="1340" priority="144" operator="lessThan">
      <formula>0</formula>
    </cfRule>
  </conditionalFormatting>
  <conditionalFormatting sqref="N84">
    <cfRule type="cellIs" dxfId="1339" priority="143" operator="lessThan">
      <formula>0</formula>
    </cfRule>
  </conditionalFormatting>
  <conditionalFormatting sqref="N84">
    <cfRule type="cellIs" dxfId="1338" priority="142" operator="lessThan">
      <formula>0</formula>
    </cfRule>
  </conditionalFormatting>
  <conditionalFormatting sqref="N86">
    <cfRule type="cellIs" dxfId="1337" priority="141" operator="lessThan">
      <formula>0</formula>
    </cfRule>
  </conditionalFormatting>
  <conditionalFormatting sqref="N59">
    <cfRule type="cellIs" dxfId="1336" priority="140" operator="lessThan">
      <formula>0</formula>
    </cfRule>
  </conditionalFormatting>
  <conditionalFormatting sqref="N61">
    <cfRule type="cellIs" dxfId="1335" priority="139" operator="lessThan">
      <formula>0</formula>
    </cfRule>
  </conditionalFormatting>
  <conditionalFormatting sqref="D11">
    <cfRule type="cellIs" dxfId="1334" priority="138" operator="lessThan">
      <formula>0</formula>
    </cfRule>
  </conditionalFormatting>
  <conditionalFormatting sqref="D13">
    <cfRule type="cellIs" dxfId="1333" priority="137" operator="lessThan">
      <formula>0</formula>
    </cfRule>
  </conditionalFormatting>
  <conditionalFormatting sqref="D19">
    <cfRule type="cellIs" dxfId="1332" priority="136" operator="lessThan">
      <formula>0</formula>
    </cfRule>
  </conditionalFormatting>
  <conditionalFormatting sqref="D21">
    <cfRule type="cellIs" dxfId="1331" priority="135" operator="lessThan">
      <formula>0</formula>
    </cfRule>
  </conditionalFormatting>
  <conditionalFormatting sqref="D27">
    <cfRule type="cellIs" dxfId="1330" priority="134" operator="lessThan">
      <formula>0</formula>
    </cfRule>
  </conditionalFormatting>
  <conditionalFormatting sqref="D29">
    <cfRule type="cellIs" dxfId="1329" priority="133" operator="lessThan">
      <formula>0</formula>
    </cfRule>
  </conditionalFormatting>
  <conditionalFormatting sqref="D35">
    <cfRule type="cellIs" dxfId="1328" priority="132" operator="lessThan">
      <formula>0</formula>
    </cfRule>
  </conditionalFormatting>
  <conditionalFormatting sqref="D37">
    <cfRule type="cellIs" dxfId="1327" priority="131" operator="lessThan">
      <formula>0</formula>
    </cfRule>
  </conditionalFormatting>
  <conditionalFormatting sqref="D43">
    <cfRule type="cellIs" dxfId="1326" priority="130" operator="lessThan">
      <formula>0</formula>
    </cfRule>
  </conditionalFormatting>
  <conditionalFormatting sqref="D45">
    <cfRule type="cellIs" dxfId="1325" priority="129" operator="lessThan">
      <formula>0</formula>
    </cfRule>
  </conditionalFormatting>
  <conditionalFormatting sqref="D51">
    <cfRule type="cellIs" dxfId="1324" priority="128" operator="lessThan">
      <formula>0</formula>
    </cfRule>
  </conditionalFormatting>
  <conditionalFormatting sqref="D53">
    <cfRule type="cellIs" dxfId="1323" priority="127" operator="lessThan">
      <formula>0</formula>
    </cfRule>
  </conditionalFormatting>
  <conditionalFormatting sqref="D59">
    <cfRule type="cellIs" dxfId="1322" priority="126" operator="lessThan">
      <formula>0</formula>
    </cfRule>
  </conditionalFormatting>
  <conditionalFormatting sqref="D61">
    <cfRule type="cellIs" dxfId="1321" priority="125" operator="lessThan">
      <formula>0</formula>
    </cfRule>
  </conditionalFormatting>
  <conditionalFormatting sqref="D67">
    <cfRule type="cellIs" dxfId="1320" priority="124" operator="lessThan">
      <formula>0</formula>
    </cfRule>
  </conditionalFormatting>
  <conditionalFormatting sqref="D69">
    <cfRule type="cellIs" dxfId="1319" priority="123" operator="lessThan">
      <formula>0</formula>
    </cfRule>
  </conditionalFormatting>
  <conditionalFormatting sqref="D75">
    <cfRule type="cellIs" dxfId="1318" priority="122" operator="lessThan">
      <formula>0</formula>
    </cfRule>
  </conditionalFormatting>
  <conditionalFormatting sqref="D77">
    <cfRule type="cellIs" dxfId="1317" priority="121" operator="lessThan">
      <formula>0</formula>
    </cfRule>
  </conditionalFormatting>
  <conditionalFormatting sqref="D92">
    <cfRule type="cellIs" dxfId="1316" priority="120" operator="lessThan">
      <formula>0</formula>
    </cfRule>
  </conditionalFormatting>
  <conditionalFormatting sqref="D94">
    <cfRule type="cellIs" dxfId="1315" priority="119" operator="lessThan">
      <formula>0</formula>
    </cfRule>
  </conditionalFormatting>
  <conditionalFormatting sqref="D84">
    <cfRule type="cellIs" dxfId="1314" priority="118" operator="lessThan">
      <formula>0</formula>
    </cfRule>
  </conditionalFormatting>
  <conditionalFormatting sqref="D86">
    <cfRule type="cellIs" dxfId="1313" priority="117" operator="lessThan">
      <formula>0</formula>
    </cfRule>
  </conditionalFormatting>
  <conditionalFormatting sqref="D84">
    <cfRule type="cellIs" dxfId="1312" priority="116" operator="lessThan">
      <formula>0</formula>
    </cfRule>
  </conditionalFormatting>
  <conditionalFormatting sqref="E92">
    <cfRule type="cellIs" dxfId="1311" priority="115" operator="lessThan">
      <formula>0</formula>
    </cfRule>
  </conditionalFormatting>
  <conditionalFormatting sqref="E94">
    <cfRule type="cellIs" dxfId="1310" priority="114" operator="lessThan">
      <formula>0</formula>
    </cfRule>
  </conditionalFormatting>
  <conditionalFormatting sqref="E43">
    <cfRule type="cellIs" dxfId="1309" priority="113" operator="lessThan">
      <formula>0</formula>
    </cfRule>
  </conditionalFormatting>
  <conditionalFormatting sqref="E45">
    <cfRule type="cellIs" dxfId="1308" priority="112" operator="lessThan">
      <formula>0</formula>
    </cfRule>
  </conditionalFormatting>
  <conditionalFormatting sqref="E35">
    <cfRule type="cellIs" dxfId="1307" priority="111" operator="lessThan">
      <formula>0</formula>
    </cfRule>
  </conditionalFormatting>
  <conditionalFormatting sqref="E37">
    <cfRule type="cellIs" dxfId="1306" priority="110" operator="lessThan">
      <formula>0</formula>
    </cfRule>
  </conditionalFormatting>
  <conditionalFormatting sqref="E27">
    <cfRule type="cellIs" dxfId="1305" priority="109" operator="lessThan">
      <formula>0</formula>
    </cfRule>
  </conditionalFormatting>
  <conditionalFormatting sqref="E29">
    <cfRule type="cellIs" dxfId="1304" priority="108" operator="lessThan">
      <formula>0</formula>
    </cfRule>
  </conditionalFormatting>
  <conditionalFormatting sqref="E19">
    <cfRule type="cellIs" dxfId="1303" priority="107" operator="lessThan">
      <formula>0</formula>
    </cfRule>
  </conditionalFormatting>
  <conditionalFormatting sqref="E21">
    <cfRule type="cellIs" dxfId="1302" priority="106" operator="lessThan">
      <formula>0</formula>
    </cfRule>
  </conditionalFormatting>
  <conditionalFormatting sqref="E11">
    <cfRule type="cellIs" dxfId="1301" priority="105" operator="lessThan">
      <formula>0</formula>
    </cfRule>
  </conditionalFormatting>
  <conditionalFormatting sqref="E13">
    <cfRule type="cellIs" dxfId="1300" priority="104" operator="lessThan">
      <formula>0</formula>
    </cfRule>
  </conditionalFormatting>
  <conditionalFormatting sqref="E67">
    <cfRule type="cellIs" dxfId="1299" priority="103" operator="lessThan">
      <formula>0</formula>
    </cfRule>
  </conditionalFormatting>
  <conditionalFormatting sqref="E69">
    <cfRule type="cellIs" dxfId="1298" priority="102" operator="lessThan">
      <formula>0</formula>
    </cfRule>
  </conditionalFormatting>
  <conditionalFormatting sqref="E75">
    <cfRule type="cellIs" dxfId="1297" priority="101" operator="lessThan">
      <formula>0</formula>
    </cfRule>
  </conditionalFormatting>
  <conditionalFormatting sqref="E77">
    <cfRule type="cellIs" dxfId="1296" priority="100" operator="lessThan">
      <formula>0</formula>
    </cfRule>
  </conditionalFormatting>
  <conditionalFormatting sqref="E84">
    <cfRule type="cellIs" dxfId="1295" priority="99" operator="lessThan">
      <formula>0</formula>
    </cfRule>
  </conditionalFormatting>
  <conditionalFormatting sqref="E86">
    <cfRule type="cellIs" dxfId="1294" priority="98" operator="lessThan">
      <formula>0</formula>
    </cfRule>
  </conditionalFormatting>
  <conditionalFormatting sqref="E84">
    <cfRule type="cellIs" dxfId="1293" priority="97" operator="lessThan">
      <formula>0</formula>
    </cfRule>
  </conditionalFormatting>
  <conditionalFormatting sqref="E51">
    <cfRule type="cellIs" dxfId="1292" priority="96" operator="lessThan">
      <formula>0</formula>
    </cfRule>
  </conditionalFormatting>
  <conditionalFormatting sqref="E53">
    <cfRule type="cellIs" dxfId="1291" priority="95" operator="lessThan">
      <formula>0</formula>
    </cfRule>
  </conditionalFormatting>
  <conditionalFormatting sqref="E59">
    <cfRule type="cellIs" dxfId="1290" priority="94" operator="lessThan">
      <formula>0</formula>
    </cfRule>
  </conditionalFormatting>
  <conditionalFormatting sqref="E61">
    <cfRule type="cellIs" dxfId="1289" priority="93" operator="lessThan">
      <formula>0</formula>
    </cfRule>
  </conditionalFormatting>
  <conditionalFormatting sqref="F43">
    <cfRule type="cellIs" dxfId="1288" priority="92" operator="lessThan">
      <formula>0</formula>
    </cfRule>
  </conditionalFormatting>
  <conditionalFormatting sqref="F45">
    <cfRule type="cellIs" dxfId="1287" priority="91" operator="lessThan">
      <formula>0</formula>
    </cfRule>
  </conditionalFormatting>
  <conditionalFormatting sqref="F35">
    <cfRule type="cellIs" dxfId="1286" priority="90" operator="lessThan">
      <formula>0</formula>
    </cfRule>
  </conditionalFormatting>
  <conditionalFormatting sqref="F37">
    <cfRule type="cellIs" dxfId="1285" priority="89" operator="lessThan">
      <formula>0</formula>
    </cfRule>
  </conditionalFormatting>
  <conditionalFormatting sqref="F27">
    <cfRule type="cellIs" dxfId="1284" priority="88" operator="lessThan">
      <formula>0</formula>
    </cfRule>
  </conditionalFormatting>
  <conditionalFormatting sqref="F29">
    <cfRule type="cellIs" dxfId="1283" priority="87" operator="lessThan">
      <formula>0</formula>
    </cfRule>
  </conditionalFormatting>
  <conditionalFormatting sqref="F19">
    <cfRule type="cellIs" dxfId="1282" priority="86" operator="lessThan">
      <formula>0</formula>
    </cfRule>
  </conditionalFormatting>
  <conditionalFormatting sqref="F21">
    <cfRule type="cellIs" dxfId="1281" priority="85" operator="lessThan">
      <formula>0</formula>
    </cfRule>
  </conditionalFormatting>
  <conditionalFormatting sqref="F11">
    <cfRule type="cellIs" dxfId="1280" priority="84" operator="lessThan">
      <formula>0</formula>
    </cfRule>
  </conditionalFormatting>
  <conditionalFormatting sqref="F13">
    <cfRule type="cellIs" dxfId="1279" priority="83" operator="lessThan">
      <formula>0</formula>
    </cfRule>
  </conditionalFormatting>
  <conditionalFormatting sqref="F51">
    <cfRule type="cellIs" dxfId="1278" priority="82" operator="lessThan">
      <formula>0</formula>
    </cfRule>
  </conditionalFormatting>
  <conditionalFormatting sqref="F53">
    <cfRule type="cellIs" dxfId="1277" priority="81" operator="lessThan">
      <formula>0</formula>
    </cfRule>
  </conditionalFormatting>
  <conditionalFormatting sqref="F59">
    <cfRule type="cellIs" dxfId="1276" priority="80" operator="lessThan">
      <formula>0</formula>
    </cfRule>
  </conditionalFormatting>
  <conditionalFormatting sqref="F61">
    <cfRule type="cellIs" dxfId="1275" priority="79" operator="lessThan">
      <formula>0</formula>
    </cfRule>
  </conditionalFormatting>
  <conditionalFormatting sqref="F84">
    <cfRule type="cellIs" dxfId="1274" priority="78" operator="lessThan">
      <formula>0</formula>
    </cfRule>
  </conditionalFormatting>
  <conditionalFormatting sqref="F86">
    <cfRule type="cellIs" dxfId="1273" priority="77" operator="lessThan">
      <formula>0</formula>
    </cfRule>
  </conditionalFormatting>
  <conditionalFormatting sqref="F84">
    <cfRule type="cellIs" dxfId="1272" priority="76" operator="lessThan">
      <formula>0</formula>
    </cfRule>
  </conditionalFormatting>
  <conditionalFormatting sqref="F92">
    <cfRule type="cellIs" dxfId="1271" priority="75" operator="lessThan">
      <formula>0</formula>
    </cfRule>
  </conditionalFormatting>
  <conditionalFormatting sqref="F94">
    <cfRule type="cellIs" dxfId="1270" priority="74" operator="lessThan">
      <formula>0</formula>
    </cfRule>
  </conditionalFormatting>
  <conditionalFormatting sqref="F67">
    <cfRule type="cellIs" dxfId="1269" priority="73" operator="lessThan">
      <formula>0</formula>
    </cfRule>
  </conditionalFormatting>
  <conditionalFormatting sqref="F69">
    <cfRule type="cellIs" dxfId="1268" priority="72" operator="lessThan">
      <formula>0</formula>
    </cfRule>
  </conditionalFormatting>
  <conditionalFormatting sqref="F75">
    <cfRule type="cellIs" dxfId="1267" priority="71" operator="lessThan">
      <formula>0</formula>
    </cfRule>
  </conditionalFormatting>
  <conditionalFormatting sqref="F77">
    <cfRule type="cellIs" dxfId="1266" priority="70" operator="lessThan">
      <formula>0</formula>
    </cfRule>
  </conditionalFormatting>
  <conditionalFormatting sqref="G11">
    <cfRule type="cellIs" dxfId="1265" priority="69" operator="lessThan">
      <formula>0</formula>
    </cfRule>
  </conditionalFormatting>
  <conditionalFormatting sqref="G13">
    <cfRule type="cellIs" dxfId="1264" priority="68" operator="lessThan">
      <formula>0</formula>
    </cfRule>
  </conditionalFormatting>
  <conditionalFormatting sqref="G19">
    <cfRule type="cellIs" dxfId="1263" priority="67" operator="lessThan">
      <formula>0</formula>
    </cfRule>
  </conditionalFormatting>
  <conditionalFormatting sqref="G21">
    <cfRule type="cellIs" dxfId="1262" priority="66" operator="lessThan">
      <formula>0</formula>
    </cfRule>
  </conditionalFormatting>
  <conditionalFormatting sqref="G27">
    <cfRule type="cellIs" dxfId="1261" priority="65" operator="lessThan">
      <formula>0</formula>
    </cfRule>
  </conditionalFormatting>
  <conditionalFormatting sqref="G29">
    <cfRule type="cellIs" dxfId="1260" priority="64" operator="lessThan">
      <formula>0</formula>
    </cfRule>
  </conditionalFormatting>
  <conditionalFormatting sqref="G35">
    <cfRule type="cellIs" dxfId="1259" priority="63" operator="lessThan">
      <formula>0</formula>
    </cfRule>
  </conditionalFormatting>
  <conditionalFormatting sqref="G37">
    <cfRule type="cellIs" dxfId="1258" priority="62" operator="lessThan">
      <formula>0</formula>
    </cfRule>
  </conditionalFormatting>
  <conditionalFormatting sqref="G43">
    <cfRule type="cellIs" dxfId="1257" priority="61" operator="lessThan">
      <formula>0</formula>
    </cfRule>
  </conditionalFormatting>
  <conditionalFormatting sqref="G45">
    <cfRule type="cellIs" dxfId="1256" priority="60" operator="lessThan">
      <formula>0</formula>
    </cfRule>
  </conditionalFormatting>
  <conditionalFormatting sqref="G51">
    <cfRule type="cellIs" dxfId="1255" priority="59" operator="lessThan">
      <formula>0</formula>
    </cfRule>
  </conditionalFormatting>
  <conditionalFormatting sqref="G53">
    <cfRule type="cellIs" dxfId="1254" priority="58" operator="lessThan">
      <formula>0</formula>
    </cfRule>
  </conditionalFormatting>
  <conditionalFormatting sqref="G59">
    <cfRule type="cellIs" dxfId="1253" priority="57" operator="lessThan">
      <formula>0</formula>
    </cfRule>
  </conditionalFormatting>
  <conditionalFormatting sqref="G61">
    <cfRule type="cellIs" dxfId="1252" priority="56" operator="lessThan">
      <formula>0</formula>
    </cfRule>
  </conditionalFormatting>
  <conditionalFormatting sqref="G67">
    <cfRule type="cellIs" dxfId="1251" priority="55" operator="lessThan">
      <formula>0</formula>
    </cfRule>
  </conditionalFormatting>
  <conditionalFormatting sqref="G69">
    <cfRule type="cellIs" dxfId="1250" priority="54" operator="lessThan">
      <formula>0</formula>
    </cfRule>
  </conditionalFormatting>
  <conditionalFormatting sqref="G75">
    <cfRule type="cellIs" dxfId="1249" priority="53" operator="lessThan">
      <formula>0</formula>
    </cfRule>
  </conditionalFormatting>
  <conditionalFormatting sqref="G77">
    <cfRule type="cellIs" dxfId="1248" priority="52" operator="lessThan">
      <formula>0</formula>
    </cfRule>
  </conditionalFormatting>
  <conditionalFormatting sqref="G84">
    <cfRule type="cellIs" dxfId="1247" priority="51" operator="lessThan">
      <formula>0</formula>
    </cfRule>
  </conditionalFormatting>
  <conditionalFormatting sqref="G86">
    <cfRule type="cellIs" dxfId="1246" priority="50" operator="lessThan">
      <formula>0</formula>
    </cfRule>
  </conditionalFormatting>
  <conditionalFormatting sqref="G84">
    <cfRule type="cellIs" dxfId="1245" priority="49" operator="lessThan">
      <formula>0</formula>
    </cfRule>
  </conditionalFormatting>
  <conditionalFormatting sqref="G92">
    <cfRule type="cellIs" dxfId="1244" priority="48" operator="lessThan">
      <formula>0</formula>
    </cfRule>
  </conditionalFormatting>
  <conditionalFormatting sqref="G94">
    <cfRule type="cellIs" dxfId="1243" priority="47" operator="lessThan">
      <formula>0</formula>
    </cfRule>
  </conditionalFormatting>
  <conditionalFormatting sqref="H11">
    <cfRule type="cellIs" dxfId="1242" priority="46" operator="lessThan">
      <formula>0</formula>
    </cfRule>
  </conditionalFormatting>
  <conditionalFormatting sqref="H13">
    <cfRule type="cellIs" dxfId="1241" priority="45" operator="lessThan">
      <formula>0</formula>
    </cfRule>
  </conditionalFormatting>
  <conditionalFormatting sqref="H19">
    <cfRule type="cellIs" dxfId="1240" priority="44" operator="lessThan">
      <formula>0</formula>
    </cfRule>
  </conditionalFormatting>
  <conditionalFormatting sqref="H21">
    <cfRule type="cellIs" dxfId="1239" priority="43" operator="lessThan">
      <formula>0</formula>
    </cfRule>
  </conditionalFormatting>
  <conditionalFormatting sqref="H27">
    <cfRule type="cellIs" dxfId="1238" priority="42" operator="lessThan">
      <formula>0</formula>
    </cfRule>
  </conditionalFormatting>
  <conditionalFormatting sqref="H29">
    <cfRule type="cellIs" dxfId="1237" priority="41" operator="lessThan">
      <formula>0</formula>
    </cfRule>
  </conditionalFormatting>
  <conditionalFormatting sqref="H35">
    <cfRule type="cellIs" dxfId="1236" priority="40" operator="lessThan">
      <formula>0</formula>
    </cfRule>
  </conditionalFormatting>
  <conditionalFormatting sqref="H37">
    <cfRule type="cellIs" dxfId="1235" priority="39" operator="lessThan">
      <formula>0</formula>
    </cfRule>
  </conditionalFormatting>
  <conditionalFormatting sqref="H43">
    <cfRule type="cellIs" dxfId="1234" priority="38" operator="lessThan">
      <formula>0</formula>
    </cfRule>
  </conditionalFormatting>
  <conditionalFormatting sqref="H45">
    <cfRule type="cellIs" dxfId="1233" priority="37" operator="lessThan">
      <formula>0</formula>
    </cfRule>
  </conditionalFormatting>
  <conditionalFormatting sqref="H51">
    <cfRule type="cellIs" dxfId="1232" priority="36" operator="lessThan">
      <formula>0</formula>
    </cfRule>
  </conditionalFormatting>
  <conditionalFormatting sqref="H53">
    <cfRule type="cellIs" dxfId="1231" priority="35" operator="lessThan">
      <formula>0</formula>
    </cfRule>
  </conditionalFormatting>
  <conditionalFormatting sqref="H59">
    <cfRule type="cellIs" dxfId="1230" priority="34" operator="lessThan">
      <formula>0</formula>
    </cfRule>
  </conditionalFormatting>
  <conditionalFormatting sqref="H61">
    <cfRule type="cellIs" dxfId="1229" priority="33" operator="lessThan">
      <formula>0</formula>
    </cfRule>
  </conditionalFormatting>
  <conditionalFormatting sqref="H67">
    <cfRule type="cellIs" dxfId="1228" priority="32" operator="lessThan">
      <formula>0</formula>
    </cfRule>
  </conditionalFormatting>
  <conditionalFormatting sqref="H69">
    <cfRule type="cellIs" dxfId="1227" priority="31" operator="lessThan">
      <formula>0</formula>
    </cfRule>
  </conditionalFormatting>
  <conditionalFormatting sqref="H75">
    <cfRule type="cellIs" dxfId="1226" priority="30" operator="lessThan">
      <formula>0</formula>
    </cfRule>
  </conditionalFormatting>
  <conditionalFormatting sqref="H77">
    <cfRule type="cellIs" dxfId="1225" priority="29" operator="lessThan">
      <formula>0</formula>
    </cfRule>
  </conditionalFormatting>
  <conditionalFormatting sqref="H84">
    <cfRule type="cellIs" dxfId="1224" priority="28" operator="lessThan">
      <formula>0</formula>
    </cfRule>
  </conditionalFormatting>
  <conditionalFormatting sqref="H86">
    <cfRule type="cellIs" dxfId="1223" priority="27" operator="lessThan">
      <formula>0</formula>
    </cfRule>
  </conditionalFormatting>
  <conditionalFormatting sqref="H84">
    <cfRule type="cellIs" dxfId="1222" priority="26" operator="lessThan">
      <formula>0</formula>
    </cfRule>
  </conditionalFormatting>
  <conditionalFormatting sqref="H92">
    <cfRule type="cellIs" dxfId="1221" priority="25" operator="lessThan">
      <formula>0</formula>
    </cfRule>
  </conditionalFormatting>
  <conditionalFormatting sqref="H94">
    <cfRule type="cellIs" dxfId="1220" priority="24" operator="lessThan">
      <formula>0</formula>
    </cfRule>
  </conditionalFormatting>
  <conditionalFormatting sqref="I11">
    <cfRule type="cellIs" dxfId="1219" priority="23" operator="lessThan">
      <formula>0</formula>
    </cfRule>
  </conditionalFormatting>
  <conditionalFormatting sqref="I13">
    <cfRule type="cellIs" dxfId="1218" priority="22" operator="lessThan">
      <formula>0</formula>
    </cfRule>
  </conditionalFormatting>
  <conditionalFormatting sqref="I19">
    <cfRule type="cellIs" dxfId="1217" priority="21" operator="lessThan">
      <formula>0</formula>
    </cfRule>
  </conditionalFormatting>
  <conditionalFormatting sqref="I21">
    <cfRule type="cellIs" dxfId="1216" priority="20" operator="lessThan">
      <formula>0</formula>
    </cfRule>
  </conditionalFormatting>
  <conditionalFormatting sqref="I27">
    <cfRule type="cellIs" dxfId="1215" priority="19" operator="lessThan">
      <formula>0</formula>
    </cfRule>
  </conditionalFormatting>
  <conditionalFormatting sqref="I29">
    <cfRule type="cellIs" dxfId="1214" priority="18" operator="lessThan">
      <formula>0</formula>
    </cfRule>
  </conditionalFormatting>
  <conditionalFormatting sqref="I35">
    <cfRule type="cellIs" dxfId="1213" priority="17" operator="lessThan">
      <formula>0</formula>
    </cfRule>
  </conditionalFormatting>
  <conditionalFormatting sqref="I37">
    <cfRule type="cellIs" dxfId="1212" priority="16" operator="lessThan">
      <formula>0</formula>
    </cfRule>
  </conditionalFormatting>
  <conditionalFormatting sqref="I43">
    <cfRule type="cellIs" dxfId="1211" priority="15" operator="lessThan">
      <formula>0</formula>
    </cfRule>
  </conditionalFormatting>
  <conditionalFormatting sqref="I45">
    <cfRule type="cellIs" dxfId="1210" priority="14" operator="lessThan">
      <formula>0</formula>
    </cfRule>
  </conditionalFormatting>
  <conditionalFormatting sqref="I51">
    <cfRule type="cellIs" dxfId="1209" priority="13" operator="lessThan">
      <formula>0</formula>
    </cfRule>
  </conditionalFormatting>
  <conditionalFormatting sqref="I53">
    <cfRule type="cellIs" dxfId="1208" priority="12" operator="lessThan">
      <formula>0</formula>
    </cfRule>
  </conditionalFormatting>
  <conditionalFormatting sqref="I59">
    <cfRule type="cellIs" dxfId="1207" priority="11" operator="lessThan">
      <formula>0</formula>
    </cfRule>
  </conditionalFormatting>
  <conditionalFormatting sqref="I61">
    <cfRule type="cellIs" dxfId="1206" priority="10" operator="lessThan">
      <formula>0</formula>
    </cfRule>
  </conditionalFormatting>
  <conditionalFormatting sqref="I67">
    <cfRule type="cellIs" dxfId="1205" priority="9" operator="lessThan">
      <formula>0</formula>
    </cfRule>
  </conditionalFormatting>
  <conditionalFormatting sqref="I69">
    <cfRule type="cellIs" dxfId="1204" priority="8" operator="lessThan">
      <formula>0</formula>
    </cfRule>
  </conditionalFormatting>
  <conditionalFormatting sqref="I75">
    <cfRule type="cellIs" dxfId="1203" priority="7" operator="lessThan">
      <formula>0</formula>
    </cfRule>
  </conditionalFormatting>
  <conditionalFormatting sqref="I77">
    <cfRule type="cellIs" dxfId="1202" priority="6" operator="lessThan">
      <formula>0</formula>
    </cfRule>
  </conditionalFormatting>
  <conditionalFormatting sqref="I84">
    <cfRule type="cellIs" dxfId="1201" priority="5" operator="lessThan">
      <formula>0</formula>
    </cfRule>
  </conditionalFormatting>
  <conditionalFormatting sqref="I86">
    <cfRule type="cellIs" dxfId="1200" priority="4" operator="lessThan">
      <formula>0</formula>
    </cfRule>
  </conditionalFormatting>
  <conditionalFormatting sqref="I84">
    <cfRule type="cellIs" dxfId="1199" priority="3" operator="lessThan">
      <formula>0</formula>
    </cfRule>
  </conditionalFormatting>
  <conditionalFormatting sqref="I92">
    <cfRule type="cellIs" dxfId="1198" priority="2" operator="lessThan">
      <formula>0</formula>
    </cfRule>
  </conditionalFormatting>
  <conditionalFormatting sqref="I94">
    <cfRule type="cellIs" dxfId="1197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E9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49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v>39</v>
      </c>
      <c r="D8" s="114">
        <v>45</v>
      </c>
      <c r="E8" s="114">
        <v>27</v>
      </c>
      <c r="F8" s="114">
        <v>45</v>
      </c>
      <c r="G8" s="114">
        <v>33</v>
      </c>
      <c r="H8" s="114">
        <v>57</v>
      </c>
      <c r="I8" s="114">
        <v>63</v>
      </c>
      <c r="J8" s="114">
        <v>62</v>
      </c>
      <c r="K8" s="114">
        <v>46</v>
      </c>
      <c r="L8" s="114">
        <v>33</v>
      </c>
      <c r="M8" s="12">
        <v>56</v>
      </c>
      <c r="N8" s="12">
        <v>43</v>
      </c>
      <c r="O8" s="86">
        <f>SUM(C8:I8)</f>
        <v>309</v>
      </c>
      <c r="Q8" s="86">
        <f>SUM(C8:N8)</f>
        <v>549</v>
      </c>
    </row>
    <row r="9" spans="1:18" ht="15" customHeight="1" x14ac:dyDescent="0.25">
      <c r="A9" s="72">
        <v>2015</v>
      </c>
      <c r="C9" s="114">
        <v>60</v>
      </c>
      <c r="D9" s="12">
        <v>42</v>
      </c>
      <c r="E9" s="12">
        <v>57</v>
      </c>
      <c r="F9" s="114">
        <v>81</v>
      </c>
      <c r="G9" s="12">
        <v>37</v>
      </c>
      <c r="H9" s="114">
        <v>16</v>
      </c>
      <c r="I9" s="114">
        <v>24</v>
      </c>
      <c r="J9" s="114"/>
      <c r="K9" s="114"/>
      <c r="L9" s="114"/>
      <c r="M9" s="12"/>
      <c r="N9" s="12"/>
      <c r="O9" s="86">
        <f>SUM(C9:N9)</f>
        <v>317</v>
      </c>
      <c r="Q9" s="86">
        <f>SUM(C9:N9)</f>
        <v>317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21</v>
      </c>
      <c r="D10" s="30">
        <f t="shared" ref="D10:I10" si="1">(D9-D8)</f>
        <v>-3</v>
      </c>
      <c r="E10" s="30">
        <f t="shared" si="1"/>
        <v>30</v>
      </c>
      <c r="F10" s="30">
        <f t="shared" si="1"/>
        <v>36</v>
      </c>
      <c r="G10" s="30">
        <f t="shared" si="1"/>
        <v>4</v>
      </c>
      <c r="H10" s="30">
        <f t="shared" si="1"/>
        <v>-41</v>
      </c>
      <c r="I10" s="30">
        <f t="shared" si="1"/>
        <v>-39</v>
      </c>
      <c r="J10" s="51"/>
      <c r="K10" s="51"/>
      <c r="L10" s="51"/>
      <c r="M10" s="51"/>
      <c r="N10" s="51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0.53846153846153844</v>
      </c>
      <c r="D11" s="112">
        <f t="shared" si="2"/>
        <v>-6.6666666666666666E-2</v>
      </c>
      <c r="E11" s="112">
        <f t="shared" si="2"/>
        <v>1.1111111111111112</v>
      </c>
      <c r="F11" s="112">
        <f t="shared" si="2"/>
        <v>0.8</v>
      </c>
      <c r="G11" s="112">
        <f t="shared" si="2"/>
        <v>0.12121212121212122</v>
      </c>
      <c r="H11" s="112">
        <f t="shared" si="2"/>
        <v>-0.7192982456140351</v>
      </c>
      <c r="I11" s="112">
        <f t="shared" ref="I11" si="3">I10/I8</f>
        <v>-0.61904761904761907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21</v>
      </c>
      <c r="D12" s="116">
        <f t="shared" ref="D12:I12" si="4">D10+C12</f>
        <v>18</v>
      </c>
      <c r="E12" s="116">
        <f t="shared" si="4"/>
        <v>48</v>
      </c>
      <c r="F12" s="116">
        <f t="shared" si="4"/>
        <v>84</v>
      </c>
      <c r="G12" s="116">
        <f t="shared" si="4"/>
        <v>88</v>
      </c>
      <c r="H12" s="116">
        <f t="shared" si="4"/>
        <v>47</v>
      </c>
      <c r="I12" s="116">
        <f t="shared" si="4"/>
        <v>8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0.53846153846153844</v>
      </c>
      <c r="D13" s="113">
        <f>(D12)/SUM($C8:D8)</f>
        <v>0.21428571428571427</v>
      </c>
      <c r="E13" s="113">
        <f>(E12)/SUM($C8:E8)</f>
        <v>0.43243243243243246</v>
      </c>
      <c r="F13" s="113">
        <f>(F12)/SUM($C8:F8)</f>
        <v>0.53846153846153844</v>
      </c>
      <c r="G13" s="113">
        <f>(G12)/SUM($C8:G8)</f>
        <v>0.46560846560846558</v>
      </c>
      <c r="H13" s="113">
        <f>(H12)/SUM($C8:H8)</f>
        <v>0.1910569105691057</v>
      </c>
      <c r="I13" s="113">
        <f>(I12)/SUM($C8:I8)</f>
        <v>2.5889967637540454E-2</v>
      </c>
      <c r="J13" s="113"/>
      <c r="K13" s="113"/>
      <c r="L13" s="113"/>
      <c r="M13" s="113"/>
      <c r="N13" s="113"/>
      <c r="O13" s="121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30</v>
      </c>
      <c r="D16" s="114">
        <v>0</v>
      </c>
      <c r="E16" s="114">
        <v>0</v>
      </c>
      <c r="F16" s="114">
        <v>39</v>
      </c>
      <c r="G16" s="114">
        <v>0</v>
      </c>
      <c r="H16" s="114">
        <v>0</v>
      </c>
      <c r="I16" s="114">
        <v>0</v>
      </c>
      <c r="J16" s="114">
        <v>23</v>
      </c>
      <c r="K16" s="114">
        <v>30</v>
      </c>
      <c r="L16" s="114">
        <v>23</v>
      </c>
      <c r="M16" s="114">
        <v>9</v>
      </c>
      <c r="N16" s="114">
        <v>11</v>
      </c>
      <c r="O16" s="86">
        <f>SUM(C16:I16)</f>
        <v>69</v>
      </c>
      <c r="Q16" s="84">
        <f>SUM(C16:N16)</f>
        <v>165</v>
      </c>
    </row>
    <row r="17" spans="1:18" ht="15" customHeight="1" x14ac:dyDescent="0.25">
      <c r="A17" s="72">
        <v>2015</v>
      </c>
      <c r="C17" s="114">
        <v>18</v>
      </c>
      <c r="D17" s="114">
        <v>11</v>
      </c>
      <c r="E17" s="114">
        <v>14</v>
      </c>
      <c r="F17" s="114">
        <v>15</v>
      </c>
      <c r="G17" s="114">
        <v>16</v>
      </c>
      <c r="H17" s="114">
        <v>10</v>
      </c>
      <c r="I17" s="114">
        <v>0</v>
      </c>
      <c r="J17" s="114"/>
      <c r="K17" s="114"/>
      <c r="L17" s="114"/>
      <c r="M17" s="114"/>
      <c r="N17" s="114"/>
      <c r="O17" s="86">
        <f>SUM(C17:N17)</f>
        <v>84</v>
      </c>
      <c r="Q17" s="84">
        <f>SUM(C17:N17)</f>
        <v>84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-12</v>
      </c>
      <c r="D18" s="30">
        <f t="shared" ref="D18:I18" si="6">(D17-D16)</f>
        <v>11</v>
      </c>
      <c r="E18" s="30">
        <f t="shared" si="6"/>
        <v>14</v>
      </c>
      <c r="F18" s="30">
        <f t="shared" si="6"/>
        <v>-24</v>
      </c>
      <c r="G18" s="30">
        <f t="shared" si="6"/>
        <v>16</v>
      </c>
      <c r="H18" s="30">
        <f t="shared" si="6"/>
        <v>10</v>
      </c>
      <c r="I18" s="30">
        <f t="shared" si="6"/>
        <v>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-0.4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-0.61538461538461542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-12</v>
      </c>
      <c r="D20" s="116">
        <f t="shared" ref="D20:I20" si="9">D18+C20</f>
        <v>-1</v>
      </c>
      <c r="E20" s="116">
        <f t="shared" si="9"/>
        <v>13</v>
      </c>
      <c r="F20" s="116">
        <f t="shared" si="9"/>
        <v>-11</v>
      </c>
      <c r="G20" s="116">
        <f t="shared" si="9"/>
        <v>5</v>
      </c>
      <c r="H20" s="116">
        <f t="shared" si="9"/>
        <v>15</v>
      </c>
      <c r="I20" s="116">
        <f t="shared" si="9"/>
        <v>15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-0.4</v>
      </c>
      <c r="D21" s="113">
        <f>(D20)/SUM($C16:D16)</f>
        <v>-3.3333333333333333E-2</v>
      </c>
      <c r="E21" s="113">
        <f>(E20)/SUM($C16:E16)</f>
        <v>0.43333333333333335</v>
      </c>
      <c r="F21" s="113">
        <f>(F20)/SUM($C16:F16)</f>
        <v>-0.15942028985507245</v>
      </c>
      <c r="G21" s="113">
        <f>(G20)/SUM($C16:G16)</f>
        <v>7.2463768115942032E-2</v>
      </c>
      <c r="H21" s="113">
        <f>(H20)/SUM($C16:H16)</f>
        <v>0.21739130434782608</v>
      </c>
      <c r="I21" s="113">
        <f>(I20)/SUM($C16:I16)</f>
        <v>0.21739130434782608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12</v>
      </c>
      <c r="E24" s="114">
        <v>0</v>
      </c>
      <c r="F24" s="114">
        <v>0</v>
      </c>
      <c r="G24" s="114">
        <v>16</v>
      </c>
      <c r="H24" s="114">
        <v>0</v>
      </c>
      <c r="I24" s="114">
        <v>0</v>
      </c>
      <c r="J24" s="114">
        <v>18</v>
      </c>
      <c r="K24" s="114">
        <v>33</v>
      </c>
      <c r="L24" s="114">
        <v>20</v>
      </c>
      <c r="M24" s="114">
        <v>21</v>
      </c>
      <c r="N24" s="114">
        <v>8</v>
      </c>
      <c r="O24" s="86">
        <f>SUM(C24:I24)</f>
        <v>28</v>
      </c>
      <c r="Q24" s="84">
        <f>SUM(C24:N24)</f>
        <v>128</v>
      </c>
    </row>
    <row r="25" spans="1:18" ht="15" customHeight="1" x14ac:dyDescent="0.25">
      <c r="A25" s="72">
        <v>2015</v>
      </c>
      <c r="C25" s="114">
        <v>13</v>
      </c>
      <c r="D25" s="12">
        <v>21</v>
      </c>
      <c r="E25" s="114">
        <v>12</v>
      </c>
      <c r="F25" s="114">
        <v>8</v>
      </c>
      <c r="G25" s="114">
        <v>24</v>
      </c>
      <c r="H25" s="114">
        <v>12</v>
      </c>
      <c r="I25" s="114">
        <v>0</v>
      </c>
      <c r="J25" s="114"/>
      <c r="K25" s="114"/>
      <c r="L25" s="114"/>
      <c r="M25" s="114"/>
      <c r="N25" s="114"/>
      <c r="O25" s="86">
        <f>SUM(C25:N25)</f>
        <v>90</v>
      </c>
      <c r="Q25" s="84">
        <f>SUM(C25:N25)</f>
        <v>90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13</v>
      </c>
      <c r="D26" s="30">
        <f t="shared" ref="D26:I26" si="11">(D25-D24)</f>
        <v>9</v>
      </c>
      <c r="E26" s="30">
        <f t="shared" si="11"/>
        <v>12</v>
      </c>
      <c r="F26" s="30">
        <f t="shared" si="11"/>
        <v>8</v>
      </c>
      <c r="G26" s="30">
        <f t="shared" si="11"/>
        <v>8</v>
      </c>
      <c r="H26" s="30">
        <f t="shared" si="11"/>
        <v>12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0.75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0.5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13</v>
      </c>
      <c r="D28" s="116">
        <f t="shared" ref="D28:I28" si="14">D26+C28</f>
        <v>22</v>
      </c>
      <c r="E28" s="116">
        <f t="shared" si="14"/>
        <v>34</v>
      </c>
      <c r="F28" s="116">
        <f t="shared" si="14"/>
        <v>42</v>
      </c>
      <c r="G28" s="116">
        <f t="shared" si="14"/>
        <v>50</v>
      </c>
      <c r="H28" s="116">
        <f t="shared" si="14"/>
        <v>62</v>
      </c>
      <c r="I28" s="116">
        <f t="shared" si="14"/>
        <v>62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1.8333333333333333</v>
      </c>
      <c r="E29" s="113">
        <f>(E28)/SUM($C24:E24)</f>
        <v>2.8333333333333335</v>
      </c>
      <c r="F29" s="113">
        <f>(F28)/SUM($C24:F24)</f>
        <v>3.5</v>
      </c>
      <c r="G29" s="113">
        <f>(G28)/SUM($C24:G24)</f>
        <v>1.7857142857142858</v>
      </c>
      <c r="H29" s="113">
        <f>(H28)/SUM($C24:H24)</f>
        <v>2.2142857142857144</v>
      </c>
      <c r="I29" s="113">
        <f>(I28)/SUM($C24:I24)</f>
        <v>2.2142857142857144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0</v>
      </c>
      <c r="D32" s="114">
        <v>0</v>
      </c>
      <c r="E32" s="114">
        <v>9</v>
      </c>
      <c r="F32" s="114">
        <v>0</v>
      </c>
      <c r="G32" s="114">
        <v>0</v>
      </c>
      <c r="H32" s="114">
        <v>9</v>
      </c>
      <c r="I32" s="114">
        <v>0</v>
      </c>
      <c r="J32" s="114">
        <v>0</v>
      </c>
      <c r="K32" s="114">
        <v>18</v>
      </c>
      <c r="L32" s="114">
        <v>15</v>
      </c>
      <c r="M32" s="114">
        <v>8</v>
      </c>
      <c r="N32" s="114">
        <v>11</v>
      </c>
      <c r="O32" s="86">
        <f>SUM(C32:I32)</f>
        <v>18</v>
      </c>
      <c r="Q32" s="84">
        <f>SUM(C32:N32)</f>
        <v>70</v>
      </c>
    </row>
    <row r="33" spans="1:18" ht="15" customHeight="1" x14ac:dyDescent="0.25">
      <c r="A33" s="72">
        <v>2015</v>
      </c>
      <c r="C33" s="114">
        <v>9</v>
      </c>
      <c r="D33" s="114">
        <v>21</v>
      </c>
      <c r="E33" s="114">
        <v>13</v>
      </c>
      <c r="F33" s="114">
        <v>9</v>
      </c>
      <c r="G33" s="114">
        <v>15</v>
      </c>
      <c r="H33" s="114">
        <v>14</v>
      </c>
      <c r="I33" s="114">
        <v>6</v>
      </c>
      <c r="J33" s="114"/>
      <c r="K33" s="114"/>
      <c r="L33" s="114"/>
      <c r="M33" s="114"/>
      <c r="N33" s="114"/>
      <c r="O33" s="86">
        <f>SUM(C33:N33)</f>
        <v>87</v>
      </c>
      <c r="Q33" s="84">
        <f>SUM(C33:N33)</f>
        <v>87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9</v>
      </c>
      <c r="D34" s="30">
        <f t="shared" ref="D34:I34" si="16">(D33-D32)</f>
        <v>21</v>
      </c>
      <c r="E34" s="30">
        <f t="shared" si="16"/>
        <v>4</v>
      </c>
      <c r="F34" s="30">
        <f t="shared" si="16"/>
        <v>9</v>
      </c>
      <c r="G34" s="30">
        <f t="shared" si="16"/>
        <v>15</v>
      </c>
      <c r="H34" s="30">
        <f t="shared" si="16"/>
        <v>5</v>
      </c>
      <c r="I34" s="30">
        <f t="shared" si="16"/>
        <v>6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0.44444444444444442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0.55555555555555558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9</v>
      </c>
      <c r="D36" s="116">
        <f t="shared" ref="D36:I36" si="19">D34+C36</f>
        <v>30</v>
      </c>
      <c r="E36" s="116">
        <f t="shared" si="19"/>
        <v>34</v>
      </c>
      <c r="F36" s="116">
        <f t="shared" si="19"/>
        <v>43</v>
      </c>
      <c r="G36" s="116">
        <f t="shared" si="19"/>
        <v>58</v>
      </c>
      <c r="H36" s="116">
        <f t="shared" si="19"/>
        <v>63</v>
      </c>
      <c r="I36" s="116">
        <f t="shared" si="19"/>
        <v>69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3.7777777777777777</v>
      </c>
      <c r="F37" s="113">
        <f>(F36)/SUM($C32:F32)</f>
        <v>4.7777777777777777</v>
      </c>
      <c r="G37" s="113">
        <f>(G36)/SUM($C32:G32)</f>
        <v>6.4444444444444446</v>
      </c>
      <c r="H37" s="113">
        <f>(H36)/SUM($C32:H32)</f>
        <v>3.5</v>
      </c>
      <c r="I37" s="113">
        <f>(I36)/SUM($C32:I32)</f>
        <v>3.8333333333333335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8</v>
      </c>
      <c r="D40" s="114">
        <v>0</v>
      </c>
      <c r="E40" s="114">
        <v>11</v>
      </c>
      <c r="F40" s="114">
        <v>0</v>
      </c>
      <c r="G40" s="114">
        <v>8</v>
      </c>
      <c r="H40" s="114">
        <v>6</v>
      </c>
      <c r="I40" s="114">
        <v>0</v>
      </c>
      <c r="J40" s="114">
        <v>4</v>
      </c>
      <c r="K40" s="114">
        <v>0</v>
      </c>
      <c r="L40" s="114">
        <v>18</v>
      </c>
      <c r="M40" s="114">
        <v>0</v>
      </c>
      <c r="N40" s="114">
        <v>5</v>
      </c>
      <c r="O40" s="86">
        <f>SUM(C40:I40)</f>
        <v>33</v>
      </c>
      <c r="Q40" s="84">
        <f>SUM(C40:N40)</f>
        <v>60</v>
      </c>
    </row>
    <row r="41" spans="1:18" ht="15" customHeight="1" x14ac:dyDescent="0.25">
      <c r="A41" s="72">
        <v>2015</v>
      </c>
      <c r="C41" s="114">
        <v>0</v>
      </c>
      <c r="D41" s="114">
        <v>1</v>
      </c>
      <c r="E41" s="114">
        <v>4</v>
      </c>
      <c r="F41" s="114">
        <v>24</v>
      </c>
      <c r="G41" s="114">
        <v>0</v>
      </c>
      <c r="H41" s="114">
        <v>5</v>
      </c>
      <c r="I41" s="114">
        <v>0</v>
      </c>
      <c r="J41" s="114"/>
      <c r="K41" s="114"/>
      <c r="L41" s="114"/>
      <c r="M41" s="114"/>
      <c r="N41" s="114"/>
      <c r="O41" s="86">
        <f>SUM(C41:N41)</f>
        <v>34</v>
      </c>
      <c r="Q41" s="84">
        <f>SUM(C41:N41)</f>
        <v>34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-8</v>
      </c>
      <c r="D42" s="30">
        <f t="shared" ref="D42:I42" si="21">(D41-D40)</f>
        <v>1</v>
      </c>
      <c r="E42" s="30">
        <f t="shared" si="21"/>
        <v>-7</v>
      </c>
      <c r="F42" s="30">
        <f t="shared" si="21"/>
        <v>24</v>
      </c>
      <c r="G42" s="30">
        <f t="shared" si="21"/>
        <v>-8</v>
      </c>
      <c r="H42" s="30">
        <f t="shared" si="21"/>
        <v>-1</v>
      </c>
      <c r="I42" s="30">
        <f t="shared" si="21"/>
        <v>0</v>
      </c>
      <c r="J42" s="51"/>
      <c r="K42" s="51"/>
      <c r="L42" s="51"/>
      <c r="M42" s="51"/>
      <c r="N42" s="51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-0.63636363636363635</v>
      </c>
      <c r="F43" s="112" t="e">
        <f t="shared" si="22"/>
        <v>#DIV/0!</v>
      </c>
      <c r="G43" s="112">
        <f t="shared" si="22"/>
        <v>-1</v>
      </c>
      <c r="H43" s="112">
        <f t="shared" si="22"/>
        <v>-0.16666666666666666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-8</v>
      </c>
      <c r="D44" s="116">
        <f t="shared" ref="D44:I44" si="24">D42+C44</f>
        <v>-7</v>
      </c>
      <c r="E44" s="116">
        <f t="shared" si="24"/>
        <v>-14</v>
      </c>
      <c r="F44" s="116">
        <f t="shared" si="24"/>
        <v>10</v>
      </c>
      <c r="G44" s="116">
        <f t="shared" si="24"/>
        <v>2</v>
      </c>
      <c r="H44" s="116">
        <f t="shared" si="24"/>
        <v>1</v>
      </c>
      <c r="I44" s="116">
        <f t="shared" si="24"/>
        <v>1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-0.875</v>
      </c>
      <c r="E45" s="113">
        <f>(E44)/SUM($C40:E40)</f>
        <v>-0.73684210526315785</v>
      </c>
      <c r="F45" s="113">
        <f>(F44)/SUM($C40:F40)</f>
        <v>0.52631578947368418</v>
      </c>
      <c r="G45" s="113">
        <f>(G44)/SUM($C40:G40)</f>
        <v>7.407407407407407E-2</v>
      </c>
      <c r="H45" s="113">
        <f>(H44)/SUM($C40:H40)</f>
        <v>3.0303030303030304E-2</v>
      </c>
      <c r="I45" s="113">
        <f>(I44)/SUM($C40:I40)</f>
        <v>3.0303030303030304E-2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6</v>
      </c>
      <c r="D48" s="84">
        <v>16</v>
      </c>
      <c r="E48" s="84">
        <v>15</v>
      </c>
      <c r="F48" s="84">
        <v>10</v>
      </c>
      <c r="G48" s="84">
        <v>0</v>
      </c>
      <c r="H48" s="84">
        <v>5</v>
      </c>
      <c r="I48" s="84">
        <v>8</v>
      </c>
      <c r="J48" s="84">
        <v>4</v>
      </c>
      <c r="K48" s="84">
        <v>2</v>
      </c>
      <c r="L48" s="84">
        <v>5</v>
      </c>
      <c r="M48" s="84">
        <v>9</v>
      </c>
      <c r="N48" s="84">
        <v>6</v>
      </c>
      <c r="O48" s="86">
        <f>SUM(C48:I48)</f>
        <v>60</v>
      </c>
      <c r="Q48" s="84">
        <f>SUM(C48:N48)</f>
        <v>86</v>
      </c>
    </row>
    <row r="49" spans="1:18" ht="15" customHeight="1" x14ac:dyDescent="0.25">
      <c r="A49" s="72">
        <v>2015</v>
      </c>
      <c r="C49" s="84">
        <v>15</v>
      </c>
      <c r="D49" s="84">
        <v>15</v>
      </c>
      <c r="E49" s="10">
        <v>16</v>
      </c>
      <c r="F49" s="84">
        <v>7</v>
      </c>
      <c r="G49" s="84">
        <v>5</v>
      </c>
      <c r="H49" s="84">
        <v>4</v>
      </c>
      <c r="I49" s="84">
        <v>16</v>
      </c>
      <c r="J49" s="84"/>
      <c r="K49" s="84"/>
      <c r="L49" s="84"/>
      <c r="M49" s="84"/>
      <c r="N49" s="84"/>
      <c r="O49" s="86">
        <f>SUM(C49:N49)</f>
        <v>78</v>
      </c>
      <c r="Q49" s="84">
        <f>SUM(C49:N49)</f>
        <v>78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9</v>
      </c>
      <c r="D50" s="30">
        <f t="shared" ref="D50:I50" si="26">(D49-D48)</f>
        <v>-1</v>
      </c>
      <c r="E50" s="30">
        <f t="shared" si="26"/>
        <v>1</v>
      </c>
      <c r="F50" s="30">
        <f t="shared" si="26"/>
        <v>-3</v>
      </c>
      <c r="G50" s="30">
        <f t="shared" si="26"/>
        <v>5</v>
      </c>
      <c r="H50" s="30">
        <f t="shared" si="26"/>
        <v>-1</v>
      </c>
      <c r="I50" s="30">
        <f t="shared" si="26"/>
        <v>8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1.5</v>
      </c>
      <c r="D51" s="112">
        <f t="shared" si="27"/>
        <v>-6.25E-2</v>
      </c>
      <c r="E51" s="112">
        <f t="shared" si="27"/>
        <v>6.6666666666666666E-2</v>
      </c>
      <c r="F51" s="112">
        <f t="shared" si="27"/>
        <v>-0.3</v>
      </c>
      <c r="G51" s="112" t="e">
        <f t="shared" si="27"/>
        <v>#DIV/0!</v>
      </c>
      <c r="H51" s="112">
        <f t="shared" si="27"/>
        <v>-0.2</v>
      </c>
      <c r="I51" s="112">
        <f t="shared" ref="I51" si="28">I50/I48</f>
        <v>1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9</v>
      </c>
      <c r="D52" s="116">
        <f t="shared" ref="D52:I52" si="29">D50+C52</f>
        <v>8</v>
      </c>
      <c r="E52" s="116">
        <f t="shared" si="29"/>
        <v>9</v>
      </c>
      <c r="F52" s="116">
        <f t="shared" si="29"/>
        <v>6</v>
      </c>
      <c r="G52" s="116">
        <f t="shared" si="29"/>
        <v>11</v>
      </c>
      <c r="H52" s="116">
        <f t="shared" si="29"/>
        <v>10</v>
      </c>
      <c r="I52" s="116">
        <f t="shared" si="29"/>
        <v>18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1.5</v>
      </c>
      <c r="D53" s="113">
        <f>(D52)/SUM($C48:D48)</f>
        <v>0.36363636363636365</v>
      </c>
      <c r="E53" s="113">
        <f>(E52)/SUM($C48:E48)</f>
        <v>0.24324324324324326</v>
      </c>
      <c r="F53" s="113">
        <f>(F52)/SUM($C48:F48)</f>
        <v>0.1276595744680851</v>
      </c>
      <c r="G53" s="113">
        <f>(G52)/SUM($C48:G48)</f>
        <v>0.23404255319148937</v>
      </c>
      <c r="H53" s="113">
        <f>(H52)/SUM($C48:H48)</f>
        <v>0.19230769230769232</v>
      </c>
      <c r="I53" s="113">
        <f>(I52)/SUM($C48:I48)</f>
        <v>0.3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103</v>
      </c>
      <c r="D56" s="114">
        <v>99.333333333333329</v>
      </c>
      <c r="E56" s="114">
        <v>97.333333333333329</v>
      </c>
      <c r="F56" s="114">
        <v>104.33333333333333</v>
      </c>
      <c r="G56" s="114">
        <v>0</v>
      </c>
      <c r="H56" s="114">
        <v>0</v>
      </c>
      <c r="I56" s="114">
        <v>0</v>
      </c>
      <c r="J56" s="114">
        <v>0</v>
      </c>
      <c r="K56" s="114">
        <v>145</v>
      </c>
      <c r="L56" s="114">
        <v>143</v>
      </c>
      <c r="M56" s="114">
        <v>148</v>
      </c>
      <c r="N56" s="114">
        <v>142</v>
      </c>
      <c r="O56" s="11">
        <f>AVERAGE(C56:F56)</f>
        <v>100.99999999999999</v>
      </c>
      <c r="Q56" s="129"/>
      <c r="R56" s="130"/>
    </row>
    <row r="57" spans="1:18" ht="15" customHeight="1" x14ac:dyDescent="0.25">
      <c r="A57" s="72">
        <v>2015</v>
      </c>
      <c r="C57" s="114">
        <v>139</v>
      </c>
      <c r="D57" s="12">
        <v>139</v>
      </c>
      <c r="E57" s="114">
        <v>144</v>
      </c>
      <c r="F57" s="114">
        <v>130</v>
      </c>
      <c r="G57" s="114">
        <v>0</v>
      </c>
      <c r="H57" s="114">
        <v>0</v>
      </c>
      <c r="I57" s="114">
        <v>0</v>
      </c>
      <c r="J57" s="114">
        <v>0</v>
      </c>
      <c r="K57" s="114"/>
      <c r="L57" s="114"/>
      <c r="M57" s="114"/>
      <c r="N57" s="114"/>
      <c r="O57" s="11">
        <f>AVERAGE(C57:F57,K57:N57)</f>
        <v>138</v>
      </c>
      <c r="Q57" s="139"/>
      <c r="R57" s="130"/>
    </row>
    <row r="58" spans="1:18" s="85" customFormat="1" ht="15" customHeight="1" x14ac:dyDescent="0.25">
      <c r="A58" s="79" t="s">
        <v>13</v>
      </c>
      <c r="B58" s="80"/>
      <c r="C58" s="45">
        <f t="shared" ref="C58:H58" si="30">(C57-C56)</f>
        <v>36</v>
      </c>
      <c r="D58" s="30">
        <f t="shared" si="30"/>
        <v>39.666666666666671</v>
      </c>
      <c r="E58" s="30">
        <f t="shared" si="30"/>
        <v>46.666666666666671</v>
      </c>
      <c r="F58" s="30">
        <f t="shared" si="30"/>
        <v>25.666666666666671</v>
      </c>
      <c r="G58" s="30">
        <f t="shared" si="30"/>
        <v>0</v>
      </c>
      <c r="H58" s="30">
        <f t="shared" si="30"/>
        <v>0</v>
      </c>
      <c r="I58" s="30">
        <f t="shared" ref="I58" si="31">(I57-I56)</f>
        <v>0</v>
      </c>
      <c r="J58" s="30"/>
      <c r="K58" s="30"/>
      <c r="L58" s="30"/>
      <c r="M58" s="30"/>
      <c r="N58" s="30"/>
      <c r="O58" s="77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0.34951456310679613</v>
      </c>
      <c r="D59" s="112">
        <f t="shared" si="32"/>
        <v>0.39932885906040277</v>
      </c>
      <c r="E59" s="112">
        <f t="shared" si="32"/>
        <v>0.47945205479452063</v>
      </c>
      <c r="F59" s="112">
        <f t="shared" si="32"/>
        <v>0.24600638977635789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85" customFormat="1" ht="15" customHeight="1" x14ac:dyDescent="0.25">
      <c r="A60" s="79" t="s">
        <v>15</v>
      </c>
      <c r="C60" s="78">
        <f>C58</f>
        <v>36</v>
      </c>
      <c r="D60" s="116">
        <f t="shared" ref="D60:I60" si="34">D58+C60</f>
        <v>75.666666666666671</v>
      </c>
      <c r="E60" s="116">
        <f t="shared" si="34"/>
        <v>122.33333333333334</v>
      </c>
      <c r="F60" s="116">
        <f t="shared" si="34"/>
        <v>148</v>
      </c>
      <c r="G60" s="116">
        <f t="shared" si="34"/>
        <v>148</v>
      </c>
      <c r="H60" s="116">
        <f t="shared" si="34"/>
        <v>148</v>
      </c>
      <c r="I60" s="116">
        <f t="shared" si="34"/>
        <v>148</v>
      </c>
      <c r="J60" s="116"/>
      <c r="K60" s="116"/>
      <c r="L60" s="116"/>
      <c r="M60" s="116"/>
      <c r="N60" s="116"/>
      <c r="O60" s="78"/>
      <c r="Q60" s="131"/>
      <c r="R60" s="132"/>
    </row>
    <row r="61" spans="1:18" ht="15" customHeight="1" x14ac:dyDescent="0.25">
      <c r="A61" s="72" t="s">
        <v>16</v>
      </c>
      <c r="C61" s="113">
        <f>C60/C56</f>
        <v>0.34951456310679613</v>
      </c>
      <c r="D61" s="113">
        <f>(D60)/SUM($C56:D56)</f>
        <v>0.37397034596375622</v>
      </c>
      <c r="E61" s="113">
        <f>(E60)/SUM($C56:E56)</f>
        <v>0.40823136818687439</v>
      </c>
      <c r="F61" s="113">
        <f>(F60)/SUM($C56:F56)</f>
        <v>0.36633663366336638</v>
      </c>
      <c r="G61" s="113">
        <f>(G60)/SUM($C56:G56)</f>
        <v>0.36633663366336638</v>
      </c>
      <c r="H61" s="113">
        <f>(H60)/SUM($C56:H56)</f>
        <v>0.36633663366336638</v>
      </c>
      <c r="I61" s="113">
        <f>(I60)/SUM($C56:I56)</f>
        <v>0.36633663366336638</v>
      </c>
      <c r="J61" s="113"/>
      <c r="K61" s="113"/>
      <c r="L61" s="113"/>
      <c r="M61" s="113"/>
      <c r="N61" s="113"/>
      <c r="O61" s="122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53</v>
      </c>
      <c r="D64" s="114">
        <v>64.666666666666671</v>
      </c>
      <c r="E64" s="114">
        <v>61</v>
      </c>
      <c r="F64" s="114">
        <v>59.666666666666664</v>
      </c>
      <c r="G64" s="114">
        <v>75</v>
      </c>
      <c r="H64" s="114">
        <v>57.66</v>
      </c>
      <c r="I64" s="12">
        <v>54</v>
      </c>
      <c r="J64" s="114">
        <v>47</v>
      </c>
      <c r="K64" s="114">
        <v>73</v>
      </c>
      <c r="L64" s="114">
        <v>71</v>
      </c>
      <c r="M64" s="12">
        <v>68</v>
      </c>
      <c r="N64" s="114">
        <v>60</v>
      </c>
      <c r="O64" s="11">
        <f>AVERAGE(C64:I64)</f>
        <v>60.713333333333331</v>
      </c>
      <c r="Q64" s="129"/>
      <c r="R64" s="130"/>
    </row>
    <row r="65" spans="1:18" ht="15" customHeight="1" x14ac:dyDescent="0.25">
      <c r="A65" s="72">
        <v>2015</v>
      </c>
      <c r="C65" s="114">
        <v>71</v>
      </c>
      <c r="D65" s="114">
        <v>67</v>
      </c>
      <c r="E65" s="12">
        <v>63</v>
      </c>
      <c r="F65" s="114">
        <v>59</v>
      </c>
      <c r="G65" s="114">
        <v>52</v>
      </c>
      <c r="H65" s="114">
        <v>69</v>
      </c>
      <c r="I65" s="12">
        <v>76</v>
      </c>
      <c r="J65" s="114"/>
      <c r="K65" s="114"/>
      <c r="L65" s="114"/>
      <c r="M65" s="12"/>
      <c r="N65" s="114"/>
      <c r="O65" s="86">
        <f>AVERAGE(C65:N65)</f>
        <v>65.285714285714292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45">
        <f t="shared" ref="C66" si="35">(C65-C64)</f>
        <v>18</v>
      </c>
      <c r="D66" s="30">
        <f t="shared" ref="D66:I66" si="36">(D65-D64)</f>
        <v>2.3333333333333286</v>
      </c>
      <c r="E66" s="30">
        <f t="shared" si="36"/>
        <v>2</v>
      </c>
      <c r="F66" s="30">
        <f t="shared" si="36"/>
        <v>-0.6666666666666643</v>
      </c>
      <c r="G66" s="30">
        <f t="shared" si="36"/>
        <v>-23</v>
      </c>
      <c r="H66" s="30">
        <f t="shared" si="36"/>
        <v>11.340000000000003</v>
      </c>
      <c r="I66" s="30">
        <f t="shared" si="36"/>
        <v>22</v>
      </c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0.33962264150943394</v>
      </c>
      <c r="D67" s="112">
        <f t="shared" si="37"/>
        <v>3.6082474226804051E-2</v>
      </c>
      <c r="E67" s="112">
        <f t="shared" si="37"/>
        <v>3.2786885245901641E-2</v>
      </c>
      <c r="F67" s="112">
        <f t="shared" si="37"/>
        <v>-1.117318435754186E-2</v>
      </c>
      <c r="G67" s="112">
        <f t="shared" si="37"/>
        <v>-0.30666666666666664</v>
      </c>
      <c r="H67" s="112">
        <f t="shared" si="37"/>
        <v>0.1966701352757545</v>
      </c>
      <c r="I67" s="112">
        <f t="shared" ref="I67" si="38">I66/I64</f>
        <v>0.40740740740740738</v>
      </c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>
        <f>C66</f>
        <v>18</v>
      </c>
      <c r="D68" s="116">
        <f t="shared" ref="D68:I68" si="39">D66+C68</f>
        <v>20.333333333333329</v>
      </c>
      <c r="E68" s="116">
        <f t="shared" si="39"/>
        <v>22.333333333333329</v>
      </c>
      <c r="F68" s="116">
        <f t="shared" si="39"/>
        <v>21.666666666666664</v>
      </c>
      <c r="G68" s="116">
        <f t="shared" si="39"/>
        <v>-1.3333333333333357</v>
      </c>
      <c r="H68" s="116">
        <f t="shared" si="39"/>
        <v>10.006666666666668</v>
      </c>
      <c r="I68" s="116">
        <f t="shared" si="39"/>
        <v>32.006666666666668</v>
      </c>
      <c r="J68" s="116"/>
      <c r="K68" s="116"/>
      <c r="L68" s="116"/>
      <c r="M68" s="116"/>
      <c r="N68" s="116"/>
      <c r="O68" s="78"/>
      <c r="Q68" s="131"/>
      <c r="R68" s="132"/>
    </row>
    <row r="69" spans="1:18" ht="15" customHeight="1" x14ac:dyDescent="0.25">
      <c r="A69" s="72" t="s">
        <v>16</v>
      </c>
      <c r="C69" s="113">
        <f>C68/C64</f>
        <v>0.33962264150943394</v>
      </c>
      <c r="D69" s="113">
        <f>(D68)/SUM($C64:D64)</f>
        <v>0.17280453257790362</v>
      </c>
      <c r="E69" s="113">
        <f>(E68)/SUM($C64:E64)</f>
        <v>0.12499999999999996</v>
      </c>
      <c r="F69" s="113">
        <f>(F68)/SUM($C64:F64)</f>
        <v>9.0909090909090898E-2</v>
      </c>
      <c r="G69" s="113">
        <f>(G68)/SUM($C64:G64)</f>
        <v>-4.2553191489361772E-3</v>
      </c>
      <c r="H69" s="113">
        <f>(H68)/SUM($C64:H64)</f>
        <v>2.6972632032920631E-2</v>
      </c>
      <c r="I69" s="113">
        <f>(I68)/SUM($C64:I64)</f>
        <v>7.5310985270357178E-2</v>
      </c>
      <c r="J69" s="113"/>
      <c r="K69" s="113"/>
      <c r="L69" s="113"/>
      <c r="M69" s="113"/>
      <c r="N69" s="113"/>
      <c r="O69" s="121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114">
        <v>49.333333333333336</v>
      </c>
      <c r="D72" s="114">
        <v>49.666666666666664</v>
      </c>
      <c r="E72" s="114">
        <v>68</v>
      </c>
      <c r="F72" s="114">
        <v>66.666666666666671</v>
      </c>
      <c r="G72" s="114">
        <v>80</v>
      </c>
      <c r="H72" s="114">
        <v>72</v>
      </c>
      <c r="I72" s="12">
        <v>58</v>
      </c>
      <c r="J72" s="114">
        <v>46</v>
      </c>
      <c r="K72" s="114">
        <v>83</v>
      </c>
      <c r="L72" s="114">
        <v>79</v>
      </c>
      <c r="M72" s="12">
        <v>84</v>
      </c>
      <c r="N72" s="114">
        <v>68</v>
      </c>
      <c r="O72" s="11">
        <f>AVERAGE(C72:I72)</f>
        <v>63.380952380952387</v>
      </c>
      <c r="Q72" s="129"/>
      <c r="R72" s="130"/>
    </row>
    <row r="73" spans="1:18" ht="15" customHeight="1" x14ac:dyDescent="0.25">
      <c r="A73" s="72">
        <v>2015</v>
      </c>
      <c r="C73" s="114">
        <v>77</v>
      </c>
      <c r="D73" s="114">
        <v>81</v>
      </c>
      <c r="E73" s="12">
        <v>78</v>
      </c>
      <c r="F73" s="114">
        <v>71</v>
      </c>
      <c r="G73" s="114">
        <v>57</v>
      </c>
      <c r="H73" s="114">
        <v>59</v>
      </c>
      <c r="I73" s="12">
        <v>69</v>
      </c>
      <c r="J73" s="114"/>
      <c r="K73" s="114"/>
      <c r="L73" s="114"/>
      <c r="M73" s="12"/>
      <c r="N73" s="114"/>
      <c r="O73" s="86">
        <f>AVERAGE(C73:N73)</f>
        <v>70.285714285714292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45">
        <f t="shared" ref="C74" si="40">(C73-C72)</f>
        <v>27.666666666666664</v>
      </c>
      <c r="D74" s="30">
        <f t="shared" ref="D74:I74" si="41">(D73-D72)</f>
        <v>31.333333333333336</v>
      </c>
      <c r="E74" s="30">
        <f t="shared" si="41"/>
        <v>10</v>
      </c>
      <c r="F74" s="30">
        <f t="shared" si="41"/>
        <v>4.3333333333333286</v>
      </c>
      <c r="G74" s="30">
        <f t="shared" si="41"/>
        <v>-23</v>
      </c>
      <c r="H74" s="30">
        <f t="shared" si="41"/>
        <v>-13</v>
      </c>
      <c r="I74" s="30">
        <f t="shared" si="41"/>
        <v>11</v>
      </c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0.56081081081081074</v>
      </c>
      <c r="D75" s="112">
        <f t="shared" si="42"/>
        <v>0.6308724832214766</v>
      </c>
      <c r="E75" s="112">
        <f t="shared" si="42"/>
        <v>0.14705882352941177</v>
      </c>
      <c r="F75" s="112">
        <f t="shared" si="42"/>
        <v>6.4999999999999919E-2</v>
      </c>
      <c r="G75" s="112">
        <f t="shared" si="42"/>
        <v>-0.28749999999999998</v>
      </c>
      <c r="H75" s="112">
        <f t="shared" si="42"/>
        <v>-0.18055555555555555</v>
      </c>
      <c r="I75" s="112">
        <f t="shared" ref="I75" si="43">I74/I72</f>
        <v>0.18965517241379309</v>
      </c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>
        <f>C74</f>
        <v>27.666666666666664</v>
      </c>
      <c r="D76" s="116">
        <f t="shared" ref="D76:I76" si="44">D74+C76</f>
        <v>59</v>
      </c>
      <c r="E76" s="116">
        <f t="shared" si="44"/>
        <v>69</v>
      </c>
      <c r="F76" s="116">
        <f t="shared" si="44"/>
        <v>73.333333333333329</v>
      </c>
      <c r="G76" s="116">
        <f t="shared" si="44"/>
        <v>50.333333333333329</v>
      </c>
      <c r="H76" s="116">
        <f t="shared" si="44"/>
        <v>37.333333333333329</v>
      </c>
      <c r="I76" s="116">
        <f t="shared" si="44"/>
        <v>48.333333333333329</v>
      </c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>
        <f>C76/C72</f>
        <v>0.56081081081081074</v>
      </c>
      <c r="D77" s="113">
        <f>(D76)/SUM($C72:D72)</f>
        <v>0.59595959595959591</v>
      </c>
      <c r="E77" s="113">
        <f>(E76)/SUM($C72:E72)</f>
        <v>0.41317365269461076</v>
      </c>
      <c r="F77" s="113">
        <f>(F76)/SUM($C72:F72)</f>
        <v>0.31383737517831667</v>
      </c>
      <c r="G77" s="113">
        <f>(G76)/SUM($C72:G72)</f>
        <v>0.16046758767268859</v>
      </c>
      <c r="H77" s="113">
        <f>(H76)/SUM($C72:H72)</f>
        <v>9.6802074330164203E-2</v>
      </c>
      <c r="I77" s="113">
        <f>(I76)/SUM($C72:I72)</f>
        <v>0.10894064613072876</v>
      </c>
      <c r="J77" s="113"/>
      <c r="K77" s="113"/>
      <c r="L77" s="113"/>
      <c r="M77" s="113"/>
      <c r="N77" s="113"/>
      <c r="O77" s="122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96">
        <v>501</v>
      </c>
      <c r="D80" s="96">
        <v>514</v>
      </c>
      <c r="E80" s="96">
        <v>507</v>
      </c>
      <c r="F80" s="96">
        <v>488</v>
      </c>
      <c r="G80" s="114">
        <v>504</v>
      </c>
      <c r="H80" s="114">
        <v>499</v>
      </c>
      <c r="I80" s="114">
        <v>520</v>
      </c>
      <c r="J80" s="114">
        <v>478</v>
      </c>
      <c r="K80" s="114">
        <v>549</v>
      </c>
      <c r="L80" s="114">
        <v>544</v>
      </c>
      <c r="M80" s="114">
        <v>511</v>
      </c>
      <c r="N80" s="114">
        <v>501</v>
      </c>
      <c r="O80" s="11">
        <f>AVERAGE(C80:I80)</f>
        <v>504.71428571428572</v>
      </c>
      <c r="Q80" s="129"/>
      <c r="R80" s="130"/>
    </row>
    <row r="81" spans="1:18" ht="15" customHeight="1" x14ac:dyDescent="0.25">
      <c r="A81" s="72">
        <v>2015</v>
      </c>
      <c r="C81" s="96">
        <v>502</v>
      </c>
      <c r="D81" s="138">
        <v>542</v>
      </c>
      <c r="E81" s="138">
        <v>548</v>
      </c>
      <c r="F81" s="96">
        <v>521</v>
      </c>
      <c r="G81" s="114">
        <v>531</v>
      </c>
      <c r="H81" s="114">
        <v>537</v>
      </c>
      <c r="I81" s="114">
        <v>561</v>
      </c>
      <c r="J81" s="114"/>
      <c r="K81" s="114"/>
      <c r="L81" s="114"/>
      <c r="M81" s="114"/>
      <c r="N81" s="114"/>
      <c r="O81" s="86">
        <f>AVERAGE(C81:N81)</f>
        <v>534.57142857142856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0.81351689612015021</v>
      </c>
      <c r="D82" s="23">
        <f t="shared" ref="D82:I82" si="46">(D81+D73+D65)/D97</f>
        <v>0.82634730538922152</v>
      </c>
      <c r="E82" s="23">
        <f t="shared" si="46"/>
        <v>0.89596879063719115</v>
      </c>
      <c r="F82" s="23">
        <f t="shared" si="46"/>
        <v>0.72253052164261933</v>
      </c>
      <c r="G82" s="23">
        <f t="shared" si="46"/>
        <v>0.8322496749024707</v>
      </c>
      <c r="H82" s="23">
        <f t="shared" si="46"/>
        <v>0.86588541666666663</v>
      </c>
      <c r="I82" s="23">
        <f t="shared" si="46"/>
        <v>0.9943661971830986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47">(C81-C80)</f>
        <v>1</v>
      </c>
      <c r="D83" s="115">
        <f t="shared" ref="D83:I83" si="48">(D81-D80)</f>
        <v>28</v>
      </c>
      <c r="E83" s="115">
        <f t="shared" si="48"/>
        <v>41</v>
      </c>
      <c r="F83" s="115">
        <f t="shared" si="48"/>
        <v>33</v>
      </c>
      <c r="G83" s="115">
        <f t="shared" si="48"/>
        <v>27</v>
      </c>
      <c r="H83" s="115">
        <f t="shared" si="48"/>
        <v>38</v>
      </c>
      <c r="I83" s="115">
        <f t="shared" si="48"/>
        <v>41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1.996007984031936E-3</v>
      </c>
      <c r="D84" s="112">
        <f t="shared" ref="D84:I84" si="50">D83/D80</f>
        <v>5.4474708171206226E-2</v>
      </c>
      <c r="E84" s="112">
        <f t="shared" si="50"/>
        <v>8.0867850098619326E-2</v>
      </c>
      <c r="F84" s="112">
        <f t="shared" si="50"/>
        <v>6.7622950819672137E-2</v>
      </c>
      <c r="G84" s="112">
        <f t="shared" si="50"/>
        <v>5.3571428571428568E-2</v>
      </c>
      <c r="H84" s="112">
        <f t="shared" si="50"/>
        <v>7.6152304609218444E-2</v>
      </c>
      <c r="I84" s="112">
        <f t="shared" si="50"/>
        <v>7.8846153846153844E-2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1</v>
      </c>
      <c r="D85" s="116">
        <f t="shared" ref="D85:I85" si="51">D83+C85</f>
        <v>29</v>
      </c>
      <c r="E85" s="116">
        <f t="shared" si="51"/>
        <v>70</v>
      </c>
      <c r="F85" s="116">
        <f t="shared" si="51"/>
        <v>103</v>
      </c>
      <c r="G85" s="116">
        <f t="shared" si="51"/>
        <v>130</v>
      </c>
      <c r="H85" s="116">
        <f t="shared" si="51"/>
        <v>168</v>
      </c>
      <c r="I85" s="116">
        <f t="shared" si="51"/>
        <v>209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1.996007984031936E-3</v>
      </c>
      <c r="D86" s="113">
        <f>(D85)/SUM($C80:D80)</f>
        <v>2.8571428571428571E-2</v>
      </c>
      <c r="E86" s="113">
        <f>(E85)/SUM($C80:E80)</f>
        <v>4.5992115637319315E-2</v>
      </c>
      <c r="F86" s="113">
        <f>(F85)/SUM($C80:F80)</f>
        <v>5.124378109452736E-2</v>
      </c>
      <c r="G86" s="113">
        <f>(G85)/SUM($C80:G80)</f>
        <v>5.1710421638822592E-2</v>
      </c>
      <c r="H86" s="113">
        <f>(H85)/SUM($C80:H80)</f>
        <v>5.5758380351808828E-2</v>
      </c>
      <c r="I86" s="113">
        <f>(I85)/SUM($C80:I80)</f>
        <v>5.9156524200396264E-2</v>
      </c>
      <c r="J86" s="113"/>
      <c r="K86" s="113"/>
      <c r="L86" s="113"/>
      <c r="M86" s="113"/>
      <c r="N86" s="113"/>
      <c r="O86" s="121"/>
    </row>
    <row r="88" spans="1:18" ht="15.75" customHeight="1" x14ac:dyDescent="0.25">
      <c r="A88" s="71" t="s">
        <v>27</v>
      </c>
    </row>
    <row r="89" spans="1:18" ht="15.75" customHeight="1" x14ac:dyDescent="0.25">
      <c r="A89" s="72">
        <v>2014</v>
      </c>
      <c r="C89" s="89">
        <v>2</v>
      </c>
      <c r="D89" s="89">
        <v>5</v>
      </c>
      <c r="E89" s="89">
        <v>7</v>
      </c>
      <c r="F89" s="89">
        <v>5</v>
      </c>
      <c r="G89" s="10">
        <v>7</v>
      </c>
      <c r="H89" s="84">
        <v>3</v>
      </c>
      <c r="I89" s="84">
        <v>2</v>
      </c>
      <c r="J89" s="84">
        <v>2</v>
      </c>
      <c r="K89" s="84">
        <v>7</v>
      </c>
      <c r="L89" s="84">
        <v>5</v>
      </c>
      <c r="M89" s="84">
        <v>4</v>
      </c>
      <c r="N89" s="84">
        <v>5</v>
      </c>
      <c r="O89" s="86">
        <f>SUM(C89:I89)</f>
        <v>31</v>
      </c>
      <c r="P89" s="90"/>
      <c r="Q89" s="84">
        <f>SUM(C89:N89)</f>
        <v>54</v>
      </c>
    </row>
    <row r="90" spans="1:18" ht="15.75" customHeight="1" x14ac:dyDescent="0.25">
      <c r="A90" s="72">
        <v>2015</v>
      </c>
      <c r="C90" s="89">
        <v>6</v>
      </c>
      <c r="D90" s="89">
        <v>6</v>
      </c>
      <c r="E90" s="89">
        <v>11</v>
      </c>
      <c r="F90" s="89">
        <v>9</v>
      </c>
      <c r="G90" s="10">
        <v>7</v>
      </c>
      <c r="H90" s="10">
        <v>5</v>
      </c>
      <c r="I90" s="84">
        <v>2</v>
      </c>
      <c r="J90" s="84"/>
      <c r="K90" s="84"/>
      <c r="L90" s="84"/>
      <c r="M90" s="84"/>
      <c r="N90" s="84"/>
      <c r="O90" s="86">
        <f>SUM(C90:N90)</f>
        <v>46</v>
      </c>
      <c r="Q90" s="84">
        <f>SUM(C90:N90)</f>
        <v>46</v>
      </c>
    </row>
    <row r="91" spans="1:18" ht="15.75" customHeight="1" x14ac:dyDescent="0.25">
      <c r="A91" s="79" t="s">
        <v>13</v>
      </c>
      <c r="B91" s="80"/>
      <c r="C91" s="115">
        <f t="shared" ref="C91:H91" si="52">(C90-C89)</f>
        <v>4</v>
      </c>
      <c r="D91" s="30">
        <f t="shared" si="52"/>
        <v>1</v>
      </c>
      <c r="E91" s="30">
        <f t="shared" si="52"/>
        <v>4</v>
      </c>
      <c r="F91" s="30">
        <f t="shared" si="52"/>
        <v>4</v>
      </c>
      <c r="G91" s="30">
        <f t="shared" si="52"/>
        <v>0</v>
      </c>
      <c r="H91" s="30">
        <f t="shared" si="52"/>
        <v>2</v>
      </c>
      <c r="I91" s="30">
        <f t="shared" ref="I91" si="53">(I90-I89)</f>
        <v>0</v>
      </c>
      <c r="J91" s="115"/>
      <c r="K91" s="115"/>
      <c r="L91" s="115"/>
      <c r="M91" s="115"/>
      <c r="N91" s="115"/>
      <c r="O91" s="77"/>
      <c r="P91" s="85"/>
      <c r="Q91" s="85"/>
    </row>
    <row r="92" spans="1:18" ht="15.75" customHeight="1" x14ac:dyDescent="0.25">
      <c r="A92" s="72" t="s">
        <v>14</v>
      </c>
      <c r="B92" s="70"/>
      <c r="C92" s="112">
        <f t="shared" ref="C92:H92" si="54">C91/C89</f>
        <v>2</v>
      </c>
      <c r="D92" s="112">
        <f t="shared" si="54"/>
        <v>0.2</v>
      </c>
      <c r="E92" s="112">
        <f t="shared" si="54"/>
        <v>0.5714285714285714</v>
      </c>
      <c r="F92" s="112">
        <f t="shared" si="54"/>
        <v>0.8</v>
      </c>
      <c r="G92" s="112">
        <f t="shared" si="54"/>
        <v>0</v>
      </c>
      <c r="H92" s="112">
        <f t="shared" si="54"/>
        <v>0.66666666666666663</v>
      </c>
      <c r="I92" s="112">
        <f t="shared" ref="I92" si="55">I91/I89</f>
        <v>0</v>
      </c>
      <c r="J92" s="112"/>
      <c r="K92" s="112"/>
      <c r="L92" s="112"/>
      <c r="M92" s="112"/>
      <c r="N92" s="112"/>
      <c r="O92" s="73"/>
    </row>
    <row r="93" spans="1:18" ht="15.75" customHeight="1" x14ac:dyDescent="0.25">
      <c r="A93" s="79" t="s">
        <v>15</v>
      </c>
      <c r="B93" s="85"/>
      <c r="C93" s="116">
        <f>C91</f>
        <v>4</v>
      </c>
      <c r="D93" s="116">
        <f t="shared" ref="D93:I93" si="56">D91+C93</f>
        <v>5</v>
      </c>
      <c r="E93" s="116">
        <f t="shared" si="56"/>
        <v>9</v>
      </c>
      <c r="F93" s="116">
        <f t="shared" si="56"/>
        <v>13</v>
      </c>
      <c r="G93" s="116">
        <f t="shared" si="56"/>
        <v>13</v>
      </c>
      <c r="H93" s="116">
        <f t="shared" si="56"/>
        <v>15</v>
      </c>
      <c r="I93" s="116">
        <f t="shared" si="56"/>
        <v>15</v>
      </c>
      <c r="J93" s="116"/>
      <c r="K93" s="116"/>
      <c r="L93" s="116"/>
      <c r="M93" s="116"/>
      <c r="N93" s="116"/>
      <c r="O93" s="78"/>
      <c r="P93" s="85"/>
      <c r="Q93" s="85"/>
    </row>
    <row r="94" spans="1:18" ht="15.75" customHeight="1" x14ac:dyDescent="0.25">
      <c r="A94" s="72" t="s">
        <v>16</v>
      </c>
      <c r="C94" s="113">
        <f>C93/C89</f>
        <v>2</v>
      </c>
      <c r="D94" s="113">
        <f>(D93)/SUM($C89:D89)</f>
        <v>0.7142857142857143</v>
      </c>
      <c r="E94" s="113">
        <f>(E93)/SUM($C89:E89)</f>
        <v>0.6428571428571429</v>
      </c>
      <c r="F94" s="113">
        <f>(F93)/SUM($C89:F89)</f>
        <v>0.68421052631578949</v>
      </c>
      <c r="G94" s="113">
        <f>(G93)/SUM($C89:G89)</f>
        <v>0.5</v>
      </c>
      <c r="H94" s="113">
        <f>(H93)/SUM($C89:H89)</f>
        <v>0.51724137931034486</v>
      </c>
      <c r="I94" s="113">
        <f>(I93)/SUM($C89:I89)</f>
        <v>0.4838709677419355</v>
      </c>
      <c r="J94" s="113"/>
      <c r="K94" s="113"/>
      <c r="L94" s="113"/>
      <c r="M94" s="113"/>
      <c r="N94" s="113"/>
      <c r="O94" s="122"/>
    </row>
    <row r="95" spans="1:18" ht="12.75" customHeight="1" x14ac:dyDescent="0.25">
      <c r="C95" s="59"/>
      <c r="D95" s="59"/>
      <c r="E95" s="59"/>
      <c r="F95" s="59"/>
      <c r="G95" s="59"/>
      <c r="H95" s="59"/>
    </row>
    <row r="97" spans="3:14" ht="12.75" customHeight="1" x14ac:dyDescent="0.25">
      <c r="C97" s="5">
        <v>799</v>
      </c>
      <c r="D97" s="5">
        <v>835</v>
      </c>
      <c r="E97" s="5">
        <v>769</v>
      </c>
      <c r="F97" s="84">
        <v>901</v>
      </c>
      <c r="G97" s="84">
        <v>769</v>
      </c>
      <c r="H97" s="10">
        <v>768</v>
      </c>
      <c r="I97" s="5">
        <v>710</v>
      </c>
      <c r="J97" s="5"/>
      <c r="K97" s="5"/>
      <c r="L97" s="5"/>
      <c r="M97" s="5"/>
      <c r="N97" s="117"/>
    </row>
  </sheetData>
  <mergeCells count="1">
    <mergeCell ref="C4:O4"/>
  </mergeCells>
  <conditionalFormatting sqref="C11">
    <cfRule type="cellIs" dxfId="1196" priority="285" operator="lessThan">
      <formula>0</formula>
    </cfRule>
  </conditionalFormatting>
  <conditionalFormatting sqref="J11">
    <cfRule type="cellIs" dxfId="1195" priority="284" operator="lessThan">
      <formula>0</formula>
    </cfRule>
  </conditionalFormatting>
  <conditionalFormatting sqref="C19">
    <cfRule type="cellIs" dxfId="1194" priority="283" operator="lessThan">
      <formula>0</formula>
    </cfRule>
  </conditionalFormatting>
  <conditionalFormatting sqref="J19">
    <cfRule type="cellIs" dxfId="1193" priority="282" operator="lessThan">
      <formula>0</formula>
    </cfRule>
  </conditionalFormatting>
  <conditionalFormatting sqref="C35">
    <cfRule type="cellIs" dxfId="1192" priority="281" operator="lessThan">
      <formula>0</formula>
    </cfRule>
  </conditionalFormatting>
  <conditionalFormatting sqref="J35">
    <cfRule type="cellIs" dxfId="1191" priority="280" operator="lessThan">
      <formula>0</formula>
    </cfRule>
  </conditionalFormatting>
  <conditionalFormatting sqref="C43">
    <cfRule type="cellIs" dxfId="1190" priority="279" operator="lessThan">
      <formula>0</formula>
    </cfRule>
  </conditionalFormatting>
  <conditionalFormatting sqref="J43">
    <cfRule type="cellIs" dxfId="1189" priority="278" operator="lessThan">
      <formula>0</formula>
    </cfRule>
  </conditionalFormatting>
  <conditionalFormatting sqref="C51">
    <cfRule type="cellIs" dxfId="1188" priority="277" operator="lessThan">
      <formula>0</formula>
    </cfRule>
  </conditionalFormatting>
  <conditionalFormatting sqref="J51">
    <cfRule type="cellIs" dxfId="1187" priority="276" operator="lessThan">
      <formula>0</formula>
    </cfRule>
  </conditionalFormatting>
  <conditionalFormatting sqref="C59">
    <cfRule type="cellIs" dxfId="1186" priority="275" operator="lessThan">
      <formula>0</formula>
    </cfRule>
  </conditionalFormatting>
  <conditionalFormatting sqref="J59">
    <cfRule type="cellIs" dxfId="1185" priority="274" operator="lessThan">
      <formula>0</formula>
    </cfRule>
  </conditionalFormatting>
  <conditionalFormatting sqref="C67">
    <cfRule type="cellIs" dxfId="1184" priority="273" operator="lessThan">
      <formula>0</formula>
    </cfRule>
  </conditionalFormatting>
  <conditionalFormatting sqref="J67">
    <cfRule type="cellIs" dxfId="1183" priority="272" operator="lessThan">
      <formula>0</formula>
    </cfRule>
  </conditionalFormatting>
  <conditionalFormatting sqref="C75">
    <cfRule type="cellIs" dxfId="1182" priority="271" operator="lessThan">
      <formula>0</formula>
    </cfRule>
  </conditionalFormatting>
  <conditionalFormatting sqref="J75">
    <cfRule type="cellIs" dxfId="1181" priority="270" operator="lessThan">
      <formula>0</formula>
    </cfRule>
  </conditionalFormatting>
  <conditionalFormatting sqref="C92">
    <cfRule type="cellIs" dxfId="1180" priority="269" operator="lessThan">
      <formula>0</formula>
    </cfRule>
  </conditionalFormatting>
  <conditionalFormatting sqref="J92">
    <cfRule type="cellIs" dxfId="1179" priority="268" operator="lessThan">
      <formula>0</formula>
    </cfRule>
  </conditionalFormatting>
  <conditionalFormatting sqref="C13">
    <cfRule type="cellIs" dxfId="1178" priority="267" operator="lessThan">
      <formula>0</formula>
    </cfRule>
  </conditionalFormatting>
  <conditionalFormatting sqref="J13">
    <cfRule type="cellIs" dxfId="1177" priority="266" operator="lessThan">
      <formula>0</formula>
    </cfRule>
  </conditionalFormatting>
  <conditionalFormatting sqref="C21">
    <cfRule type="cellIs" dxfId="1176" priority="265" operator="lessThan">
      <formula>0</formula>
    </cfRule>
  </conditionalFormatting>
  <conditionalFormatting sqref="J21">
    <cfRule type="cellIs" dxfId="1175" priority="264" operator="lessThan">
      <formula>0</formula>
    </cfRule>
  </conditionalFormatting>
  <conditionalFormatting sqref="C37">
    <cfRule type="cellIs" dxfId="1174" priority="263" operator="lessThan">
      <formula>0</formula>
    </cfRule>
  </conditionalFormatting>
  <conditionalFormatting sqref="J37">
    <cfRule type="cellIs" dxfId="1173" priority="262" operator="lessThan">
      <formula>0</formula>
    </cfRule>
  </conditionalFormatting>
  <conditionalFormatting sqref="C45">
    <cfRule type="cellIs" dxfId="1172" priority="261" operator="lessThan">
      <formula>0</formula>
    </cfRule>
  </conditionalFormatting>
  <conditionalFormatting sqref="J45">
    <cfRule type="cellIs" dxfId="1171" priority="260" operator="lessThan">
      <formula>0</formula>
    </cfRule>
  </conditionalFormatting>
  <conditionalFormatting sqref="C53">
    <cfRule type="cellIs" dxfId="1170" priority="259" operator="lessThan">
      <formula>0</formula>
    </cfRule>
  </conditionalFormatting>
  <conditionalFormatting sqref="J53">
    <cfRule type="cellIs" dxfId="1169" priority="258" operator="lessThan">
      <formula>0</formula>
    </cfRule>
  </conditionalFormatting>
  <conditionalFormatting sqref="C61">
    <cfRule type="cellIs" dxfId="1168" priority="257" operator="lessThan">
      <formula>0</formula>
    </cfRule>
  </conditionalFormatting>
  <conditionalFormatting sqref="J61">
    <cfRule type="cellIs" dxfId="1167" priority="256" operator="lessThan">
      <formula>0</formula>
    </cfRule>
  </conditionalFormatting>
  <conditionalFormatting sqref="C69">
    <cfRule type="cellIs" dxfId="1166" priority="255" operator="lessThan">
      <formula>0</formula>
    </cfRule>
  </conditionalFormatting>
  <conditionalFormatting sqref="J69">
    <cfRule type="cellIs" dxfId="1165" priority="254" operator="lessThan">
      <formula>0</formula>
    </cfRule>
  </conditionalFormatting>
  <conditionalFormatting sqref="C77">
    <cfRule type="cellIs" dxfId="1164" priority="253" operator="lessThan">
      <formula>0</formula>
    </cfRule>
  </conditionalFormatting>
  <conditionalFormatting sqref="J77">
    <cfRule type="cellIs" dxfId="1163" priority="252" operator="lessThan">
      <formula>0</formula>
    </cfRule>
  </conditionalFormatting>
  <conditionalFormatting sqref="C94">
    <cfRule type="cellIs" dxfId="1162" priority="251" operator="lessThan">
      <formula>0</formula>
    </cfRule>
  </conditionalFormatting>
  <conditionalFormatting sqref="J94">
    <cfRule type="cellIs" dxfId="1161" priority="250" operator="lessThan">
      <formula>0</formula>
    </cfRule>
  </conditionalFormatting>
  <conditionalFormatting sqref="C86 J86">
    <cfRule type="cellIs" dxfId="1160" priority="249" operator="lessThan">
      <formula>0</formula>
    </cfRule>
  </conditionalFormatting>
  <conditionalFormatting sqref="C84">
    <cfRule type="cellIs" dxfId="1159" priority="248" operator="lessThan">
      <formula>0</formula>
    </cfRule>
  </conditionalFormatting>
  <conditionalFormatting sqref="J84">
    <cfRule type="cellIs" dxfId="1158" priority="247" operator="lessThan">
      <formula>0</formula>
    </cfRule>
  </conditionalFormatting>
  <conditionalFormatting sqref="C84">
    <cfRule type="cellIs" dxfId="1157" priority="246" operator="lessThan">
      <formula>0</formula>
    </cfRule>
  </conditionalFormatting>
  <conditionalFormatting sqref="J84">
    <cfRule type="cellIs" dxfId="1156" priority="245" operator="lessThan">
      <formula>0</formula>
    </cfRule>
  </conditionalFormatting>
  <conditionalFormatting sqref="J84">
    <cfRule type="cellIs" dxfId="1155" priority="244" operator="lessThan">
      <formula>0</formula>
    </cfRule>
  </conditionalFormatting>
  <conditionalFormatting sqref="C86 J86">
    <cfRule type="cellIs" dxfId="1154" priority="243" operator="lessThan">
      <formula>0</formula>
    </cfRule>
  </conditionalFormatting>
  <conditionalFormatting sqref="K92">
    <cfRule type="cellIs" dxfId="1153" priority="242" operator="lessThan">
      <formula>0</formula>
    </cfRule>
  </conditionalFormatting>
  <conditionalFormatting sqref="K94">
    <cfRule type="cellIs" dxfId="1152" priority="241" operator="lessThan">
      <formula>0</formula>
    </cfRule>
  </conditionalFormatting>
  <conditionalFormatting sqref="K43">
    <cfRule type="cellIs" dxfId="1151" priority="240" operator="lessThan">
      <formula>0</formula>
    </cfRule>
  </conditionalFormatting>
  <conditionalFormatting sqref="K45">
    <cfRule type="cellIs" dxfId="1150" priority="239" operator="lessThan">
      <formula>0</formula>
    </cfRule>
  </conditionalFormatting>
  <conditionalFormatting sqref="K35">
    <cfRule type="cellIs" dxfId="1149" priority="238" operator="lessThan">
      <formula>0</formula>
    </cfRule>
  </conditionalFormatting>
  <conditionalFormatting sqref="K37">
    <cfRule type="cellIs" dxfId="1148" priority="237" operator="lessThan">
      <formula>0</formula>
    </cfRule>
  </conditionalFormatting>
  <conditionalFormatting sqref="K19">
    <cfRule type="cellIs" dxfId="1147" priority="236" operator="lessThan">
      <formula>0</formula>
    </cfRule>
  </conditionalFormatting>
  <conditionalFormatting sqref="K21">
    <cfRule type="cellIs" dxfId="1146" priority="235" operator="lessThan">
      <formula>0</formula>
    </cfRule>
  </conditionalFormatting>
  <conditionalFormatting sqref="K11">
    <cfRule type="cellIs" dxfId="1145" priority="234" operator="lessThan">
      <formula>0</formula>
    </cfRule>
  </conditionalFormatting>
  <conditionalFormatting sqref="K13">
    <cfRule type="cellIs" dxfId="1144" priority="233" operator="lessThan">
      <formula>0</formula>
    </cfRule>
  </conditionalFormatting>
  <conditionalFormatting sqref="K51">
    <cfRule type="cellIs" dxfId="1143" priority="232" operator="lessThan">
      <formula>0</formula>
    </cfRule>
  </conditionalFormatting>
  <conditionalFormatting sqref="K53">
    <cfRule type="cellIs" dxfId="1142" priority="231" operator="lessThan">
      <formula>0</formula>
    </cfRule>
  </conditionalFormatting>
  <conditionalFormatting sqref="K59">
    <cfRule type="cellIs" dxfId="1141" priority="230" operator="lessThan">
      <formula>0</formula>
    </cfRule>
  </conditionalFormatting>
  <conditionalFormatting sqref="K61">
    <cfRule type="cellIs" dxfId="1140" priority="229" operator="lessThan">
      <formula>0</formula>
    </cfRule>
  </conditionalFormatting>
  <conditionalFormatting sqref="K75">
    <cfRule type="cellIs" dxfId="1139" priority="228" operator="lessThan">
      <formula>0</formula>
    </cfRule>
  </conditionalFormatting>
  <conditionalFormatting sqref="K77">
    <cfRule type="cellIs" dxfId="1138" priority="227" operator="lessThan">
      <formula>0</formula>
    </cfRule>
  </conditionalFormatting>
  <conditionalFormatting sqref="K67">
    <cfRule type="cellIs" dxfId="1137" priority="226" operator="lessThan">
      <formula>0</formula>
    </cfRule>
  </conditionalFormatting>
  <conditionalFormatting sqref="K69">
    <cfRule type="cellIs" dxfId="1136" priority="225" operator="lessThan">
      <formula>0</formula>
    </cfRule>
  </conditionalFormatting>
  <conditionalFormatting sqref="K86">
    <cfRule type="cellIs" dxfId="1135" priority="224" operator="lessThan">
      <formula>0</formula>
    </cfRule>
  </conditionalFormatting>
  <conditionalFormatting sqref="K84">
    <cfRule type="cellIs" dxfId="1134" priority="223" operator="lessThan">
      <formula>0</formula>
    </cfRule>
  </conditionalFormatting>
  <conditionalFormatting sqref="K84">
    <cfRule type="cellIs" dxfId="1133" priority="222" operator="lessThan">
      <formula>0</formula>
    </cfRule>
  </conditionalFormatting>
  <conditionalFormatting sqref="K84">
    <cfRule type="cellIs" dxfId="1132" priority="221" operator="lessThan">
      <formula>0</formula>
    </cfRule>
  </conditionalFormatting>
  <conditionalFormatting sqref="K86">
    <cfRule type="cellIs" dxfId="1131" priority="220" operator="lessThan">
      <formula>0</formula>
    </cfRule>
  </conditionalFormatting>
  <conditionalFormatting sqref="C27">
    <cfRule type="cellIs" dxfId="1130" priority="219" operator="lessThan">
      <formula>0</formula>
    </cfRule>
  </conditionalFormatting>
  <conditionalFormatting sqref="J27">
    <cfRule type="cellIs" dxfId="1129" priority="218" operator="lessThan">
      <formula>0</formula>
    </cfRule>
  </conditionalFormatting>
  <conditionalFormatting sqref="C29">
    <cfRule type="cellIs" dxfId="1128" priority="217" operator="lessThan">
      <formula>0</formula>
    </cfRule>
  </conditionalFormatting>
  <conditionalFormatting sqref="J29">
    <cfRule type="cellIs" dxfId="1127" priority="216" operator="lessThan">
      <formula>0</formula>
    </cfRule>
  </conditionalFormatting>
  <conditionalFormatting sqref="K27">
    <cfRule type="cellIs" dxfId="1126" priority="215" operator="lessThan">
      <formula>0</formula>
    </cfRule>
  </conditionalFormatting>
  <conditionalFormatting sqref="K29">
    <cfRule type="cellIs" dxfId="1125" priority="214" operator="lessThan">
      <formula>0</formula>
    </cfRule>
  </conditionalFormatting>
  <conditionalFormatting sqref="L43">
    <cfRule type="cellIs" dxfId="1124" priority="213" operator="lessThan">
      <formula>0</formula>
    </cfRule>
  </conditionalFormatting>
  <conditionalFormatting sqref="L45">
    <cfRule type="cellIs" dxfId="1123" priority="212" operator="lessThan">
      <formula>0</formula>
    </cfRule>
  </conditionalFormatting>
  <conditionalFormatting sqref="L35">
    <cfRule type="cellIs" dxfId="1122" priority="211" operator="lessThan">
      <formula>0</formula>
    </cfRule>
  </conditionalFormatting>
  <conditionalFormatting sqref="L37">
    <cfRule type="cellIs" dxfId="1121" priority="210" operator="lessThan">
      <formula>0</formula>
    </cfRule>
  </conditionalFormatting>
  <conditionalFormatting sqref="L27">
    <cfRule type="cellIs" dxfId="1120" priority="209" operator="lessThan">
      <formula>0</formula>
    </cfRule>
  </conditionalFormatting>
  <conditionalFormatting sqref="L29">
    <cfRule type="cellIs" dxfId="1119" priority="208" operator="lessThan">
      <formula>0</formula>
    </cfRule>
  </conditionalFormatting>
  <conditionalFormatting sqref="L19">
    <cfRule type="cellIs" dxfId="1118" priority="207" operator="lessThan">
      <formula>0</formula>
    </cfRule>
  </conditionalFormatting>
  <conditionalFormatting sqref="L21">
    <cfRule type="cellIs" dxfId="1117" priority="206" operator="lessThan">
      <formula>0</formula>
    </cfRule>
  </conditionalFormatting>
  <conditionalFormatting sqref="L11">
    <cfRule type="cellIs" dxfId="1116" priority="205" operator="lessThan">
      <formula>0</formula>
    </cfRule>
  </conditionalFormatting>
  <conditionalFormatting sqref="L13">
    <cfRule type="cellIs" dxfId="1115" priority="204" operator="lessThan">
      <formula>0</formula>
    </cfRule>
  </conditionalFormatting>
  <conditionalFormatting sqref="L59">
    <cfRule type="cellIs" dxfId="1114" priority="203" operator="lessThan">
      <formula>0</formula>
    </cfRule>
  </conditionalFormatting>
  <conditionalFormatting sqref="L61">
    <cfRule type="cellIs" dxfId="1113" priority="202" operator="lessThan">
      <formula>0</formula>
    </cfRule>
  </conditionalFormatting>
  <conditionalFormatting sqref="L51">
    <cfRule type="cellIs" dxfId="1112" priority="201" operator="lessThan">
      <formula>0</formula>
    </cfRule>
  </conditionalFormatting>
  <conditionalFormatting sqref="L53">
    <cfRule type="cellIs" dxfId="1111" priority="200" operator="lessThan">
      <formula>0</formula>
    </cfRule>
  </conditionalFormatting>
  <conditionalFormatting sqref="L75">
    <cfRule type="cellIs" dxfId="1110" priority="199" operator="lessThan">
      <formula>0</formula>
    </cfRule>
  </conditionalFormatting>
  <conditionalFormatting sqref="L77">
    <cfRule type="cellIs" dxfId="1109" priority="198" operator="lessThan">
      <formula>0</formula>
    </cfRule>
  </conditionalFormatting>
  <conditionalFormatting sqref="L67">
    <cfRule type="cellIs" dxfId="1108" priority="197" operator="lessThan">
      <formula>0</formula>
    </cfRule>
  </conditionalFormatting>
  <conditionalFormatting sqref="L69">
    <cfRule type="cellIs" dxfId="1107" priority="196" operator="lessThan">
      <formula>0</formula>
    </cfRule>
  </conditionalFormatting>
  <conditionalFormatting sqref="L86">
    <cfRule type="cellIs" dxfId="1106" priority="195" operator="lessThan">
      <formula>0</formula>
    </cfRule>
  </conditionalFormatting>
  <conditionalFormatting sqref="L84">
    <cfRule type="cellIs" dxfId="1105" priority="194" operator="lessThan">
      <formula>0</formula>
    </cfRule>
  </conditionalFormatting>
  <conditionalFormatting sqref="L84">
    <cfRule type="cellIs" dxfId="1104" priority="193" operator="lessThan">
      <formula>0</formula>
    </cfRule>
  </conditionalFormatting>
  <conditionalFormatting sqref="L84">
    <cfRule type="cellIs" dxfId="1103" priority="192" operator="lessThan">
      <formula>0</formula>
    </cfRule>
  </conditionalFormatting>
  <conditionalFormatting sqref="L86">
    <cfRule type="cellIs" dxfId="1102" priority="191" operator="lessThan">
      <formula>0</formula>
    </cfRule>
  </conditionalFormatting>
  <conditionalFormatting sqref="L92">
    <cfRule type="cellIs" dxfId="1101" priority="190" operator="lessThan">
      <formula>0</formula>
    </cfRule>
  </conditionalFormatting>
  <conditionalFormatting sqref="L94">
    <cfRule type="cellIs" dxfId="1100" priority="189" operator="lessThan">
      <formula>0</formula>
    </cfRule>
  </conditionalFormatting>
  <conditionalFormatting sqref="M11">
    <cfRule type="cellIs" dxfId="1099" priority="188" operator="lessThan">
      <formula>0</formula>
    </cfRule>
  </conditionalFormatting>
  <conditionalFormatting sqref="M13">
    <cfRule type="cellIs" dxfId="1098" priority="187" operator="lessThan">
      <formula>0</formula>
    </cfRule>
  </conditionalFormatting>
  <conditionalFormatting sqref="M19">
    <cfRule type="cellIs" dxfId="1097" priority="186" operator="lessThan">
      <formula>0</formula>
    </cfRule>
  </conditionalFormatting>
  <conditionalFormatting sqref="M21">
    <cfRule type="cellIs" dxfId="1096" priority="185" operator="lessThan">
      <formula>0</formula>
    </cfRule>
  </conditionalFormatting>
  <conditionalFormatting sqref="M27">
    <cfRule type="cellIs" dxfId="1095" priority="184" operator="lessThan">
      <formula>0</formula>
    </cfRule>
  </conditionalFormatting>
  <conditionalFormatting sqref="M29">
    <cfRule type="cellIs" dxfId="1094" priority="183" operator="lessThan">
      <formula>0</formula>
    </cfRule>
  </conditionalFormatting>
  <conditionalFormatting sqref="M35">
    <cfRule type="cellIs" dxfId="1093" priority="182" operator="lessThan">
      <formula>0</formula>
    </cfRule>
  </conditionalFormatting>
  <conditionalFormatting sqref="M37">
    <cfRule type="cellIs" dxfId="1092" priority="181" operator="lessThan">
      <formula>0</formula>
    </cfRule>
  </conditionalFormatting>
  <conditionalFormatting sqref="M43">
    <cfRule type="cellIs" dxfId="1091" priority="180" operator="lessThan">
      <formula>0</formula>
    </cfRule>
  </conditionalFormatting>
  <conditionalFormatting sqref="M45">
    <cfRule type="cellIs" dxfId="1090" priority="179" operator="lessThan">
      <formula>0</formula>
    </cfRule>
  </conditionalFormatting>
  <conditionalFormatting sqref="M51">
    <cfRule type="cellIs" dxfId="1089" priority="178" operator="lessThan">
      <formula>0</formula>
    </cfRule>
  </conditionalFormatting>
  <conditionalFormatting sqref="M53">
    <cfRule type="cellIs" dxfId="1088" priority="177" operator="lessThan">
      <formula>0</formula>
    </cfRule>
  </conditionalFormatting>
  <conditionalFormatting sqref="M59">
    <cfRule type="cellIs" dxfId="1087" priority="176" operator="lessThan">
      <formula>0</formula>
    </cfRule>
  </conditionalFormatting>
  <conditionalFormatting sqref="M61">
    <cfRule type="cellIs" dxfId="1086" priority="175" operator="lessThan">
      <formula>0</formula>
    </cfRule>
  </conditionalFormatting>
  <conditionalFormatting sqref="M75">
    <cfRule type="cellIs" dxfId="1085" priority="174" operator="lessThan">
      <formula>0</formula>
    </cfRule>
  </conditionalFormatting>
  <conditionalFormatting sqref="M77">
    <cfRule type="cellIs" dxfId="1084" priority="173" operator="lessThan">
      <formula>0</formula>
    </cfRule>
  </conditionalFormatting>
  <conditionalFormatting sqref="M67">
    <cfRule type="cellIs" dxfId="1083" priority="172" operator="lessThan">
      <formula>0</formula>
    </cfRule>
  </conditionalFormatting>
  <conditionalFormatting sqref="M69">
    <cfRule type="cellIs" dxfId="1082" priority="171" operator="lessThan">
      <formula>0</formula>
    </cfRule>
  </conditionalFormatting>
  <conditionalFormatting sqref="M86">
    <cfRule type="cellIs" dxfId="1081" priority="170" operator="lessThan">
      <formula>0</formula>
    </cfRule>
  </conditionalFormatting>
  <conditionalFormatting sqref="M84">
    <cfRule type="cellIs" dxfId="1080" priority="169" operator="lessThan">
      <formula>0</formula>
    </cfRule>
  </conditionalFormatting>
  <conditionalFormatting sqref="M84">
    <cfRule type="cellIs" dxfId="1079" priority="168" operator="lessThan">
      <formula>0</formula>
    </cfRule>
  </conditionalFormatting>
  <conditionalFormatting sqref="M84">
    <cfRule type="cellIs" dxfId="1078" priority="167" operator="lessThan">
      <formula>0</formula>
    </cfRule>
  </conditionalFormatting>
  <conditionalFormatting sqref="M86">
    <cfRule type="cellIs" dxfId="1077" priority="166" operator="lessThan">
      <formula>0</formula>
    </cfRule>
  </conditionalFormatting>
  <conditionalFormatting sqref="M92">
    <cfRule type="cellIs" dxfId="1076" priority="165" operator="lessThan">
      <formula>0</formula>
    </cfRule>
  </conditionalFormatting>
  <conditionalFormatting sqref="M94">
    <cfRule type="cellIs" dxfId="1075" priority="164" operator="lessThan">
      <formula>0</formula>
    </cfRule>
  </conditionalFormatting>
  <conditionalFormatting sqref="N11">
    <cfRule type="cellIs" dxfId="1074" priority="163" operator="lessThan">
      <formula>0</formula>
    </cfRule>
  </conditionalFormatting>
  <conditionalFormatting sqref="N13">
    <cfRule type="cellIs" dxfId="1073" priority="162" operator="lessThan">
      <formula>0</formula>
    </cfRule>
  </conditionalFormatting>
  <conditionalFormatting sqref="N19">
    <cfRule type="cellIs" dxfId="1072" priority="161" operator="lessThan">
      <formula>0</formula>
    </cfRule>
  </conditionalFormatting>
  <conditionalFormatting sqref="N21">
    <cfRule type="cellIs" dxfId="1071" priority="160" operator="lessThan">
      <formula>0</formula>
    </cfRule>
  </conditionalFormatting>
  <conditionalFormatting sqref="N27">
    <cfRule type="cellIs" dxfId="1070" priority="159" operator="lessThan">
      <formula>0</formula>
    </cfRule>
  </conditionalFormatting>
  <conditionalFormatting sqref="N29">
    <cfRule type="cellIs" dxfId="1069" priority="158" operator="lessThan">
      <formula>0</formula>
    </cfRule>
  </conditionalFormatting>
  <conditionalFormatting sqref="N35">
    <cfRule type="cellIs" dxfId="1068" priority="157" operator="lessThan">
      <formula>0</formula>
    </cfRule>
  </conditionalFormatting>
  <conditionalFormatting sqref="N37">
    <cfRule type="cellIs" dxfId="1067" priority="156" operator="lessThan">
      <formula>0</formula>
    </cfRule>
  </conditionalFormatting>
  <conditionalFormatting sqref="N43">
    <cfRule type="cellIs" dxfId="1066" priority="155" operator="lessThan">
      <formula>0</formula>
    </cfRule>
  </conditionalFormatting>
  <conditionalFormatting sqref="N45">
    <cfRule type="cellIs" dxfId="1065" priority="154" operator="lessThan">
      <formula>0</formula>
    </cfRule>
  </conditionalFormatting>
  <conditionalFormatting sqref="N92">
    <cfRule type="cellIs" dxfId="1064" priority="153" operator="lessThan">
      <formula>0</formula>
    </cfRule>
  </conditionalFormatting>
  <conditionalFormatting sqref="N94">
    <cfRule type="cellIs" dxfId="1063" priority="152" operator="lessThan">
      <formula>0</formula>
    </cfRule>
  </conditionalFormatting>
  <conditionalFormatting sqref="N51">
    <cfRule type="cellIs" dxfId="1062" priority="151" operator="lessThan">
      <formula>0</formula>
    </cfRule>
  </conditionalFormatting>
  <conditionalFormatting sqref="N53">
    <cfRule type="cellIs" dxfId="1061" priority="150" operator="lessThan">
      <formula>0</formula>
    </cfRule>
  </conditionalFormatting>
  <conditionalFormatting sqref="N59">
    <cfRule type="cellIs" dxfId="1060" priority="149" operator="lessThan">
      <formula>0</formula>
    </cfRule>
  </conditionalFormatting>
  <conditionalFormatting sqref="N61">
    <cfRule type="cellIs" dxfId="1059" priority="148" operator="lessThan">
      <formula>0</formula>
    </cfRule>
  </conditionalFormatting>
  <conditionalFormatting sqref="N67">
    <cfRule type="cellIs" dxfId="1058" priority="147" operator="lessThan">
      <formula>0</formula>
    </cfRule>
  </conditionalFormatting>
  <conditionalFormatting sqref="N69">
    <cfRule type="cellIs" dxfId="1057" priority="146" operator="lessThan">
      <formula>0</formula>
    </cfRule>
  </conditionalFormatting>
  <conditionalFormatting sqref="N75">
    <cfRule type="cellIs" dxfId="1056" priority="145" operator="lessThan">
      <formula>0</formula>
    </cfRule>
  </conditionalFormatting>
  <conditionalFormatting sqref="N77">
    <cfRule type="cellIs" dxfId="1055" priority="144" operator="lessThan">
      <formula>0</formula>
    </cfRule>
  </conditionalFormatting>
  <conditionalFormatting sqref="N86">
    <cfRule type="cellIs" dxfId="1054" priority="143" operator="lessThan">
      <formula>0</formula>
    </cfRule>
  </conditionalFormatting>
  <conditionalFormatting sqref="N84">
    <cfRule type="cellIs" dxfId="1053" priority="142" operator="lessThan">
      <formula>0</formula>
    </cfRule>
  </conditionalFormatting>
  <conditionalFormatting sqref="N84">
    <cfRule type="cellIs" dxfId="1052" priority="141" operator="lessThan">
      <formula>0</formula>
    </cfRule>
  </conditionalFormatting>
  <conditionalFormatting sqref="N84">
    <cfRule type="cellIs" dxfId="1051" priority="140" operator="lessThan">
      <formula>0</formula>
    </cfRule>
  </conditionalFormatting>
  <conditionalFormatting sqref="N86">
    <cfRule type="cellIs" dxfId="1050" priority="139" operator="lessThan">
      <formula>0</formula>
    </cfRule>
  </conditionalFormatting>
  <conditionalFormatting sqref="D11">
    <cfRule type="cellIs" dxfId="1049" priority="138" operator="lessThan">
      <formula>0</formula>
    </cfRule>
  </conditionalFormatting>
  <conditionalFormatting sqref="D13">
    <cfRule type="cellIs" dxfId="1048" priority="137" operator="lessThan">
      <formula>0</formula>
    </cfRule>
  </conditionalFormatting>
  <conditionalFormatting sqref="D19">
    <cfRule type="cellIs" dxfId="1047" priority="136" operator="lessThan">
      <formula>0</formula>
    </cfRule>
  </conditionalFormatting>
  <conditionalFormatting sqref="D21">
    <cfRule type="cellIs" dxfId="1046" priority="135" operator="lessThan">
      <formula>0</formula>
    </cfRule>
  </conditionalFormatting>
  <conditionalFormatting sqref="D27">
    <cfRule type="cellIs" dxfId="1045" priority="134" operator="lessThan">
      <formula>0</formula>
    </cfRule>
  </conditionalFormatting>
  <conditionalFormatting sqref="D29">
    <cfRule type="cellIs" dxfId="1044" priority="133" operator="lessThan">
      <formula>0</formula>
    </cfRule>
  </conditionalFormatting>
  <conditionalFormatting sqref="D35">
    <cfRule type="cellIs" dxfId="1043" priority="132" operator="lessThan">
      <formula>0</formula>
    </cfRule>
  </conditionalFormatting>
  <conditionalFormatting sqref="D37">
    <cfRule type="cellIs" dxfId="1042" priority="131" operator="lessThan">
      <formula>0</formula>
    </cfRule>
  </conditionalFormatting>
  <conditionalFormatting sqref="D43">
    <cfRule type="cellIs" dxfId="1041" priority="130" operator="lessThan">
      <formula>0</formula>
    </cfRule>
  </conditionalFormatting>
  <conditionalFormatting sqref="D45">
    <cfRule type="cellIs" dxfId="1040" priority="129" operator="lessThan">
      <formula>0</formula>
    </cfRule>
  </conditionalFormatting>
  <conditionalFormatting sqref="D51">
    <cfRule type="cellIs" dxfId="1039" priority="128" operator="lessThan">
      <formula>0</formula>
    </cfRule>
  </conditionalFormatting>
  <conditionalFormatting sqref="D53">
    <cfRule type="cellIs" dxfId="1038" priority="127" operator="lessThan">
      <formula>0</formula>
    </cfRule>
  </conditionalFormatting>
  <conditionalFormatting sqref="D59">
    <cfRule type="cellIs" dxfId="1037" priority="126" operator="lessThan">
      <formula>0</formula>
    </cfRule>
  </conditionalFormatting>
  <conditionalFormatting sqref="D61">
    <cfRule type="cellIs" dxfId="1036" priority="125" operator="lessThan">
      <formula>0</formula>
    </cfRule>
  </conditionalFormatting>
  <conditionalFormatting sqref="D67">
    <cfRule type="cellIs" dxfId="1035" priority="124" operator="lessThan">
      <formula>0</formula>
    </cfRule>
  </conditionalFormatting>
  <conditionalFormatting sqref="D69">
    <cfRule type="cellIs" dxfId="1034" priority="123" operator="lessThan">
      <formula>0</formula>
    </cfRule>
  </conditionalFormatting>
  <conditionalFormatting sqref="D75">
    <cfRule type="cellIs" dxfId="1033" priority="122" operator="lessThan">
      <formula>0</formula>
    </cfRule>
  </conditionalFormatting>
  <conditionalFormatting sqref="D77">
    <cfRule type="cellIs" dxfId="1032" priority="121" operator="lessThan">
      <formula>0</formula>
    </cfRule>
  </conditionalFormatting>
  <conditionalFormatting sqref="D92">
    <cfRule type="cellIs" dxfId="1031" priority="120" operator="lessThan">
      <formula>0</formula>
    </cfRule>
  </conditionalFormatting>
  <conditionalFormatting sqref="D94">
    <cfRule type="cellIs" dxfId="1030" priority="119" operator="lessThan">
      <formula>0</formula>
    </cfRule>
  </conditionalFormatting>
  <conditionalFormatting sqref="D84">
    <cfRule type="cellIs" dxfId="1029" priority="118" operator="lessThan">
      <formula>0</formula>
    </cfRule>
  </conditionalFormatting>
  <conditionalFormatting sqref="D86">
    <cfRule type="cellIs" dxfId="1028" priority="117" operator="lessThan">
      <formula>0</formula>
    </cfRule>
  </conditionalFormatting>
  <conditionalFormatting sqref="D84">
    <cfRule type="cellIs" dxfId="1027" priority="116" operator="lessThan">
      <formula>0</formula>
    </cfRule>
  </conditionalFormatting>
  <conditionalFormatting sqref="E92">
    <cfRule type="cellIs" dxfId="1026" priority="115" operator="lessThan">
      <formula>0</formula>
    </cfRule>
  </conditionalFormatting>
  <conditionalFormatting sqref="E94">
    <cfRule type="cellIs" dxfId="1025" priority="114" operator="lessThan">
      <formula>0</formula>
    </cfRule>
  </conditionalFormatting>
  <conditionalFormatting sqref="E43">
    <cfRule type="cellIs" dxfId="1024" priority="113" operator="lessThan">
      <formula>0</formula>
    </cfRule>
  </conditionalFormatting>
  <conditionalFormatting sqref="E45">
    <cfRule type="cellIs" dxfId="1023" priority="112" operator="lessThan">
      <formula>0</formula>
    </cfRule>
  </conditionalFormatting>
  <conditionalFormatting sqref="E35">
    <cfRule type="cellIs" dxfId="1022" priority="111" operator="lessThan">
      <formula>0</formula>
    </cfRule>
  </conditionalFormatting>
  <conditionalFormatting sqref="E37">
    <cfRule type="cellIs" dxfId="1021" priority="110" operator="lessThan">
      <formula>0</formula>
    </cfRule>
  </conditionalFormatting>
  <conditionalFormatting sqref="E27">
    <cfRule type="cellIs" dxfId="1020" priority="109" operator="lessThan">
      <formula>0</formula>
    </cfRule>
  </conditionalFormatting>
  <conditionalFormatting sqref="E29">
    <cfRule type="cellIs" dxfId="1019" priority="108" operator="lessThan">
      <formula>0</formula>
    </cfRule>
  </conditionalFormatting>
  <conditionalFormatting sqref="E19">
    <cfRule type="cellIs" dxfId="1018" priority="107" operator="lessThan">
      <formula>0</formula>
    </cfRule>
  </conditionalFormatting>
  <conditionalFormatting sqref="E21">
    <cfRule type="cellIs" dxfId="1017" priority="106" operator="lessThan">
      <formula>0</formula>
    </cfRule>
  </conditionalFormatting>
  <conditionalFormatting sqref="E11">
    <cfRule type="cellIs" dxfId="1016" priority="105" operator="lessThan">
      <formula>0</formula>
    </cfRule>
  </conditionalFormatting>
  <conditionalFormatting sqref="E13">
    <cfRule type="cellIs" dxfId="1015" priority="104" operator="lessThan">
      <formula>0</formula>
    </cfRule>
  </conditionalFormatting>
  <conditionalFormatting sqref="E59">
    <cfRule type="cellIs" dxfId="1014" priority="103" operator="lessThan">
      <formula>0</formula>
    </cfRule>
  </conditionalFormatting>
  <conditionalFormatting sqref="E61">
    <cfRule type="cellIs" dxfId="1013" priority="102" operator="lessThan">
      <formula>0</formula>
    </cfRule>
  </conditionalFormatting>
  <conditionalFormatting sqref="E51">
    <cfRule type="cellIs" dxfId="1012" priority="101" operator="lessThan">
      <formula>0</formula>
    </cfRule>
  </conditionalFormatting>
  <conditionalFormatting sqref="E53">
    <cfRule type="cellIs" dxfId="1011" priority="100" operator="lessThan">
      <formula>0</formula>
    </cfRule>
  </conditionalFormatting>
  <conditionalFormatting sqref="E75">
    <cfRule type="cellIs" dxfId="1010" priority="99" operator="lessThan">
      <formula>0</formula>
    </cfRule>
  </conditionalFormatting>
  <conditionalFormatting sqref="E77">
    <cfRule type="cellIs" dxfId="1009" priority="98" operator="lessThan">
      <formula>0</formula>
    </cfRule>
  </conditionalFormatting>
  <conditionalFormatting sqref="E67">
    <cfRule type="cellIs" dxfId="1008" priority="97" operator="lessThan">
      <formula>0</formula>
    </cfRule>
  </conditionalFormatting>
  <conditionalFormatting sqref="E69">
    <cfRule type="cellIs" dxfId="1007" priority="96" operator="lessThan">
      <formula>0</formula>
    </cfRule>
  </conditionalFormatting>
  <conditionalFormatting sqref="E84">
    <cfRule type="cellIs" dxfId="1006" priority="95" operator="lessThan">
      <formula>0</formula>
    </cfRule>
  </conditionalFormatting>
  <conditionalFormatting sqref="E86">
    <cfRule type="cellIs" dxfId="1005" priority="94" operator="lessThan">
      <formula>0</formula>
    </cfRule>
  </conditionalFormatting>
  <conditionalFormatting sqref="E84">
    <cfRule type="cellIs" dxfId="1004" priority="93" operator="lessThan">
      <formula>0</formula>
    </cfRule>
  </conditionalFormatting>
  <conditionalFormatting sqref="F43">
    <cfRule type="cellIs" dxfId="1003" priority="92" operator="lessThan">
      <formula>0</formula>
    </cfRule>
  </conditionalFormatting>
  <conditionalFormatting sqref="F45">
    <cfRule type="cellIs" dxfId="1002" priority="91" operator="lessThan">
      <formula>0</formula>
    </cfRule>
  </conditionalFormatting>
  <conditionalFormatting sqref="F35">
    <cfRule type="cellIs" dxfId="1001" priority="90" operator="lessThan">
      <formula>0</formula>
    </cfRule>
  </conditionalFormatting>
  <conditionalFormatting sqref="F37">
    <cfRule type="cellIs" dxfId="1000" priority="89" operator="lessThan">
      <formula>0</formula>
    </cfRule>
  </conditionalFormatting>
  <conditionalFormatting sqref="F27">
    <cfRule type="cellIs" dxfId="999" priority="88" operator="lessThan">
      <formula>0</formula>
    </cfRule>
  </conditionalFormatting>
  <conditionalFormatting sqref="F29">
    <cfRule type="cellIs" dxfId="998" priority="87" operator="lessThan">
      <formula>0</formula>
    </cfRule>
  </conditionalFormatting>
  <conditionalFormatting sqref="F19">
    <cfRule type="cellIs" dxfId="997" priority="86" operator="lessThan">
      <formula>0</formula>
    </cfRule>
  </conditionalFormatting>
  <conditionalFormatting sqref="F21">
    <cfRule type="cellIs" dxfId="996" priority="85" operator="lessThan">
      <formula>0</formula>
    </cfRule>
  </conditionalFormatting>
  <conditionalFormatting sqref="F11">
    <cfRule type="cellIs" dxfId="995" priority="84" operator="lessThan">
      <formula>0</formula>
    </cfRule>
  </conditionalFormatting>
  <conditionalFormatting sqref="F13">
    <cfRule type="cellIs" dxfId="994" priority="83" operator="lessThan">
      <formula>0</formula>
    </cfRule>
  </conditionalFormatting>
  <conditionalFormatting sqref="F51">
    <cfRule type="cellIs" dxfId="993" priority="82" operator="lessThan">
      <formula>0</formula>
    </cfRule>
  </conditionalFormatting>
  <conditionalFormatting sqref="F53">
    <cfRule type="cellIs" dxfId="992" priority="81" operator="lessThan">
      <formula>0</formula>
    </cfRule>
  </conditionalFormatting>
  <conditionalFormatting sqref="F59">
    <cfRule type="cellIs" dxfId="991" priority="80" operator="lessThan">
      <formula>0</formula>
    </cfRule>
  </conditionalFormatting>
  <conditionalFormatting sqref="F61">
    <cfRule type="cellIs" dxfId="990" priority="79" operator="lessThan">
      <formula>0</formula>
    </cfRule>
  </conditionalFormatting>
  <conditionalFormatting sqref="F67">
    <cfRule type="cellIs" dxfId="989" priority="78" operator="lessThan">
      <formula>0</formula>
    </cfRule>
  </conditionalFormatting>
  <conditionalFormatting sqref="F69">
    <cfRule type="cellIs" dxfId="988" priority="77" operator="lessThan">
      <formula>0</formula>
    </cfRule>
  </conditionalFormatting>
  <conditionalFormatting sqref="F75">
    <cfRule type="cellIs" dxfId="987" priority="76" operator="lessThan">
      <formula>0</formula>
    </cfRule>
  </conditionalFormatting>
  <conditionalFormatting sqref="F77">
    <cfRule type="cellIs" dxfId="986" priority="75" operator="lessThan">
      <formula>0</formula>
    </cfRule>
  </conditionalFormatting>
  <conditionalFormatting sqref="F84">
    <cfRule type="cellIs" dxfId="985" priority="74" operator="lessThan">
      <formula>0</formula>
    </cfRule>
  </conditionalFormatting>
  <conditionalFormatting sqref="F86">
    <cfRule type="cellIs" dxfId="984" priority="73" operator="lessThan">
      <formula>0</formula>
    </cfRule>
  </conditionalFormatting>
  <conditionalFormatting sqref="F84">
    <cfRule type="cellIs" dxfId="983" priority="72" operator="lessThan">
      <formula>0</formula>
    </cfRule>
  </conditionalFormatting>
  <conditionalFormatting sqref="F92">
    <cfRule type="cellIs" dxfId="982" priority="71" operator="lessThan">
      <formula>0</formula>
    </cfRule>
  </conditionalFormatting>
  <conditionalFormatting sqref="F94">
    <cfRule type="cellIs" dxfId="981" priority="70" operator="lessThan">
      <formula>0</formula>
    </cfRule>
  </conditionalFormatting>
  <conditionalFormatting sqref="G11">
    <cfRule type="cellIs" dxfId="980" priority="69" operator="lessThan">
      <formula>0</formula>
    </cfRule>
  </conditionalFormatting>
  <conditionalFormatting sqref="G13">
    <cfRule type="cellIs" dxfId="979" priority="68" operator="lessThan">
      <formula>0</formula>
    </cfRule>
  </conditionalFormatting>
  <conditionalFormatting sqref="G19">
    <cfRule type="cellIs" dxfId="978" priority="67" operator="lessThan">
      <formula>0</formula>
    </cfRule>
  </conditionalFormatting>
  <conditionalFormatting sqref="G21">
    <cfRule type="cellIs" dxfId="977" priority="66" operator="lessThan">
      <formula>0</formula>
    </cfRule>
  </conditionalFormatting>
  <conditionalFormatting sqref="G27">
    <cfRule type="cellIs" dxfId="976" priority="65" operator="lessThan">
      <formula>0</formula>
    </cfRule>
  </conditionalFormatting>
  <conditionalFormatting sqref="G29">
    <cfRule type="cellIs" dxfId="975" priority="64" operator="lessThan">
      <formula>0</formula>
    </cfRule>
  </conditionalFormatting>
  <conditionalFormatting sqref="G35">
    <cfRule type="cellIs" dxfId="974" priority="63" operator="lessThan">
      <formula>0</formula>
    </cfRule>
  </conditionalFormatting>
  <conditionalFormatting sqref="G37">
    <cfRule type="cellIs" dxfId="973" priority="62" operator="lessThan">
      <formula>0</formula>
    </cfRule>
  </conditionalFormatting>
  <conditionalFormatting sqref="G43">
    <cfRule type="cellIs" dxfId="972" priority="61" operator="lessThan">
      <formula>0</formula>
    </cfRule>
  </conditionalFormatting>
  <conditionalFormatting sqref="G45">
    <cfRule type="cellIs" dxfId="971" priority="60" operator="lessThan">
      <formula>0</formula>
    </cfRule>
  </conditionalFormatting>
  <conditionalFormatting sqref="G51">
    <cfRule type="cellIs" dxfId="970" priority="59" operator="lessThan">
      <formula>0</formula>
    </cfRule>
  </conditionalFormatting>
  <conditionalFormatting sqref="G53">
    <cfRule type="cellIs" dxfId="969" priority="58" operator="lessThan">
      <formula>0</formula>
    </cfRule>
  </conditionalFormatting>
  <conditionalFormatting sqref="G59">
    <cfRule type="cellIs" dxfId="968" priority="57" operator="lessThan">
      <formula>0</formula>
    </cfRule>
  </conditionalFormatting>
  <conditionalFormatting sqref="G61">
    <cfRule type="cellIs" dxfId="967" priority="56" operator="lessThan">
      <formula>0</formula>
    </cfRule>
  </conditionalFormatting>
  <conditionalFormatting sqref="G67">
    <cfRule type="cellIs" dxfId="966" priority="55" operator="lessThan">
      <formula>0</formula>
    </cfRule>
  </conditionalFormatting>
  <conditionalFormatting sqref="G69">
    <cfRule type="cellIs" dxfId="965" priority="54" operator="lessThan">
      <formula>0</formula>
    </cfRule>
  </conditionalFormatting>
  <conditionalFormatting sqref="G75">
    <cfRule type="cellIs" dxfId="964" priority="53" operator="lessThan">
      <formula>0</formula>
    </cfRule>
  </conditionalFormatting>
  <conditionalFormatting sqref="G77">
    <cfRule type="cellIs" dxfId="963" priority="52" operator="lessThan">
      <formula>0</formula>
    </cfRule>
  </conditionalFormatting>
  <conditionalFormatting sqref="G84">
    <cfRule type="cellIs" dxfId="962" priority="51" operator="lessThan">
      <formula>0</formula>
    </cfRule>
  </conditionalFormatting>
  <conditionalFormatting sqref="G86">
    <cfRule type="cellIs" dxfId="961" priority="50" operator="lessThan">
      <formula>0</formula>
    </cfRule>
  </conditionalFormatting>
  <conditionalFormatting sqref="G84">
    <cfRule type="cellIs" dxfId="960" priority="49" operator="lessThan">
      <formula>0</formula>
    </cfRule>
  </conditionalFormatting>
  <conditionalFormatting sqref="G92">
    <cfRule type="cellIs" dxfId="959" priority="48" operator="lessThan">
      <formula>0</formula>
    </cfRule>
  </conditionalFormatting>
  <conditionalFormatting sqref="G94">
    <cfRule type="cellIs" dxfId="958" priority="47" operator="lessThan">
      <formula>0</formula>
    </cfRule>
  </conditionalFormatting>
  <conditionalFormatting sqref="H11">
    <cfRule type="cellIs" dxfId="957" priority="46" operator="lessThan">
      <formula>0</formula>
    </cfRule>
  </conditionalFormatting>
  <conditionalFormatting sqref="H13">
    <cfRule type="cellIs" dxfId="956" priority="45" operator="lessThan">
      <formula>0</formula>
    </cfRule>
  </conditionalFormatting>
  <conditionalFormatting sqref="H19">
    <cfRule type="cellIs" dxfId="955" priority="44" operator="lessThan">
      <formula>0</formula>
    </cfRule>
  </conditionalFormatting>
  <conditionalFormatting sqref="H21">
    <cfRule type="cellIs" dxfId="954" priority="43" operator="lessThan">
      <formula>0</formula>
    </cfRule>
  </conditionalFormatting>
  <conditionalFormatting sqref="H27">
    <cfRule type="cellIs" dxfId="953" priority="42" operator="lessThan">
      <formula>0</formula>
    </cfRule>
  </conditionalFormatting>
  <conditionalFormatting sqref="H29">
    <cfRule type="cellIs" dxfId="952" priority="41" operator="lessThan">
      <formula>0</formula>
    </cfRule>
  </conditionalFormatting>
  <conditionalFormatting sqref="H35">
    <cfRule type="cellIs" dxfId="951" priority="40" operator="lessThan">
      <formula>0</formula>
    </cfRule>
  </conditionalFormatting>
  <conditionalFormatting sqref="H37">
    <cfRule type="cellIs" dxfId="950" priority="39" operator="lessThan">
      <formula>0</formula>
    </cfRule>
  </conditionalFormatting>
  <conditionalFormatting sqref="H43">
    <cfRule type="cellIs" dxfId="949" priority="38" operator="lessThan">
      <formula>0</formula>
    </cfRule>
  </conditionalFormatting>
  <conditionalFormatting sqref="H45">
    <cfRule type="cellIs" dxfId="948" priority="37" operator="lessThan">
      <formula>0</formula>
    </cfRule>
  </conditionalFormatting>
  <conditionalFormatting sqref="H51">
    <cfRule type="cellIs" dxfId="947" priority="36" operator="lessThan">
      <formula>0</formula>
    </cfRule>
  </conditionalFormatting>
  <conditionalFormatting sqref="H53">
    <cfRule type="cellIs" dxfId="946" priority="35" operator="lessThan">
      <formula>0</formula>
    </cfRule>
  </conditionalFormatting>
  <conditionalFormatting sqref="H59">
    <cfRule type="cellIs" dxfId="945" priority="34" operator="lessThan">
      <formula>0</formula>
    </cfRule>
  </conditionalFormatting>
  <conditionalFormatting sqref="H61">
    <cfRule type="cellIs" dxfId="944" priority="33" operator="lessThan">
      <formula>0</formula>
    </cfRule>
  </conditionalFormatting>
  <conditionalFormatting sqref="H67">
    <cfRule type="cellIs" dxfId="943" priority="32" operator="lessThan">
      <formula>0</formula>
    </cfRule>
  </conditionalFormatting>
  <conditionalFormatting sqref="H69">
    <cfRule type="cellIs" dxfId="942" priority="31" operator="lessThan">
      <formula>0</formula>
    </cfRule>
  </conditionalFormatting>
  <conditionalFormatting sqref="H75">
    <cfRule type="cellIs" dxfId="941" priority="30" operator="lessThan">
      <formula>0</formula>
    </cfRule>
  </conditionalFormatting>
  <conditionalFormatting sqref="H77">
    <cfRule type="cellIs" dxfId="940" priority="29" operator="lessThan">
      <formula>0</formula>
    </cfRule>
  </conditionalFormatting>
  <conditionalFormatting sqref="H84">
    <cfRule type="cellIs" dxfId="939" priority="28" operator="lessThan">
      <formula>0</formula>
    </cfRule>
  </conditionalFormatting>
  <conditionalFormatting sqref="H86">
    <cfRule type="cellIs" dxfId="938" priority="27" operator="lessThan">
      <formula>0</formula>
    </cfRule>
  </conditionalFormatting>
  <conditionalFormatting sqref="H84">
    <cfRule type="cellIs" dxfId="937" priority="26" operator="lessThan">
      <formula>0</formula>
    </cfRule>
  </conditionalFormatting>
  <conditionalFormatting sqref="H92">
    <cfRule type="cellIs" dxfId="936" priority="25" operator="lessThan">
      <formula>0</formula>
    </cfRule>
  </conditionalFormatting>
  <conditionalFormatting sqref="H94">
    <cfRule type="cellIs" dxfId="935" priority="24" operator="lessThan">
      <formula>0</formula>
    </cfRule>
  </conditionalFormatting>
  <conditionalFormatting sqref="I11">
    <cfRule type="cellIs" dxfId="934" priority="23" operator="lessThan">
      <formula>0</formula>
    </cfRule>
  </conditionalFormatting>
  <conditionalFormatting sqref="I13">
    <cfRule type="cellIs" dxfId="933" priority="22" operator="lessThan">
      <formula>0</formula>
    </cfRule>
  </conditionalFormatting>
  <conditionalFormatting sqref="I19">
    <cfRule type="cellIs" dxfId="932" priority="21" operator="lessThan">
      <formula>0</formula>
    </cfRule>
  </conditionalFormatting>
  <conditionalFormatting sqref="I21">
    <cfRule type="cellIs" dxfId="931" priority="20" operator="lessThan">
      <formula>0</formula>
    </cfRule>
  </conditionalFormatting>
  <conditionalFormatting sqref="I27">
    <cfRule type="cellIs" dxfId="930" priority="19" operator="lessThan">
      <formula>0</formula>
    </cfRule>
  </conditionalFormatting>
  <conditionalFormatting sqref="I29">
    <cfRule type="cellIs" dxfId="929" priority="18" operator="lessThan">
      <formula>0</formula>
    </cfRule>
  </conditionalFormatting>
  <conditionalFormatting sqref="I35">
    <cfRule type="cellIs" dxfId="928" priority="17" operator="lessThan">
      <formula>0</formula>
    </cfRule>
  </conditionalFormatting>
  <conditionalFormatting sqref="I37">
    <cfRule type="cellIs" dxfId="927" priority="16" operator="lessThan">
      <formula>0</formula>
    </cfRule>
  </conditionalFormatting>
  <conditionalFormatting sqref="I43">
    <cfRule type="cellIs" dxfId="926" priority="15" operator="lessThan">
      <formula>0</formula>
    </cfRule>
  </conditionalFormatting>
  <conditionalFormatting sqref="I45">
    <cfRule type="cellIs" dxfId="925" priority="14" operator="lessThan">
      <formula>0</formula>
    </cfRule>
  </conditionalFormatting>
  <conditionalFormatting sqref="I51">
    <cfRule type="cellIs" dxfId="924" priority="13" operator="lessThan">
      <formula>0</formula>
    </cfRule>
  </conditionalFormatting>
  <conditionalFormatting sqref="I53">
    <cfRule type="cellIs" dxfId="923" priority="12" operator="lessThan">
      <formula>0</formula>
    </cfRule>
  </conditionalFormatting>
  <conditionalFormatting sqref="I59">
    <cfRule type="cellIs" dxfId="922" priority="11" operator="lessThan">
      <formula>0</formula>
    </cfRule>
  </conditionalFormatting>
  <conditionalFormatting sqref="I61">
    <cfRule type="cellIs" dxfId="921" priority="10" operator="lessThan">
      <formula>0</formula>
    </cfRule>
  </conditionalFormatting>
  <conditionalFormatting sqref="I67">
    <cfRule type="cellIs" dxfId="920" priority="9" operator="lessThan">
      <formula>0</formula>
    </cfRule>
  </conditionalFormatting>
  <conditionalFormatting sqref="I69">
    <cfRule type="cellIs" dxfId="919" priority="8" operator="lessThan">
      <formula>0</formula>
    </cfRule>
  </conditionalFormatting>
  <conditionalFormatting sqref="I75">
    <cfRule type="cellIs" dxfId="918" priority="7" operator="lessThan">
      <formula>0</formula>
    </cfRule>
  </conditionalFormatting>
  <conditionalFormatting sqref="I77">
    <cfRule type="cellIs" dxfId="917" priority="6" operator="lessThan">
      <formula>0</formula>
    </cfRule>
  </conditionalFormatting>
  <conditionalFormatting sqref="I84">
    <cfRule type="cellIs" dxfId="916" priority="5" operator="lessThan">
      <formula>0</formula>
    </cfRule>
  </conditionalFormatting>
  <conditionalFormatting sqref="I86">
    <cfRule type="cellIs" dxfId="915" priority="4" operator="lessThan">
      <formula>0</formula>
    </cfRule>
  </conditionalFormatting>
  <conditionalFormatting sqref="I84">
    <cfRule type="cellIs" dxfId="914" priority="3" operator="lessThan">
      <formula>0</formula>
    </cfRule>
  </conditionalFormatting>
  <conditionalFormatting sqref="I92">
    <cfRule type="cellIs" dxfId="913" priority="2" operator="lessThan">
      <formula>0</formula>
    </cfRule>
  </conditionalFormatting>
  <conditionalFormatting sqref="I94">
    <cfRule type="cellIs" dxfId="912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D6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50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5">
        <v>97</v>
      </c>
      <c r="D8" s="15">
        <v>80</v>
      </c>
      <c r="E8" s="15">
        <v>102</v>
      </c>
      <c r="F8" s="15">
        <v>70</v>
      </c>
      <c r="G8" s="15">
        <v>83</v>
      </c>
      <c r="H8" s="15">
        <v>79</v>
      </c>
      <c r="I8" s="15">
        <v>71</v>
      </c>
      <c r="J8" s="15">
        <v>174</v>
      </c>
      <c r="K8" s="15">
        <v>105</v>
      </c>
      <c r="L8" s="15">
        <v>88</v>
      </c>
      <c r="M8" s="15">
        <v>106</v>
      </c>
      <c r="N8" s="15">
        <v>49</v>
      </c>
      <c r="O8" s="86">
        <f>SUM(C8:I8)</f>
        <v>582</v>
      </c>
      <c r="Q8" s="68">
        <f>SUM(C8:N8)</f>
        <v>1104</v>
      </c>
    </row>
    <row r="9" spans="1:18" ht="15" customHeight="1" x14ac:dyDescent="0.25">
      <c r="A9" s="72">
        <v>2015</v>
      </c>
      <c r="C9" s="15">
        <v>59</v>
      </c>
      <c r="D9" s="15">
        <v>45</v>
      </c>
      <c r="E9" s="15">
        <v>42</v>
      </c>
      <c r="F9" s="15">
        <v>52</v>
      </c>
      <c r="G9" s="19">
        <v>31</v>
      </c>
      <c r="H9" s="15">
        <v>48</v>
      </c>
      <c r="I9" s="15">
        <v>21</v>
      </c>
      <c r="J9" s="15"/>
      <c r="K9" s="15"/>
      <c r="L9" s="15"/>
      <c r="M9" s="15"/>
      <c r="N9" s="15"/>
      <c r="O9" s="84">
        <f>SUM(C9:N9)</f>
        <v>298</v>
      </c>
      <c r="Q9" s="68">
        <f>SUM(C9:N9)</f>
        <v>298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-38</v>
      </c>
      <c r="D10" s="30">
        <f t="shared" ref="D10:I10" si="1">(D9-D8)</f>
        <v>-35</v>
      </c>
      <c r="E10" s="30">
        <f t="shared" si="1"/>
        <v>-60</v>
      </c>
      <c r="F10" s="30">
        <f t="shared" si="1"/>
        <v>-18</v>
      </c>
      <c r="G10" s="30">
        <f t="shared" si="1"/>
        <v>-52</v>
      </c>
      <c r="H10" s="30">
        <f t="shared" si="1"/>
        <v>-31</v>
      </c>
      <c r="I10" s="30">
        <f t="shared" si="1"/>
        <v>-50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-0.39175257731958762</v>
      </c>
      <c r="D11" s="112">
        <f t="shared" si="2"/>
        <v>-0.4375</v>
      </c>
      <c r="E11" s="112">
        <f t="shared" si="2"/>
        <v>-0.58823529411764708</v>
      </c>
      <c r="F11" s="112">
        <f t="shared" si="2"/>
        <v>-0.25714285714285712</v>
      </c>
      <c r="G11" s="112">
        <f t="shared" si="2"/>
        <v>-0.62650602409638556</v>
      </c>
      <c r="H11" s="112">
        <f t="shared" si="2"/>
        <v>-0.39240506329113922</v>
      </c>
      <c r="I11" s="112">
        <f t="shared" ref="I11" si="3">I10/I8</f>
        <v>-0.70422535211267601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-38</v>
      </c>
      <c r="D12" s="116">
        <f t="shared" ref="D12:I12" si="4">D10+C12</f>
        <v>-73</v>
      </c>
      <c r="E12" s="116">
        <f t="shared" si="4"/>
        <v>-133</v>
      </c>
      <c r="F12" s="116">
        <f t="shared" si="4"/>
        <v>-151</v>
      </c>
      <c r="G12" s="116">
        <f t="shared" si="4"/>
        <v>-203</v>
      </c>
      <c r="H12" s="116">
        <f t="shared" si="4"/>
        <v>-234</v>
      </c>
      <c r="I12" s="116">
        <f t="shared" si="4"/>
        <v>-284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-0.39175257731958762</v>
      </c>
      <c r="D13" s="113">
        <f>(D12)/SUM($C8:D8)</f>
        <v>-0.41242937853107342</v>
      </c>
      <c r="E13" s="113">
        <f>(E12)/SUM($C8:E8)</f>
        <v>-0.47670250896057348</v>
      </c>
      <c r="F13" s="113">
        <f>(F12)/SUM($C8:F8)</f>
        <v>-0.43266475644699143</v>
      </c>
      <c r="G13" s="113">
        <f>(G12)/SUM($C8:G8)</f>
        <v>-0.46990740740740738</v>
      </c>
      <c r="H13" s="113">
        <f>(H12)/SUM($C8:H8)</f>
        <v>-0.45792563600782776</v>
      </c>
      <c r="I13" s="113">
        <f>(I12)/SUM($C8:I8)</f>
        <v>-0.48797250859106528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5">
        <v>18</v>
      </c>
      <c r="D16" s="15">
        <v>0</v>
      </c>
      <c r="E16" s="15">
        <v>0</v>
      </c>
      <c r="F16" s="15">
        <v>29</v>
      </c>
      <c r="G16" s="15">
        <v>0</v>
      </c>
      <c r="H16" s="15">
        <v>0</v>
      </c>
      <c r="I16" s="15">
        <v>0</v>
      </c>
      <c r="J16" s="15">
        <v>0</v>
      </c>
      <c r="K16" s="15">
        <v>21</v>
      </c>
      <c r="L16" s="15">
        <v>26</v>
      </c>
      <c r="M16" s="15">
        <v>25</v>
      </c>
      <c r="N16" s="15">
        <v>16</v>
      </c>
      <c r="O16" s="86">
        <f>SUM(C16:I16)</f>
        <v>47</v>
      </c>
      <c r="Q16" s="84">
        <f>SUM(C16:N16)</f>
        <v>135</v>
      </c>
    </row>
    <row r="17" spans="1:18" ht="15" customHeight="1" x14ac:dyDescent="0.25">
      <c r="A17" s="72">
        <v>2015</v>
      </c>
      <c r="C17" s="15">
        <v>18</v>
      </c>
      <c r="D17" s="15">
        <v>18</v>
      </c>
      <c r="E17" s="15">
        <v>16</v>
      </c>
      <c r="F17" s="15">
        <v>7</v>
      </c>
      <c r="G17" s="15">
        <v>9</v>
      </c>
      <c r="H17" s="15">
        <v>10</v>
      </c>
      <c r="I17" s="15">
        <v>10</v>
      </c>
      <c r="J17" s="15"/>
      <c r="K17" s="15"/>
      <c r="L17" s="15"/>
      <c r="M17" s="15"/>
      <c r="N17" s="15"/>
      <c r="O17" s="84">
        <f>SUM(C17:N17)</f>
        <v>88</v>
      </c>
      <c r="Q17" s="68">
        <f>SUM(C17:N17)</f>
        <v>88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0</v>
      </c>
      <c r="D18" s="30">
        <f t="shared" ref="D18:I18" si="6">(D17-D16)</f>
        <v>18</v>
      </c>
      <c r="E18" s="30">
        <f t="shared" si="6"/>
        <v>16</v>
      </c>
      <c r="F18" s="30">
        <f t="shared" si="6"/>
        <v>-22</v>
      </c>
      <c r="G18" s="30">
        <f t="shared" si="6"/>
        <v>9</v>
      </c>
      <c r="H18" s="30">
        <f t="shared" si="6"/>
        <v>10</v>
      </c>
      <c r="I18" s="30">
        <f t="shared" si="6"/>
        <v>10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0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-0.75862068965517238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0</v>
      </c>
      <c r="D20" s="116">
        <f t="shared" ref="D20:I20" si="9">D18+C20</f>
        <v>18</v>
      </c>
      <c r="E20" s="116">
        <f t="shared" si="9"/>
        <v>34</v>
      </c>
      <c r="F20" s="116">
        <f t="shared" si="9"/>
        <v>12</v>
      </c>
      <c r="G20" s="116">
        <f t="shared" si="9"/>
        <v>21</v>
      </c>
      <c r="H20" s="116">
        <f t="shared" si="9"/>
        <v>31</v>
      </c>
      <c r="I20" s="116">
        <f t="shared" si="9"/>
        <v>41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0</v>
      </c>
      <c r="D21" s="113">
        <f>(D20)/SUM($C16:D16)</f>
        <v>1</v>
      </c>
      <c r="E21" s="113">
        <f>(E20)/SUM($C16:E16)</f>
        <v>1.8888888888888888</v>
      </c>
      <c r="F21" s="113">
        <f>(F20)/SUM($C16:F16)</f>
        <v>0.25531914893617019</v>
      </c>
      <c r="G21" s="113">
        <f>(G20)/SUM($C16:G16)</f>
        <v>0.44680851063829785</v>
      </c>
      <c r="H21" s="113">
        <f>(H20)/SUM($C16:H16)</f>
        <v>0.65957446808510634</v>
      </c>
      <c r="I21" s="113">
        <f>(I20)/SUM($C16:I16)</f>
        <v>0.87234042553191493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5">
        <v>0</v>
      </c>
      <c r="D24" s="15">
        <v>13</v>
      </c>
      <c r="E24" s="15">
        <v>0</v>
      </c>
      <c r="F24" s="15">
        <v>0</v>
      </c>
      <c r="G24" s="15">
        <v>20</v>
      </c>
      <c r="H24" s="15">
        <v>0</v>
      </c>
      <c r="I24" s="15">
        <v>0</v>
      </c>
      <c r="J24" s="15">
        <v>0</v>
      </c>
      <c r="K24" s="15">
        <v>16</v>
      </c>
      <c r="L24" s="15">
        <v>10</v>
      </c>
      <c r="M24" s="15">
        <v>16</v>
      </c>
      <c r="N24" s="15">
        <v>8</v>
      </c>
      <c r="O24" s="86">
        <f>SUM(C24:I24)</f>
        <v>33</v>
      </c>
      <c r="Q24" s="84">
        <f>SUM(C24:N24)</f>
        <v>83</v>
      </c>
    </row>
    <row r="25" spans="1:18" ht="15" customHeight="1" x14ac:dyDescent="0.25">
      <c r="A25" s="72">
        <v>2015</v>
      </c>
      <c r="C25" s="15">
        <v>22</v>
      </c>
      <c r="D25" s="15">
        <v>14</v>
      </c>
      <c r="E25" s="15">
        <v>7</v>
      </c>
      <c r="F25" s="15">
        <v>14</v>
      </c>
      <c r="G25" s="15">
        <v>7</v>
      </c>
      <c r="H25" s="15">
        <v>14</v>
      </c>
      <c r="I25" s="15">
        <v>0</v>
      </c>
      <c r="J25" s="15"/>
      <c r="K25" s="15"/>
      <c r="L25" s="15"/>
      <c r="M25" s="15"/>
      <c r="N25" s="15"/>
      <c r="O25" s="84">
        <f>SUM(C25:N25)</f>
        <v>78</v>
      </c>
      <c r="Q25" s="68">
        <f>SUM(C25:N25)</f>
        <v>78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22</v>
      </c>
      <c r="D26" s="30">
        <f t="shared" ref="D26:I26" si="11">(D25-D24)</f>
        <v>1</v>
      </c>
      <c r="E26" s="30">
        <f t="shared" si="11"/>
        <v>7</v>
      </c>
      <c r="F26" s="30">
        <f t="shared" si="11"/>
        <v>14</v>
      </c>
      <c r="G26" s="30">
        <f t="shared" si="11"/>
        <v>-13</v>
      </c>
      <c r="H26" s="30">
        <f t="shared" si="11"/>
        <v>14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7.6923076923076927E-2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-0.65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22</v>
      </c>
      <c r="D28" s="116">
        <f t="shared" ref="D28:I28" si="14">D26+C28</f>
        <v>23</v>
      </c>
      <c r="E28" s="116">
        <f t="shared" si="14"/>
        <v>30</v>
      </c>
      <c r="F28" s="116">
        <f t="shared" si="14"/>
        <v>44</v>
      </c>
      <c r="G28" s="116">
        <f t="shared" si="14"/>
        <v>31</v>
      </c>
      <c r="H28" s="116">
        <f t="shared" si="14"/>
        <v>45</v>
      </c>
      <c r="I28" s="116">
        <f t="shared" si="14"/>
        <v>45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1.7692307692307692</v>
      </c>
      <c r="E29" s="113">
        <f>(E28)/SUM($C24:E24)</f>
        <v>2.3076923076923075</v>
      </c>
      <c r="F29" s="113">
        <f>(F28)/SUM($C24:F24)</f>
        <v>3.3846153846153846</v>
      </c>
      <c r="G29" s="113">
        <f>(G28)/SUM($C24:G24)</f>
        <v>0.93939393939393945</v>
      </c>
      <c r="H29" s="113">
        <f>(H28)/SUM($C24:H24)</f>
        <v>1.3636363636363635</v>
      </c>
      <c r="I29" s="113">
        <f>(I28)/SUM($C24:I24)</f>
        <v>1.3636363636363635</v>
      </c>
      <c r="J29" s="113"/>
      <c r="K29" s="113"/>
      <c r="L29" s="113"/>
      <c r="M29" s="113"/>
      <c r="N29" s="113"/>
      <c r="O29" s="122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5">
        <v>0</v>
      </c>
      <c r="D32" s="15">
        <v>0</v>
      </c>
      <c r="E32" s="15">
        <v>16</v>
      </c>
      <c r="F32" s="15">
        <v>0</v>
      </c>
      <c r="G32" s="15">
        <v>0</v>
      </c>
      <c r="H32" s="15">
        <v>12</v>
      </c>
      <c r="I32" s="15">
        <v>0</v>
      </c>
      <c r="J32" s="15">
        <v>0</v>
      </c>
      <c r="K32" s="15">
        <v>6</v>
      </c>
      <c r="L32" s="15">
        <v>3</v>
      </c>
      <c r="M32" s="15">
        <v>2</v>
      </c>
      <c r="N32" s="15">
        <v>0</v>
      </c>
      <c r="O32" s="86">
        <f>SUM(C32:I32)</f>
        <v>28</v>
      </c>
      <c r="Q32" s="84">
        <f>SUM(C32:N32)</f>
        <v>39</v>
      </c>
    </row>
    <row r="33" spans="1:18" ht="15" customHeight="1" x14ac:dyDescent="0.25">
      <c r="A33" s="72">
        <v>2015</v>
      </c>
      <c r="C33" s="15">
        <v>9</v>
      </c>
      <c r="D33" s="15">
        <v>6</v>
      </c>
      <c r="E33" s="15">
        <v>10</v>
      </c>
      <c r="F33" s="15">
        <v>10</v>
      </c>
      <c r="G33" s="15">
        <v>6</v>
      </c>
      <c r="H33" s="15">
        <v>6</v>
      </c>
      <c r="I33" s="15">
        <v>0</v>
      </c>
      <c r="J33" s="15"/>
      <c r="K33" s="15"/>
      <c r="L33" s="15"/>
      <c r="M33" s="15"/>
      <c r="N33" s="15"/>
      <c r="O33" s="84">
        <f>SUM(C33:N33)</f>
        <v>47</v>
      </c>
      <c r="Q33" s="68">
        <f>SUM(C33:N33)</f>
        <v>47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9</v>
      </c>
      <c r="D34" s="30">
        <f t="shared" ref="D34:I34" si="16">(D33-D32)</f>
        <v>6</v>
      </c>
      <c r="E34" s="30">
        <f t="shared" si="16"/>
        <v>-6</v>
      </c>
      <c r="F34" s="30">
        <f t="shared" si="16"/>
        <v>10</v>
      </c>
      <c r="G34" s="30">
        <f t="shared" si="16"/>
        <v>6</v>
      </c>
      <c r="H34" s="30">
        <f t="shared" si="16"/>
        <v>-6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 t="e">
        <f t="shared" si="17"/>
        <v>#DIV/0!</v>
      </c>
      <c r="E35" s="112">
        <f t="shared" si="17"/>
        <v>-0.375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-0.5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9</v>
      </c>
      <c r="D36" s="116">
        <f t="shared" ref="D36:I36" si="19">D34+C36</f>
        <v>15</v>
      </c>
      <c r="E36" s="116">
        <f t="shared" si="19"/>
        <v>9</v>
      </c>
      <c r="F36" s="116">
        <f t="shared" si="19"/>
        <v>19</v>
      </c>
      <c r="G36" s="116">
        <f t="shared" si="19"/>
        <v>25</v>
      </c>
      <c r="H36" s="116">
        <f t="shared" si="19"/>
        <v>19</v>
      </c>
      <c r="I36" s="116">
        <f t="shared" si="19"/>
        <v>19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 t="e">
        <f>(D36)/SUM($C32:D32)</f>
        <v>#DIV/0!</v>
      </c>
      <c r="E37" s="113">
        <f>(E36)/SUM($C32:E32)</f>
        <v>0.5625</v>
      </c>
      <c r="F37" s="113">
        <f>(F36)/SUM($C32:F32)</f>
        <v>1.1875</v>
      </c>
      <c r="G37" s="113">
        <f>(G36)/SUM($C32:G32)</f>
        <v>1.5625</v>
      </c>
      <c r="H37" s="113">
        <f>(H36)/SUM($C32:H32)</f>
        <v>0.6785714285714286</v>
      </c>
      <c r="I37" s="113">
        <f>(I36)/SUM($C32:I32)</f>
        <v>0.6785714285714286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5">
        <v>1</v>
      </c>
      <c r="D40" s="15">
        <v>0</v>
      </c>
      <c r="E40" s="15">
        <v>0</v>
      </c>
      <c r="F40" s="15">
        <v>0</v>
      </c>
      <c r="G40" s="15">
        <v>0</v>
      </c>
      <c r="H40" s="15">
        <v>7</v>
      </c>
      <c r="I40" s="15">
        <v>0</v>
      </c>
      <c r="J40" s="15">
        <v>0</v>
      </c>
      <c r="K40" s="15">
        <v>0</v>
      </c>
      <c r="L40" s="15">
        <v>10</v>
      </c>
      <c r="M40" s="15">
        <v>0</v>
      </c>
      <c r="N40" s="15">
        <v>0</v>
      </c>
      <c r="O40" s="86">
        <f>SUM(C40:I40)</f>
        <v>8</v>
      </c>
      <c r="Q40" s="84">
        <f>SUM(C40:N40)</f>
        <v>18</v>
      </c>
    </row>
    <row r="41" spans="1:18" ht="15" customHeight="1" x14ac:dyDescent="0.25">
      <c r="A41" s="72">
        <v>2015</v>
      </c>
      <c r="C41" s="15">
        <v>0</v>
      </c>
      <c r="D41" s="15">
        <v>3</v>
      </c>
      <c r="E41" s="15">
        <v>2</v>
      </c>
      <c r="F41" s="15">
        <v>5</v>
      </c>
      <c r="G41" s="15">
        <v>0</v>
      </c>
      <c r="H41" s="15">
        <v>0</v>
      </c>
      <c r="I41" s="15">
        <v>0</v>
      </c>
      <c r="J41" s="15"/>
      <c r="K41" s="15"/>
      <c r="L41" s="15"/>
      <c r="M41" s="15"/>
      <c r="N41" s="15"/>
      <c r="O41" s="84">
        <f>SUM(C41:N41)</f>
        <v>10</v>
      </c>
      <c r="Q41" s="68">
        <f>SUM(C41:N41)</f>
        <v>10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-1</v>
      </c>
      <c r="D42" s="30">
        <f t="shared" ref="D42:I42" si="21">(D41-D40)</f>
        <v>3</v>
      </c>
      <c r="E42" s="30">
        <f t="shared" si="21"/>
        <v>2</v>
      </c>
      <c r="F42" s="30">
        <f t="shared" si="21"/>
        <v>5</v>
      </c>
      <c r="G42" s="30">
        <f t="shared" si="21"/>
        <v>0</v>
      </c>
      <c r="H42" s="30">
        <f t="shared" si="21"/>
        <v>-7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 t="e">
        <f t="shared" si="22"/>
        <v>#DIV/0!</v>
      </c>
      <c r="F43" s="112" t="e">
        <f t="shared" si="22"/>
        <v>#DIV/0!</v>
      </c>
      <c r="G43" s="112" t="e">
        <f t="shared" si="22"/>
        <v>#DIV/0!</v>
      </c>
      <c r="H43" s="112">
        <f t="shared" si="22"/>
        <v>-1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-1</v>
      </c>
      <c r="D44" s="116">
        <f t="shared" ref="D44:I44" si="24">D42+C44</f>
        <v>2</v>
      </c>
      <c r="E44" s="116">
        <f t="shared" si="24"/>
        <v>4</v>
      </c>
      <c r="F44" s="116">
        <f t="shared" si="24"/>
        <v>9</v>
      </c>
      <c r="G44" s="116">
        <f t="shared" si="24"/>
        <v>9</v>
      </c>
      <c r="H44" s="116">
        <f t="shared" si="24"/>
        <v>2</v>
      </c>
      <c r="I44" s="116">
        <f t="shared" si="24"/>
        <v>2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2</v>
      </c>
      <c r="E45" s="113">
        <f>(E44)/SUM($C40:E40)</f>
        <v>4</v>
      </c>
      <c r="F45" s="113">
        <f>(F44)/SUM($C40:F40)</f>
        <v>9</v>
      </c>
      <c r="G45" s="113">
        <f>(G44)/SUM($C40:G40)</f>
        <v>9</v>
      </c>
      <c r="H45" s="113">
        <f>(H44)/SUM($C40:H40)</f>
        <v>0.25</v>
      </c>
      <c r="I45" s="113">
        <f>(I44)/SUM($C40:I40)</f>
        <v>0.25</v>
      </c>
      <c r="J45" s="113"/>
      <c r="K45" s="113"/>
      <c r="L45" s="113"/>
      <c r="M45" s="113"/>
      <c r="N45" s="113"/>
      <c r="O45" s="122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3</v>
      </c>
      <c r="D48" s="84">
        <v>0</v>
      </c>
      <c r="E48" s="84">
        <v>5</v>
      </c>
      <c r="F48" s="84">
        <v>1</v>
      </c>
      <c r="G48" s="84">
        <v>3</v>
      </c>
      <c r="H48" s="10">
        <v>1</v>
      </c>
      <c r="I48" s="10">
        <v>3</v>
      </c>
      <c r="J48" s="10">
        <v>3</v>
      </c>
      <c r="K48" s="84">
        <v>1</v>
      </c>
      <c r="L48" s="84">
        <v>4</v>
      </c>
      <c r="M48" s="84">
        <v>2</v>
      </c>
      <c r="N48" s="84">
        <v>5</v>
      </c>
      <c r="O48" s="86">
        <f>SUM(C48:I48)</f>
        <v>16</v>
      </c>
      <c r="Q48" s="84">
        <f>SUM(C48:N48)</f>
        <v>31</v>
      </c>
    </row>
    <row r="49" spans="1:18" ht="15" customHeight="1" x14ac:dyDescent="0.25">
      <c r="A49" s="72">
        <v>2015</v>
      </c>
      <c r="C49" s="84">
        <v>6</v>
      </c>
      <c r="D49" s="10">
        <v>2</v>
      </c>
      <c r="E49" s="10">
        <v>6</v>
      </c>
      <c r="F49" s="84">
        <v>5</v>
      </c>
      <c r="G49" s="84">
        <v>12</v>
      </c>
      <c r="H49" s="10">
        <v>14</v>
      </c>
      <c r="I49" s="10">
        <v>12</v>
      </c>
      <c r="J49" s="10"/>
      <c r="K49" s="84"/>
      <c r="L49" s="84"/>
      <c r="M49" s="84"/>
      <c r="N49" s="84"/>
      <c r="O49" s="84">
        <f>SUM(C49:N49)</f>
        <v>57</v>
      </c>
      <c r="Q49" s="68">
        <f>SUM(C49:N49)</f>
        <v>57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3</v>
      </c>
      <c r="D50" s="30">
        <f t="shared" ref="D50:I50" si="26">(D49-D48)</f>
        <v>2</v>
      </c>
      <c r="E50" s="30">
        <f t="shared" si="26"/>
        <v>1</v>
      </c>
      <c r="F50" s="30">
        <f t="shared" si="26"/>
        <v>4</v>
      </c>
      <c r="G50" s="30">
        <f t="shared" si="26"/>
        <v>9</v>
      </c>
      <c r="H50" s="30">
        <f t="shared" si="26"/>
        <v>13</v>
      </c>
      <c r="I50" s="30">
        <f t="shared" si="26"/>
        <v>9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1</v>
      </c>
      <c r="D51" s="112" t="e">
        <f t="shared" si="27"/>
        <v>#DIV/0!</v>
      </c>
      <c r="E51" s="112">
        <f t="shared" si="27"/>
        <v>0.2</v>
      </c>
      <c r="F51" s="112">
        <f t="shared" si="27"/>
        <v>4</v>
      </c>
      <c r="G51" s="112">
        <f t="shared" si="27"/>
        <v>3</v>
      </c>
      <c r="H51" s="112">
        <f t="shared" si="27"/>
        <v>13</v>
      </c>
      <c r="I51" s="112">
        <f t="shared" ref="I51" si="28">I50/I48</f>
        <v>3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3</v>
      </c>
      <c r="D52" s="116">
        <f t="shared" ref="D52:I52" si="29">D50+C52</f>
        <v>5</v>
      </c>
      <c r="E52" s="116">
        <f t="shared" si="29"/>
        <v>6</v>
      </c>
      <c r="F52" s="116">
        <f t="shared" si="29"/>
        <v>10</v>
      </c>
      <c r="G52" s="116">
        <f t="shared" si="29"/>
        <v>19</v>
      </c>
      <c r="H52" s="116">
        <f t="shared" si="29"/>
        <v>32</v>
      </c>
      <c r="I52" s="116">
        <f t="shared" si="29"/>
        <v>41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1</v>
      </c>
      <c r="D53" s="113">
        <f>(D52)/SUM($C48:D48)</f>
        <v>1.6666666666666667</v>
      </c>
      <c r="E53" s="113">
        <f>(E52)/SUM($C48:E48)</f>
        <v>0.75</v>
      </c>
      <c r="F53" s="113">
        <f>(F52)/SUM($C48:F48)</f>
        <v>1.1111111111111112</v>
      </c>
      <c r="G53" s="113">
        <f>(G52)/SUM($C48:G48)</f>
        <v>1.5833333333333333</v>
      </c>
      <c r="H53" s="113">
        <f>(H52)/SUM($C48:H48)</f>
        <v>2.4615384615384617</v>
      </c>
      <c r="I53" s="113">
        <f>(I52)/SUM($C48:I48)</f>
        <v>2.5625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129"/>
      <c r="R56" s="130"/>
    </row>
    <row r="57" spans="1:18" ht="15" customHeight="1" x14ac:dyDescent="0.25">
      <c r="A57" s="72">
        <v>2015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129"/>
      <c r="R57" s="130"/>
    </row>
    <row r="58" spans="1:18" s="85" customFormat="1" ht="15" customHeight="1" x14ac:dyDescent="0.25">
      <c r="A58" s="79" t="s">
        <v>13</v>
      </c>
      <c r="B58" s="80"/>
      <c r="C58" s="77"/>
      <c r="D58" s="77"/>
      <c r="E58" s="77"/>
      <c r="F58" s="77"/>
      <c r="G58" s="51"/>
      <c r="H58" s="77"/>
      <c r="I58" s="77"/>
      <c r="J58" s="77"/>
      <c r="K58" s="77"/>
      <c r="L58" s="77"/>
      <c r="M58" s="77"/>
      <c r="N58" s="77"/>
      <c r="O58" s="77"/>
      <c r="Q58" s="131"/>
      <c r="R58" s="132"/>
    </row>
    <row r="59" spans="1:18" ht="15" customHeight="1" x14ac:dyDescent="0.25">
      <c r="A59" s="72" t="s">
        <v>14</v>
      </c>
      <c r="B59" s="70"/>
      <c r="C59" s="74"/>
      <c r="D59" s="74"/>
      <c r="E59" s="74"/>
      <c r="F59" s="74"/>
      <c r="G59" s="46"/>
      <c r="H59" s="75"/>
      <c r="I59" s="75"/>
      <c r="J59" s="75"/>
      <c r="K59" s="75"/>
      <c r="L59" s="75"/>
      <c r="M59" s="75"/>
      <c r="N59" s="75"/>
      <c r="O59" s="73"/>
      <c r="Q59" s="88"/>
      <c r="R59" s="130"/>
    </row>
    <row r="60" spans="1:18" s="85" customFormat="1" ht="15" customHeight="1" x14ac:dyDescent="0.25">
      <c r="A60" s="79" t="s">
        <v>15</v>
      </c>
      <c r="C60" s="78"/>
      <c r="D60" s="78"/>
      <c r="E60" s="78"/>
      <c r="F60" s="78"/>
      <c r="G60" s="48"/>
      <c r="H60" s="78"/>
      <c r="I60" s="78"/>
      <c r="J60" s="78"/>
      <c r="K60" s="78"/>
      <c r="L60" s="78"/>
      <c r="M60" s="78"/>
      <c r="N60" s="78"/>
      <c r="O60" s="78"/>
      <c r="Q60" s="131"/>
      <c r="R60" s="132"/>
    </row>
    <row r="61" spans="1:18" ht="15" customHeight="1" x14ac:dyDescent="0.25">
      <c r="A61" s="72" t="s">
        <v>16</v>
      </c>
      <c r="C61" s="113"/>
      <c r="D61" s="113"/>
      <c r="E61" s="113"/>
      <c r="F61" s="113"/>
      <c r="G61" s="113"/>
      <c r="H61" s="76"/>
      <c r="I61" s="76"/>
      <c r="J61" s="76"/>
      <c r="K61" s="76"/>
      <c r="L61" s="76"/>
      <c r="M61" s="76"/>
      <c r="N61" s="76"/>
      <c r="O61" s="76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6"/>
      <c r="Q64" s="129"/>
      <c r="R64" s="130"/>
    </row>
    <row r="65" spans="1:18" ht="15" customHeight="1" x14ac:dyDescent="0.25">
      <c r="A65" s="72">
        <v>2015</v>
      </c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6"/>
      <c r="Q65" s="129"/>
      <c r="R65" s="130"/>
    </row>
    <row r="66" spans="1:18" s="85" customFormat="1" ht="15" customHeight="1" x14ac:dyDescent="0.25">
      <c r="A66" s="79" t="s">
        <v>13</v>
      </c>
      <c r="B66" s="80"/>
      <c r="C66" s="77"/>
      <c r="D66" s="77"/>
      <c r="E66" s="77"/>
      <c r="F66" s="77"/>
      <c r="G66" s="51"/>
      <c r="H66" s="77"/>
      <c r="I66" s="77"/>
      <c r="J66" s="77"/>
      <c r="K66" s="77"/>
      <c r="L66" s="77"/>
      <c r="M66" s="77"/>
      <c r="N66" s="77"/>
      <c r="O66" s="77"/>
      <c r="Q66" s="131"/>
      <c r="R66" s="132"/>
    </row>
    <row r="67" spans="1:18" ht="15" customHeight="1" x14ac:dyDescent="0.25">
      <c r="A67" s="72" t="s">
        <v>14</v>
      </c>
      <c r="B67" s="70"/>
      <c r="C67" s="74"/>
      <c r="D67" s="74"/>
      <c r="E67" s="74"/>
      <c r="F67" s="74"/>
      <c r="G67" s="46"/>
      <c r="H67" s="75"/>
      <c r="I67" s="75"/>
      <c r="J67" s="75"/>
      <c r="K67" s="75"/>
      <c r="L67" s="75"/>
      <c r="M67" s="75"/>
      <c r="N67" s="75"/>
      <c r="O67" s="73"/>
      <c r="Q67" s="88"/>
      <c r="R67" s="130"/>
    </row>
    <row r="68" spans="1:18" s="85" customFormat="1" ht="15" customHeight="1" x14ac:dyDescent="0.25">
      <c r="A68" s="79" t="s">
        <v>15</v>
      </c>
      <c r="C68" s="78"/>
      <c r="D68" s="78"/>
      <c r="E68" s="78"/>
      <c r="F68" s="78"/>
      <c r="G68" s="48"/>
      <c r="H68" s="78"/>
      <c r="I68" s="78"/>
      <c r="J68" s="78"/>
      <c r="K68" s="78"/>
      <c r="L68" s="78"/>
      <c r="M68" s="78"/>
      <c r="N68" s="78"/>
      <c r="O68" s="78"/>
      <c r="Q68" s="131"/>
      <c r="R68" s="132"/>
    </row>
    <row r="69" spans="1:18" ht="15" customHeight="1" x14ac:dyDescent="0.25">
      <c r="A69" s="72" t="s">
        <v>16</v>
      </c>
      <c r="C69" s="113"/>
      <c r="D69" s="113"/>
      <c r="E69" s="113"/>
      <c r="F69" s="113"/>
      <c r="G69" s="113"/>
      <c r="H69" s="76"/>
      <c r="I69" s="76"/>
      <c r="J69" s="76"/>
      <c r="K69" s="76"/>
      <c r="L69" s="76"/>
      <c r="M69" s="76"/>
      <c r="N69" s="76"/>
      <c r="O69" s="76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6"/>
      <c r="Q72" s="129"/>
      <c r="R72" s="130"/>
    </row>
    <row r="73" spans="1:18" ht="15" customHeight="1" x14ac:dyDescent="0.25">
      <c r="A73" s="72">
        <v>2015</v>
      </c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6"/>
      <c r="Q73" s="129"/>
      <c r="R73" s="130"/>
    </row>
    <row r="74" spans="1:18" s="85" customFormat="1" ht="15" customHeight="1" x14ac:dyDescent="0.25">
      <c r="A74" s="79" t="s">
        <v>13</v>
      </c>
      <c r="B74" s="80"/>
      <c r="C74" s="77"/>
      <c r="D74" s="77"/>
      <c r="E74" s="77"/>
      <c r="F74" s="77"/>
      <c r="G74" s="51"/>
      <c r="H74" s="77"/>
      <c r="I74" s="77"/>
      <c r="J74" s="77"/>
      <c r="K74" s="77"/>
      <c r="L74" s="77"/>
      <c r="M74" s="77"/>
      <c r="N74" s="77"/>
      <c r="O74" s="77"/>
      <c r="Q74" s="131"/>
      <c r="R74" s="132"/>
    </row>
    <row r="75" spans="1:18" ht="15" customHeight="1" x14ac:dyDescent="0.25">
      <c r="A75" s="72" t="s">
        <v>14</v>
      </c>
      <c r="B75" s="70"/>
      <c r="C75" s="74"/>
      <c r="D75" s="74"/>
      <c r="E75" s="74"/>
      <c r="F75" s="74"/>
      <c r="G75" s="46"/>
      <c r="H75" s="75"/>
      <c r="I75" s="75"/>
      <c r="J75" s="75"/>
      <c r="K75" s="75"/>
      <c r="L75" s="75"/>
      <c r="M75" s="75"/>
      <c r="N75" s="75"/>
      <c r="O75" s="73"/>
      <c r="Q75" s="88"/>
      <c r="R75" s="130"/>
    </row>
    <row r="76" spans="1:18" s="85" customFormat="1" ht="15" customHeight="1" x14ac:dyDescent="0.25">
      <c r="A76" s="79" t="s">
        <v>15</v>
      </c>
      <c r="C76" s="78"/>
      <c r="D76" s="78"/>
      <c r="E76" s="78"/>
      <c r="F76" s="78"/>
      <c r="G76" s="48"/>
      <c r="H76" s="78"/>
      <c r="I76" s="78"/>
      <c r="J76" s="78"/>
      <c r="K76" s="78"/>
      <c r="L76" s="78"/>
      <c r="M76" s="78"/>
      <c r="N76" s="78"/>
      <c r="O76" s="78"/>
      <c r="Q76" s="131"/>
      <c r="R76" s="132"/>
    </row>
    <row r="77" spans="1:18" ht="15" customHeight="1" x14ac:dyDescent="0.25">
      <c r="A77" s="72" t="s">
        <v>16</v>
      </c>
      <c r="C77" s="113"/>
      <c r="D77" s="113"/>
      <c r="E77" s="113"/>
      <c r="F77" s="113"/>
      <c r="G77" s="113"/>
      <c r="H77" s="76"/>
      <c r="I77" s="76"/>
      <c r="J77" s="76"/>
      <c r="K77" s="76"/>
      <c r="L77" s="76"/>
      <c r="M77" s="76"/>
      <c r="N77" s="76"/>
      <c r="O77" s="76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84">
        <v>369</v>
      </c>
      <c r="D80" s="84">
        <v>383</v>
      </c>
      <c r="E80" s="84">
        <v>374</v>
      </c>
      <c r="F80" s="84">
        <v>371</v>
      </c>
      <c r="G80" s="10">
        <v>356</v>
      </c>
      <c r="H80" s="84">
        <v>342</v>
      </c>
      <c r="I80" s="84">
        <v>342</v>
      </c>
      <c r="J80" s="84">
        <v>337</v>
      </c>
      <c r="K80" s="84">
        <v>314</v>
      </c>
      <c r="L80" s="84">
        <v>309</v>
      </c>
      <c r="M80" s="84">
        <v>267</v>
      </c>
      <c r="N80" s="84">
        <v>265</v>
      </c>
      <c r="O80" s="86">
        <f>AVERAGE(C80:I80)</f>
        <v>362.42857142857144</v>
      </c>
      <c r="Q80" s="129"/>
      <c r="R80" s="130"/>
    </row>
    <row r="81" spans="1:18" ht="15" customHeight="1" x14ac:dyDescent="0.25">
      <c r="A81" s="72">
        <v>2015</v>
      </c>
      <c r="C81" s="84">
        <v>266</v>
      </c>
      <c r="D81" s="84">
        <v>297</v>
      </c>
      <c r="E81" s="84">
        <v>304</v>
      </c>
      <c r="F81" s="84">
        <v>302</v>
      </c>
      <c r="G81" s="10">
        <v>286</v>
      </c>
      <c r="H81" s="84">
        <v>294</v>
      </c>
      <c r="I81" s="84">
        <v>306</v>
      </c>
      <c r="J81" s="84"/>
      <c r="K81" s="84"/>
      <c r="L81" s="84"/>
      <c r="M81" s="84"/>
      <c r="N81" s="84"/>
      <c r="O81" s="86">
        <f>AVERAGE(C81:N81)</f>
        <v>293.57142857142856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30">(C81+C73+C65)/C97</f>
        <v>0.57204301075268815</v>
      </c>
      <c r="D82" s="23">
        <f t="shared" ref="D82:I82" si="31">(D81+D73+D65)/D97</f>
        <v>0.62004175365344472</v>
      </c>
      <c r="E82" s="23">
        <f t="shared" si="31"/>
        <v>0.72380952380952379</v>
      </c>
      <c r="F82" s="23">
        <f t="shared" si="31"/>
        <v>0.61507128309572301</v>
      </c>
      <c r="G82" s="23">
        <f t="shared" si="31"/>
        <v>0.69926650366748166</v>
      </c>
      <c r="H82" s="23">
        <f t="shared" si="31"/>
        <v>0.60245901639344257</v>
      </c>
      <c r="I82" s="23">
        <f t="shared" si="31"/>
        <v>0.69863013698630139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32">(C81-C80)</f>
        <v>-103</v>
      </c>
      <c r="D83" s="115">
        <f t="shared" ref="D83:I83" si="33">(D81-D80)</f>
        <v>-86</v>
      </c>
      <c r="E83" s="115">
        <f t="shared" si="33"/>
        <v>-70</v>
      </c>
      <c r="F83" s="115">
        <f t="shared" si="33"/>
        <v>-69</v>
      </c>
      <c r="G83" s="115">
        <f t="shared" si="33"/>
        <v>-70</v>
      </c>
      <c r="H83" s="115">
        <f t="shared" si="33"/>
        <v>-48</v>
      </c>
      <c r="I83" s="115">
        <f t="shared" si="33"/>
        <v>-36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34">C83/C80</f>
        <v>-0.2791327913279133</v>
      </c>
      <c r="D84" s="112">
        <f t="shared" ref="D84:I84" si="35">D83/D80</f>
        <v>-0.22454308093994779</v>
      </c>
      <c r="E84" s="112">
        <f t="shared" si="35"/>
        <v>-0.18716577540106952</v>
      </c>
      <c r="F84" s="112">
        <f t="shared" si="35"/>
        <v>-0.18598382749326145</v>
      </c>
      <c r="G84" s="112">
        <f t="shared" si="35"/>
        <v>-0.19662921348314608</v>
      </c>
      <c r="H84" s="112">
        <f t="shared" si="35"/>
        <v>-0.14035087719298245</v>
      </c>
      <c r="I84" s="112">
        <f t="shared" si="35"/>
        <v>-0.10526315789473684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-103</v>
      </c>
      <c r="D85" s="116">
        <f t="shared" ref="D85:I85" si="36">D83+C85</f>
        <v>-189</v>
      </c>
      <c r="E85" s="116">
        <f t="shared" si="36"/>
        <v>-259</v>
      </c>
      <c r="F85" s="116">
        <f t="shared" si="36"/>
        <v>-328</v>
      </c>
      <c r="G85" s="116">
        <f t="shared" si="36"/>
        <v>-398</v>
      </c>
      <c r="H85" s="116">
        <f t="shared" si="36"/>
        <v>-446</v>
      </c>
      <c r="I85" s="116">
        <f t="shared" si="36"/>
        <v>-482</v>
      </c>
      <c r="J85" s="53"/>
      <c r="K85" s="53"/>
      <c r="L85" s="53"/>
      <c r="M85" s="53"/>
      <c r="N85" s="53"/>
      <c r="O85" s="78"/>
      <c r="R85" s="79"/>
    </row>
    <row r="86" spans="1:18" ht="15" customHeight="1" x14ac:dyDescent="0.25">
      <c r="A86" s="72" t="s">
        <v>16</v>
      </c>
      <c r="C86" s="113">
        <f>C85/C80</f>
        <v>-0.2791327913279133</v>
      </c>
      <c r="D86" s="113">
        <f>(D85)/SUM($C80:D80)</f>
        <v>-0.25132978723404253</v>
      </c>
      <c r="E86" s="113">
        <f>(E85)/SUM($C80:E80)</f>
        <v>-0.23001776198934282</v>
      </c>
      <c r="F86" s="113">
        <f>(F85)/SUM($C80:F80)</f>
        <v>-0.21910487641950568</v>
      </c>
      <c r="G86" s="113">
        <f>(G85)/SUM($C80:G80)</f>
        <v>-0.21478683216405828</v>
      </c>
      <c r="H86" s="113">
        <f>(H85)/SUM($C80:H80)</f>
        <v>-0.20318906605922551</v>
      </c>
      <c r="I86" s="113">
        <f>(I85)/SUM($C80:I80)</f>
        <v>-0.18998817500985415</v>
      </c>
      <c r="J86" s="113"/>
      <c r="K86" s="113"/>
      <c r="L86" s="113"/>
      <c r="M86" s="113"/>
      <c r="N86" s="113"/>
      <c r="O86" s="122"/>
    </row>
    <row r="88" spans="1:18" ht="15.75" customHeight="1" x14ac:dyDescent="0.25">
      <c r="A88" s="71" t="s">
        <v>27</v>
      </c>
    </row>
    <row r="89" spans="1:18" ht="15.75" customHeight="1" x14ac:dyDescent="0.25">
      <c r="A89" s="72">
        <v>2014</v>
      </c>
      <c r="C89" s="89">
        <v>5</v>
      </c>
      <c r="D89" s="89">
        <v>4</v>
      </c>
      <c r="E89" s="89">
        <v>5</v>
      </c>
      <c r="F89" s="89">
        <v>7</v>
      </c>
      <c r="G89" s="10">
        <v>6</v>
      </c>
      <c r="H89" s="84">
        <v>2</v>
      </c>
      <c r="I89" s="84">
        <v>2</v>
      </c>
      <c r="J89" s="84">
        <v>9</v>
      </c>
      <c r="K89" s="84">
        <v>12</v>
      </c>
      <c r="L89" s="84">
        <v>4</v>
      </c>
      <c r="M89" s="84">
        <v>6</v>
      </c>
      <c r="N89" s="84">
        <v>9</v>
      </c>
      <c r="O89" s="89">
        <f>SUM(C89:I89)</f>
        <v>31</v>
      </c>
      <c r="P89" s="90"/>
      <c r="Q89" s="84">
        <f>SUM(C89:N89)</f>
        <v>71</v>
      </c>
    </row>
    <row r="90" spans="1:18" ht="15.75" customHeight="1" x14ac:dyDescent="0.25">
      <c r="A90" s="72">
        <v>2015</v>
      </c>
      <c r="C90" s="89">
        <v>8</v>
      </c>
      <c r="D90" s="89">
        <v>5</v>
      </c>
      <c r="E90" s="89">
        <v>11</v>
      </c>
      <c r="F90" s="89">
        <v>7</v>
      </c>
      <c r="G90" s="10">
        <v>6</v>
      </c>
      <c r="H90" s="10">
        <v>5</v>
      </c>
      <c r="I90" s="84">
        <v>0</v>
      </c>
      <c r="J90" s="84"/>
      <c r="K90" s="84"/>
      <c r="L90" s="84"/>
      <c r="M90" s="84"/>
      <c r="N90" s="84"/>
      <c r="O90" s="89">
        <f>SUM(C90:N90)</f>
        <v>42</v>
      </c>
      <c r="Q90" s="84">
        <f>SUM(C90:N90)</f>
        <v>42</v>
      </c>
    </row>
    <row r="91" spans="1:18" ht="15.75" customHeight="1" x14ac:dyDescent="0.25">
      <c r="A91" s="79" t="s">
        <v>13</v>
      </c>
      <c r="B91" s="80"/>
      <c r="C91" s="115">
        <f t="shared" ref="C91:H91" si="37">(C90-C89)</f>
        <v>3</v>
      </c>
      <c r="D91" s="30">
        <f t="shared" si="37"/>
        <v>1</v>
      </c>
      <c r="E91" s="30">
        <f t="shared" si="37"/>
        <v>6</v>
      </c>
      <c r="F91" s="30">
        <f t="shared" si="37"/>
        <v>0</v>
      </c>
      <c r="G91" s="30">
        <f t="shared" si="37"/>
        <v>0</v>
      </c>
      <c r="H91" s="30">
        <f t="shared" si="37"/>
        <v>3</v>
      </c>
      <c r="I91" s="30">
        <f t="shared" ref="I91" si="38">(I90-I89)</f>
        <v>-2</v>
      </c>
      <c r="J91" s="115"/>
      <c r="K91" s="115"/>
      <c r="L91" s="115"/>
      <c r="M91" s="115"/>
      <c r="N91" s="115"/>
      <c r="O91" s="77"/>
      <c r="P91" s="85"/>
      <c r="Q91" s="85"/>
    </row>
    <row r="92" spans="1:18" ht="15.75" customHeight="1" x14ac:dyDescent="0.25">
      <c r="A92" s="72" t="s">
        <v>14</v>
      </c>
      <c r="B92" s="70"/>
      <c r="C92" s="112">
        <f t="shared" ref="C92:H92" si="39">C91/C89</f>
        <v>0.6</v>
      </c>
      <c r="D92" s="112">
        <f t="shared" si="39"/>
        <v>0.25</v>
      </c>
      <c r="E92" s="112">
        <f t="shared" si="39"/>
        <v>1.2</v>
      </c>
      <c r="F92" s="112">
        <f t="shared" si="39"/>
        <v>0</v>
      </c>
      <c r="G92" s="112">
        <f t="shared" si="39"/>
        <v>0</v>
      </c>
      <c r="H92" s="112">
        <f t="shared" si="39"/>
        <v>1.5</v>
      </c>
      <c r="I92" s="112">
        <f t="shared" ref="I92" si="40">I91/I89</f>
        <v>-1</v>
      </c>
      <c r="J92" s="112"/>
      <c r="K92" s="112"/>
      <c r="L92" s="112"/>
      <c r="M92" s="112"/>
      <c r="N92" s="112"/>
      <c r="O92" s="73"/>
    </row>
    <row r="93" spans="1:18" ht="15.75" customHeight="1" x14ac:dyDescent="0.25">
      <c r="A93" s="79" t="s">
        <v>15</v>
      </c>
      <c r="B93" s="85"/>
      <c r="C93" s="116">
        <f>C91</f>
        <v>3</v>
      </c>
      <c r="D93" s="116">
        <f t="shared" ref="D93:I93" si="41">D91+C93</f>
        <v>4</v>
      </c>
      <c r="E93" s="116">
        <f t="shared" si="41"/>
        <v>10</v>
      </c>
      <c r="F93" s="116">
        <f t="shared" si="41"/>
        <v>10</v>
      </c>
      <c r="G93" s="116">
        <f t="shared" si="41"/>
        <v>10</v>
      </c>
      <c r="H93" s="116">
        <f t="shared" si="41"/>
        <v>13</v>
      </c>
      <c r="I93" s="116">
        <f t="shared" si="41"/>
        <v>11</v>
      </c>
      <c r="J93" s="116"/>
      <c r="K93" s="116"/>
      <c r="L93" s="116"/>
      <c r="M93" s="116"/>
      <c r="N93" s="116"/>
      <c r="O93" s="78"/>
      <c r="P93" s="85"/>
      <c r="Q93" s="85"/>
    </row>
    <row r="94" spans="1:18" ht="15.75" customHeight="1" x14ac:dyDescent="0.25">
      <c r="A94" s="72" t="s">
        <v>16</v>
      </c>
      <c r="C94" s="113">
        <f>C93/C89</f>
        <v>0.6</v>
      </c>
      <c r="D94" s="113">
        <f>(D93)/SUM($C89:D89)</f>
        <v>0.44444444444444442</v>
      </c>
      <c r="E94" s="113">
        <f>(E93)/SUM($C89:E89)</f>
        <v>0.7142857142857143</v>
      </c>
      <c r="F94" s="113">
        <f>(F93)/SUM($C89:F89)</f>
        <v>0.47619047619047616</v>
      </c>
      <c r="G94" s="113">
        <f>(G93)/SUM($C89:G89)</f>
        <v>0.37037037037037035</v>
      </c>
      <c r="H94" s="113">
        <f>(H93)/SUM($C89:H89)</f>
        <v>0.44827586206896552</v>
      </c>
      <c r="I94" s="113">
        <f>(I93)/SUM($C89:I89)</f>
        <v>0.35483870967741937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5">
        <v>465</v>
      </c>
      <c r="D97" s="5">
        <v>479</v>
      </c>
      <c r="E97" s="5">
        <v>420</v>
      </c>
      <c r="F97" s="84">
        <v>491</v>
      </c>
      <c r="G97" s="84">
        <v>409</v>
      </c>
      <c r="H97" s="10">
        <v>488</v>
      </c>
      <c r="I97" s="5">
        <v>438</v>
      </c>
      <c r="J97" s="5"/>
      <c r="K97" s="5"/>
      <c r="L97" s="5"/>
      <c r="M97" s="5"/>
      <c r="N97" s="5"/>
    </row>
  </sheetData>
  <mergeCells count="1">
    <mergeCell ref="C4:O4"/>
  </mergeCells>
  <conditionalFormatting sqref="C11">
    <cfRule type="cellIs" dxfId="911" priority="214" operator="lessThan">
      <formula>0</formula>
    </cfRule>
  </conditionalFormatting>
  <conditionalFormatting sqref="J11">
    <cfRule type="cellIs" dxfId="910" priority="213" operator="lessThan">
      <formula>0</formula>
    </cfRule>
  </conditionalFormatting>
  <conditionalFormatting sqref="C19">
    <cfRule type="cellIs" dxfId="909" priority="212" operator="lessThan">
      <formula>0</formula>
    </cfRule>
  </conditionalFormatting>
  <conditionalFormatting sqref="J19">
    <cfRule type="cellIs" dxfId="908" priority="211" operator="lessThan">
      <formula>0</formula>
    </cfRule>
  </conditionalFormatting>
  <conditionalFormatting sqref="C35">
    <cfRule type="cellIs" dxfId="907" priority="210" operator="lessThan">
      <formula>0</formula>
    </cfRule>
  </conditionalFormatting>
  <conditionalFormatting sqref="J35">
    <cfRule type="cellIs" dxfId="906" priority="209" operator="lessThan">
      <formula>0</formula>
    </cfRule>
  </conditionalFormatting>
  <conditionalFormatting sqref="C43">
    <cfRule type="cellIs" dxfId="905" priority="208" operator="lessThan">
      <formula>0</formula>
    </cfRule>
  </conditionalFormatting>
  <conditionalFormatting sqref="J43">
    <cfRule type="cellIs" dxfId="904" priority="207" operator="lessThan">
      <formula>0</formula>
    </cfRule>
  </conditionalFormatting>
  <conditionalFormatting sqref="C51">
    <cfRule type="cellIs" dxfId="903" priority="206" operator="lessThan">
      <formula>0</formula>
    </cfRule>
  </conditionalFormatting>
  <conditionalFormatting sqref="J51">
    <cfRule type="cellIs" dxfId="902" priority="205" operator="lessThan">
      <formula>0</formula>
    </cfRule>
  </conditionalFormatting>
  <conditionalFormatting sqref="C92">
    <cfRule type="cellIs" dxfId="901" priority="204" operator="lessThan">
      <formula>0</formula>
    </cfRule>
  </conditionalFormatting>
  <conditionalFormatting sqref="J92">
    <cfRule type="cellIs" dxfId="900" priority="203" operator="lessThan">
      <formula>0</formula>
    </cfRule>
  </conditionalFormatting>
  <conditionalFormatting sqref="C13">
    <cfRule type="cellIs" dxfId="899" priority="202" operator="lessThan">
      <formula>0</formula>
    </cfRule>
  </conditionalFormatting>
  <conditionalFormatting sqref="J13">
    <cfRule type="cellIs" dxfId="898" priority="201" operator="lessThan">
      <formula>0</formula>
    </cfRule>
  </conditionalFormatting>
  <conditionalFormatting sqref="C21">
    <cfRule type="cellIs" dxfId="897" priority="200" operator="lessThan">
      <formula>0</formula>
    </cfRule>
  </conditionalFormatting>
  <conditionalFormatting sqref="J21">
    <cfRule type="cellIs" dxfId="896" priority="199" operator="lessThan">
      <formula>0</formula>
    </cfRule>
  </conditionalFormatting>
  <conditionalFormatting sqref="C37">
    <cfRule type="cellIs" dxfId="895" priority="198" operator="lessThan">
      <formula>0</formula>
    </cfRule>
  </conditionalFormatting>
  <conditionalFormatting sqref="J37">
    <cfRule type="cellIs" dxfId="894" priority="197" operator="lessThan">
      <formula>0</formula>
    </cfRule>
  </conditionalFormatting>
  <conditionalFormatting sqref="C45">
    <cfRule type="cellIs" dxfId="893" priority="196" operator="lessThan">
      <formula>0</formula>
    </cfRule>
  </conditionalFormatting>
  <conditionalFormatting sqref="J45">
    <cfRule type="cellIs" dxfId="892" priority="195" operator="lessThan">
      <formula>0</formula>
    </cfRule>
  </conditionalFormatting>
  <conditionalFormatting sqref="C53">
    <cfRule type="cellIs" dxfId="891" priority="194" operator="lessThan">
      <formula>0</formula>
    </cfRule>
  </conditionalFormatting>
  <conditionalFormatting sqref="J53">
    <cfRule type="cellIs" dxfId="890" priority="193" operator="lessThan">
      <formula>0</formula>
    </cfRule>
  </conditionalFormatting>
  <conditionalFormatting sqref="C94">
    <cfRule type="cellIs" dxfId="889" priority="192" operator="lessThan">
      <formula>0</formula>
    </cfRule>
  </conditionalFormatting>
  <conditionalFormatting sqref="J94">
    <cfRule type="cellIs" dxfId="888" priority="191" operator="lessThan">
      <formula>0</formula>
    </cfRule>
  </conditionalFormatting>
  <conditionalFormatting sqref="C94">
    <cfRule type="cellIs" dxfId="887" priority="190" operator="lessThan">
      <formula>0</formula>
    </cfRule>
  </conditionalFormatting>
  <conditionalFormatting sqref="J94">
    <cfRule type="cellIs" dxfId="886" priority="189" operator="lessThan">
      <formula>0</formula>
    </cfRule>
  </conditionalFormatting>
  <conditionalFormatting sqref="C84">
    <cfRule type="cellIs" dxfId="885" priority="188" operator="lessThan">
      <formula>0</formula>
    </cfRule>
  </conditionalFormatting>
  <conditionalFormatting sqref="J84">
    <cfRule type="cellIs" dxfId="884" priority="187" operator="lessThan">
      <formula>0</formula>
    </cfRule>
  </conditionalFormatting>
  <conditionalFormatting sqref="C84">
    <cfRule type="cellIs" dxfId="883" priority="186" operator="lessThan">
      <formula>0</formula>
    </cfRule>
  </conditionalFormatting>
  <conditionalFormatting sqref="J84">
    <cfRule type="cellIs" dxfId="882" priority="185" operator="lessThan">
      <formula>0</formula>
    </cfRule>
  </conditionalFormatting>
  <conditionalFormatting sqref="J84">
    <cfRule type="cellIs" dxfId="881" priority="184" operator="lessThan">
      <formula>0</formula>
    </cfRule>
  </conditionalFormatting>
  <conditionalFormatting sqref="C86 J86">
    <cfRule type="cellIs" dxfId="880" priority="183" operator="lessThan">
      <formula>0</formula>
    </cfRule>
  </conditionalFormatting>
  <conditionalFormatting sqref="K92">
    <cfRule type="cellIs" dxfId="879" priority="182" operator="lessThan">
      <formula>0</formula>
    </cfRule>
  </conditionalFormatting>
  <conditionalFormatting sqref="K94">
    <cfRule type="cellIs" dxfId="878" priority="181" operator="lessThan">
      <formula>0</formula>
    </cfRule>
  </conditionalFormatting>
  <conditionalFormatting sqref="K94">
    <cfRule type="cellIs" dxfId="877" priority="180" operator="lessThan">
      <formula>0</formula>
    </cfRule>
  </conditionalFormatting>
  <conditionalFormatting sqref="K43">
    <cfRule type="cellIs" dxfId="876" priority="179" operator="lessThan">
      <formula>0</formula>
    </cfRule>
  </conditionalFormatting>
  <conditionalFormatting sqref="K45">
    <cfRule type="cellIs" dxfId="875" priority="178" operator="lessThan">
      <formula>0</formula>
    </cfRule>
  </conditionalFormatting>
  <conditionalFormatting sqref="K35">
    <cfRule type="cellIs" dxfId="874" priority="177" operator="lessThan">
      <formula>0</formula>
    </cfRule>
  </conditionalFormatting>
  <conditionalFormatting sqref="K37">
    <cfRule type="cellIs" dxfId="873" priority="176" operator="lessThan">
      <formula>0</formula>
    </cfRule>
  </conditionalFormatting>
  <conditionalFormatting sqref="K19">
    <cfRule type="cellIs" dxfId="872" priority="175" operator="lessThan">
      <formula>0</formula>
    </cfRule>
  </conditionalFormatting>
  <conditionalFormatting sqref="K21">
    <cfRule type="cellIs" dxfId="871" priority="174" operator="lessThan">
      <formula>0</formula>
    </cfRule>
  </conditionalFormatting>
  <conditionalFormatting sqref="K11">
    <cfRule type="cellIs" dxfId="870" priority="173" operator="lessThan">
      <formula>0</formula>
    </cfRule>
  </conditionalFormatting>
  <conditionalFormatting sqref="K13">
    <cfRule type="cellIs" dxfId="869" priority="172" operator="lessThan">
      <formula>0</formula>
    </cfRule>
  </conditionalFormatting>
  <conditionalFormatting sqref="K51">
    <cfRule type="cellIs" dxfId="868" priority="171" operator="lessThan">
      <formula>0</formula>
    </cfRule>
  </conditionalFormatting>
  <conditionalFormatting sqref="K53">
    <cfRule type="cellIs" dxfId="867" priority="170" operator="lessThan">
      <formula>0</formula>
    </cfRule>
  </conditionalFormatting>
  <conditionalFormatting sqref="K84">
    <cfRule type="cellIs" dxfId="866" priority="169" operator="lessThan">
      <formula>0</formula>
    </cfRule>
  </conditionalFormatting>
  <conditionalFormatting sqref="K84">
    <cfRule type="cellIs" dxfId="865" priority="168" operator="lessThan">
      <formula>0</formula>
    </cfRule>
  </conditionalFormatting>
  <conditionalFormatting sqref="K84">
    <cfRule type="cellIs" dxfId="864" priority="167" operator="lessThan">
      <formula>0</formula>
    </cfRule>
  </conditionalFormatting>
  <conditionalFormatting sqref="K86">
    <cfRule type="cellIs" dxfId="863" priority="166" operator="lessThan">
      <formula>0</formula>
    </cfRule>
  </conditionalFormatting>
  <conditionalFormatting sqref="C27">
    <cfRule type="cellIs" dxfId="862" priority="165" operator="lessThan">
      <formula>0</formula>
    </cfRule>
  </conditionalFormatting>
  <conditionalFormatting sqref="J27">
    <cfRule type="cellIs" dxfId="861" priority="164" operator="lessThan">
      <formula>0</formula>
    </cfRule>
  </conditionalFormatting>
  <conditionalFormatting sqref="C29">
    <cfRule type="cellIs" dxfId="860" priority="163" operator="lessThan">
      <formula>0</formula>
    </cfRule>
  </conditionalFormatting>
  <conditionalFormatting sqref="J29">
    <cfRule type="cellIs" dxfId="859" priority="162" operator="lessThan">
      <formula>0</formula>
    </cfRule>
  </conditionalFormatting>
  <conditionalFormatting sqref="K27">
    <cfRule type="cellIs" dxfId="858" priority="161" operator="lessThan">
      <formula>0</formula>
    </cfRule>
  </conditionalFormatting>
  <conditionalFormatting sqref="K29">
    <cfRule type="cellIs" dxfId="857" priority="160" operator="lessThan">
      <formula>0</formula>
    </cfRule>
  </conditionalFormatting>
  <conditionalFormatting sqref="L43">
    <cfRule type="cellIs" dxfId="856" priority="159" operator="lessThan">
      <formula>0</formula>
    </cfRule>
  </conditionalFormatting>
  <conditionalFormatting sqref="L45">
    <cfRule type="cellIs" dxfId="855" priority="158" operator="lessThan">
      <formula>0</formula>
    </cfRule>
  </conditionalFormatting>
  <conditionalFormatting sqref="L35">
    <cfRule type="cellIs" dxfId="854" priority="157" operator="lessThan">
      <formula>0</formula>
    </cfRule>
  </conditionalFormatting>
  <conditionalFormatting sqref="L37">
    <cfRule type="cellIs" dxfId="853" priority="156" operator="lessThan">
      <formula>0</formula>
    </cfRule>
  </conditionalFormatting>
  <conditionalFormatting sqref="L27">
    <cfRule type="cellIs" dxfId="852" priority="155" operator="lessThan">
      <formula>0</formula>
    </cfRule>
  </conditionalFormatting>
  <conditionalFormatting sqref="L29">
    <cfRule type="cellIs" dxfId="851" priority="154" operator="lessThan">
      <formula>0</formula>
    </cfRule>
  </conditionalFormatting>
  <conditionalFormatting sqref="L19">
    <cfRule type="cellIs" dxfId="850" priority="153" operator="lessThan">
      <formula>0</formula>
    </cfRule>
  </conditionalFormatting>
  <conditionalFormatting sqref="L21">
    <cfRule type="cellIs" dxfId="849" priority="152" operator="lessThan">
      <formula>0</formula>
    </cfRule>
  </conditionalFormatting>
  <conditionalFormatting sqref="L11">
    <cfRule type="cellIs" dxfId="848" priority="151" operator="lessThan">
      <formula>0</formula>
    </cfRule>
  </conditionalFormatting>
  <conditionalFormatting sqref="L13">
    <cfRule type="cellIs" dxfId="847" priority="150" operator="lessThan">
      <formula>0</formula>
    </cfRule>
  </conditionalFormatting>
  <conditionalFormatting sqref="L84">
    <cfRule type="cellIs" dxfId="846" priority="149" operator="lessThan">
      <formula>0</formula>
    </cfRule>
  </conditionalFormatting>
  <conditionalFormatting sqref="L84">
    <cfRule type="cellIs" dxfId="845" priority="148" operator="lessThan">
      <formula>0</formula>
    </cfRule>
  </conditionalFormatting>
  <conditionalFormatting sqref="L84">
    <cfRule type="cellIs" dxfId="844" priority="147" operator="lessThan">
      <formula>0</formula>
    </cfRule>
  </conditionalFormatting>
  <conditionalFormatting sqref="L86">
    <cfRule type="cellIs" dxfId="843" priority="146" operator="lessThan">
      <formula>0</formula>
    </cfRule>
  </conditionalFormatting>
  <conditionalFormatting sqref="L92">
    <cfRule type="cellIs" dxfId="842" priority="145" operator="lessThan">
      <formula>0</formula>
    </cfRule>
  </conditionalFormatting>
  <conditionalFormatting sqref="L94">
    <cfRule type="cellIs" dxfId="841" priority="144" operator="lessThan">
      <formula>0</formula>
    </cfRule>
  </conditionalFormatting>
  <conditionalFormatting sqref="L94">
    <cfRule type="cellIs" dxfId="840" priority="143" operator="lessThan">
      <formula>0</formula>
    </cfRule>
  </conditionalFormatting>
  <conditionalFormatting sqref="L51">
    <cfRule type="cellIs" dxfId="839" priority="142" operator="lessThan">
      <formula>0</formula>
    </cfRule>
  </conditionalFormatting>
  <conditionalFormatting sqref="L53">
    <cfRule type="cellIs" dxfId="838" priority="141" operator="lessThan">
      <formula>0</formula>
    </cfRule>
  </conditionalFormatting>
  <conditionalFormatting sqref="M11">
    <cfRule type="cellIs" dxfId="837" priority="140" operator="lessThan">
      <formula>0</formula>
    </cfRule>
  </conditionalFormatting>
  <conditionalFormatting sqref="M13">
    <cfRule type="cellIs" dxfId="836" priority="139" operator="lessThan">
      <formula>0</formula>
    </cfRule>
  </conditionalFormatting>
  <conditionalFormatting sqref="M19">
    <cfRule type="cellIs" dxfId="835" priority="138" operator="lessThan">
      <formula>0</formula>
    </cfRule>
  </conditionalFormatting>
  <conditionalFormatting sqref="M21">
    <cfRule type="cellIs" dxfId="834" priority="137" operator="lessThan">
      <formula>0</formula>
    </cfRule>
  </conditionalFormatting>
  <conditionalFormatting sqref="M27">
    <cfRule type="cellIs" dxfId="833" priority="136" operator="lessThan">
      <formula>0</formula>
    </cfRule>
  </conditionalFormatting>
  <conditionalFormatting sqref="M29">
    <cfRule type="cellIs" dxfId="832" priority="135" operator="lessThan">
      <formula>0</formula>
    </cfRule>
  </conditionalFormatting>
  <conditionalFormatting sqref="M35">
    <cfRule type="cellIs" dxfId="831" priority="134" operator="lessThan">
      <formula>0</formula>
    </cfRule>
  </conditionalFormatting>
  <conditionalFormatting sqref="M37">
    <cfRule type="cellIs" dxfId="830" priority="133" operator="lessThan">
      <formula>0</formula>
    </cfRule>
  </conditionalFormatting>
  <conditionalFormatting sqref="M43">
    <cfRule type="cellIs" dxfId="829" priority="132" operator="lessThan">
      <formula>0</formula>
    </cfRule>
  </conditionalFormatting>
  <conditionalFormatting sqref="M45">
    <cfRule type="cellIs" dxfId="828" priority="131" operator="lessThan">
      <formula>0</formula>
    </cfRule>
  </conditionalFormatting>
  <conditionalFormatting sqref="M51">
    <cfRule type="cellIs" dxfId="827" priority="130" operator="lessThan">
      <formula>0</formula>
    </cfRule>
  </conditionalFormatting>
  <conditionalFormatting sqref="M53">
    <cfRule type="cellIs" dxfId="826" priority="129" operator="lessThan">
      <formula>0</formula>
    </cfRule>
  </conditionalFormatting>
  <conditionalFormatting sqref="M84">
    <cfRule type="cellIs" dxfId="825" priority="128" operator="lessThan">
      <formula>0</formula>
    </cfRule>
  </conditionalFormatting>
  <conditionalFormatting sqref="M84">
    <cfRule type="cellIs" dxfId="824" priority="127" operator="lessThan">
      <formula>0</formula>
    </cfRule>
  </conditionalFormatting>
  <conditionalFormatting sqref="M84">
    <cfRule type="cellIs" dxfId="823" priority="126" operator="lessThan">
      <formula>0</formula>
    </cfRule>
  </conditionalFormatting>
  <conditionalFormatting sqref="M86">
    <cfRule type="cellIs" dxfId="822" priority="125" operator="lessThan">
      <formula>0</formula>
    </cfRule>
  </conditionalFormatting>
  <conditionalFormatting sqref="M92">
    <cfRule type="cellIs" dxfId="821" priority="124" operator="lessThan">
      <formula>0</formula>
    </cfRule>
  </conditionalFormatting>
  <conditionalFormatting sqref="M94">
    <cfRule type="cellIs" dxfId="820" priority="123" operator="lessThan">
      <formula>0</formula>
    </cfRule>
  </conditionalFormatting>
  <conditionalFormatting sqref="M94">
    <cfRule type="cellIs" dxfId="819" priority="122" operator="lessThan">
      <formula>0</formula>
    </cfRule>
  </conditionalFormatting>
  <conditionalFormatting sqref="N11">
    <cfRule type="cellIs" dxfId="818" priority="121" operator="lessThan">
      <formula>0</formula>
    </cfRule>
  </conditionalFormatting>
  <conditionalFormatting sqref="N13">
    <cfRule type="cellIs" dxfId="817" priority="120" operator="lessThan">
      <formula>0</formula>
    </cfRule>
  </conditionalFormatting>
  <conditionalFormatting sqref="N19">
    <cfRule type="cellIs" dxfId="816" priority="119" operator="lessThan">
      <formula>0</formula>
    </cfRule>
  </conditionalFormatting>
  <conditionalFormatting sqref="N21">
    <cfRule type="cellIs" dxfId="815" priority="118" operator="lessThan">
      <formula>0</formula>
    </cfRule>
  </conditionalFormatting>
  <conditionalFormatting sqref="N27">
    <cfRule type="cellIs" dxfId="814" priority="117" operator="lessThan">
      <formula>0</formula>
    </cfRule>
  </conditionalFormatting>
  <conditionalFormatting sqref="N29">
    <cfRule type="cellIs" dxfId="813" priority="116" operator="lessThan">
      <formula>0</formula>
    </cfRule>
  </conditionalFormatting>
  <conditionalFormatting sqref="N35">
    <cfRule type="cellIs" dxfId="812" priority="115" operator="lessThan">
      <formula>0</formula>
    </cfRule>
  </conditionalFormatting>
  <conditionalFormatting sqref="N37">
    <cfRule type="cellIs" dxfId="811" priority="114" operator="lessThan">
      <formula>0</formula>
    </cfRule>
  </conditionalFormatting>
  <conditionalFormatting sqref="N43">
    <cfRule type="cellIs" dxfId="810" priority="113" operator="lessThan">
      <formula>0</formula>
    </cfRule>
  </conditionalFormatting>
  <conditionalFormatting sqref="N45">
    <cfRule type="cellIs" dxfId="809" priority="112" operator="lessThan">
      <formula>0</formula>
    </cfRule>
  </conditionalFormatting>
  <conditionalFormatting sqref="N92">
    <cfRule type="cellIs" dxfId="808" priority="111" operator="lessThan">
      <formula>0</formula>
    </cfRule>
  </conditionalFormatting>
  <conditionalFormatting sqref="N94">
    <cfRule type="cellIs" dxfId="807" priority="110" operator="lessThan">
      <formula>0</formula>
    </cfRule>
  </conditionalFormatting>
  <conditionalFormatting sqref="N94">
    <cfRule type="cellIs" dxfId="806" priority="109" operator="lessThan">
      <formula>0</formula>
    </cfRule>
  </conditionalFormatting>
  <conditionalFormatting sqref="N51">
    <cfRule type="cellIs" dxfId="805" priority="108" operator="lessThan">
      <formula>0</formula>
    </cfRule>
  </conditionalFormatting>
  <conditionalFormatting sqref="N53">
    <cfRule type="cellIs" dxfId="804" priority="107" operator="lessThan">
      <formula>0</formula>
    </cfRule>
  </conditionalFormatting>
  <conditionalFormatting sqref="N84">
    <cfRule type="cellIs" dxfId="803" priority="106" operator="lessThan">
      <formula>0</formula>
    </cfRule>
  </conditionalFormatting>
  <conditionalFormatting sqref="N84">
    <cfRule type="cellIs" dxfId="802" priority="105" operator="lessThan">
      <formula>0</formula>
    </cfRule>
  </conditionalFormatting>
  <conditionalFormatting sqref="N84">
    <cfRule type="cellIs" dxfId="801" priority="104" operator="lessThan">
      <formula>0</formula>
    </cfRule>
  </conditionalFormatting>
  <conditionalFormatting sqref="N86">
    <cfRule type="cellIs" dxfId="800" priority="103" operator="lessThan">
      <formula>0</formula>
    </cfRule>
  </conditionalFormatting>
  <conditionalFormatting sqref="D11">
    <cfRule type="cellIs" dxfId="799" priority="102" operator="lessThan">
      <formula>0</formula>
    </cfRule>
  </conditionalFormatting>
  <conditionalFormatting sqref="D13">
    <cfRule type="cellIs" dxfId="798" priority="101" operator="lessThan">
      <formula>0</formula>
    </cfRule>
  </conditionalFormatting>
  <conditionalFormatting sqref="D19">
    <cfRule type="cellIs" dxfId="797" priority="100" operator="lessThan">
      <formula>0</formula>
    </cfRule>
  </conditionalFormatting>
  <conditionalFormatting sqref="D21">
    <cfRule type="cellIs" dxfId="796" priority="99" operator="lessThan">
      <formula>0</formula>
    </cfRule>
  </conditionalFormatting>
  <conditionalFormatting sqref="D27">
    <cfRule type="cellIs" dxfId="795" priority="98" operator="lessThan">
      <formula>0</formula>
    </cfRule>
  </conditionalFormatting>
  <conditionalFormatting sqref="D29">
    <cfRule type="cellIs" dxfId="794" priority="97" operator="lessThan">
      <formula>0</formula>
    </cfRule>
  </conditionalFormatting>
  <conditionalFormatting sqref="D35">
    <cfRule type="cellIs" dxfId="793" priority="96" operator="lessThan">
      <formula>0</formula>
    </cfRule>
  </conditionalFormatting>
  <conditionalFormatting sqref="D37">
    <cfRule type="cellIs" dxfId="792" priority="95" operator="lessThan">
      <formula>0</formula>
    </cfRule>
  </conditionalFormatting>
  <conditionalFormatting sqref="D43">
    <cfRule type="cellIs" dxfId="791" priority="94" operator="lessThan">
      <formula>0</formula>
    </cfRule>
  </conditionalFormatting>
  <conditionalFormatting sqref="D45">
    <cfRule type="cellIs" dxfId="790" priority="93" operator="lessThan">
      <formula>0</formula>
    </cfRule>
  </conditionalFormatting>
  <conditionalFormatting sqref="D51">
    <cfRule type="cellIs" dxfId="789" priority="92" operator="lessThan">
      <formula>0</formula>
    </cfRule>
  </conditionalFormatting>
  <conditionalFormatting sqref="D53">
    <cfRule type="cellIs" dxfId="788" priority="91" operator="lessThan">
      <formula>0</formula>
    </cfRule>
  </conditionalFormatting>
  <conditionalFormatting sqref="D92">
    <cfRule type="cellIs" dxfId="787" priority="90" operator="lessThan">
      <formula>0</formula>
    </cfRule>
  </conditionalFormatting>
  <conditionalFormatting sqref="D94">
    <cfRule type="cellIs" dxfId="786" priority="89" operator="lessThan">
      <formula>0</formula>
    </cfRule>
  </conditionalFormatting>
  <conditionalFormatting sqref="D84">
    <cfRule type="cellIs" dxfId="785" priority="88" operator="lessThan">
      <formula>0</formula>
    </cfRule>
  </conditionalFormatting>
  <conditionalFormatting sqref="D86">
    <cfRule type="cellIs" dxfId="784" priority="87" operator="lessThan">
      <formula>0</formula>
    </cfRule>
  </conditionalFormatting>
  <conditionalFormatting sqref="D84">
    <cfRule type="cellIs" dxfId="783" priority="86" operator="lessThan">
      <formula>0</formula>
    </cfRule>
  </conditionalFormatting>
  <conditionalFormatting sqref="E92">
    <cfRule type="cellIs" dxfId="782" priority="85" operator="lessThan">
      <formula>0</formula>
    </cfRule>
  </conditionalFormatting>
  <conditionalFormatting sqref="E94">
    <cfRule type="cellIs" dxfId="781" priority="84" operator="lessThan">
      <formula>0</formula>
    </cfRule>
  </conditionalFormatting>
  <conditionalFormatting sqref="E11">
    <cfRule type="cellIs" dxfId="780" priority="83" operator="lessThan">
      <formula>0</formula>
    </cfRule>
  </conditionalFormatting>
  <conditionalFormatting sqref="E13">
    <cfRule type="cellIs" dxfId="779" priority="82" operator="lessThan">
      <formula>0</formula>
    </cfRule>
  </conditionalFormatting>
  <conditionalFormatting sqref="E19">
    <cfRule type="cellIs" dxfId="778" priority="81" operator="lessThan">
      <formula>0</formula>
    </cfRule>
  </conditionalFormatting>
  <conditionalFormatting sqref="E21">
    <cfRule type="cellIs" dxfId="777" priority="80" operator="lessThan">
      <formula>0</formula>
    </cfRule>
  </conditionalFormatting>
  <conditionalFormatting sqref="E43">
    <cfRule type="cellIs" dxfId="776" priority="79" operator="lessThan">
      <formula>0</formula>
    </cfRule>
  </conditionalFormatting>
  <conditionalFormatting sqref="E45">
    <cfRule type="cellIs" dxfId="775" priority="78" operator="lessThan">
      <formula>0</formula>
    </cfRule>
  </conditionalFormatting>
  <conditionalFormatting sqref="E35">
    <cfRule type="cellIs" dxfId="774" priority="77" operator="lessThan">
      <formula>0</formula>
    </cfRule>
  </conditionalFormatting>
  <conditionalFormatting sqref="E37">
    <cfRule type="cellIs" dxfId="773" priority="76" operator="lessThan">
      <formula>0</formula>
    </cfRule>
  </conditionalFormatting>
  <conditionalFormatting sqref="E27">
    <cfRule type="cellIs" dxfId="772" priority="75" operator="lessThan">
      <formula>0</formula>
    </cfRule>
  </conditionalFormatting>
  <conditionalFormatting sqref="E29">
    <cfRule type="cellIs" dxfId="771" priority="74" operator="lessThan">
      <formula>0</formula>
    </cfRule>
  </conditionalFormatting>
  <conditionalFormatting sqref="E84">
    <cfRule type="cellIs" dxfId="770" priority="73" operator="lessThan">
      <formula>0</formula>
    </cfRule>
  </conditionalFormatting>
  <conditionalFormatting sqref="E86">
    <cfRule type="cellIs" dxfId="769" priority="72" operator="lessThan">
      <formula>0</formula>
    </cfRule>
  </conditionalFormatting>
  <conditionalFormatting sqref="E84">
    <cfRule type="cellIs" dxfId="768" priority="71" operator="lessThan">
      <formula>0</formula>
    </cfRule>
  </conditionalFormatting>
  <conditionalFormatting sqref="E51">
    <cfRule type="cellIs" dxfId="767" priority="70" operator="lessThan">
      <formula>0</formula>
    </cfRule>
  </conditionalFormatting>
  <conditionalFormatting sqref="E53">
    <cfRule type="cellIs" dxfId="766" priority="69" operator="lessThan">
      <formula>0</formula>
    </cfRule>
  </conditionalFormatting>
  <conditionalFormatting sqref="F43">
    <cfRule type="cellIs" dxfId="765" priority="68" operator="lessThan">
      <formula>0</formula>
    </cfRule>
  </conditionalFormatting>
  <conditionalFormatting sqref="F45">
    <cfRule type="cellIs" dxfId="764" priority="67" operator="lessThan">
      <formula>0</formula>
    </cfRule>
  </conditionalFormatting>
  <conditionalFormatting sqref="F35">
    <cfRule type="cellIs" dxfId="763" priority="66" operator="lessThan">
      <formula>0</formula>
    </cfRule>
  </conditionalFormatting>
  <conditionalFormatting sqref="F37">
    <cfRule type="cellIs" dxfId="762" priority="65" operator="lessThan">
      <formula>0</formula>
    </cfRule>
  </conditionalFormatting>
  <conditionalFormatting sqref="F27">
    <cfRule type="cellIs" dxfId="761" priority="64" operator="lessThan">
      <formula>0</formula>
    </cfRule>
  </conditionalFormatting>
  <conditionalFormatting sqref="F29">
    <cfRule type="cellIs" dxfId="760" priority="63" operator="lessThan">
      <formula>0</formula>
    </cfRule>
  </conditionalFormatting>
  <conditionalFormatting sqref="F19">
    <cfRule type="cellIs" dxfId="759" priority="62" operator="lessThan">
      <formula>0</formula>
    </cfRule>
  </conditionalFormatting>
  <conditionalFormatting sqref="F21">
    <cfRule type="cellIs" dxfId="758" priority="61" operator="lessThan">
      <formula>0</formula>
    </cfRule>
  </conditionalFormatting>
  <conditionalFormatting sqref="F11">
    <cfRule type="cellIs" dxfId="757" priority="60" operator="lessThan">
      <formula>0</formula>
    </cfRule>
  </conditionalFormatting>
  <conditionalFormatting sqref="F13">
    <cfRule type="cellIs" dxfId="756" priority="59" operator="lessThan">
      <formula>0</formula>
    </cfRule>
  </conditionalFormatting>
  <conditionalFormatting sqref="F51">
    <cfRule type="cellIs" dxfId="755" priority="58" operator="lessThan">
      <formula>0</formula>
    </cfRule>
  </conditionalFormatting>
  <conditionalFormatting sqref="F53">
    <cfRule type="cellIs" dxfId="754" priority="57" operator="lessThan">
      <formula>0</formula>
    </cfRule>
  </conditionalFormatting>
  <conditionalFormatting sqref="F84">
    <cfRule type="cellIs" dxfId="753" priority="56" operator="lessThan">
      <formula>0</formula>
    </cfRule>
  </conditionalFormatting>
  <conditionalFormatting sqref="F86">
    <cfRule type="cellIs" dxfId="752" priority="55" operator="lessThan">
      <formula>0</formula>
    </cfRule>
  </conditionalFormatting>
  <conditionalFormatting sqref="F84">
    <cfRule type="cellIs" dxfId="751" priority="54" operator="lessThan">
      <formula>0</formula>
    </cfRule>
  </conditionalFormatting>
  <conditionalFormatting sqref="F92">
    <cfRule type="cellIs" dxfId="750" priority="53" operator="lessThan">
      <formula>0</formula>
    </cfRule>
  </conditionalFormatting>
  <conditionalFormatting sqref="F94">
    <cfRule type="cellIs" dxfId="749" priority="52" operator="lessThan">
      <formula>0</formula>
    </cfRule>
  </conditionalFormatting>
  <conditionalFormatting sqref="G11">
    <cfRule type="cellIs" dxfId="748" priority="51" operator="lessThan">
      <formula>0</formula>
    </cfRule>
  </conditionalFormatting>
  <conditionalFormatting sqref="G13">
    <cfRule type="cellIs" dxfId="747" priority="50" operator="lessThan">
      <formula>0</formula>
    </cfRule>
  </conditionalFormatting>
  <conditionalFormatting sqref="G19">
    <cfRule type="cellIs" dxfId="746" priority="49" operator="lessThan">
      <formula>0</formula>
    </cfRule>
  </conditionalFormatting>
  <conditionalFormatting sqref="G21">
    <cfRule type="cellIs" dxfId="745" priority="48" operator="lessThan">
      <formula>0</formula>
    </cfRule>
  </conditionalFormatting>
  <conditionalFormatting sqref="G27">
    <cfRule type="cellIs" dxfId="744" priority="47" operator="lessThan">
      <formula>0</formula>
    </cfRule>
  </conditionalFormatting>
  <conditionalFormatting sqref="G29">
    <cfRule type="cellIs" dxfId="743" priority="46" operator="lessThan">
      <formula>0</formula>
    </cfRule>
  </conditionalFormatting>
  <conditionalFormatting sqref="G35">
    <cfRule type="cellIs" dxfId="742" priority="45" operator="lessThan">
      <formula>0</formula>
    </cfRule>
  </conditionalFormatting>
  <conditionalFormatting sqref="G37">
    <cfRule type="cellIs" dxfId="741" priority="44" operator="lessThan">
      <formula>0</formula>
    </cfRule>
  </conditionalFormatting>
  <conditionalFormatting sqref="G43">
    <cfRule type="cellIs" dxfId="740" priority="43" operator="lessThan">
      <formula>0</formula>
    </cfRule>
  </conditionalFormatting>
  <conditionalFormatting sqref="G45">
    <cfRule type="cellIs" dxfId="739" priority="42" operator="lessThan">
      <formula>0</formula>
    </cfRule>
  </conditionalFormatting>
  <conditionalFormatting sqref="G51">
    <cfRule type="cellIs" dxfId="738" priority="41" operator="lessThan">
      <formula>0</formula>
    </cfRule>
  </conditionalFormatting>
  <conditionalFormatting sqref="G53">
    <cfRule type="cellIs" dxfId="737" priority="40" operator="lessThan">
      <formula>0</formula>
    </cfRule>
  </conditionalFormatting>
  <conditionalFormatting sqref="G84">
    <cfRule type="cellIs" dxfId="736" priority="39" operator="lessThan">
      <formula>0</formula>
    </cfRule>
  </conditionalFormatting>
  <conditionalFormatting sqref="G86">
    <cfRule type="cellIs" dxfId="735" priority="38" operator="lessThan">
      <formula>0</formula>
    </cfRule>
  </conditionalFormatting>
  <conditionalFormatting sqref="G84">
    <cfRule type="cellIs" dxfId="734" priority="37" operator="lessThan">
      <formula>0</formula>
    </cfRule>
  </conditionalFormatting>
  <conditionalFormatting sqref="G92">
    <cfRule type="cellIs" dxfId="733" priority="36" operator="lessThan">
      <formula>0</formula>
    </cfRule>
  </conditionalFormatting>
  <conditionalFormatting sqref="G94">
    <cfRule type="cellIs" dxfId="732" priority="35" operator="lessThan">
      <formula>0</formula>
    </cfRule>
  </conditionalFormatting>
  <conditionalFormatting sqref="H11">
    <cfRule type="cellIs" dxfId="731" priority="34" operator="lessThan">
      <formula>0</formula>
    </cfRule>
  </conditionalFormatting>
  <conditionalFormatting sqref="H13">
    <cfRule type="cellIs" dxfId="730" priority="33" operator="lessThan">
      <formula>0</formula>
    </cfRule>
  </conditionalFormatting>
  <conditionalFormatting sqref="H19">
    <cfRule type="cellIs" dxfId="729" priority="32" operator="lessThan">
      <formula>0</formula>
    </cfRule>
  </conditionalFormatting>
  <conditionalFormatting sqref="H21">
    <cfRule type="cellIs" dxfId="728" priority="31" operator="lessThan">
      <formula>0</formula>
    </cfRule>
  </conditionalFormatting>
  <conditionalFormatting sqref="H27">
    <cfRule type="cellIs" dxfId="727" priority="30" operator="lessThan">
      <formula>0</formula>
    </cfRule>
  </conditionalFormatting>
  <conditionalFormatting sqref="H29">
    <cfRule type="cellIs" dxfId="726" priority="29" operator="lessThan">
      <formula>0</formula>
    </cfRule>
  </conditionalFormatting>
  <conditionalFormatting sqref="H35">
    <cfRule type="cellIs" dxfId="725" priority="28" operator="lessThan">
      <formula>0</formula>
    </cfRule>
  </conditionalFormatting>
  <conditionalFormatting sqref="H37">
    <cfRule type="cellIs" dxfId="724" priority="27" operator="lessThan">
      <formula>0</formula>
    </cfRule>
  </conditionalFormatting>
  <conditionalFormatting sqref="H43">
    <cfRule type="cellIs" dxfId="723" priority="26" operator="lessThan">
      <formula>0</formula>
    </cfRule>
  </conditionalFormatting>
  <conditionalFormatting sqref="H45">
    <cfRule type="cellIs" dxfId="722" priority="25" operator="lessThan">
      <formula>0</formula>
    </cfRule>
  </conditionalFormatting>
  <conditionalFormatting sqref="H51">
    <cfRule type="cellIs" dxfId="721" priority="24" operator="lessThan">
      <formula>0</formula>
    </cfRule>
  </conditionalFormatting>
  <conditionalFormatting sqref="H53">
    <cfRule type="cellIs" dxfId="720" priority="23" operator="lessThan">
      <formula>0</formula>
    </cfRule>
  </conditionalFormatting>
  <conditionalFormatting sqref="H84">
    <cfRule type="cellIs" dxfId="719" priority="22" operator="lessThan">
      <formula>0</formula>
    </cfRule>
  </conditionalFormatting>
  <conditionalFormatting sqref="H86">
    <cfRule type="cellIs" dxfId="718" priority="21" operator="lessThan">
      <formula>0</formula>
    </cfRule>
  </conditionalFormatting>
  <conditionalFormatting sqref="H84">
    <cfRule type="cellIs" dxfId="717" priority="20" operator="lessThan">
      <formula>0</formula>
    </cfRule>
  </conditionalFormatting>
  <conditionalFormatting sqref="H92">
    <cfRule type="cellIs" dxfId="716" priority="19" operator="lessThan">
      <formula>0</formula>
    </cfRule>
  </conditionalFormatting>
  <conditionalFormatting sqref="H94">
    <cfRule type="cellIs" dxfId="715" priority="18" operator="lessThan">
      <formula>0</formula>
    </cfRule>
  </conditionalFormatting>
  <conditionalFormatting sqref="I11">
    <cfRule type="cellIs" dxfId="714" priority="17" operator="lessThan">
      <formula>0</formula>
    </cfRule>
  </conditionalFormatting>
  <conditionalFormatting sqref="I13">
    <cfRule type="cellIs" dxfId="713" priority="16" operator="lessThan">
      <formula>0</formula>
    </cfRule>
  </conditionalFormatting>
  <conditionalFormatting sqref="I19">
    <cfRule type="cellIs" dxfId="712" priority="15" operator="lessThan">
      <formula>0</formula>
    </cfRule>
  </conditionalFormatting>
  <conditionalFormatting sqref="I21">
    <cfRule type="cellIs" dxfId="711" priority="14" operator="lessThan">
      <formula>0</formula>
    </cfRule>
  </conditionalFormatting>
  <conditionalFormatting sqref="I27">
    <cfRule type="cellIs" dxfId="710" priority="13" operator="lessThan">
      <formula>0</formula>
    </cfRule>
  </conditionalFormatting>
  <conditionalFormatting sqref="I29">
    <cfRule type="cellIs" dxfId="709" priority="12" operator="lessThan">
      <formula>0</formula>
    </cfRule>
  </conditionalFormatting>
  <conditionalFormatting sqref="I35">
    <cfRule type="cellIs" dxfId="708" priority="11" operator="lessThan">
      <formula>0</formula>
    </cfRule>
  </conditionalFormatting>
  <conditionalFormatting sqref="I37">
    <cfRule type="cellIs" dxfId="707" priority="10" operator="lessThan">
      <formula>0</formula>
    </cfRule>
  </conditionalFormatting>
  <conditionalFormatting sqref="I43">
    <cfRule type="cellIs" dxfId="706" priority="9" operator="lessThan">
      <formula>0</formula>
    </cfRule>
  </conditionalFormatting>
  <conditionalFormatting sqref="I45">
    <cfRule type="cellIs" dxfId="705" priority="8" operator="lessThan">
      <formula>0</formula>
    </cfRule>
  </conditionalFormatting>
  <conditionalFormatting sqref="I51">
    <cfRule type="cellIs" dxfId="704" priority="7" operator="lessThan">
      <formula>0</formula>
    </cfRule>
  </conditionalFormatting>
  <conditionalFormatting sqref="I53">
    <cfRule type="cellIs" dxfId="703" priority="6" operator="lessThan">
      <formula>0</formula>
    </cfRule>
  </conditionalFormatting>
  <conditionalFormatting sqref="I84">
    <cfRule type="cellIs" dxfId="702" priority="5" operator="lessThan">
      <formula>0</formula>
    </cfRule>
  </conditionalFormatting>
  <conditionalFormatting sqref="I86">
    <cfRule type="cellIs" dxfId="701" priority="4" operator="lessThan">
      <formula>0</formula>
    </cfRule>
  </conditionalFormatting>
  <conditionalFormatting sqref="I84">
    <cfRule type="cellIs" dxfId="700" priority="3" operator="lessThan">
      <formula>0</formula>
    </cfRule>
  </conditionalFormatting>
  <conditionalFormatting sqref="I92">
    <cfRule type="cellIs" dxfId="699" priority="2" operator="lessThan">
      <formula>0</formula>
    </cfRule>
  </conditionalFormatting>
  <conditionalFormatting sqref="I94">
    <cfRule type="cellIs" dxfId="698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7"/>
  <sheetViews>
    <sheetView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1" t="s">
        <v>51</v>
      </c>
    </row>
    <row r="2" spans="1:18" ht="15.75" x14ac:dyDescent="0.25">
      <c r="A2" s="2" t="s">
        <v>30</v>
      </c>
    </row>
    <row r="3" spans="1:18" ht="7.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ht="15" customHeight="1" x14ac:dyDescent="0.25">
      <c r="A8" s="72">
        <v>2014</v>
      </c>
      <c r="C8" s="114">
        <f>4+3+9+6</f>
        <v>22</v>
      </c>
      <c r="D8" s="114">
        <v>29</v>
      </c>
      <c r="E8" s="114">
        <f>8+11+2+9+0</f>
        <v>30</v>
      </c>
      <c r="F8" s="114">
        <v>41</v>
      </c>
      <c r="G8" s="114">
        <v>26</v>
      </c>
      <c r="H8" s="114">
        <v>40</v>
      </c>
      <c r="I8" s="114">
        <v>31</v>
      </c>
      <c r="J8" s="114">
        <v>30</v>
      </c>
      <c r="K8" s="114">
        <v>41</v>
      </c>
      <c r="L8" s="114">
        <v>33</v>
      </c>
      <c r="M8" s="12">
        <v>65</v>
      </c>
      <c r="N8" s="114">
        <v>33</v>
      </c>
      <c r="O8" s="86">
        <f>SUM(C8:I8)</f>
        <v>219</v>
      </c>
      <c r="Q8" s="84">
        <f>SUM(C8:N8)</f>
        <v>421</v>
      </c>
    </row>
    <row r="9" spans="1:18" ht="15" customHeight="1" x14ac:dyDescent="0.25">
      <c r="A9" s="72">
        <v>2015</v>
      </c>
      <c r="C9" s="114">
        <v>33</v>
      </c>
      <c r="D9" s="114">
        <v>32</v>
      </c>
      <c r="E9" s="114">
        <v>55</v>
      </c>
      <c r="F9" s="114">
        <v>53</v>
      </c>
      <c r="G9" s="12">
        <v>44</v>
      </c>
      <c r="H9" s="114">
        <v>16</v>
      </c>
      <c r="I9" s="114">
        <v>15</v>
      </c>
      <c r="J9" s="114"/>
      <c r="K9" s="114"/>
      <c r="L9" s="114"/>
      <c r="M9" s="12"/>
      <c r="N9" s="114"/>
      <c r="O9" s="86">
        <f>SUM(C9:N9)</f>
        <v>248</v>
      </c>
      <c r="Q9" s="84">
        <f>SUM(C9:N9)</f>
        <v>248</v>
      </c>
    </row>
    <row r="10" spans="1:18" s="85" customFormat="1" ht="15" customHeight="1" x14ac:dyDescent="0.25">
      <c r="A10" s="79" t="s">
        <v>13</v>
      </c>
      <c r="B10" s="80"/>
      <c r="C10" s="45">
        <f t="shared" ref="C10" si="0">(C9-C8)</f>
        <v>11</v>
      </c>
      <c r="D10" s="30">
        <f t="shared" ref="D10:I10" si="1">(D9-D8)</f>
        <v>3</v>
      </c>
      <c r="E10" s="30">
        <f t="shared" si="1"/>
        <v>25</v>
      </c>
      <c r="F10" s="30">
        <f t="shared" si="1"/>
        <v>12</v>
      </c>
      <c r="G10" s="30">
        <f t="shared" si="1"/>
        <v>18</v>
      </c>
      <c r="H10" s="30">
        <f t="shared" si="1"/>
        <v>-24</v>
      </c>
      <c r="I10" s="30">
        <f t="shared" si="1"/>
        <v>-16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0.5</v>
      </c>
      <c r="D11" s="112">
        <f t="shared" si="2"/>
        <v>0.10344827586206896</v>
      </c>
      <c r="E11" s="112">
        <f t="shared" si="2"/>
        <v>0.83333333333333337</v>
      </c>
      <c r="F11" s="112">
        <f t="shared" si="2"/>
        <v>0.29268292682926828</v>
      </c>
      <c r="G11" s="112">
        <f t="shared" si="2"/>
        <v>0.69230769230769229</v>
      </c>
      <c r="H11" s="112">
        <f t="shared" si="2"/>
        <v>-0.6</v>
      </c>
      <c r="I11" s="112">
        <f t="shared" ref="I11" si="3">I10/I8</f>
        <v>-0.5161290322580645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11</v>
      </c>
      <c r="D12" s="116">
        <f t="shared" ref="D12:I12" si="4">D10+C12</f>
        <v>14</v>
      </c>
      <c r="E12" s="116">
        <f t="shared" si="4"/>
        <v>39</v>
      </c>
      <c r="F12" s="116">
        <f t="shared" si="4"/>
        <v>51</v>
      </c>
      <c r="G12" s="116">
        <f t="shared" si="4"/>
        <v>69</v>
      </c>
      <c r="H12" s="116">
        <f t="shared" si="4"/>
        <v>45</v>
      </c>
      <c r="I12" s="116">
        <f t="shared" si="4"/>
        <v>29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0.5</v>
      </c>
      <c r="D13" s="113">
        <f>(D12)/SUM($C8:D8)</f>
        <v>0.27450980392156865</v>
      </c>
      <c r="E13" s="113">
        <f>(E12)/SUM($C8:E8)</f>
        <v>0.48148148148148145</v>
      </c>
      <c r="F13" s="113">
        <f>(F12)/SUM($C8:F8)</f>
        <v>0.41803278688524592</v>
      </c>
      <c r="G13" s="113">
        <f>(G12)/SUM($C8:G8)</f>
        <v>0.46621621621621623</v>
      </c>
      <c r="H13" s="113">
        <f>(H12)/SUM($C8:H8)</f>
        <v>0.23936170212765959</v>
      </c>
      <c r="I13" s="113">
        <f>(I12)/SUM($C8:I8)</f>
        <v>0.13242009132420091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ht="15" customHeight="1" x14ac:dyDescent="0.25">
      <c r="A16" s="72">
        <v>2014</v>
      </c>
      <c r="C16" s="114">
        <v>29</v>
      </c>
      <c r="D16" s="114">
        <v>0</v>
      </c>
      <c r="E16" s="114">
        <v>0</v>
      </c>
      <c r="F16" s="114">
        <v>22</v>
      </c>
      <c r="G16" s="114">
        <v>0</v>
      </c>
      <c r="H16" s="114">
        <v>0</v>
      </c>
      <c r="I16" s="114">
        <v>10</v>
      </c>
      <c r="J16" s="114">
        <v>0</v>
      </c>
      <c r="K16" s="114">
        <v>30</v>
      </c>
      <c r="L16" s="114">
        <v>17</v>
      </c>
      <c r="M16" s="114">
        <v>20</v>
      </c>
      <c r="N16" s="114">
        <v>14</v>
      </c>
      <c r="O16" s="86">
        <f>SUM(C16:I16)</f>
        <v>61</v>
      </c>
      <c r="Q16" s="84">
        <f>SUM(C16:N16)</f>
        <v>142</v>
      </c>
    </row>
    <row r="17" spans="1:18" ht="15" customHeight="1" x14ac:dyDescent="0.25">
      <c r="A17" s="72">
        <v>2015</v>
      </c>
      <c r="C17" s="114">
        <v>22</v>
      </c>
      <c r="D17" s="114">
        <v>19</v>
      </c>
      <c r="E17" s="114">
        <v>11</v>
      </c>
      <c r="F17" s="114">
        <v>25</v>
      </c>
      <c r="G17" s="114">
        <v>7</v>
      </c>
      <c r="H17" s="114">
        <v>15</v>
      </c>
      <c r="I17" s="114">
        <v>0</v>
      </c>
      <c r="J17" s="114"/>
      <c r="K17" s="114"/>
      <c r="L17" s="114"/>
      <c r="M17" s="114"/>
      <c r="N17" s="114"/>
      <c r="O17" s="86">
        <f>SUM(C17:N17)</f>
        <v>99</v>
      </c>
      <c r="Q17" s="84">
        <f>SUM(C17:N17)</f>
        <v>99</v>
      </c>
    </row>
    <row r="18" spans="1:18" s="85" customFormat="1" ht="15" customHeight="1" x14ac:dyDescent="0.25">
      <c r="A18" s="79" t="s">
        <v>13</v>
      </c>
      <c r="B18" s="80"/>
      <c r="C18" s="45">
        <f t="shared" ref="C18" si="5">(C17-C16)</f>
        <v>-7</v>
      </c>
      <c r="D18" s="30">
        <f t="shared" ref="D18:I18" si="6">(D17-D16)</f>
        <v>19</v>
      </c>
      <c r="E18" s="30">
        <f t="shared" si="6"/>
        <v>11</v>
      </c>
      <c r="F18" s="30">
        <f t="shared" si="6"/>
        <v>3</v>
      </c>
      <c r="G18" s="30">
        <f t="shared" si="6"/>
        <v>7</v>
      </c>
      <c r="H18" s="30">
        <f t="shared" si="6"/>
        <v>15</v>
      </c>
      <c r="I18" s="30">
        <f t="shared" si="6"/>
        <v>-10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-0.2413793103448276</v>
      </c>
      <c r="D19" s="112" t="e">
        <f t="shared" si="7"/>
        <v>#DIV/0!</v>
      </c>
      <c r="E19" s="112" t="e">
        <f t="shared" si="7"/>
        <v>#DIV/0!</v>
      </c>
      <c r="F19" s="112">
        <f t="shared" si="7"/>
        <v>0.13636363636363635</v>
      </c>
      <c r="G19" s="112" t="e">
        <f t="shared" si="7"/>
        <v>#DIV/0!</v>
      </c>
      <c r="H19" s="112" t="e">
        <f t="shared" si="7"/>
        <v>#DIV/0!</v>
      </c>
      <c r="I19" s="112">
        <f t="shared" ref="I19" si="8">I18/I16</f>
        <v>-1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-7</v>
      </c>
      <c r="D20" s="116">
        <f t="shared" ref="D20:I20" si="9">D18+C20</f>
        <v>12</v>
      </c>
      <c r="E20" s="116">
        <f t="shared" si="9"/>
        <v>23</v>
      </c>
      <c r="F20" s="116">
        <f t="shared" si="9"/>
        <v>26</v>
      </c>
      <c r="G20" s="116">
        <f t="shared" si="9"/>
        <v>33</v>
      </c>
      <c r="H20" s="116">
        <f t="shared" si="9"/>
        <v>48</v>
      </c>
      <c r="I20" s="116">
        <f t="shared" si="9"/>
        <v>38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-0.2413793103448276</v>
      </c>
      <c r="D21" s="113">
        <f>(D20)/SUM($C16:D16)</f>
        <v>0.41379310344827586</v>
      </c>
      <c r="E21" s="113">
        <f>(E20)/SUM($C16:E16)</f>
        <v>0.7931034482758621</v>
      </c>
      <c r="F21" s="113">
        <f>(F20)/SUM($C16:F16)</f>
        <v>0.50980392156862742</v>
      </c>
      <c r="G21" s="113">
        <f>(G20)/SUM($C16:G16)</f>
        <v>0.6470588235294118</v>
      </c>
      <c r="H21" s="113">
        <f>(H20)/SUM($C16:H16)</f>
        <v>0.94117647058823528</v>
      </c>
      <c r="I21" s="113">
        <f>(I20)/SUM($C16:I16)</f>
        <v>0.62295081967213117</v>
      </c>
      <c r="J21" s="113"/>
      <c r="K21" s="113"/>
      <c r="L21" s="113"/>
      <c r="M21" s="113"/>
      <c r="N21" s="113"/>
      <c r="O21" s="121"/>
    </row>
    <row r="22" spans="1:18" ht="7.5" customHeight="1" x14ac:dyDescent="0.25"/>
    <row r="23" spans="1:18" ht="15" customHeight="1" x14ac:dyDescent="0.25">
      <c r="A23" s="71" t="s">
        <v>18</v>
      </c>
    </row>
    <row r="24" spans="1:18" ht="15" customHeight="1" x14ac:dyDescent="0.25">
      <c r="A24" s="72">
        <v>2014</v>
      </c>
      <c r="C24" s="114">
        <v>0</v>
      </c>
      <c r="D24" s="114">
        <v>20</v>
      </c>
      <c r="E24" s="114">
        <v>0</v>
      </c>
      <c r="F24" s="114">
        <v>0</v>
      </c>
      <c r="G24" s="114">
        <v>18</v>
      </c>
      <c r="H24" s="114">
        <v>0</v>
      </c>
      <c r="I24" s="114">
        <v>0</v>
      </c>
      <c r="J24" s="114">
        <v>0</v>
      </c>
      <c r="K24" s="114">
        <v>17</v>
      </c>
      <c r="L24" s="114">
        <v>22</v>
      </c>
      <c r="M24" s="114">
        <v>16</v>
      </c>
      <c r="N24" s="114">
        <v>0</v>
      </c>
      <c r="O24" s="86">
        <f>SUM(C24:I24)</f>
        <v>38</v>
      </c>
      <c r="Q24" s="84">
        <f>SUM(C24:N24)</f>
        <v>93</v>
      </c>
    </row>
    <row r="25" spans="1:18" ht="15" customHeight="1" x14ac:dyDescent="0.25">
      <c r="A25" s="72">
        <v>2015</v>
      </c>
      <c r="C25" s="114">
        <v>5</v>
      </c>
      <c r="D25" s="114">
        <v>5</v>
      </c>
      <c r="E25" s="114">
        <v>26</v>
      </c>
      <c r="F25" s="114">
        <v>9</v>
      </c>
      <c r="G25" s="114">
        <v>5</v>
      </c>
      <c r="H25" s="114">
        <v>0</v>
      </c>
      <c r="I25" s="114">
        <v>0</v>
      </c>
      <c r="J25" s="114"/>
      <c r="K25" s="114"/>
      <c r="L25" s="114"/>
      <c r="M25" s="114"/>
      <c r="N25" s="114"/>
      <c r="O25" s="86">
        <f>SUM(C25:N25)</f>
        <v>50</v>
      </c>
      <c r="Q25" s="84">
        <f>SUM(C25:N25)</f>
        <v>50</v>
      </c>
    </row>
    <row r="26" spans="1:18" s="85" customFormat="1" ht="15" customHeight="1" x14ac:dyDescent="0.25">
      <c r="A26" s="79" t="s">
        <v>13</v>
      </c>
      <c r="B26" s="80"/>
      <c r="C26" s="45">
        <f t="shared" ref="C26" si="10">(C25-C24)</f>
        <v>5</v>
      </c>
      <c r="D26" s="30">
        <f t="shared" ref="D26:I26" si="11">(D25-D24)</f>
        <v>-15</v>
      </c>
      <c r="E26" s="30">
        <f t="shared" si="11"/>
        <v>26</v>
      </c>
      <c r="F26" s="30">
        <f t="shared" si="11"/>
        <v>9</v>
      </c>
      <c r="G26" s="30">
        <f t="shared" si="11"/>
        <v>-13</v>
      </c>
      <c r="H26" s="30">
        <f t="shared" si="11"/>
        <v>0</v>
      </c>
      <c r="I26" s="30">
        <f t="shared" si="11"/>
        <v>0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-0.75</v>
      </c>
      <c r="E27" s="112" t="e">
        <f t="shared" si="12"/>
        <v>#DIV/0!</v>
      </c>
      <c r="F27" s="112" t="e">
        <f t="shared" si="12"/>
        <v>#DIV/0!</v>
      </c>
      <c r="G27" s="112">
        <f t="shared" si="12"/>
        <v>-0.72222222222222221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5</v>
      </c>
      <c r="D28" s="116">
        <f t="shared" ref="D28:I28" si="14">D26+C28</f>
        <v>-10</v>
      </c>
      <c r="E28" s="116">
        <f t="shared" si="14"/>
        <v>16</v>
      </c>
      <c r="F28" s="116">
        <f t="shared" si="14"/>
        <v>25</v>
      </c>
      <c r="G28" s="116">
        <f t="shared" si="14"/>
        <v>12</v>
      </c>
      <c r="H28" s="116">
        <f t="shared" si="14"/>
        <v>12</v>
      </c>
      <c r="I28" s="116">
        <f t="shared" si="14"/>
        <v>12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-0.5</v>
      </c>
      <c r="E29" s="113">
        <f>(E28)/SUM($C24:E24)</f>
        <v>0.8</v>
      </c>
      <c r="F29" s="113">
        <f>(F28)/SUM($C24:F24)</f>
        <v>1.25</v>
      </c>
      <c r="G29" s="113">
        <f>(G28)/SUM($C24:G24)</f>
        <v>0.31578947368421051</v>
      </c>
      <c r="H29" s="113">
        <f>(H28)/SUM($C24:H24)</f>
        <v>0.31578947368421051</v>
      </c>
      <c r="I29" s="113">
        <f>(I28)/SUM($C24:I24)</f>
        <v>0.31578947368421051</v>
      </c>
      <c r="J29" s="113"/>
      <c r="K29" s="113"/>
      <c r="L29" s="113"/>
      <c r="M29" s="113"/>
      <c r="N29" s="113"/>
      <c r="O29" s="121"/>
    </row>
    <row r="30" spans="1:18" ht="7.5" customHeight="1" x14ac:dyDescent="0.25"/>
    <row r="31" spans="1:18" ht="15" customHeight="1" x14ac:dyDescent="0.25">
      <c r="A31" s="71" t="s">
        <v>19</v>
      </c>
    </row>
    <row r="32" spans="1:18" ht="15" customHeight="1" x14ac:dyDescent="0.25">
      <c r="A32" s="72">
        <v>2014</v>
      </c>
      <c r="C32" s="114">
        <v>18</v>
      </c>
      <c r="D32" s="114">
        <v>0</v>
      </c>
      <c r="E32" s="114">
        <v>9</v>
      </c>
      <c r="F32" s="114">
        <v>0</v>
      </c>
      <c r="G32" s="114">
        <v>0</v>
      </c>
      <c r="H32" s="114">
        <v>23</v>
      </c>
      <c r="I32" s="114">
        <v>0</v>
      </c>
      <c r="J32" s="114">
        <v>0</v>
      </c>
      <c r="K32" s="114">
        <v>0</v>
      </c>
      <c r="L32" s="114">
        <v>4</v>
      </c>
      <c r="M32" s="12">
        <v>0</v>
      </c>
      <c r="N32" s="114">
        <v>0</v>
      </c>
      <c r="O32" s="86">
        <f>SUM(C32:I32)</f>
        <v>50</v>
      </c>
      <c r="Q32" s="84">
        <f>SUM(C32:N32)</f>
        <v>54</v>
      </c>
    </row>
    <row r="33" spans="1:18" ht="15" customHeight="1" x14ac:dyDescent="0.25">
      <c r="A33" s="72">
        <v>2015</v>
      </c>
      <c r="C33" s="114">
        <v>9</v>
      </c>
      <c r="D33" s="114">
        <v>4</v>
      </c>
      <c r="E33" s="114">
        <v>5</v>
      </c>
      <c r="F33" s="114">
        <v>19</v>
      </c>
      <c r="G33" s="114">
        <v>3</v>
      </c>
      <c r="H33" s="114">
        <v>4</v>
      </c>
      <c r="I33" s="114">
        <v>0</v>
      </c>
      <c r="J33" s="114"/>
      <c r="K33" s="114"/>
      <c r="L33" s="114"/>
      <c r="M33" s="12"/>
      <c r="N33" s="114"/>
      <c r="O33" s="86">
        <f>SUM(C33:N33)</f>
        <v>44</v>
      </c>
      <c r="Q33" s="84">
        <f>SUM(C33:N33)</f>
        <v>44</v>
      </c>
    </row>
    <row r="34" spans="1:18" s="85" customFormat="1" ht="15" customHeight="1" x14ac:dyDescent="0.25">
      <c r="A34" s="79" t="s">
        <v>13</v>
      </c>
      <c r="B34" s="80"/>
      <c r="C34" s="45">
        <f t="shared" ref="C34" si="15">(C33-C32)</f>
        <v>-9</v>
      </c>
      <c r="D34" s="30">
        <f t="shared" ref="D34:I34" si="16">(D33-D32)</f>
        <v>4</v>
      </c>
      <c r="E34" s="30">
        <f t="shared" si="16"/>
        <v>-4</v>
      </c>
      <c r="F34" s="30">
        <f t="shared" si="16"/>
        <v>19</v>
      </c>
      <c r="G34" s="30">
        <f t="shared" si="16"/>
        <v>3</v>
      </c>
      <c r="H34" s="30">
        <f t="shared" si="16"/>
        <v>-19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>
        <f t="shared" ref="C35:H35" si="17">C34/C32</f>
        <v>-0.5</v>
      </c>
      <c r="D35" s="112" t="e">
        <f t="shared" si="17"/>
        <v>#DIV/0!</v>
      </c>
      <c r="E35" s="112">
        <f t="shared" si="17"/>
        <v>-0.44444444444444442</v>
      </c>
      <c r="F35" s="112" t="e">
        <f t="shared" si="17"/>
        <v>#DIV/0!</v>
      </c>
      <c r="G35" s="112" t="e">
        <f t="shared" si="17"/>
        <v>#DIV/0!</v>
      </c>
      <c r="H35" s="112">
        <f t="shared" si="17"/>
        <v>-0.82608695652173914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-9</v>
      </c>
      <c r="D36" s="116">
        <f t="shared" ref="D36:I36" si="19">D34+C36</f>
        <v>-5</v>
      </c>
      <c r="E36" s="116">
        <f t="shared" si="19"/>
        <v>-9</v>
      </c>
      <c r="F36" s="116">
        <f t="shared" si="19"/>
        <v>10</v>
      </c>
      <c r="G36" s="116">
        <f t="shared" si="19"/>
        <v>13</v>
      </c>
      <c r="H36" s="116">
        <f t="shared" si="19"/>
        <v>-6</v>
      </c>
      <c r="I36" s="116">
        <f t="shared" si="19"/>
        <v>-6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>
        <f>C36/C32</f>
        <v>-0.5</v>
      </c>
      <c r="D37" s="113">
        <f>(D36)/SUM($C32:D32)</f>
        <v>-0.27777777777777779</v>
      </c>
      <c r="E37" s="113">
        <f>(E36)/SUM($C32:E32)</f>
        <v>-0.33333333333333331</v>
      </c>
      <c r="F37" s="113">
        <f>(F36)/SUM($C32:F32)</f>
        <v>0.37037037037037035</v>
      </c>
      <c r="G37" s="113">
        <f>(G36)/SUM($C32:G32)</f>
        <v>0.48148148148148145</v>
      </c>
      <c r="H37" s="113">
        <f>(H36)/SUM($C32:H32)</f>
        <v>-0.12</v>
      </c>
      <c r="I37" s="113">
        <f>(I36)/SUM($C32:I32)</f>
        <v>-0.12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ht="15" customHeight="1" x14ac:dyDescent="0.25">
      <c r="A40" s="72">
        <v>2014</v>
      </c>
      <c r="C40" s="114">
        <v>3</v>
      </c>
      <c r="D40" s="114">
        <v>0</v>
      </c>
      <c r="E40" s="114">
        <v>3</v>
      </c>
      <c r="F40" s="114">
        <v>0</v>
      </c>
      <c r="G40" s="114">
        <v>6</v>
      </c>
      <c r="H40" s="114">
        <v>11</v>
      </c>
      <c r="I40" s="114">
        <v>0</v>
      </c>
      <c r="J40" s="114">
        <v>0</v>
      </c>
      <c r="K40" s="114">
        <v>0</v>
      </c>
      <c r="L40" s="114">
        <v>14</v>
      </c>
      <c r="M40" s="12">
        <v>0</v>
      </c>
      <c r="N40" s="114">
        <v>2</v>
      </c>
      <c r="O40" s="86">
        <f>SUM(C40:I40)</f>
        <v>23</v>
      </c>
      <c r="Q40" s="84">
        <f>SUM(C40:N40)</f>
        <v>39</v>
      </c>
    </row>
    <row r="41" spans="1:18" ht="15" customHeight="1" x14ac:dyDescent="0.25">
      <c r="A41" s="72">
        <v>2015</v>
      </c>
      <c r="C41" s="114">
        <v>0</v>
      </c>
      <c r="D41" s="114">
        <v>0</v>
      </c>
      <c r="E41" s="114">
        <v>2</v>
      </c>
      <c r="F41" s="114">
        <v>14</v>
      </c>
      <c r="G41" s="114">
        <v>0</v>
      </c>
      <c r="H41" s="114">
        <v>0</v>
      </c>
      <c r="I41" s="114">
        <v>0</v>
      </c>
      <c r="J41" s="114"/>
      <c r="K41" s="114"/>
      <c r="L41" s="114"/>
      <c r="M41" s="12"/>
      <c r="N41" s="114"/>
      <c r="O41" s="86">
        <f>SUM(C41:N41)</f>
        <v>16</v>
      </c>
      <c r="Q41" s="84">
        <f>SUM(C41:N41)</f>
        <v>16</v>
      </c>
    </row>
    <row r="42" spans="1:18" s="85" customFormat="1" ht="15" customHeight="1" x14ac:dyDescent="0.25">
      <c r="A42" s="79" t="s">
        <v>13</v>
      </c>
      <c r="B42" s="80"/>
      <c r="C42" s="45">
        <f t="shared" ref="C42" si="20">(C41-C40)</f>
        <v>-3</v>
      </c>
      <c r="D42" s="30">
        <f t="shared" ref="D42:I42" si="21">(D41-D40)</f>
        <v>0</v>
      </c>
      <c r="E42" s="30">
        <f t="shared" si="21"/>
        <v>-1</v>
      </c>
      <c r="F42" s="30">
        <f t="shared" si="21"/>
        <v>14</v>
      </c>
      <c r="G42" s="30">
        <f t="shared" si="21"/>
        <v>-6</v>
      </c>
      <c r="H42" s="30">
        <f t="shared" si="21"/>
        <v>-11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>
        <f t="shared" ref="C43:H43" si="22">C42/C40</f>
        <v>-1</v>
      </c>
      <c r="D43" s="112" t="e">
        <f t="shared" si="22"/>
        <v>#DIV/0!</v>
      </c>
      <c r="E43" s="112">
        <f t="shared" si="22"/>
        <v>-0.33333333333333331</v>
      </c>
      <c r="F43" s="112" t="e">
        <f t="shared" si="22"/>
        <v>#DIV/0!</v>
      </c>
      <c r="G43" s="112">
        <f t="shared" si="22"/>
        <v>-1</v>
      </c>
      <c r="H43" s="112">
        <f t="shared" si="22"/>
        <v>-1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-3</v>
      </c>
      <c r="D44" s="116">
        <f t="shared" ref="D44:I44" si="24">D42+C44</f>
        <v>-3</v>
      </c>
      <c r="E44" s="116">
        <f t="shared" si="24"/>
        <v>-4</v>
      </c>
      <c r="F44" s="116">
        <f t="shared" si="24"/>
        <v>10</v>
      </c>
      <c r="G44" s="116">
        <f t="shared" si="24"/>
        <v>4</v>
      </c>
      <c r="H44" s="116">
        <f t="shared" si="24"/>
        <v>-7</v>
      </c>
      <c r="I44" s="116">
        <f t="shared" si="24"/>
        <v>-7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>
        <f>C44/C40</f>
        <v>-1</v>
      </c>
      <c r="D45" s="113">
        <f>(D44)/SUM($C40:D40)</f>
        <v>-1</v>
      </c>
      <c r="E45" s="113">
        <f>(E44)/SUM($C40:E40)</f>
        <v>-0.66666666666666663</v>
      </c>
      <c r="F45" s="113">
        <f>(F44)/SUM($C40:F40)</f>
        <v>1.6666666666666667</v>
      </c>
      <c r="G45" s="113">
        <f>(G44)/SUM($C40:G40)</f>
        <v>0.33333333333333331</v>
      </c>
      <c r="H45" s="113">
        <f>(H44)/SUM($C40:H40)</f>
        <v>-0.30434782608695654</v>
      </c>
      <c r="I45" s="113">
        <f>(I44)/SUM($C40:I40)</f>
        <v>-0.30434782608695654</v>
      </c>
      <c r="J45" s="113"/>
      <c r="K45" s="113"/>
      <c r="L45" s="113"/>
      <c r="M45" s="113"/>
      <c r="N45" s="113"/>
      <c r="O45" s="121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72">
        <v>2014</v>
      </c>
      <c r="C48" s="84">
        <v>19</v>
      </c>
      <c r="D48" s="84">
        <v>5</v>
      </c>
      <c r="E48" s="84">
        <v>5</v>
      </c>
      <c r="F48" s="84">
        <v>7</v>
      </c>
      <c r="G48" s="10">
        <v>14</v>
      </c>
      <c r="H48" s="10">
        <v>11</v>
      </c>
      <c r="I48" s="10">
        <v>10</v>
      </c>
      <c r="J48" s="84">
        <v>17</v>
      </c>
      <c r="K48" s="10">
        <v>6</v>
      </c>
      <c r="L48" s="84">
        <v>6</v>
      </c>
      <c r="M48" s="10">
        <v>17</v>
      </c>
      <c r="N48" s="84">
        <v>6</v>
      </c>
      <c r="O48" s="86">
        <f>SUM(C48:I48)</f>
        <v>71</v>
      </c>
      <c r="Q48" s="84">
        <f>SUM(C48:N48)</f>
        <v>123</v>
      </c>
    </row>
    <row r="49" spans="1:18" ht="15" customHeight="1" x14ac:dyDescent="0.25">
      <c r="A49" s="72">
        <v>2015</v>
      </c>
      <c r="C49" s="84">
        <v>10</v>
      </c>
      <c r="D49" s="10">
        <v>25</v>
      </c>
      <c r="E49" s="10">
        <v>18</v>
      </c>
      <c r="F49" s="84">
        <v>18</v>
      </c>
      <c r="G49" s="10">
        <v>8</v>
      </c>
      <c r="H49" s="10">
        <v>4</v>
      </c>
      <c r="I49" s="10">
        <v>9</v>
      </c>
      <c r="J49" s="84"/>
      <c r="K49" s="10"/>
      <c r="L49" s="84"/>
      <c r="M49" s="10"/>
      <c r="N49" s="84"/>
      <c r="O49" s="86">
        <f>SUM(C49:N49)</f>
        <v>92</v>
      </c>
      <c r="Q49" s="84">
        <f>SUM(C49:N49)</f>
        <v>92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-9</v>
      </c>
      <c r="D50" s="30">
        <f t="shared" ref="D50:I50" si="26">(D49-D48)</f>
        <v>20</v>
      </c>
      <c r="E50" s="30">
        <f t="shared" si="26"/>
        <v>13</v>
      </c>
      <c r="F50" s="30">
        <f t="shared" si="26"/>
        <v>11</v>
      </c>
      <c r="G50" s="30">
        <f t="shared" si="26"/>
        <v>-6</v>
      </c>
      <c r="H50" s="30">
        <f t="shared" si="26"/>
        <v>-7</v>
      </c>
      <c r="I50" s="30">
        <f t="shared" si="26"/>
        <v>-1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>
        <f t="shared" ref="C51:H51" si="27">C50/C48</f>
        <v>-0.47368421052631576</v>
      </c>
      <c r="D51" s="112">
        <f t="shared" si="27"/>
        <v>4</v>
      </c>
      <c r="E51" s="112">
        <f t="shared" si="27"/>
        <v>2.6</v>
      </c>
      <c r="F51" s="112">
        <f t="shared" si="27"/>
        <v>1.5714285714285714</v>
      </c>
      <c r="G51" s="112">
        <f t="shared" si="27"/>
        <v>-0.42857142857142855</v>
      </c>
      <c r="H51" s="112">
        <f t="shared" si="27"/>
        <v>-0.63636363636363635</v>
      </c>
      <c r="I51" s="112">
        <f t="shared" ref="I51" si="28">I50/I48</f>
        <v>-0.1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-9</v>
      </c>
      <c r="D52" s="116">
        <f t="shared" ref="D52:I52" si="29">D50+C52</f>
        <v>11</v>
      </c>
      <c r="E52" s="116">
        <f t="shared" si="29"/>
        <v>24</v>
      </c>
      <c r="F52" s="116">
        <f t="shared" si="29"/>
        <v>35</v>
      </c>
      <c r="G52" s="116">
        <f t="shared" si="29"/>
        <v>29</v>
      </c>
      <c r="H52" s="116">
        <f t="shared" si="29"/>
        <v>22</v>
      </c>
      <c r="I52" s="116">
        <f t="shared" si="29"/>
        <v>21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>
        <f>C52/C48</f>
        <v>-0.47368421052631576</v>
      </c>
      <c r="D53" s="113">
        <f>(D52)/SUM($C48:D48)</f>
        <v>0.45833333333333331</v>
      </c>
      <c r="E53" s="113">
        <f>(E52)/SUM($C48:E48)</f>
        <v>0.82758620689655171</v>
      </c>
      <c r="F53" s="113">
        <f>(F52)/SUM($C48:F48)</f>
        <v>0.97222222222222221</v>
      </c>
      <c r="G53" s="113">
        <f>(G52)/SUM($C48:G48)</f>
        <v>0.57999999999999996</v>
      </c>
      <c r="H53" s="113">
        <f>(H52)/SUM($C48:H48)</f>
        <v>0.36065573770491804</v>
      </c>
      <c r="I53" s="113">
        <f>(I52)/SUM($C48:I48)</f>
        <v>0.29577464788732394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</row>
    <row r="56" spans="1:18" ht="15" customHeight="1" x14ac:dyDescent="0.25">
      <c r="A56" s="72">
        <v>2014</v>
      </c>
      <c r="C56" s="114">
        <v>93</v>
      </c>
      <c r="D56" s="114">
        <v>97.75</v>
      </c>
      <c r="E56" s="114">
        <v>112.66666666666667</v>
      </c>
      <c r="F56" s="114">
        <v>132</v>
      </c>
      <c r="G56" s="114">
        <v>0</v>
      </c>
      <c r="H56" s="114">
        <v>0</v>
      </c>
      <c r="I56" s="114">
        <v>0</v>
      </c>
      <c r="J56" s="114">
        <v>0</v>
      </c>
      <c r="K56" s="114">
        <v>88</v>
      </c>
      <c r="L56" s="12">
        <v>93</v>
      </c>
      <c r="M56" s="12">
        <v>87</v>
      </c>
      <c r="N56" s="114">
        <v>73</v>
      </c>
      <c r="O56" s="11">
        <f>AVERAGE(C56:F56)</f>
        <v>108.85416666666667</v>
      </c>
      <c r="Q56" s="129"/>
      <c r="R56" s="130"/>
    </row>
    <row r="57" spans="1:18" ht="15" customHeight="1" x14ac:dyDescent="0.25">
      <c r="A57" s="72">
        <v>2015</v>
      </c>
      <c r="C57" s="114">
        <v>87</v>
      </c>
      <c r="D57" s="114">
        <v>73</v>
      </c>
      <c r="E57" s="114">
        <v>79</v>
      </c>
      <c r="F57" s="114">
        <v>80</v>
      </c>
      <c r="G57" s="114">
        <v>0</v>
      </c>
      <c r="H57" s="114">
        <v>0</v>
      </c>
      <c r="I57" s="114">
        <v>0</v>
      </c>
      <c r="J57" s="114">
        <v>0</v>
      </c>
      <c r="K57" s="114"/>
      <c r="L57" s="12"/>
      <c r="M57" s="12"/>
      <c r="N57" s="114"/>
      <c r="O57" s="11">
        <f>AVERAGE(C57:F57,K57:N57)</f>
        <v>79.75</v>
      </c>
      <c r="Q57" s="129"/>
      <c r="R57" s="130"/>
    </row>
    <row r="58" spans="1:18" s="85" customFormat="1" ht="15" customHeight="1" x14ac:dyDescent="0.25">
      <c r="A58" s="79" t="s">
        <v>13</v>
      </c>
      <c r="B58" s="80"/>
      <c r="C58" s="45">
        <f t="shared" ref="C58" si="30">(C57-C56)</f>
        <v>-6</v>
      </c>
      <c r="D58" s="30">
        <f t="shared" ref="D58:I58" si="31">(D57-D56)</f>
        <v>-24.75</v>
      </c>
      <c r="E58" s="30">
        <f t="shared" si="31"/>
        <v>-33.666666666666671</v>
      </c>
      <c r="F58" s="30">
        <f t="shared" si="31"/>
        <v>-52</v>
      </c>
      <c r="G58" s="30">
        <f t="shared" si="31"/>
        <v>0</v>
      </c>
      <c r="H58" s="30">
        <f t="shared" si="31"/>
        <v>0</v>
      </c>
      <c r="I58" s="30">
        <f t="shared" si="31"/>
        <v>0</v>
      </c>
      <c r="J58" s="30"/>
      <c r="K58" s="30"/>
      <c r="L58" s="30"/>
      <c r="M58" s="30"/>
      <c r="N58" s="30"/>
      <c r="O58" s="77"/>
      <c r="Q58" s="131"/>
      <c r="R58" s="132"/>
    </row>
    <row r="59" spans="1:18" ht="15" customHeight="1" x14ac:dyDescent="0.25">
      <c r="A59" s="72" t="s">
        <v>14</v>
      </c>
      <c r="B59" s="70"/>
      <c r="C59" s="112">
        <f t="shared" ref="C59:H59" si="32">C58/C56</f>
        <v>-6.4516129032258063E-2</v>
      </c>
      <c r="D59" s="112">
        <f t="shared" si="32"/>
        <v>-0.25319693094629159</v>
      </c>
      <c r="E59" s="112">
        <f t="shared" si="32"/>
        <v>-0.29881656804733731</v>
      </c>
      <c r="F59" s="112">
        <f t="shared" si="32"/>
        <v>-0.39393939393939392</v>
      </c>
      <c r="G59" s="112" t="e">
        <f t="shared" si="32"/>
        <v>#DIV/0!</v>
      </c>
      <c r="H59" s="112" t="e">
        <f t="shared" si="32"/>
        <v>#DIV/0!</v>
      </c>
      <c r="I59" s="112" t="e">
        <f t="shared" ref="I59" si="33">I58/I56</f>
        <v>#DIV/0!</v>
      </c>
      <c r="J59" s="112"/>
      <c r="K59" s="112"/>
      <c r="L59" s="112"/>
      <c r="M59" s="112"/>
      <c r="N59" s="112"/>
      <c r="O59" s="73"/>
      <c r="Q59" s="88"/>
      <c r="R59" s="130"/>
    </row>
    <row r="60" spans="1:18" s="85" customFormat="1" ht="15" customHeight="1" x14ac:dyDescent="0.25">
      <c r="A60" s="79" t="s">
        <v>15</v>
      </c>
      <c r="C60" s="78">
        <f>C58</f>
        <v>-6</v>
      </c>
      <c r="D60" s="116">
        <f t="shared" ref="D60:I60" si="34">D58+C60</f>
        <v>-30.75</v>
      </c>
      <c r="E60" s="116">
        <f t="shared" si="34"/>
        <v>-64.416666666666671</v>
      </c>
      <c r="F60" s="116">
        <f t="shared" si="34"/>
        <v>-116.41666666666667</v>
      </c>
      <c r="G60" s="116">
        <f t="shared" si="34"/>
        <v>-116.41666666666667</v>
      </c>
      <c r="H60" s="116">
        <f t="shared" si="34"/>
        <v>-116.41666666666667</v>
      </c>
      <c r="I60" s="116">
        <f t="shared" si="34"/>
        <v>-116.41666666666667</v>
      </c>
      <c r="J60" s="116"/>
      <c r="K60" s="116"/>
      <c r="L60" s="116"/>
      <c r="M60" s="116"/>
      <c r="N60" s="116"/>
      <c r="O60" s="78"/>
      <c r="Q60" s="131"/>
      <c r="R60" s="132"/>
    </row>
    <row r="61" spans="1:18" ht="15" customHeight="1" x14ac:dyDescent="0.25">
      <c r="A61" s="72" t="s">
        <v>16</v>
      </c>
      <c r="C61" s="113">
        <f>C60/C56</f>
        <v>-6.4516129032258063E-2</v>
      </c>
      <c r="D61" s="113">
        <f>(D60)/SUM($C56:D56)</f>
        <v>-0.16120576671035386</v>
      </c>
      <c r="E61" s="113">
        <f>(E60)/SUM($C56:E56)</f>
        <v>-0.21230431200219721</v>
      </c>
      <c r="F61" s="113">
        <f>(F60)/SUM($C56:F56)</f>
        <v>-0.26736842105263159</v>
      </c>
      <c r="G61" s="113">
        <f>(G60)/SUM($C56:G56)</f>
        <v>-0.26736842105263159</v>
      </c>
      <c r="H61" s="113">
        <f>(H60)/SUM($C56:H56)</f>
        <v>-0.26736842105263159</v>
      </c>
      <c r="I61" s="113">
        <f>(I60)/SUM($C56:I56)</f>
        <v>-0.26736842105263159</v>
      </c>
      <c r="J61" s="113"/>
      <c r="K61" s="113"/>
      <c r="L61" s="113"/>
      <c r="M61" s="113"/>
      <c r="N61" s="113"/>
      <c r="O61" s="122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23</v>
      </c>
      <c r="Q63" s="88"/>
      <c r="R63" s="130"/>
    </row>
    <row r="64" spans="1:18" ht="15" customHeight="1" x14ac:dyDescent="0.25">
      <c r="A64" s="72">
        <v>2014</v>
      </c>
      <c r="C64" s="114">
        <v>38.5</v>
      </c>
      <c r="D64" s="114">
        <v>33.333333333333336</v>
      </c>
      <c r="E64" s="114">
        <v>40.25</v>
      </c>
      <c r="F64" s="114">
        <v>30</v>
      </c>
      <c r="G64" s="114">
        <v>35</v>
      </c>
      <c r="H64" s="114">
        <v>25.33</v>
      </c>
      <c r="I64" s="114">
        <v>26</v>
      </c>
      <c r="J64" s="114">
        <v>35</v>
      </c>
      <c r="K64" s="114">
        <v>53</v>
      </c>
      <c r="L64" s="12">
        <v>52</v>
      </c>
      <c r="M64" s="12">
        <v>48</v>
      </c>
      <c r="N64" s="114">
        <v>33</v>
      </c>
      <c r="O64" s="11">
        <f>AVERAGE(C64:I64)</f>
        <v>32.630476190476195</v>
      </c>
      <c r="Q64" s="129"/>
      <c r="R64" s="130"/>
    </row>
    <row r="65" spans="1:18" ht="15" customHeight="1" x14ac:dyDescent="0.25">
      <c r="A65" s="72">
        <v>2015</v>
      </c>
      <c r="C65" s="114">
        <v>40</v>
      </c>
      <c r="D65" s="12">
        <v>37</v>
      </c>
      <c r="E65" s="12">
        <v>37</v>
      </c>
      <c r="F65" s="114">
        <v>46</v>
      </c>
      <c r="G65" s="12">
        <v>42</v>
      </c>
      <c r="H65" s="114">
        <v>34</v>
      </c>
      <c r="I65" s="114">
        <v>29</v>
      </c>
      <c r="J65" s="114"/>
      <c r="K65" s="114"/>
      <c r="L65" s="12"/>
      <c r="M65" s="12"/>
      <c r="N65" s="114"/>
      <c r="O65" s="86">
        <f>AVERAGE(C65:N65)</f>
        <v>37.857142857142854</v>
      </c>
      <c r="Q65" s="129"/>
      <c r="R65" s="130"/>
    </row>
    <row r="66" spans="1:18" s="85" customFormat="1" ht="15" customHeight="1" x14ac:dyDescent="0.25">
      <c r="A66" s="79" t="s">
        <v>13</v>
      </c>
      <c r="B66" s="80"/>
      <c r="C66" s="45">
        <f t="shared" ref="C66" si="35">(C65-C64)</f>
        <v>1.5</v>
      </c>
      <c r="D66" s="30">
        <f t="shared" ref="D66:I66" si="36">(D65-D64)</f>
        <v>3.6666666666666643</v>
      </c>
      <c r="E66" s="30">
        <f t="shared" si="36"/>
        <v>-3.25</v>
      </c>
      <c r="F66" s="30">
        <f t="shared" si="36"/>
        <v>16</v>
      </c>
      <c r="G66" s="30">
        <f t="shared" si="36"/>
        <v>7</v>
      </c>
      <c r="H66" s="30">
        <f t="shared" si="36"/>
        <v>8.6700000000000017</v>
      </c>
      <c r="I66" s="30">
        <f t="shared" si="36"/>
        <v>3</v>
      </c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>
        <f t="shared" ref="C67:H67" si="37">C66/C64</f>
        <v>3.896103896103896E-2</v>
      </c>
      <c r="D67" s="112">
        <f t="shared" si="37"/>
        <v>0.10999999999999992</v>
      </c>
      <c r="E67" s="112">
        <f t="shared" si="37"/>
        <v>-8.0745341614906832E-2</v>
      </c>
      <c r="F67" s="112">
        <f t="shared" si="37"/>
        <v>0.53333333333333333</v>
      </c>
      <c r="G67" s="112">
        <f t="shared" si="37"/>
        <v>0.2</v>
      </c>
      <c r="H67" s="112">
        <f t="shared" si="37"/>
        <v>0.34228187919463099</v>
      </c>
      <c r="I67" s="112">
        <f t="shared" ref="I67" si="38">I66/I64</f>
        <v>0.11538461538461539</v>
      </c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>
        <f>C66</f>
        <v>1.5</v>
      </c>
      <c r="D68" s="116">
        <f t="shared" ref="D68:I68" si="39">D66+C68</f>
        <v>5.1666666666666643</v>
      </c>
      <c r="E68" s="116">
        <f t="shared" si="39"/>
        <v>1.9166666666666643</v>
      </c>
      <c r="F68" s="116">
        <f t="shared" si="39"/>
        <v>17.916666666666664</v>
      </c>
      <c r="G68" s="116">
        <f t="shared" si="39"/>
        <v>24.916666666666664</v>
      </c>
      <c r="H68" s="116">
        <f t="shared" si="39"/>
        <v>33.586666666666666</v>
      </c>
      <c r="I68" s="116">
        <f t="shared" si="39"/>
        <v>36.586666666666666</v>
      </c>
      <c r="J68" s="116"/>
      <c r="K68" s="116"/>
      <c r="L68" s="116"/>
      <c r="M68" s="116"/>
      <c r="N68" s="116"/>
      <c r="O68" s="78"/>
      <c r="Q68" s="131"/>
      <c r="R68" s="132"/>
    </row>
    <row r="69" spans="1:18" ht="15" customHeight="1" x14ac:dyDescent="0.25">
      <c r="A69" s="72" t="s">
        <v>16</v>
      </c>
      <c r="C69" s="113">
        <f>C68/C64</f>
        <v>3.896103896103896E-2</v>
      </c>
      <c r="D69" s="113">
        <f>(D68)/SUM($C64:D64)</f>
        <v>7.1925754060324781E-2</v>
      </c>
      <c r="E69" s="113">
        <f>(E68)/SUM($C64:E64)</f>
        <v>1.7100371747211872E-2</v>
      </c>
      <c r="F69" s="113">
        <f>(F68)/SUM($C64:F64)</f>
        <v>0.12609970674486801</v>
      </c>
      <c r="G69" s="113">
        <f>(G68)/SUM($C64:G64)</f>
        <v>0.14070588235294115</v>
      </c>
      <c r="H69" s="113">
        <f>(H68)/SUM($C64:H64)</f>
        <v>0.1659310980831302</v>
      </c>
      <c r="I69" s="113">
        <f>(I68)/SUM($C64:I64)</f>
        <v>0.16017745607378434</v>
      </c>
      <c r="J69" s="113"/>
      <c r="K69" s="113"/>
      <c r="L69" s="113"/>
      <c r="M69" s="113"/>
      <c r="N69" s="113"/>
      <c r="O69" s="121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24</v>
      </c>
      <c r="Q71" s="88"/>
      <c r="R71" s="130"/>
    </row>
    <row r="72" spans="1:18" ht="15" customHeight="1" x14ac:dyDescent="0.25">
      <c r="A72" s="72">
        <v>2014</v>
      </c>
      <c r="C72" s="114">
        <v>41.666666666666664</v>
      </c>
      <c r="D72" s="114">
        <v>37.5</v>
      </c>
      <c r="E72" s="114">
        <v>35</v>
      </c>
      <c r="F72" s="114">
        <v>34</v>
      </c>
      <c r="G72" s="114">
        <v>42</v>
      </c>
      <c r="H72" s="114">
        <v>21</v>
      </c>
      <c r="I72" s="114">
        <v>29</v>
      </c>
      <c r="J72" s="114">
        <v>30</v>
      </c>
      <c r="K72" s="114">
        <v>45</v>
      </c>
      <c r="L72" s="12">
        <v>52</v>
      </c>
      <c r="M72" s="12">
        <v>44</v>
      </c>
      <c r="N72" s="114">
        <v>26</v>
      </c>
      <c r="O72" s="11">
        <f>AVERAGE(C72:I72)</f>
        <v>34.30952380952381</v>
      </c>
      <c r="Q72" s="129"/>
      <c r="R72" s="130"/>
    </row>
    <row r="73" spans="1:18" ht="15" customHeight="1" x14ac:dyDescent="0.25">
      <c r="A73" s="72">
        <v>2015</v>
      </c>
      <c r="C73" s="114">
        <v>38</v>
      </c>
      <c r="D73" s="12">
        <v>44</v>
      </c>
      <c r="E73" s="12">
        <v>41</v>
      </c>
      <c r="F73" s="114">
        <v>48</v>
      </c>
      <c r="G73" s="12">
        <v>39</v>
      </c>
      <c r="H73" s="114">
        <v>45</v>
      </c>
      <c r="I73" s="114">
        <v>46</v>
      </c>
      <c r="J73" s="114"/>
      <c r="K73" s="114"/>
      <c r="L73" s="12"/>
      <c r="M73" s="12"/>
      <c r="N73" s="114"/>
      <c r="O73" s="86">
        <f>AVERAGE(C73:N73)</f>
        <v>43</v>
      </c>
      <c r="Q73" s="129"/>
      <c r="R73" s="130"/>
    </row>
    <row r="74" spans="1:18" s="85" customFormat="1" ht="15" customHeight="1" x14ac:dyDescent="0.25">
      <c r="A74" s="79" t="s">
        <v>13</v>
      </c>
      <c r="B74" s="80"/>
      <c r="C74" s="45">
        <f t="shared" ref="C74" si="40">(C73-C72)</f>
        <v>-3.6666666666666643</v>
      </c>
      <c r="D74" s="30">
        <f t="shared" ref="D74:I74" si="41">(D73-D72)</f>
        <v>6.5</v>
      </c>
      <c r="E74" s="30">
        <f t="shared" si="41"/>
        <v>6</v>
      </c>
      <c r="F74" s="30">
        <f t="shared" si="41"/>
        <v>14</v>
      </c>
      <c r="G74" s="30">
        <f t="shared" si="41"/>
        <v>-3</v>
      </c>
      <c r="H74" s="30">
        <f t="shared" si="41"/>
        <v>24</v>
      </c>
      <c r="I74" s="30">
        <f t="shared" si="41"/>
        <v>17</v>
      </c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>
        <f t="shared" ref="C75:H75" si="42">C74/C72</f>
        <v>-8.7999999999999953E-2</v>
      </c>
      <c r="D75" s="112">
        <f t="shared" si="42"/>
        <v>0.17333333333333334</v>
      </c>
      <c r="E75" s="112">
        <f t="shared" si="42"/>
        <v>0.17142857142857143</v>
      </c>
      <c r="F75" s="112">
        <f t="shared" si="42"/>
        <v>0.41176470588235292</v>
      </c>
      <c r="G75" s="112">
        <f t="shared" si="42"/>
        <v>-7.1428571428571425E-2</v>
      </c>
      <c r="H75" s="112">
        <f t="shared" si="42"/>
        <v>1.1428571428571428</v>
      </c>
      <c r="I75" s="112">
        <f t="shared" ref="I75" si="43">I74/I72</f>
        <v>0.58620689655172409</v>
      </c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>
        <f>C74</f>
        <v>-3.6666666666666643</v>
      </c>
      <c r="D76" s="116">
        <f t="shared" ref="D76:I76" si="44">D74+C76</f>
        <v>2.8333333333333357</v>
      </c>
      <c r="E76" s="116">
        <f t="shared" si="44"/>
        <v>8.8333333333333357</v>
      </c>
      <c r="F76" s="116">
        <f t="shared" si="44"/>
        <v>22.833333333333336</v>
      </c>
      <c r="G76" s="116">
        <f t="shared" si="44"/>
        <v>19.833333333333336</v>
      </c>
      <c r="H76" s="116">
        <f t="shared" si="44"/>
        <v>43.833333333333336</v>
      </c>
      <c r="I76" s="116">
        <f t="shared" si="44"/>
        <v>60.833333333333336</v>
      </c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>
        <f>C76/C72</f>
        <v>-8.7999999999999953E-2</v>
      </c>
      <c r="D77" s="113">
        <f>(D76)/SUM($C72:D72)</f>
        <v>3.5789473684210558E-2</v>
      </c>
      <c r="E77" s="113">
        <f>(E76)/SUM($C72:E72)</f>
        <v>7.7372262773722653E-2</v>
      </c>
      <c r="F77" s="113">
        <f>(F76)/SUM($C72:F72)</f>
        <v>0.15410573678290215</v>
      </c>
      <c r="G77" s="113">
        <f>(G76)/SUM($C72:G72)</f>
        <v>0.10429447852760738</v>
      </c>
      <c r="H77" s="113">
        <f>(H76)/SUM($C72:H72)</f>
        <v>0.20757695343330704</v>
      </c>
      <c r="I77" s="113">
        <f>(I76)/SUM($C72:I72)</f>
        <v>0.25329632199861207</v>
      </c>
      <c r="J77" s="113"/>
      <c r="K77" s="113"/>
      <c r="L77" s="113"/>
      <c r="M77" s="113"/>
      <c r="N77" s="113"/>
      <c r="O77" s="121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72">
        <v>2014</v>
      </c>
      <c r="C80" s="84">
        <v>398</v>
      </c>
      <c r="D80" s="84">
        <v>410</v>
      </c>
      <c r="E80" s="84">
        <v>418</v>
      </c>
      <c r="F80" s="84">
        <v>425</v>
      </c>
      <c r="G80" s="84">
        <v>409</v>
      </c>
      <c r="H80" s="84">
        <v>403</v>
      </c>
      <c r="I80" s="84">
        <v>414</v>
      </c>
      <c r="J80" s="84">
        <v>399</v>
      </c>
      <c r="K80" s="84">
        <v>395</v>
      </c>
      <c r="L80" s="84">
        <v>370</v>
      </c>
      <c r="M80" s="10">
        <v>340</v>
      </c>
      <c r="N80" s="10">
        <v>343</v>
      </c>
      <c r="O80" s="11">
        <f>AVERAGE(C80:I80)</f>
        <v>411</v>
      </c>
      <c r="Q80" s="129"/>
      <c r="R80" s="130"/>
    </row>
    <row r="81" spans="1:18" ht="15" customHeight="1" x14ac:dyDescent="0.25">
      <c r="A81" s="72">
        <v>2015</v>
      </c>
      <c r="C81" s="10">
        <v>348</v>
      </c>
      <c r="D81" s="10">
        <v>358</v>
      </c>
      <c r="E81" s="10">
        <v>348</v>
      </c>
      <c r="F81" s="84">
        <v>371</v>
      </c>
      <c r="G81" s="84">
        <v>370</v>
      </c>
      <c r="H81" s="84">
        <v>364</v>
      </c>
      <c r="I81" s="84">
        <v>327</v>
      </c>
      <c r="J81" s="84"/>
      <c r="K81" s="84"/>
      <c r="L81" s="84"/>
      <c r="M81" s="10"/>
      <c r="N81" s="10"/>
      <c r="O81" s="86">
        <f>AVERAGE(C81:N81)</f>
        <v>355.14285714285717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45">(C81+C73+C65)/C97</f>
        <v>0.80377358490566042</v>
      </c>
      <c r="D82" s="23">
        <f t="shared" ref="D82:I82" si="46">(D81+D73+D65)/D97</f>
        <v>0.78956834532374098</v>
      </c>
      <c r="E82" s="23">
        <f t="shared" si="46"/>
        <v>0.83693516699410608</v>
      </c>
      <c r="F82" s="23">
        <f t="shared" si="46"/>
        <v>0.79081632653061229</v>
      </c>
      <c r="G82" s="23">
        <f t="shared" si="46"/>
        <v>0.86897880539499039</v>
      </c>
      <c r="H82" s="23">
        <f t="shared" si="46"/>
        <v>0.96304347826086956</v>
      </c>
      <c r="I82" s="23">
        <f t="shared" si="46"/>
        <v>0.97810218978102192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47">(C81-C80)</f>
        <v>-50</v>
      </c>
      <c r="D83" s="115">
        <f t="shared" ref="D83:I83" si="48">(D81-D80)</f>
        <v>-52</v>
      </c>
      <c r="E83" s="115">
        <f t="shared" si="48"/>
        <v>-70</v>
      </c>
      <c r="F83" s="115">
        <f t="shared" si="48"/>
        <v>-54</v>
      </c>
      <c r="G83" s="115">
        <f t="shared" si="48"/>
        <v>-39</v>
      </c>
      <c r="H83" s="115">
        <f t="shared" si="48"/>
        <v>-39</v>
      </c>
      <c r="I83" s="115">
        <f t="shared" si="48"/>
        <v>-87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49">C83/C80</f>
        <v>-0.12562814070351758</v>
      </c>
      <c r="D84" s="112">
        <f t="shared" ref="D84:I84" si="50">D83/D80</f>
        <v>-0.12682926829268293</v>
      </c>
      <c r="E84" s="112">
        <f t="shared" si="50"/>
        <v>-0.1674641148325359</v>
      </c>
      <c r="F84" s="112">
        <f t="shared" si="50"/>
        <v>-0.12705882352941175</v>
      </c>
      <c r="G84" s="112">
        <f t="shared" si="50"/>
        <v>-9.5354523227383858E-2</v>
      </c>
      <c r="H84" s="112">
        <f t="shared" si="50"/>
        <v>-9.6774193548387094E-2</v>
      </c>
      <c r="I84" s="112">
        <f t="shared" si="50"/>
        <v>-0.21014492753623187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-50</v>
      </c>
      <c r="D85" s="116">
        <f t="shared" ref="D85:I85" si="51">D83+C85</f>
        <v>-102</v>
      </c>
      <c r="E85" s="116">
        <f t="shared" si="51"/>
        <v>-172</v>
      </c>
      <c r="F85" s="116">
        <f t="shared" si="51"/>
        <v>-226</v>
      </c>
      <c r="G85" s="116">
        <f t="shared" si="51"/>
        <v>-265</v>
      </c>
      <c r="H85" s="116">
        <f t="shared" si="51"/>
        <v>-304</v>
      </c>
      <c r="I85" s="116">
        <f t="shared" si="51"/>
        <v>-391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-0.12562814070351758</v>
      </c>
      <c r="D86" s="113">
        <f>(D85)/SUM($C80:D80)</f>
        <v>-0.12623762376237624</v>
      </c>
      <c r="E86" s="113">
        <f>(E85)/SUM($C80:E80)</f>
        <v>-0.1402936378466558</v>
      </c>
      <c r="F86" s="113">
        <f>(F85)/SUM($C80:F80)</f>
        <v>-0.13688673531193216</v>
      </c>
      <c r="G86" s="113">
        <f>(G85)/SUM($C80:G80)</f>
        <v>-0.12864077669902912</v>
      </c>
      <c r="H86" s="113">
        <f>(H85)/SUM($C80:H80)</f>
        <v>-0.12342671538773853</v>
      </c>
      <c r="I86" s="113">
        <f>(I85)/SUM($C80:I80)</f>
        <v>-0.13590545707334029</v>
      </c>
      <c r="J86" s="113"/>
      <c r="K86" s="113"/>
      <c r="L86" s="113"/>
      <c r="M86" s="113"/>
      <c r="N86" s="113"/>
      <c r="O86" s="121"/>
    </row>
    <row r="88" spans="1:18" ht="15" customHeight="1" x14ac:dyDescent="0.25">
      <c r="A88" s="71" t="s">
        <v>27</v>
      </c>
    </row>
    <row r="89" spans="1:18" ht="15" customHeight="1" x14ac:dyDescent="0.25">
      <c r="A89" s="72">
        <v>2014</v>
      </c>
      <c r="C89" s="89">
        <v>5</v>
      </c>
      <c r="D89" s="89">
        <v>7</v>
      </c>
      <c r="E89" s="89">
        <v>8</v>
      </c>
      <c r="F89" s="89">
        <v>10</v>
      </c>
      <c r="G89" s="10">
        <v>4</v>
      </c>
      <c r="H89" s="84">
        <v>6</v>
      </c>
      <c r="I89" s="84">
        <v>3</v>
      </c>
      <c r="J89" s="84">
        <v>7</v>
      </c>
      <c r="K89" s="84">
        <v>6</v>
      </c>
      <c r="L89" s="84">
        <v>6</v>
      </c>
      <c r="M89" s="84">
        <v>4</v>
      </c>
      <c r="N89" s="84">
        <v>6</v>
      </c>
      <c r="O89" s="86">
        <f>SUM(C89:I89)</f>
        <v>43</v>
      </c>
      <c r="P89" s="90"/>
      <c r="Q89" s="84">
        <f>SUM(C89:N89)</f>
        <v>72</v>
      </c>
    </row>
    <row r="90" spans="1:18" ht="15" customHeight="1" x14ac:dyDescent="0.25">
      <c r="A90" s="72">
        <v>2015</v>
      </c>
      <c r="C90" s="89">
        <v>2</v>
      </c>
      <c r="D90" s="89">
        <v>14</v>
      </c>
      <c r="E90" s="89">
        <v>7</v>
      </c>
      <c r="F90" s="89">
        <v>7</v>
      </c>
      <c r="G90" s="10">
        <v>6</v>
      </c>
      <c r="H90" s="10">
        <v>5</v>
      </c>
      <c r="I90" s="84">
        <v>5</v>
      </c>
      <c r="J90" s="84"/>
      <c r="K90" s="84"/>
      <c r="L90" s="84"/>
      <c r="M90" s="84"/>
      <c r="N90" s="84"/>
      <c r="O90" s="86">
        <f>SUM(C90:N90)</f>
        <v>46</v>
      </c>
      <c r="Q90" s="84">
        <f>SUM(C90:N90)</f>
        <v>46</v>
      </c>
    </row>
    <row r="91" spans="1:18" ht="15" customHeight="1" x14ac:dyDescent="0.25">
      <c r="A91" s="79" t="s">
        <v>13</v>
      </c>
      <c r="B91" s="80"/>
      <c r="C91" s="115">
        <f t="shared" ref="C91:H91" si="52">(C90-C89)</f>
        <v>-3</v>
      </c>
      <c r="D91" s="30">
        <f t="shared" si="52"/>
        <v>7</v>
      </c>
      <c r="E91" s="30">
        <f t="shared" si="52"/>
        <v>-1</v>
      </c>
      <c r="F91" s="30">
        <f t="shared" si="52"/>
        <v>-3</v>
      </c>
      <c r="G91" s="30">
        <f t="shared" si="52"/>
        <v>2</v>
      </c>
      <c r="H91" s="30">
        <f t="shared" si="52"/>
        <v>-1</v>
      </c>
      <c r="I91" s="30">
        <f t="shared" ref="I91" si="53">(I90-I89)</f>
        <v>2</v>
      </c>
      <c r="J91" s="115"/>
      <c r="K91" s="115"/>
      <c r="L91" s="115"/>
      <c r="M91" s="115"/>
      <c r="N91" s="115"/>
      <c r="O91" s="77"/>
      <c r="P91" s="85"/>
      <c r="Q91" s="85"/>
    </row>
    <row r="92" spans="1:18" ht="15" customHeight="1" x14ac:dyDescent="0.25">
      <c r="A92" s="72" t="s">
        <v>14</v>
      </c>
      <c r="B92" s="70"/>
      <c r="C92" s="112">
        <f t="shared" ref="C92:H92" si="54">C91/C89</f>
        <v>-0.6</v>
      </c>
      <c r="D92" s="112">
        <f t="shared" si="54"/>
        <v>1</v>
      </c>
      <c r="E92" s="112">
        <f t="shared" si="54"/>
        <v>-0.125</v>
      </c>
      <c r="F92" s="112">
        <f t="shared" si="54"/>
        <v>-0.3</v>
      </c>
      <c r="G92" s="112">
        <f t="shared" si="54"/>
        <v>0.5</v>
      </c>
      <c r="H92" s="112">
        <f t="shared" si="54"/>
        <v>-0.16666666666666666</v>
      </c>
      <c r="I92" s="112">
        <f t="shared" ref="I92" si="55">I91/I89</f>
        <v>0.66666666666666663</v>
      </c>
      <c r="J92" s="112"/>
      <c r="K92" s="112"/>
      <c r="L92" s="112"/>
      <c r="M92" s="112"/>
      <c r="N92" s="112"/>
      <c r="O92" s="73"/>
    </row>
    <row r="93" spans="1:18" ht="15" customHeight="1" x14ac:dyDescent="0.25">
      <c r="A93" s="79" t="s">
        <v>15</v>
      </c>
      <c r="B93" s="85"/>
      <c r="C93" s="116">
        <f>C91</f>
        <v>-3</v>
      </c>
      <c r="D93" s="116">
        <f t="shared" ref="D93:I93" si="56">D91+C93</f>
        <v>4</v>
      </c>
      <c r="E93" s="116">
        <f t="shared" si="56"/>
        <v>3</v>
      </c>
      <c r="F93" s="116">
        <f t="shared" si="56"/>
        <v>0</v>
      </c>
      <c r="G93" s="116">
        <f t="shared" si="56"/>
        <v>2</v>
      </c>
      <c r="H93" s="116">
        <f t="shared" si="56"/>
        <v>1</v>
      </c>
      <c r="I93" s="116">
        <f t="shared" si="56"/>
        <v>3</v>
      </c>
      <c r="J93" s="116"/>
      <c r="K93" s="116"/>
      <c r="L93" s="116"/>
      <c r="M93" s="116"/>
      <c r="N93" s="116"/>
      <c r="O93" s="78"/>
      <c r="P93" s="85"/>
      <c r="Q93" s="85"/>
    </row>
    <row r="94" spans="1:18" ht="15" customHeight="1" x14ac:dyDescent="0.25">
      <c r="A94" s="72" t="s">
        <v>16</v>
      </c>
      <c r="C94" s="113">
        <f>C93/C89</f>
        <v>-0.6</v>
      </c>
      <c r="D94" s="113">
        <f>(D93)/SUM($C89:D89)</f>
        <v>0.33333333333333331</v>
      </c>
      <c r="E94" s="113">
        <f>(E93)/SUM($C89:E89)</f>
        <v>0.15</v>
      </c>
      <c r="F94" s="113">
        <f>(F93)/SUM($C89:F89)</f>
        <v>0</v>
      </c>
      <c r="G94" s="113">
        <f>(G93)/SUM($C89:G89)</f>
        <v>5.8823529411764705E-2</v>
      </c>
      <c r="H94" s="113">
        <f>(H93)/SUM($C89:H89)</f>
        <v>2.5000000000000001E-2</v>
      </c>
      <c r="I94" s="113">
        <f>(I93)/SUM($C89:I89)</f>
        <v>6.9767441860465115E-2</v>
      </c>
      <c r="J94" s="113"/>
      <c r="K94" s="113"/>
      <c r="L94" s="113"/>
      <c r="M94" s="113"/>
      <c r="N94" s="113"/>
      <c r="O94" s="122"/>
    </row>
    <row r="97" spans="3:14" ht="12.75" customHeight="1" x14ac:dyDescent="0.25">
      <c r="C97" s="5">
        <v>530</v>
      </c>
      <c r="D97" s="5">
        <v>556</v>
      </c>
      <c r="E97" s="5">
        <v>509</v>
      </c>
      <c r="F97" s="84">
        <v>588</v>
      </c>
      <c r="G97" s="84">
        <v>519</v>
      </c>
      <c r="H97" s="10">
        <v>460</v>
      </c>
      <c r="I97" s="5">
        <v>411</v>
      </c>
      <c r="J97" s="5"/>
      <c r="K97" s="5"/>
      <c r="L97" s="5"/>
      <c r="M97" s="5"/>
      <c r="N97" s="5"/>
    </row>
  </sheetData>
  <mergeCells count="1">
    <mergeCell ref="C4:O4"/>
  </mergeCells>
  <conditionalFormatting sqref="C11">
    <cfRule type="cellIs" dxfId="697" priority="285" operator="lessThan">
      <formula>0</formula>
    </cfRule>
  </conditionalFormatting>
  <conditionalFormatting sqref="J11">
    <cfRule type="cellIs" dxfId="696" priority="284" operator="lessThan">
      <formula>0</formula>
    </cfRule>
  </conditionalFormatting>
  <conditionalFormatting sqref="C19">
    <cfRule type="cellIs" dxfId="695" priority="283" operator="lessThan">
      <formula>0</formula>
    </cfRule>
  </conditionalFormatting>
  <conditionalFormatting sqref="J19">
    <cfRule type="cellIs" dxfId="694" priority="282" operator="lessThan">
      <formula>0</formula>
    </cfRule>
  </conditionalFormatting>
  <conditionalFormatting sqref="C35">
    <cfRule type="cellIs" dxfId="693" priority="281" operator="lessThan">
      <formula>0</formula>
    </cfRule>
  </conditionalFormatting>
  <conditionalFormatting sqref="J35">
    <cfRule type="cellIs" dxfId="692" priority="280" operator="lessThan">
      <formula>0</formula>
    </cfRule>
  </conditionalFormatting>
  <conditionalFormatting sqref="C43">
    <cfRule type="cellIs" dxfId="691" priority="279" operator="lessThan">
      <formula>0</formula>
    </cfRule>
  </conditionalFormatting>
  <conditionalFormatting sqref="J43">
    <cfRule type="cellIs" dxfId="690" priority="278" operator="lessThan">
      <formula>0</formula>
    </cfRule>
  </conditionalFormatting>
  <conditionalFormatting sqref="C51">
    <cfRule type="cellIs" dxfId="689" priority="277" operator="lessThan">
      <formula>0</formula>
    </cfRule>
  </conditionalFormatting>
  <conditionalFormatting sqref="J51">
    <cfRule type="cellIs" dxfId="688" priority="276" operator="lessThan">
      <formula>0</formula>
    </cfRule>
  </conditionalFormatting>
  <conditionalFormatting sqref="C59">
    <cfRule type="cellIs" dxfId="687" priority="275" operator="lessThan">
      <formula>0</formula>
    </cfRule>
  </conditionalFormatting>
  <conditionalFormatting sqref="J59">
    <cfRule type="cellIs" dxfId="686" priority="274" operator="lessThan">
      <formula>0</formula>
    </cfRule>
  </conditionalFormatting>
  <conditionalFormatting sqref="C67">
    <cfRule type="cellIs" dxfId="685" priority="273" operator="lessThan">
      <formula>0</formula>
    </cfRule>
  </conditionalFormatting>
  <conditionalFormatting sqref="J67">
    <cfRule type="cellIs" dxfId="684" priority="272" operator="lessThan">
      <formula>0</formula>
    </cfRule>
  </conditionalFormatting>
  <conditionalFormatting sqref="C75">
    <cfRule type="cellIs" dxfId="683" priority="271" operator="lessThan">
      <formula>0</formula>
    </cfRule>
  </conditionalFormatting>
  <conditionalFormatting sqref="J75">
    <cfRule type="cellIs" dxfId="682" priority="270" operator="lessThan">
      <formula>0</formula>
    </cfRule>
  </conditionalFormatting>
  <conditionalFormatting sqref="C92">
    <cfRule type="cellIs" dxfId="681" priority="269" operator="lessThan">
      <formula>0</formula>
    </cfRule>
  </conditionalFormatting>
  <conditionalFormatting sqref="J92">
    <cfRule type="cellIs" dxfId="680" priority="268" operator="lessThan">
      <formula>0</formula>
    </cfRule>
  </conditionalFormatting>
  <conditionalFormatting sqref="C13">
    <cfRule type="cellIs" dxfId="679" priority="267" operator="lessThan">
      <formula>0</formula>
    </cfRule>
  </conditionalFormatting>
  <conditionalFormatting sqref="J13">
    <cfRule type="cellIs" dxfId="678" priority="266" operator="lessThan">
      <formula>0</formula>
    </cfRule>
  </conditionalFormatting>
  <conditionalFormatting sqref="C21">
    <cfRule type="cellIs" dxfId="677" priority="265" operator="lessThan">
      <formula>0</formula>
    </cfRule>
  </conditionalFormatting>
  <conditionalFormatting sqref="J21">
    <cfRule type="cellIs" dxfId="676" priority="264" operator="lessThan">
      <formula>0</formula>
    </cfRule>
  </conditionalFormatting>
  <conditionalFormatting sqref="C37">
    <cfRule type="cellIs" dxfId="675" priority="263" operator="lessThan">
      <formula>0</formula>
    </cfRule>
  </conditionalFormatting>
  <conditionalFormatting sqref="J37">
    <cfRule type="cellIs" dxfId="674" priority="262" operator="lessThan">
      <formula>0</formula>
    </cfRule>
  </conditionalFormatting>
  <conditionalFormatting sqref="C45">
    <cfRule type="cellIs" dxfId="673" priority="261" operator="lessThan">
      <formula>0</formula>
    </cfRule>
  </conditionalFormatting>
  <conditionalFormatting sqref="J45">
    <cfRule type="cellIs" dxfId="672" priority="260" operator="lessThan">
      <formula>0</formula>
    </cfRule>
  </conditionalFormatting>
  <conditionalFormatting sqref="C53">
    <cfRule type="cellIs" dxfId="671" priority="259" operator="lessThan">
      <formula>0</formula>
    </cfRule>
  </conditionalFormatting>
  <conditionalFormatting sqref="J53">
    <cfRule type="cellIs" dxfId="670" priority="258" operator="lessThan">
      <formula>0</formula>
    </cfRule>
  </conditionalFormatting>
  <conditionalFormatting sqref="C61">
    <cfRule type="cellIs" dxfId="669" priority="257" operator="lessThan">
      <formula>0</formula>
    </cfRule>
  </conditionalFormatting>
  <conditionalFormatting sqref="J61">
    <cfRule type="cellIs" dxfId="668" priority="256" operator="lessThan">
      <formula>0</formula>
    </cfRule>
  </conditionalFormatting>
  <conditionalFormatting sqref="C69">
    <cfRule type="cellIs" dxfId="667" priority="255" operator="lessThan">
      <formula>0</formula>
    </cfRule>
  </conditionalFormatting>
  <conditionalFormatting sqref="J69">
    <cfRule type="cellIs" dxfId="666" priority="254" operator="lessThan">
      <formula>0</formula>
    </cfRule>
  </conditionalFormatting>
  <conditionalFormatting sqref="C77">
    <cfRule type="cellIs" dxfId="665" priority="253" operator="lessThan">
      <formula>0</formula>
    </cfRule>
  </conditionalFormatting>
  <conditionalFormatting sqref="J77">
    <cfRule type="cellIs" dxfId="664" priority="252" operator="lessThan">
      <formula>0</formula>
    </cfRule>
  </conditionalFormatting>
  <conditionalFormatting sqref="C94">
    <cfRule type="cellIs" dxfId="663" priority="251" operator="lessThan">
      <formula>0</formula>
    </cfRule>
  </conditionalFormatting>
  <conditionalFormatting sqref="J94">
    <cfRule type="cellIs" dxfId="662" priority="250" operator="lessThan">
      <formula>0</formula>
    </cfRule>
  </conditionalFormatting>
  <conditionalFormatting sqref="C86 J86">
    <cfRule type="cellIs" dxfId="661" priority="249" operator="lessThan">
      <formula>0</formula>
    </cfRule>
  </conditionalFormatting>
  <conditionalFormatting sqref="C84">
    <cfRule type="cellIs" dxfId="660" priority="248" operator="lessThan">
      <formula>0</formula>
    </cfRule>
  </conditionalFormatting>
  <conditionalFormatting sqref="J84">
    <cfRule type="cellIs" dxfId="659" priority="247" operator="lessThan">
      <formula>0</formula>
    </cfRule>
  </conditionalFormatting>
  <conditionalFormatting sqref="C84">
    <cfRule type="cellIs" dxfId="658" priority="246" operator="lessThan">
      <formula>0</formula>
    </cfRule>
  </conditionalFormatting>
  <conditionalFormatting sqref="J84">
    <cfRule type="cellIs" dxfId="657" priority="245" operator="lessThan">
      <formula>0</formula>
    </cfRule>
  </conditionalFormatting>
  <conditionalFormatting sqref="J84">
    <cfRule type="cellIs" dxfId="656" priority="244" operator="lessThan">
      <formula>0</formula>
    </cfRule>
  </conditionalFormatting>
  <conditionalFormatting sqref="C86 J86">
    <cfRule type="cellIs" dxfId="655" priority="243" operator="lessThan">
      <formula>0</formula>
    </cfRule>
  </conditionalFormatting>
  <conditionalFormatting sqref="K92">
    <cfRule type="cellIs" dxfId="654" priority="242" operator="lessThan">
      <formula>0</formula>
    </cfRule>
  </conditionalFormatting>
  <conditionalFormatting sqref="K94">
    <cfRule type="cellIs" dxfId="653" priority="241" operator="lessThan">
      <formula>0</formula>
    </cfRule>
  </conditionalFormatting>
  <conditionalFormatting sqref="K43">
    <cfRule type="cellIs" dxfId="652" priority="240" operator="lessThan">
      <formula>0</formula>
    </cfRule>
  </conditionalFormatting>
  <conditionalFormatting sqref="K45">
    <cfRule type="cellIs" dxfId="651" priority="239" operator="lessThan">
      <formula>0</formula>
    </cfRule>
  </conditionalFormatting>
  <conditionalFormatting sqref="K35">
    <cfRule type="cellIs" dxfId="650" priority="238" operator="lessThan">
      <formula>0</formula>
    </cfRule>
  </conditionalFormatting>
  <conditionalFormatting sqref="K37">
    <cfRule type="cellIs" dxfId="649" priority="237" operator="lessThan">
      <formula>0</formula>
    </cfRule>
  </conditionalFormatting>
  <conditionalFormatting sqref="K19">
    <cfRule type="cellIs" dxfId="648" priority="236" operator="lessThan">
      <formula>0</formula>
    </cfRule>
  </conditionalFormatting>
  <conditionalFormatting sqref="K21">
    <cfRule type="cellIs" dxfId="647" priority="235" operator="lessThan">
      <formula>0</formula>
    </cfRule>
  </conditionalFormatting>
  <conditionalFormatting sqref="K11">
    <cfRule type="cellIs" dxfId="646" priority="234" operator="lessThan">
      <formula>0</formula>
    </cfRule>
  </conditionalFormatting>
  <conditionalFormatting sqref="K13">
    <cfRule type="cellIs" dxfId="645" priority="233" operator="lessThan">
      <formula>0</formula>
    </cfRule>
  </conditionalFormatting>
  <conditionalFormatting sqref="K59">
    <cfRule type="cellIs" dxfId="644" priority="232" operator="lessThan">
      <formula>0</formula>
    </cfRule>
  </conditionalFormatting>
  <conditionalFormatting sqref="K61">
    <cfRule type="cellIs" dxfId="643" priority="231" operator="lessThan">
      <formula>0</formula>
    </cfRule>
  </conditionalFormatting>
  <conditionalFormatting sqref="K75">
    <cfRule type="cellIs" dxfId="642" priority="230" operator="lessThan">
      <formula>0</formula>
    </cfRule>
  </conditionalFormatting>
  <conditionalFormatting sqref="K77">
    <cfRule type="cellIs" dxfId="641" priority="229" operator="lessThan">
      <formula>0</formula>
    </cfRule>
  </conditionalFormatting>
  <conditionalFormatting sqref="K67">
    <cfRule type="cellIs" dxfId="640" priority="228" operator="lessThan">
      <formula>0</formula>
    </cfRule>
  </conditionalFormatting>
  <conditionalFormatting sqref="K69">
    <cfRule type="cellIs" dxfId="639" priority="227" operator="lessThan">
      <formula>0</formula>
    </cfRule>
  </conditionalFormatting>
  <conditionalFormatting sqref="K86">
    <cfRule type="cellIs" dxfId="638" priority="226" operator="lessThan">
      <formula>0</formula>
    </cfRule>
  </conditionalFormatting>
  <conditionalFormatting sqref="K84">
    <cfRule type="cellIs" dxfId="637" priority="225" operator="lessThan">
      <formula>0</formula>
    </cfRule>
  </conditionalFormatting>
  <conditionalFormatting sqref="K84">
    <cfRule type="cellIs" dxfId="636" priority="224" operator="lessThan">
      <formula>0</formula>
    </cfRule>
  </conditionalFormatting>
  <conditionalFormatting sqref="K84">
    <cfRule type="cellIs" dxfId="635" priority="223" operator="lessThan">
      <formula>0</formula>
    </cfRule>
  </conditionalFormatting>
  <conditionalFormatting sqref="K86">
    <cfRule type="cellIs" dxfId="634" priority="222" operator="lessThan">
      <formula>0</formula>
    </cfRule>
  </conditionalFormatting>
  <conditionalFormatting sqref="K51">
    <cfRule type="cellIs" dxfId="633" priority="221" operator="lessThan">
      <formula>0</formula>
    </cfRule>
  </conditionalFormatting>
  <conditionalFormatting sqref="K53">
    <cfRule type="cellIs" dxfId="632" priority="220" operator="lessThan">
      <formula>0</formula>
    </cfRule>
  </conditionalFormatting>
  <conditionalFormatting sqref="C27">
    <cfRule type="cellIs" dxfId="631" priority="219" operator="lessThan">
      <formula>0</formula>
    </cfRule>
  </conditionalFormatting>
  <conditionalFormatting sqref="J27">
    <cfRule type="cellIs" dxfId="630" priority="218" operator="lessThan">
      <formula>0</formula>
    </cfRule>
  </conditionalFormatting>
  <conditionalFormatting sqref="C29">
    <cfRule type="cellIs" dxfId="629" priority="217" operator="lessThan">
      <formula>0</formula>
    </cfRule>
  </conditionalFormatting>
  <conditionalFormatting sqref="J29">
    <cfRule type="cellIs" dxfId="628" priority="216" operator="lessThan">
      <formula>0</formula>
    </cfRule>
  </conditionalFormatting>
  <conditionalFormatting sqref="K27">
    <cfRule type="cellIs" dxfId="627" priority="215" operator="lessThan">
      <formula>0</formula>
    </cfRule>
  </conditionalFormatting>
  <conditionalFormatting sqref="K29">
    <cfRule type="cellIs" dxfId="626" priority="214" operator="lessThan">
      <formula>0</formula>
    </cfRule>
  </conditionalFormatting>
  <conditionalFormatting sqref="L11">
    <cfRule type="cellIs" dxfId="625" priority="213" operator="lessThan">
      <formula>0</formula>
    </cfRule>
  </conditionalFormatting>
  <conditionalFormatting sqref="L13">
    <cfRule type="cellIs" dxfId="624" priority="212" operator="lessThan">
      <formula>0</formula>
    </cfRule>
  </conditionalFormatting>
  <conditionalFormatting sqref="L19">
    <cfRule type="cellIs" dxfId="623" priority="211" operator="lessThan">
      <formula>0</formula>
    </cfRule>
  </conditionalFormatting>
  <conditionalFormatting sqref="L21">
    <cfRule type="cellIs" dxfId="622" priority="210" operator="lessThan">
      <formula>0</formula>
    </cfRule>
  </conditionalFormatting>
  <conditionalFormatting sqref="L27">
    <cfRule type="cellIs" dxfId="621" priority="209" operator="lessThan">
      <formula>0</formula>
    </cfRule>
  </conditionalFormatting>
  <conditionalFormatting sqref="L29">
    <cfRule type="cellIs" dxfId="620" priority="208" operator="lessThan">
      <formula>0</formula>
    </cfRule>
  </conditionalFormatting>
  <conditionalFormatting sqref="L35">
    <cfRule type="cellIs" dxfId="619" priority="207" operator="lessThan">
      <formula>0</formula>
    </cfRule>
  </conditionalFormatting>
  <conditionalFormatting sqref="L37">
    <cfRule type="cellIs" dxfId="618" priority="206" operator="lessThan">
      <formula>0</formula>
    </cfRule>
  </conditionalFormatting>
  <conditionalFormatting sqref="L43">
    <cfRule type="cellIs" dxfId="617" priority="205" operator="lessThan">
      <formula>0</formula>
    </cfRule>
  </conditionalFormatting>
  <conditionalFormatting sqref="L45">
    <cfRule type="cellIs" dxfId="616" priority="204" operator="lessThan">
      <formula>0</formula>
    </cfRule>
  </conditionalFormatting>
  <conditionalFormatting sqref="L59">
    <cfRule type="cellIs" dxfId="615" priority="203" operator="lessThan">
      <formula>0</formula>
    </cfRule>
  </conditionalFormatting>
  <conditionalFormatting sqref="L61">
    <cfRule type="cellIs" dxfId="614" priority="202" operator="lessThan">
      <formula>0</formula>
    </cfRule>
  </conditionalFormatting>
  <conditionalFormatting sqref="L51">
    <cfRule type="cellIs" dxfId="613" priority="201" operator="lessThan">
      <formula>0</formula>
    </cfRule>
  </conditionalFormatting>
  <conditionalFormatting sqref="L53">
    <cfRule type="cellIs" dxfId="612" priority="200" operator="lessThan">
      <formula>0</formula>
    </cfRule>
  </conditionalFormatting>
  <conditionalFormatting sqref="L75">
    <cfRule type="cellIs" dxfId="611" priority="199" operator="lessThan">
      <formula>0</formula>
    </cfRule>
  </conditionalFormatting>
  <conditionalFormatting sqref="L77">
    <cfRule type="cellIs" dxfId="610" priority="198" operator="lessThan">
      <formula>0</formula>
    </cfRule>
  </conditionalFormatting>
  <conditionalFormatting sqref="L67">
    <cfRule type="cellIs" dxfId="609" priority="197" operator="lessThan">
      <formula>0</formula>
    </cfRule>
  </conditionalFormatting>
  <conditionalFormatting sqref="L69">
    <cfRule type="cellIs" dxfId="608" priority="196" operator="lessThan">
      <formula>0</formula>
    </cfRule>
  </conditionalFormatting>
  <conditionalFormatting sqref="L86">
    <cfRule type="cellIs" dxfId="607" priority="195" operator="lessThan">
      <formula>0</formula>
    </cfRule>
  </conditionalFormatting>
  <conditionalFormatting sqref="L84">
    <cfRule type="cellIs" dxfId="606" priority="194" operator="lessThan">
      <formula>0</formula>
    </cfRule>
  </conditionalFormatting>
  <conditionalFormatting sqref="L84">
    <cfRule type="cellIs" dxfId="605" priority="193" operator="lessThan">
      <formula>0</formula>
    </cfRule>
  </conditionalFormatting>
  <conditionalFormatting sqref="L84">
    <cfRule type="cellIs" dxfId="604" priority="192" operator="lessThan">
      <formula>0</formula>
    </cfRule>
  </conditionalFormatting>
  <conditionalFormatting sqref="L86">
    <cfRule type="cellIs" dxfId="603" priority="191" operator="lessThan">
      <formula>0</formula>
    </cfRule>
  </conditionalFormatting>
  <conditionalFormatting sqref="L92">
    <cfRule type="cellIs" dxfId="602" priority="190" operator="lessThan">
      <formula>0</formula>
    </cfRule>
  </conditionalFormatting>
  <conditionalFormatting sqref="L94">
    <cfRule type="cellIs" dxfId="601" priority="189" operator="lessThan">
      <formula>0</formula>
    </cfRule>
  </conditionalFormatting>
  <conditionalFormatting sqref="M43">
    <cfRule type="cellIs" dxfId="600" priority="188" operator="lessThan">
      <formula>0</formula>
    </cfRule>
  </conditionalFormatting>
  <conditionalFormatting sqref="M45">
    <cfRule type="cellIs" dxfId="599" priority="187" operator="lessThan">
      <formula>0</formula>
    </cfRule>
  </conditionalFormatting>
  <conditionalFormatting sqref="M35">
    <cfRule type="cellIs" dxfId="598" priority="186" operator="lessThan">
      <formula>0</formula>
    </cfRule>
  </conditionalFormatting>
  <conditionalFormatting sqref="M37">
    <cfRule type="cellIs" dxfId="597" priority="185" operator="lessThan">
      <formula>0</formula>
    </cfRule>
  </conditionalFormatting>
  <conditionalFormatting sqref="M27">
    <cfRule type="cellIs" dxfId="596" priority="184" operator="lessThan">
      <formula>0</formula>
    </cfRule>
  </conditionalFormatting>
  <conditionalFormatting sqref="M29">
    <cfRule type="cellIs" dxfId="595" priority="183" operator="lessThan">
      <formula>0</formula>
    </cfRule>
  </conditionalFormatting>
  <conditionalFormatting sqref="M19">
    <cfRule type="cellIs" dxfId="594" priority="182" operator="lessThan">
      <formula>0</formula>
    </cfRule>
  </conditionalFormatting>
  <conditionalFormatting sqref="M21">
    <cfRule type="cellIs" dxfId="593" priority="181" operator="lessThan">
      <formula>0</formula>
    </cfRule>
  </conditionalFormatting>
  <conditionalFormatting sqref="M11">
    <cfRule type="cellIs" dxfId="592" priority="180" operator="lessThan">
      <formula>0</formula>
    </cfRule>
  </conditionalFormatting>
  <conditionalFormatting sqref="M13">
    <cfRule type="cellIs" dxfId="591" priority="179" operator="lessThan">
      <formula>0</formula>
    </cfRule>
  </conditionalFormatting>
  <conditionalFormatting sqref="M67">
    <cfRule type="cellIs" dxfId="590" priority="178" operator="lessThan">
      <formula>0</formula>
    </cfRule>
  </conditionalFormatting>
  <conditionalFormatting sqref="M69">
    <cfRule type="cellIs" dxfId="589" priority="177" operator="lessThan">
      <formula>0</formula>
    </cfRule>
  </conditionalFormatting>
  <conditionalFormatting sqref="M75">
    <cfRule type="cellIs" dxfId="588" priority="176" operator="lessThan">
      <formula>0</formula>
    </cfRule>
  </conditionalFormatting>
  <conditionalFormatting sqref="M77">
    <cfRule type="cellIs" dxfId="587" priority="175" operator="lessThan">
      <formula>0</formula>
    </cfRule>
  </conditionalFormatting>
  <conditionalFormatting sqref="M92">
    <cfRule type="cellIs" dxfId="586" priority="174" operator="lessThan">
      <formula>0</formula>
    </cfRule>
  </conditionalFormatting>
  <conditionalFormatting sqref="M94">
    <cfRule type="cellIs" dxfId="585" priority="173" operator="lessThan">
      <formula>0</formula>
    </cfRule>
  </conditionalFormatting>
  <conditionalFormatting sqref="M51">
    <cfRule type="cellIs" dxfId="584" priority="172" operator="lessThan">
      <formula>0</formula>
    </cfRule>
  </conditionalFormatting>
  <conditionalFormatting sqref="M53">
    <cfRule type="cellIs" dxfId="583" priority="171" operator="lessThan">
      <formula>0</formula>
    </cfRule>
  </conditionalFormatting>
  <conditionalFormatting sqref="M86">
    <cfRule type="cellIs" dxfId="582" priority="170" operator="lessThan">
      <formula>0</formula>
    </cfRule>
  </conditionalFormatting>
  <conditionalFormatting sqref="M84">
    <cfRule type="cellIs" dxfId="581" priority="169" operator="lessThan">
      <formula>0</formula>
    </cfRule>
  </conditionalFormatting>
  <conditionalFormatting sqref="M84">
    <cfRule type="cellIs" dxfId="580" priority="168" operator="lessThan">
      <formula>0</formula>
    </cfRule>
  </conditionalFormatting>
  <conditionalFormatting sqref="M84">
    <cfRule type="cellIs" dxfId="579" priority="167" operator="lessThan">
      <formula>0</formula>
    </cfRule>
  </conditionalFormatting>
  <conditionalFormatting sqref="M86">
    <cfRule type="cellIs" dxfId="578" priority="166" operator="lessThan">
      <formula>0</formula>
    </cfRule>
  </conditionalFormatting>
  <conditionalFormatting sqref="M59">
    <cfRule type="cellIs" dxfId="577" priority="165" operator="lessThan">
      <formula>0</formula>
    </cfRule>
  </conditionalFormatting>
  <conditionalFormatting sqref="M61">
    <cfRule type="cellIs" dxfId="576" priority="164" operator="lessThan">
      <formula>0</formula>
    </cfRule>
  </conditionalFormatting>
  <conditionalFormatting sqref="N11">
    <cfRule type="cellIs" dxfId="575" priority="163" operator="lessThan">
      <formula>0</formula>
    </cfRule>
  </conditionalFormatting>
  <conditionalFormatting sqref="N13">
    <cfRule type="cellIs" dxfId="574" priority="162" operator="lessThan">
      <formula>0</formula>
    </cfRule>
  </conditionalFormatting>
  <conditionalFormatting sqref="N19">
    <cfRule type="cellIs" dxfId="573" priority="161" operator="lessThan">
      <formula>0</formula>
    </cfRule>
  </conditionalFormatting>
  <conditionalFormatting sqref="N21">
    <cfRule type="cellIs" dxfId="572" priority="160" operator="lessThan">
      <formula>0</formula>
    </cfRule>
  </conditionalFormatting>
  <conditionalFormatting sqref="N27">
    <cfRule type="cellIs" dxfId="571" priority="159" operator="lessThan">
      <formula>0</formula>
    </cfRule>
  </conditionalFormatting>
  <conditionalFormatting sqref="N29">
    <cfRule type="cellIs" dxfId="570" priority="158" operator="lessThan">
      <formula>0</formula>
    </cfRule>
  </conditionalFormatting>
  <conditionalFormatting sqref="N35">
    <cfRule type="cellIs" dxfId="569" priority="157" operator="lessThan">
      <formula>0</formula>
    </cfRule>
  </conditionalFormatting>
  <conditionalFormatting sqref="N37">
    <cfRule type="cellIs" dxfId="568" priority="156" operator="lessThan">
      <formula>0</formula>
    </cfRule>
  </conditionalFormatting>
  <conditionalFormatting sqref="N43">
    <cfRule type="cellIs" dxfId="567" priority="155" operator="lessThan">
      <formula>0</formula>
    </cfRule>
  </conditionalFormatting>
  <conditionalFormatting sqref="N45">
    <cfRule type="cellIs" dxfId="566" priority="154" operator="lessThan">
      <formula>0</formula>
    </cfRule>
  </conditionalFormatting>
  <conditionalFormatting sqref="N92">
    <cfRule type="cellIs" dxfId="565" priority="153" operator="lessThan">
      <formula>0</formula>
    </cfRule>
  </conditionalFormatting>
  <conditionalFormatting sqref="N94">
    <cfRule type="cellIs" dxfId="564" priority="152" operator="lessThan">
      <formula>0</formula>
    </cfRule>
  </conditionalFormatting>
  <conditionalFormatting sqref="N51">
    <cfRule type="cellIs" dxfId="563" priority="151" operator="lessThan">
      <formula>0</formula>
    </cfRule>
  </conditionalFormatting>
  <conditionalFormatting sqref="N53">
    <cfRule type="cellIs" dxfId="562" priority="150" operator="lessThan">
      <formula>0</formula>
    </cfRule>
  </conditionalFormatting>
  <conditionalFormatting sqref="N59">
    <cfRule type="cellIs" dxfId="561" priority="149" operator="lessThan">
      <formula>0</formula>
    </cfRule>
  </conditionalFormatting>
  <conditionalFormatting sqref="N61">
    <cfRule type="cellIs" dxfId="560" priority="148" operator="lessThan">
      <formula>0</formula>
    </cfRule>
  </conditionalFormatting>
  <conditionalFormatting sqref="N67">
    <cfRule type="cellIs" dxfId="559" priority="147" operator="lessThan">
      <formula>0</formula>
    </cfRule>
  </conditionalFormatting>
  <conditionalFormatting sqref="N69">
    <cfRule type="cellIs" dxfId="558" priority="146" operator="lessThan">
      <formula>0</formula>
    </cfRule>
  </conditionalFormatting>
  <conditionalFormatting sqref="N75">
    <cfRule type="cellIs" dxfId="557" priority="145" operator="lessThan">
      <formula>0</formula>
    </cfRule>
  </conditionalFormatting>
  <conditionalFormatting sqref="N77">
    <cfRule type="cellIs" dxfId="556" priority="144" operator="lessThan">
      <formula>0</formula>
    </cfRule>
  </conditionalFormatting>
  <conditionalFormatting sqref="N86">
    <cfRule type="cellIs" dxfId="555" priority="143" operator="lessThan">
      <formula>0</formula>
    </cfRule>
  </conditionalFormatting>
  <conditionalFormatting sqref="N84">
    <cfRule type="cellIs" dxfId="554" priority="142" operator="lessThan">
      <formula>0</formula>
    </cfRule>
  </conditionalFormatting>
  <conditionalFormatting sqref="N84">
    <cfRule type="cellIs" dxfId="553" priority="141" operator="lessThan">
      <formula>0</formula>
    </cfRule>
  </conditionalFormatting>
  <conditionalFormatting sqref="N84">
    <cfRule type="cellIs" dxfId="552" priority="140" operator="lessThan">
      <formula>0</formula>
    </cfRule>
  </conditionalFormatting>
  <conditionalFormatting sqref="N86">
    <cfRule type="cellIs" dxfId="551" priority="139" operator="lessThan">
      <formula>0</formula>
    </cfRule>
  </conditionalFormatting>
  <conditionalFormatting sqref="D11">
    <cfRule type="cellIs" dxfId="550" priority="138" operator="lessThan">
      <formula>0</formula>
    </cfRule>
  </conditionalFormatting>
  <conditionalFormatting sqref="D13">
    <cfRule type="cellIs" dxfId="549" priority="137" operator="lessThan">
      <formula>0</formula>
    </cfRule>
  </conditionalFormatting>
  <conditionalFormatting sqref="D19">
    <cfRule type="cellIs" dxfId="548" priority="136" operator="lessThan">
      <formula>0</formula>
    </cfRule>
  </conditionalFormatting>
  <conditionalFormatting sqref="D21">
    <cfRule type="cellIs" dxfId="547" priority="135" operator="lessThan">
      <formula>0</formula>
    </cfRule>
  </conditionalFormatting>
  <conditionalFormatting sqref="D27">
    <cfRule type="cellIs" dxfId="546" priority="134" operator="lessThan">
      <formula>0</formula>
    </cfRule>
  </conditionalFormatting>
  <conditionalFormatting sqref="D29">
    <cfRule type="cellIs" dxfId="545" priority="133" operator="lessThan">
      <formula>0</formula>
    </cfRule>
  </conditionalFormatting>
  <conditionalFormatting sqref="D35">
    <cfRule type="cellIs" dxfId="544" priority="132" operator="lessThan">
      <formula>0</formula>
    </cfRule>
  </conditionalFormatting>
  <conditionalFormatting sqref="D37">
    <cfRule type="cellIs" dxfId="543" priority="131" operator="lessThan">
      <formula>0</formula>
    </cfRule>
  </conditionalFormatting>
  <conditionalFormatting sqref="D43">
    <cfRule type="cellIs" dxfId="542" priority="130" operator="lessThan">
      <formula>0</formula>
    </cfRule>
  </conditionalFormatting>
  <conditionalFormatting sqref="D45">
    <cfRule type="cellIs" dxfId="541" priority="129" operator="lessThan">
      <formula>0</formula>
    </cfRule>
  </conditionalFormatting>
  <conditionalFormatting sqref="D51">
    <cfRule type="cellIs" dxfId="540" priority="128" operator="lessThan">
      <formula>0</formula>
    </cfRule>
  </conditionalFormatting>
  <conditionalFormatting sqref="D53">
    <cfRule type="cellIs" dxfId="539" priority="127" operator="lessThan">
      <formula>0</formula>
    </cfRule>
  </conditionalFormatting>
  <conditionalFormatting sqref="D59">
    <cfRule type="cellIs" dxfId="538" priority="126" operator="lessThan">
      <formula>0</formula>
    </cfRule>
  </conditionalFormatting>
  <conditionalFormatting sqref="D61">
    <cfRule type="cellIs" dxfId="537" priority="125" operator="lessThan">
      <formula>0</formula>
    </cfRule>
  </conditionalFormatting>
  <conditionalFormatting sqref="D67">
    <cfRule type="cellIs" dxfId="536" priority="124" operator="lessThan">
      <formula>0</formula>
    </cfRule>
  </conditionalFormatting>
  <conditionalFormatting sqref="D69">
    <cfRule type="cellIs" dxfId="535" priority="123" operator="lessThan">
      <formula>0</formula>
    </cfRule>
  </conditionalFormatting>
  <conditionalFormatting sqref="D75">
    <cfRule type="cellIs" dxfId="534" priority="122" operator="lessThan">
      <formula>0</formula>
    </cfRule>
  </conditionalFormatting>
  <conditionalFormatting sqref="D77">
    <cfRule type="cellIs" dxfId="533" priority="121" operator="lessThan">
      <formula>0</formula>
    </cfRule>
  </conditionalFormatting>
  <conditionalFormatting sqref="D92">
    <cfRule type="cellIs" dxfId="532" priority="120" operator="lessThan">
      <formula>0</formula>
    </cfRule>
  </conditionalFormatting>
  <conditionalFormatting sqref="D94">
    <cfRule type="cellIs" dxfId="531" priority="119" operator="lessThan">
      <formula>0</formula>
    </cfRule>
  </conditionalFormatting>
  <conditionalFormatting sqref="D84">
    <cfRule type="cellIs" dxfId="530" priority="118" operator="lessThan">
      <formula>0</formula>
    </cfRule>
  </conditionalFormatting>
  <conditionalFormatting sqref="D86">
    <cfRule type="cellIs" dxfId="529" priority="117" operator="lessThan">
      <formula>0</formula>
    </cfRule>
  </conditionalFormatting>
  <conditionalFormatting sqref="D84">
    <cfRule type="cellIs" dxfId="528" priority="116" operator="lessThan">
      <formula>0</formula>
    </cfRule>
  </conditionalFormatting>
  <conditionalFormatting sqref="E92">
    <cfRule type="cellIs" dxfId="527" priority="115" operator="lessThan">
      <formula>0</formula>
    </cfRule>
  </conditionalFormatting>
  <conditionalFormatting sqref="E94">
    <cfRule type="cellIs" dxfId="526" priority="114" operator="lessThan">
      <formula>0</formula>
    </cfRule>
  </conditionalFormatting>
  <conditionalFormatting sqref="E43">
    <cfRule type="cellIs" dxfId="525" priority="113" operator="lessThan">
      <formula>0</formula>
    </cfRule>
  </conditionalFormatting>
  <conditionalFormatting sqref="E45">
    <cfRule type="cellIs" dxfId="524" priority="112" operator="lessThan">
      <formula>0</formula>
    </cfRule>
  </conditionalFormatting>
  <conditionalFormatting sqref="E35">
    <cfRule type="cellIs" dxfId="523" priority="111" operator="lessThan">
      <formula>0</formula>
    </cfRule>
  </conditionalFormatting>
  <conditionalFormatting sqref="E37">
    <cfRule type="cellIs" dxfId="522" priority="110" operator="lessThan">
      <formula>0</formula>
    </cfRule>
  </conditionalFormatting>
  <conditionalFormatting sqref="E27">
    <cfRule type="cellIs" dxfId="521" priority="109" operator="lessThan">
      <formula>0</formula>
    </cfRule>
  </conditionalFormatting>
  <conditionalFormatting sqref="E29">
    <cfRule type="cellIs" dxfId="520" priority="108" operator="lessThan">
      <formula>0</formula>
    </cfRule>
  </conditionalFormatting>
  <conditionalFormatting sqref="E19">
    <cfRule type="cellIs" dxfId="519" priority="107" operator="lessThan">
      <formula>0</formula>
    </cfRule>
  </conditionalFormatting>
  <conditionalFormatting sqref="E21">
    <cfRule type="cellIs" dxfId="518" priority="106" operator="lessThan">
      <formula>0</formula>
    </cfRule>
  </conditionalFormatting>
  <conditionalFormatting sqref="E11">
    <cfRule type="cellIs" dxfId="517" priority="105" operator="lessThan">
      <formula>0</formula>
    </cfRule>
  </conditionalFormatting>
  <conditionalFormatting sqref="E13">
    <cfRule type="cellIs" dxfId="516" priority="104" operator="lessThan">
      <formula>0</formula>
    </cfRule>
  </conditionalFormatting>
  <conditionalFormatting sqref="E59">
    <cfRule type="cellIs" dxfId="515" priority="103" operator="lessThan">
      <formula>0</formula>
    </cfRule>
  </conditionalFormatting>
  <conditionalFormatting sqref="E61">
    <cfRule type="cellIs" dxfId="514" priority="102" operator="lessThan">
      <formula>0</formula>
    </cfRule>
  </conditionalFormatting>
  <conditionalFormatting sqref="E51">
    <cfRule type="cellIs" dxfId="513" priority="101" operator="lessThan">
      <formula>0</formula>
    </cfRule>
  </conditionalFormatting>
  <conditionalFormatting sqref="E53">
    <cfRule type="cellIs" dxfId="512" priority="100" operator="lessThan">
      <formula>0</formula>
    </cfRule>
  </conditionalFormatting>
  <conditionalFormatting sqref="E67">
    <cfRule type="cellIs" dxfId="511" priority="99" operator="lessThan">
      <formula>0</formula>
    </cfRule>
  </conditionalFormatting>
  <conditionalFormatting sqref="E69">
    <cfRule type="cellIs" dxfId="510" priority="98" operator="lessThan">
      <formula>0</formula>
    </cfRule>
  </conditionalFormatting>
  <conditionalFormatting sqref="E75">
    <cfRule type="cellIs" dxfId="509" priority="97" operator="lessThan">
      <formula>0</formula>
    </cfRule>
  </conditionalFormatting>
  <conditionalFormatting sqref="E77">
    <cfRule type="cellIs" dxfId="508" priority="96" operator="lessThan">
      <formula>0</formula>
    </cfRule>
  </conditionalFormatting>
  <conditionalFormatting sqref="E84">
    <cfRule type="cellIs" dxfId="507" priority="95" operator="lessThan">
      <formula>0</formula>
    </cfRule>
  </conditionalFormatting>
  <conditionalFormatting sqref="E86">
    <cfRule type="cellIs" dxfId="506" priority="94" operator="lessThan">
      <formula>0</formula>
    </cfRule>
  </conditionalFormatting>
  <conditionalFormatting sqref="E84">
    <cfRule type="cellIs" dxfId="505" priority="93" operator="lessThan">
      <formula>0</formula>
    </cfRule>
  </conditionalFormatting>
  <conditionalFormatting sqref="F43">
    <cfRule type="cellIs" dxfId="504" priority="92" operator="lessThan">
      <formula>0</formula>
    </cfRule>
  </conditionalFormatting>
  <conditionalFormatting sqref="F45">
    <cfRule type="cellIs" dxfId="503" priority="91" operator="lessThan">
      <formula>0</formula>
    </cfRule>
  </conditionalFormatting>
  <conditionalFormatting sqref="F35">
    <cfRule type="cellIs" dxfId="502" priority="90" operator="lessThan">
      <formula>0</formula>
    </cfRule>
  </conditionalFormatting>
  <conditionalFormatting sqref="F37">
    <cfRule type="cellIs" dxfId="501" priority="89" operator="lessThan">
      <formula>0</formula>
    </cfRule>
  </conditionalFormatting>
  <conditionalFormatting sqref="F27">
    <cfRule type="cellIs" dxfId="500" priority="88" operator="lessThan">
      <formula>0</formula>
    </cfRule>
  </conditionalFormatting>
  <conditionalFormatting sqref="F29">
    <cfRule type="cellIs" dxfId="499" priority="87" operator="lessThan">
      <formula>0</formula>
    </cfRule>
  </conditionalFormatting>
  <conditionalFormatting sqref="F19">
    <cfRule type="cellIs" dxfId="498" priority="86" operator="lessThan">
      <formula>0</formula>
    </cfRule>
  </conditionalFormatting>
  <conditionalFormatting sqref="F21">
    <cfRule type="cellIs" dxfId="497" priority="85" operator="lessThan">
      <formula>0</formula>
    </cfRule>
  </conditionalFormatting>
  <conditionalFormatting sqref="F11">
    <cfRule type="cellIs" dxfId="496" priority="84" operator="lessThan">
      <formula>0</formula>
    </cfRule>
  </conditionalFormatting>
  <conditionalFormatting sqref="F13">
    <cfRule type="cellIs" dxfId="495" priority="83" operator="lessThan">
      <formula>0</formula>
    </cfRule>
  </conditionalFormatting>
  <conditionalFormatting sqref="F51">
    <cfRule type="cellIs" dxfId="494" priority="82" operator="lessThan">
      <formula>0</formula>
    </cfRule>
  </conditionalFormatting>
  <conditionalFormatting sqref="F53">
    <cfRule type="cellIs" dxfId="493" priority="81" operator="lessThan">
      <formula>0</formula>
    </cfRule>
  </conditionalFormatting>
  <conditionalFormatting sqref="F59">
    <cfRule type="cellIs" dxfId="492" priority="80" operator="lessThan">
      <formula>0</formula>
    </cfRule>
  </conditionalFormatting>
  <conditionalFormatting sqref="F61">
    <cfRule type="cellIs" dxfId="491" priority="79" operator="lessThan">
      <formula>0</formula>
    </cfRule>
  </conditionalFormatting>
  <conditionalFormatting sqref="F75">
    <cfRule type="cellIs" dxfId="490" priority="78" operator="lessThan">
      <formula>0</formula>
    </cfRule>
  </conditionalFormatting>
  <conditionalFormatting sqref="F77">
    <cfRule type="cellIs" dxfId="489" priority="77" operator="lessThan">
      <formula>0</formula>
    </cfRule>
  </conditionalFormatting>
  <conditionalFormatting sqref="F67">
    <cfRule type="cellIs" dxfId="488" priority="76" operator="lessThan">
      <formula>0</formula>
    </cfRule>
  </conditionalFormatting>
  <conditionalFormatting sqref="F69">
    <cfRule type="cellIs" dxfId="487" priority="75" operator="lessThan">
      <formula>0</formula>
    </cfRule>
  </conditionalFormatting>
  <conditionalFormatting sqref="F84">
    <cfRule type="cellIs" dxfId="486" priority="74" operator="lessThan">
      <formula>0</formula>
    </cfRule>
  </conditionalFormatting>
  <conditionalFormatting sqref="F86">
    <cfRule type="cellIs" dxfId="485" priority="73" operator="lessThan">
      <formula>0</formula>
    </cfRule>
  </conditionalFormatting>
  <conditionalFormatting sqref="F84">
    <cfRule type="cellIs" dxfId="484" priority="72" operator="lessThan">
      <formula>0</formula>
    </cfRule>
  </conditionalFormatting>
  <conditionalFormatting sqref="F92">
    <cfRule type="cellIs" dxfId="483" priority="71" operator="lessThan">
      <formula>0</formula>
    </cfRule>
  </conditionalFormatting>
  <conditionalFormatting sqref="F94">
    <cfRule type="cellIs" dxfId="482" priority="70" operator="lessThan">
      <formula>0</formula>
    </cfRule>
  </conditionalFormatting>
  <conditionalFormatting sqref="G11">
    <cfRule type="cellIs" dxfId="481" priority="69" operator="lessThan">
      <formula>0</formula>
    </cfRule>
  </conditionalFormatting>
  <conditionalFormatting sqref="G13">
    <cfRule type="cellIs" dxfId="480" priority="68" operator="lessThan">
      <formula>0</formula>
    </cfRule>
  </conditionalFormatting>
  <conditionalFormatting sqref="G19">
    <cfRule type="cellIs" dxfId="479" priority="67" operator="lessThan">
      <formula>0</formula>
    </cfRule>
  </conditionalFormatting>
  <conditionalFormatting sqref="G21">
    <cfRule type="cellIs" dxfId="478" priority="66" operator="lessThan">
      <formula>0</formula>
    </cfRule>
  </conditionalFormatting>
  <conditionalFormatting sqref="G27">
    <cfRule type="cellIs" dxfId="477" priority="65" operator="lessThan">
      <formula>0</formula>
    </cfRule>
  </conditionalFormatting>
  <conditionalFormatting sqref="G29">
    <cfRule type="cellIs" dxfId="476" priority="64" operator="lessThan">
      <formula>0</formula>
    </cfRule>
  </conditionalFormatting>
  <conditionalFormatting sqref="G35">
    <cfRule type="cellIs" dxfId="475" priority="63" operator="lessThan">
      <formula>0</formula>
    </cfRule>
  </conditionalFormatting>
  <conditionalFormatting sqref="G37">
    <cfRule type="cellIs" dxfId="474" priority="62" operator="lessThan">
      <formula>0</formula>
    </cfRule>
  </conditionalFormatting>
  <conditionalFormatting sqref="G43">
    <cfRule type="cellIs" dxfId="473" priority="61" operator="lessThan">
      <formula>0</formula>
    </cfRule>
  </conditionalFormatting>
  <conditionalFormatting sqref="G45">
    <cfRule type="cellIs" dxfId="472" priority="60" operator="lessThan">
      <formula>0</formula>
    </cfRule>
  </conditionalFormatting>
  <conditionalFormatting sqref="G51">
    <cfRule type="cellIs" dxfId="471" priority="59" operator="lessThan">
      <formula>0</formula>
    </cfRule>
  </conditionalFormatting>
  <conditionalFormatting sqref="G53">
    <cfRule type="cellIs" dxfId="470" priority="58" operator="lessThan">
      <formula>0</formula>
    </cfRule>
  </conditionalFormatting>
  <conditionalFormatting sqref="G59">
    <cfRule type="cellIs" dxfId="469" priority="57" operator="lessThan">
      <formula>0</formula>
    </cfRule>
  </conditionalFormatting>
  <conditionalFormatting sqref="G61">
    <cfRule type="cellIs" dxfId="468" priority="56" operator="lessThan">
      <formula>0</formula>
    </cfRule>
  </conditionalFormatting>
  <conditionalFormatting sqref="G67">
    <cfRule type="cellIs" dxfId="467" priority="55" operator="lessThan">
      <formula>0</formula>
    </cfRule>
  </conditionalFormatting>
  <conditionalFormatting sqref="G69">
    <cfRule type="cellIs" dxfId="466" priority="54" operator="lessThan">
      <formula>0</formula>
    </cfRule>
  </conditionalFormatting>
  <conditionalFormatting sqref="G75">
    <cfRule type="cellIs" dxfId="465" priority="53" operator="lessThan">
      <formula>0</formula>
    </cfRule>
  </conditionalFormatting>
  <conditionalFormatting sqref="G77">
    <cfRule type="cellIs" dxfId="464" priority="52" operator="lessThan">
      <formula>0</formula>
    </cfRule>
  </conditionalFormatting>
  <conditionalFormatting sqref="G84">
    <cfRule type="cellIs" dxfId="463" priority="51" operator="lessThan">
      <formula>0</formula>
    </cfRule>
  </conditionalFormatting>
  <conditionalFormatting sqref="G86">
    <cfRule type="cellIs" dxfId="462" priority="50" operator="lessThan">
      <formula>0</formula>
    </cfRule>
  </conditionalFormatting>
  <conditionalFormatting sqref="G84">
    <cfRule type="cellIs" dxfId="461" priority="49" operator="lessThan">
      <formula>0</formula>
    </cfRule>
  </conditionalFormatting>
  <conditionalFormatting sqref="G92">
    <cfRule type="cellIs" dxfId="460" priority="48" operator="lessThan">
      <formula>0</formula>
    </cfRule>
  </conditionalFormatting>
  <conditionalFormatting sqref="G94">
    <cfRule type="cellIs" dxfId="459" priority="47" operator="lessThan">
      <formula>0</formula>
    </cfRule>
  </conditionalFormatting>
  <conditionalFormatting sqref="H11">
    <cfRule type="cellIs" dxfId="458" priority="46" operator="lessThan">
      <formula>0</formula>
    </cfRule>
  </conditionalFormatting>
  <conditionalFormatting sqref="H13">
    <cfRule type="cellIs" dxfId="457" priority="45" operator="lessThan">
      <formula>0</formula>
    </cfRule>
  </conditionalFormatting>
  <conditionalFormatting sqref="H19">
    <cfRule type="cellIs" dxfId="456" priority="44" operator="lessThan">
      <formula>0</formula>
    </cfRule>
  </conditionalFormatting>
  <conditionalFormatting sqref="H21">
    <cfRule type="cellIs" dxfId="455" priority="43" operator="lessThan">
      <formula>0</formula>
    </cfRule>
  </conditionalFormatting>
  <conditionalFormatting sqref="H27">
    <cfRule type="cellIs" dxfId="454" priority="42" operator="lessThan">
      <formula>0</formula>
    </cfRule>
  </conditionalFormatting>
  <conditionalFormatting sqref="H29">
    <cfRule type="cellIs" dxfId="453" priority="41" operator="lessThan">
      <formula>0</formula>
    </cfRule>
  </conditionalFormatting>
  <conditionalFormatting sqref="H35">
    <cfRule type="cellIs" dxfId="452" priority="40" operator="lessThan">
      <formula>0</formula>
    </cfRule>
  </conditionalFormatting>
  <conditionalFormatting sqref="H37">
    <cfRule type="cellIs" dxfId="451" priority="39" operator="lessThan">
      <formula>0</formula>
    </cfRule>
  </conditionalFormatting>
  <conditionalFormatting sqref="H43">
    <cfRule type="cellIs" dxfId="450" priority="38" operator="lessThan">
      <formula>0</formula>
    </cfRule>
  </conditionalFormatting>
  <conditionalFormatting sqref="H45">
    <cfRule type="cellIs" dxfId="449" priority="37" operator="lessThan">
      <formula>0</formula>
    </cfRule>
  </conditionalFormatting>
  <conditionalFormatting sqref="H51">
    <cfRule type="cellIs" dxfId="448" priority="36" operator="lessThan">
      <formula>0</formula>
    </cfRule>
  </conditionalFormatting>
  <conditionalFormatting sqref="H53">
    <cfRule type="cellIs" dxfId="447" priority="35" operator="lessThan">
      <formula>0</formula>
    </cfRule>
  </conditionalFormatting>
  <conditionalFormatting sqref="H59">
    <cfRule type="cellIs" dxfId="446" priority="34" operator="lessThan">
      <formula>0</formula>
    </cfRule>
  </conditionalFormatting>
  <conditionalFormatting sqref="H61">
    <cfRule type="cellIs" dxfId="445" priority="33" operator="lessThan">
      <formula>0</formula>
    </cfRule>
  </conditionalFormatting>
  <conditionalFormatting sqref="H67">
    <cfRule type="cellIs" dxfId="444" priority="32" operator="lessThan">
      <formula>0</formula>
    </cfRule>
  </conditionalFormatting>
  <conditionalFormatting sqref="H69">
    <cfRule type="cellIs" dxfId="443" priority="31" operator="lessThan">
      <formula>0</formula>
    </cfRule>
  </conditionalFormatting>
  <conditionalFormatting sqref="H75">
    <cfRule type="cellIs" dxfId="442" priority="30" operator="lessThan">
      <formula>0</formula>
    </cfRule>
  </conditionalFormatting>
  <conditionalFormatting sqref="H77">
    <cfRule type="cellIs" dxfId="441" priority="29" operator="lessThan">
      <formula>0</formula>
    </cfRule>
  </conditionalFormatting>
  <conditionalFormatting sqref="H84">
    <cfRule type="cellIs" dxfId="440" priority="28" operator="lessThan">
      <formula>0</formula>
    </cfRule>
  </conditionalFormatting>
  <conditionalFormatting sqref="H86">
    <cfRule type="cellIs" dxfId="439" priority="27" operator="lessThan">
      <formula>0</formula>
    </cfRule>
  </conditionalFormatting>
  <conditionalFormatting sqref="H84">
    <cfRule type="cellIs" dxfId="438" priority="26" operator="lessThan">
      <formula>0</formula>
    </cfRule>
  </conditionalFormatting>
  <conditionalFormatting sqref="H92">
    <cfRule type="cellIs" dxfId="437" priority="25" operator="lessThan">
      <formula>0</formula>
    </cfRule>
  </conditionalFormatting>
  <conditionalFormatting sqref="H94">
    <cfRule type="cellIs" dxfId="436" priority="24" operator="lessThan">
      <formula>0</formula>
    </cfRule>
  </conditionalFormatting>
  <conditionalFormatting sqref="I11">
    <cfRule type="cellIs" dxfId="435" priority="23" operator="lessThan">
      <formula>0</formula>
    </cfRule>
  </conditionalFormatting>
  <conditionalFormatting sqref="I13">
    <cfRule type="cellIs" dxfId="434" priority="22" operator="lessThan">
      <formula>0</formula>
    </cfRule>
  </conditionalFormatting>
  <conditionalFormatting sqref="I19">
    <cfRule type="cellIs" dxfId="433" priority="21" operator="lessThan">
      <formula>0</formula>
    </cfRule>
  </conditionalFormatting>
  <conditionalFormatting sqref="I21">
    <cfRule type="cellIs" dxfId="432" priority="20" operator="lessThan">
      <formula>0</formula>
    </cfRule>
  </conditionalFormatting>
  <conditionalFormatting sqref="I27">
    <cfRule type="cellIs" dxfId="431" priority="19" operator="lessThan">
      <formula>0</formula>
    </cfRule>
  </conditionalFormatting>
  <conditionalFormatting sqref="I29">
    <cfRule type="cellIs" dxfId="430" priority="18" operator="lessThan">
      <formula>0</formula>
    </cfRule>
  </conditionalFormatting>
  <conditionalFormatting sqref="I35">
    <cfRule type="cellIs" dxfId="429" priority="17" operator="lessThan">
      <formula>0</formula>
    </cfRule>
  </conditionalFormatting>
  <conditionalFormatting sqref="I37">
    <cfRule type="cellIs" dxfId="428" priority="16" operator="lessThan">
      <formula>0</formula>
    </cfRule>
  </conditionalFormatting>
  <conditionalFormatting sqref="I43">
    <cfRule type="cellIs" dxfId="427" priority="15" operator="lessThan">
      <formula>0</formula>
    </cfRule>
  </conditionalFormatting>
  <conditionalFormatting sqref="I45">
    <cfRule type="cellIs" dxfId="426" priority="14" operator="lessThan">
      <formula>0</formula>
    </cfRule>
  </conditionalFormatting>
  <conditionalFormatting sqref="I51">
    <cfRule type="cellIs" dxfId="425" priority="13" operator="lessThan">
      <formula>0</formula>
    </cfRule>
  </conditionalFormatting>
  <conditionalFormatting sqref="I53">
    <cfRule type="cellIs" dxfId="424" priority="12" operator="lessThan">
      <formula>0</formula>
    </cfRule>
  </conditionalFormatting>
  <conditionalFormatting sqref="I59">
    <cfRule type="cellIs" dxfId="423" priority="11" operator="lessThan">
      <formula>0</formula>
    </cfRule>
  </conditionalFormatting>
  <conditionalFormatting sqref="I61">
    <cfRule type="cellIs" dxfId="422" priority="10" operator="lessThan">
      <formula>0</formula>
    </cfRule>
  </conditionalFormatting>
  <conditionalFormatting sqref="I67">
    <cfRule type="cellIs" dxfId="421" priority="9" operator="lessThan">
      <formula>0</formula>
    </cfRule>
  </conditionalFormatting>
  <conditionalFormatting sqref="I69">
    <cfRule type="cellIs" dxfId="420" priority="8" operator="lessThan">
      <formula>0</formula>
    </cfRule>
  </conditionalFormatting>
  <conditionalFormatting sqref="I75">
    <cfRule type="cellIs" dxfId="419" priority="7" operator="lessThan">
      <formula>0</formula>
    </cfRule>
  </conditionalFormatting>
  <conditionalFormatting sqref="I77">
    <cfRule type="cellIs" dxfId="418" priority="6" operator="lessThan">
      <formula>0</formula>
    </cfRule>
  </conditionalFormatting>
  <conditionalFormatting sqref="I84">
    <cfRule type="cellIs" dxfId="417" priority="5" operator="lessThan">
      <formula>0</formula>
    </cfRule>
  </conditionalFormatting>
  <conditionalFormatting sqref="I86">
    <cfRule type="cellIs" dxfId="416" priority="4" operator="lessThan">
      <formula>0</formula>
    </cfRule>
  </conditionalFormatting>
  <conditionalFormatting sqref="I84">
    <cfRule type="cellIs" dxfId="415" priority="3" operator="lessThan">
      <formula>0</formula>
    </cfRule>
  </conditionalFormatting>
  <conditionalFormatting sqref="I92">
    <cfRule type="cellIs" dxfId="414" priority="2" operator="lessThan">
      <formula>0</formula>
    </cfRule>
  </conditionalFormatting>
  <conditionalFormatting sqref="I94">
    <cfRule type="cellIs" dxfId="413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Normal="100" workbookViewId="0">
      <pane ySplit="5" topLeftCell="A6" activePane="bottomLeft" state="frozen"/>
      <selection activeCell="C9" sqref="C9"/>
      <selection pane="bottomLeft"/>
    </sheetView>
  </sheetViews>
  <sheetFormatPr defaultRowHeight="12.75" customHeight="1" x14ac:dyDescent="0.25"/>
  <cols>
    <col min="1" max="1" width="8.7109375" style="72" customWidth="1"/>
    <col min="2" max="2" width="8.7109375" style="83" customWidth="1"/>
    <col min="3" max="15" width="11.7109375" style="83" customWidth="1"/>
    <col min="16" max="16" width="5.85546875" style="83" customWidth="1"/>
    <col min="17" max="17" width="16.5703125" style="83" bestFit="1" customWidth="1"/>
    <col min="18" max="18" width="9.140625" style="72"/>
    <col min="19" max="16384" width="9.140625" style="83"/>
  </cols>
  <sheetData>
    <row r="1" spans="1:18" ht="15.75" x14ac:dyDescent="0.25">
      <c r="A1" s="57" t="s">
        <v>52</v>
      </c>
    </row>
    <row r="2" spans="1:18" ht="15.75" x14ac:dyDescent="0.25">
      <c r="A2" s="2" t="s">
        <v>30</v>
      </c>
    </row>
    <row r="3" spans="1:18" ht="6.75" customHeight="1" x14ac:dyDescent="0.25"/>
    <row r="4" spans="1:18" ht="15" x14ac:dyDescent="0.25">
      <c r="C4" s="143" t="s">
        <v>2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</row>
    <row r="5" spans="1:18" ht="12.75" customHeight="1" x14ac:dyDescent="0.25">
      <c r="C5" s="142" t="s">
        <v>31</v>
      </c>
      <c r="D5" s="142" t="s">
        <v>32</v>
      </c>
      <c r="E5" s="142" t="s">
        <v>33</v>
      </c>
      <c r="F5" s="142" t="s">
        <v>34</v>
      </c>
      <c r="G5" s="142" t="s">
        <v>35</v>
      </c>
      <c r="H5" s="142" t="s">
        <v>36</v>
      </c>
      <c r="I5" s="142" t="s">
        <v>1</v>
      </c>
      <c r="J5" s="142" t="s">
        <v>37</v>
      </c>
      <c r="K5" s="142" t="s">
        <v>38</v>
      </c>
      <c r="L5" s="142" t="s">
        <v>39</v>
      </c>
      <c r="M5" s="142" t="s">
        <v>40</v>
      </c>
      <c r="N5" s="142" t="s">
        <v>41</v>
      </c>
      <c r="O5" s="142" t="s">
        <v>42</v>
      </c>
      <c r="P5" s="70"/>
      <c r="Q5" s="142" t="s">
        <v>43</v>
      </c>
    </row>
    <row r="6" spans="1:18" ht="7.5" customHeight="1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70"/>
      <c r="Q6" s="4"/>
    </row>
    <row r="7" spans="1:18" ht="15" customHeight="1" x14ac:dyDescent="0.25">
      <c r="A7" s="71" t="s">
        <v>12</v>
      </c>
    </row>
    <row r="8" spans="1:18" s="27" customFormat="1" ht="15" customHeight="1" x14ac:dyDescent="0.25">
      <c r="A8" s="26">
        <v>2014</v>
      </c>
      <c r="C8" s="15">
        <v>2</v>
      </c>
      <c r="D8" s="15">
        <v>4</v>
      </c>
      <c r="E8" s="15">
        <v>13</v>
      </c>
      <c r="F8" s="15">
        <v>12</v>
      </c>
      <c r="G8" s="15">
        <v>15</v>
      </c>
      <c r="H8" s="15">
        <v>18</v>
      </c>
      <c r="I8" s="19">
        <v>4</v>
      </c>
      <c r="J8" s="19">
        <v>12</v>
      </c>
      <c r="K8" s="19">
        <v>10</v>
      </c>
      <c r="L8" s="19">
        <v>4</v>
      </c>
      <c r="M8" s="19">
        <v>3</v>
      </c>
      <c r="N8" s="15">
        <v>4</v>
      </c>
      <c r="O8" s="86">
        <f>SUM(C8:I8)</f>
        <v>68</v>
      </c>
      <c r="Q8" s="28">
        <f>SUM(C8:N8)</f>
        <v>101</v>
      </c>
      <c r="R8" s="26"/>
    </row>
    <row r="9" spans="1:18" s="27" customFormat="1" ht="15" customHeight="1" x14ac:dyDescent="0.25">
      <c r="A9" s="26">
        <v>2015</v>
      </c>
      <c r="C9" s="15">
        <v>4</v>
      </c>
      <c r="D9" s="19">
        <v>0</v>
      </c>
      <c r="E9" s="19">
        <v>11</v>
      </c>
      <c r="F9" s="15">
        <v>5</v>
      </c>
      <c r="G9" s="15">
        <v>23</v>
      </c>
      <c r="H9" s="15">
        <v>42</v>
      </c>
      <c r="I9" s="19">
        <v>4</v>
      </c>
      <c r="J9" s="19"/>
      <c r="K9" s="19"/>
      <c r="L9" s="19"/>
      <c r="M9" s="19"/>
      <c r="N9" s="15"/>
      <c r="O9" s="28">
        <f>SUM(C9:N9)</f>
        <v>89</v>
      </c>
      <c r="Q9" s="28">
        <f>SUM(C9:N9)</f>
        <v>89</v>
      </c>
      <c r="R9" s="26"/>
    </row>
    <row r="10" spans="1:18" s="85" customFormat="1" ht="15" customHeight="1" x14ac:dyDescent="0.25">
      <c r="A10" s="79" t="s">
        <v>13</v>
      </c>
      <c r="B10" s="80"/>
      <c r="C10" s="77">
        <f t="shared" ref="C10" si="0">(C9-C8)</f>
        <v>2</v>
      </c>
      <c r="D10" s="30">
        <f t="shared" ref="D10:I10" si="1">(D9-D8)</f>
        <v>-4</v>
      </c>
      <c r="E10" s="30">
        <f t="shared" si="1"/>
        <v>-2</v>
      </c>
      <c r="F10" s="30">
        <f t="shared" si="1"/>
        <v>-7</v>
      </c>
      <c r="G10" s="30">
        <f t="shared" si="1"/>
        <v>8</v>
      </c>
      <c r="H10" s="30">
        <f t="shared" si="1"/>
        <v>24</v>
      </c>
      <c r="I10" s="30">
        <f t="shared" si="1"/>
        <v>0</v>
      </c>
      <c r="J10" s="30"/>
      <c r="K10" s="30"/>
      <c r="L10" s="30"/>
      <c r="M10" s="30"/>
      <c r="N10" s="30"/>
      <c r="O10" s="77"/>
      <c r="R10" s="79"/>
    </row>
    <row r="11" spans="1:18" ht="15" customHeight="1" x14ac:dyDescent="0.25">
      <c r="A11" s="72" t="s">
        <v>14</v>
      </c>
      <c r="B11" s="70"/>
      <c r="C11" s="112">
        <f t="shared" ref="C11:H11" si="2">C10/C8</f>
        <v>1</v>
      </c>
      <c r="D11" s="112">
        <f t="shared" si="2"/>
        <v>-1</v>
      </c>
      <c r="E11" s="112">
        <f t="shared" si="2"/>
        <v>-0.15384615384615385</v>
      </c>
      <c r="F11" s="112">
        <f t="shared" si="2"/>
        <v>-0.58333333333333337</v>
      </c>
      <c r="G11" s="112">
        <f t="shared" si="2"/>
        <v>0.53333333333333333</v>
      </c>
      <c r="H11" s="112">
        <f t="shared" si="2"/>
        <v>1.3333333333333333</v>
      </c>
      <c r="I11" s="112">
        <f t="shared" ref="I11" si="3">I10/I8</f>
        <v>0</v>
      </c>
      <c r="J11" s="112"/>
      <c r="K11" s="112"/>
      <c r="L11" s="112"/>
      <c r="M11" s="112"/>
      <c r="N11" s="112"/>
      <c r="O11" s="73"/>
    </row>
    <row r="12" spans="1:18" s="85" customFormat="1" ht="15" customHeight="1" x14ac:dyDescent="0.25">
      <c r="A12" s="79" t="s">
        <v>15</v>
      </c>
      <c r="C12" s="78">
        <f>C10</f>
        <v>2</v>
      </c>
      <c r="D12" s="116">
        <f t="shared" ref="D12:I12" si="4">D10+C12</f>
        <v>-2</v>
      </c>
      <c r="E12" s="116">
        <f t="shared" si="4"/>
        <v>-4</v>
      </c>
      <c r="F12" s="116">
        <f t="shared" si="4"/>
        <v>-11</v>
      </c>
      <c r="G12" s="116">
        <f t="shared" si="4"/>
        <v>-3</v>
      </c>
      <c r="H12" s="116">
        <f t="shared" si="4"/>
        <v>21</v>
      </c>
      <c r="I12" s="116">
        <f t="shared" si="4"/>
        <v>21</v>
      </c>
      <c r="J12" s="116"/>
      <c r="K12" s="116"/>
      <c r="L12" s="116"/>
      <c r="M12" s="116"/>
      <c r="N12" s="116"/>
      <c r="O12" s="78"/>
      <c r="R12" s="79"/>
    </row>
    <row r="13" spans="1:18" ht="15" customHeight="1" x14ac:dyDescent="0.25">
      <c r="A13" s="72" t="s">
        <v>16</v>
      </c>
      <c r="C13" s="113">
        <f>C12/C8</f>
        <v>1</v>
      </c>
      <c r="D13" s="113">
        <f>(D12)/SUM($C8:D8)</f>
        <v>-0.33333333333333331</v>
      </c>
      <c r="E13" s="113">
        <f>(E12)/SUM($C8:E8)</f>
        <v>-0.21052631578947367</v>
      </c>
      <c r="F13" s="113">
        <f>(F12)/SUM($C8:F8)</f>
        <v>-0.35483870967741937</v>
      </c>
      <c r="G13" s="113">
        <f>(G12)/SUM($C8:G8)</f>
        <v>-6.5217391304347824E-2</v>
      </c>
      <c r="H13" s="113">
        <f>(H12)/SUM($C8:H8)</f>
        <v>0.328125</v>
      </c>
      <c r="I13" s="113">
        <f>(I12)/SUM($C8:I8)</f>
        <v>0.30882352941176472</v>
      </c>
      <c r="J13" s="113"/>
      <c r="K13" s="113"/>
      <c r="L13" s="113"/>
      <c r="M13" s="113"/>
      <c r="N13" s="113"/>
      <c r="O13" s="122"/>
    </row>
    <row r="14" spans="1:18" ht="7.5" customHeight="1" x14ac:dyDescent="0.25"/>
    <row r="15" spans="1:18" ht="15" customHeight="1" x14ac:dyDescent="0.25">
      <c r="A15" s="71" t="s">
        <v>17</v>
      </c>
    </row>
    <row r="16" spans="1:18" s="27" customFormat="1" ht="15" customHeight="1" x14ac:dyDescent="0.25">
      <c r="A16" s="26">
        <v>2014</v>
      </c>
      <c r="C16" s="15">
        <v>11</v>
      </c>
      <c r="D16" s="15">
        <v>0</v>
      </c>
      <c r="E16" s="15">
        <v>0</v>
      </c>
      <c r="F16" s="15">
        <v>14</v>
      </c>
      <c r="G16" s="15">
        <v>0</v>
      </c>
      <c r="H16" s="15">
        <v>0</v>
      </c>
      <c r="I16" s="15">
        <v>0</v>
      </c>
      <c r="J16" s="19">
        <v>2</v>
      </c>
      <c r="K16" s="19">
        <v>10</v>
      </c>
      <c r="L16" s="19">
        <v>4</v>
      </c>
      <c r="M16" s="19">
        <v>4</v>
      </c>
      <c r="N16" s="15">
        <v>0</v>
      </c>
      <c r="O16" s="86">
        <f>SUM(C16:I16)</f>
        <v>25</v>
      </c>
      <c r="Q16" s="28">
        <f>SUM(C16:N16)</f>
        <v>45</v>
      </c>
      <c r="R16" s="26"/>
    </row>
    <row r="17" spans="1:18" s="27" customFormat="1" ht="15" customHeight="1" x14ac:dyDescent="0.25">
      <c r="A17" s="26">
        <v>2015</v>
      </c>
      <c r="C17" s="15">
        <v>0</v>
      </c>
      <c r="D17" s="19">
        <v>0</v>
      </c>
      <c r="E17" s="15">
        <v>3</v>
      </c>
      <c r="F17" s="15">
        <v>3</v>
      </c>
      <c r="G17" s="15">
        <v>2</v>
      </c>
      <c r="H17" s="15">
        <v>12</v>
      </c>
      <c r="I17" s="15">
        <v>2</v>
      </c>
      <c r="J17" s="19"/>
      <c r="K17" s="19"/>
      <c r="L17" s="19"/>
      <c r="M17" s="19"/>
      <c r="N17" s="15"/>
      <c r="O17" s="28">
        <f>SUM(C17:N17)</f>
        <v>22</v>
      </c>
      <c r="Q17" s="28">
        <f>SUM(C17:N17)</f>
        <v>22</v>
      </c>
      <c r="R17" s="26"/>
    </row>
    <row r="18" spans="1:18" s="85" customFormat="1" ht="15" customHeight="1" x14ac:dyDescent="0.25">
      <c r="A18" s="79" t="s">
        <v>13</v>
      </c>
      <c r="B18" s="80"/>
      <c r="C18" s="77">
        <f t="shared" ref="C18" si="5">(C17-C16)</f>
        <v>-11</v>
      </c>
      <c r="D18" s="30">
        <f t="shared" ref="D18:I18" si="6">(D17-D16)</f>
        <v>0</v>
      </c>
      <c r="E18" s="30">
        <f t="shared" si="6"/>
        <v>3</v>
      </c>
      <c r="F18" s="30">
        <f t="shared" si="6"/>
        <v>-11</v>
      </c>
      <c r="G18" s="30">
        <f t="shared" si="6"/>
        <v>2</v>
      </c>
      <c r="H18" s="30">
        <f t="shared" si="6"/>
        <v>12</v>
      </c>
      <c r="I18" s="30">
        <f t="shared" si="6"/>
        <v>2</v>
      </c>
      <c r="J18" s="30"/>
      <c r="K18" s="30"/>
      <c r="L18" s="30"/>
      <c r="M18" s="30"/>
      <c r="N18" s="30"/>
      <c r="O18" s="77"/>
      <c r="R18" s="79"/>
    </row>
    <row r="19" spans="1:18" ht="15" customHeight="1" x14ac:dyDescent="0.25">
      <c r="A19" s="72" t="s">
        <v>14</v>
      </c>
      <c r="B19" s="70"/>
      <c r="C19" s="112">
        <f t="shared" ref="C19:H19" si="7">C18/C16</f>
        <v>-1</v>
      </c>
      <c r="D19" s="112" t="e">
        <f t="shared" si="7"/>
        <v>#DIV/0!</v>
      </c>
      <c r="E19" s="112" t="e">
        <f t="shared" si="7"/>
        <v>#DIV/0!</v>
      </c>
      <c r="F19" s="112">
        <f t="shared" si="7"/>
        <v>-0.7857142857142857</v>
      </c>
      <c r="G19" s="112" t="e">
        <f t="shared" si="7"/>
        <v>#DIV/0!</v>
      </c>
      <c r="H19" s="112" t="e">
        <f t="shared" si="7"/>
        <v>#DIV/0!</v>
      </c>
      <c r="I19" s="112" t="e">
        <f t="shared" ref="I19" si="8">I18/I16</f>
        <v>#DIV/0!</v>
      </c>
      <c r="J19" s="112"/>
      <c r="K19" s="112"/>
      <c r="L19" s="112"/>
      <c r="M19" s="112"/>
      <c r="N19" s="112"/>
      <c r="O19" s="73"/>
    </row>
    <row r="20" spans="1:18" s="85" customFormat="1" ht="15" customHeight="1" x14ac:dyDescent="0.25">
      <c r="A20" s="79" t="s">
        <v>15</v>
      </c>
      <c r="C20" s="78">
        <f>C18</f>
        <v>-11</v>
      </c>
      <c r="D20" s="116">
        <f t="shared" ref="D20:I20" si="9">D18+C20</f>
        <v>-11</v>
      </c>
      <c r="E20" s="116">
        <f t="shared" si="9"/>
        <v>-8</v>
      </c>
      <c r="F20" s="116">
        <f t="shared" si="9"/>
        <v>-19</v>
      </c>
      <c r="G20" s="116">
        <f t="shared" si="9"/>
        <v>-17</v>
      </c>
      <c r="H20" s="116">
        <f t="shared" si="9"/>
        <v>-5</v>
      </c>
      <c r="I20" s="116">
        <f t="shared" si="9"/>
        <v>-3</v>
      </c>
      <c r="J20" s="116"/>
      <c r="K20" s="116"/>
      <c r="L20" s="116"/>
      <c r="M20" s="116"/>
      <c r="N20" s="116"/>
      <c r="O20" s="78"/>
      <c r="R20" s="79"/>
    </row>
    <row r="21" spans="1:18" ht="15" customHeight="1" x14ac:dyDescent="0.25">
      <c r="A21" s="72" t="s">
        <v>16</v>
      </c>
      <c r="C21" s="113">
        <f>C20/C16</f>
        <v>-1</v>
      </c>
      <c r="D21" s="113">
        <f>(D20)/SUM($C16:D16)</f>
        <v>-1</v>
      </c>
      <c r="E21" s="113">
        <f>(E20)/SUM($C16:E16)</f>
        <v>-0.72727272727272729</v>
      </c>
      <c r="F21" s="113">
        <f>(F20)/SUM($C16:F16)</f>
        <v>-0.76</v>
      </c>
      <c r="G21" s="113">
        <f>(G20)/SUM($C16:G16)</f>
        <v>-0.68</v>
      </c>
      <c r="H21" s="113">
        <f>(H20)/SUM($C16:H16)</f>
        <v>-0.2</v>
      </c>
      <c r="I21" s="113">
        <f>(I20)/SUM($C16:I16)</f>
        <v>-0.12</v>
      </c>
      <c r="J21" s="113"/>
      <c r="K21" s="113"/>
      <c r="L21" s="113"/>
      <c r="M21" s="113"/>
      <c r="N21" s="113"/>
      <c r="O21" s="122"/>
    </row>
    <row r="22" spans="1:18" ht="7.5" customHeight="1" x14ac:dyDescent="0.25"/>
    <row r="23" spans="1:18" ht="15" customHeight="1" x14ac:dyDescent="0.25">
      <c r="A23" s="71" t="s">
        <v>18</v>
      </c>
    </row>
    <row r="24" spans="1:18" s="27" customFormat="1" ht="15" customHeight="1" x14ac:dyDescent="0.25">
      <c r="A24" s="26">
        <v>2014</v>
      </c>
      <c r="C24" s="15">
        <v>0</v>
      </c>
      <c r="D24" s="15">
        <v>2</v>
      </c>
      <c r="E24" s="15">
        <v>6</v>
      </c>
      <c r="F24" s="15">
        <v>0</v>
      </c>
      <c r="G24" s="15">
        <v>0</v>
      </c>
      <c r="H24" s="15">
        <v>0</v>
      </c>
      <c r="I24" s="15">
        <v>0</v>
      </c>
      <c r="J24" s="19">
        <v>0</v>
      </c>
      <c r="K24" s="19">
        <v>7</v>
      </c>
      <c r="L24" s="19">
        <v>2</v>
      </c>
      <c r="M24" s="19">
        <v>0</v>
      </c>
      <c r="N24" s="15">
        <v>0</v>
      </c>
      <c r="O24" s="86">
        <f>SUM(C24:I24)</f>
        <v>8</v>
      </c>
      <c r="Q24" s="28">
        <f>SUM(C24:N24)</f>
        <v>17</v>
      </c>
      <c r="R24" s="26"/>
    </row>
    <row r="25" spans="1:18" s="27" customFormat="1" ht="15" customHeight="1" x14ac:dyDescent="0.25">
      <c r="A25" s="26">
        <v>2015</v>
      </c>
      <c r="C25" s="15">
        <v>0</v>
      </c>
      <c r="D25" s="19">
        <v>0</v>
      </c>
      <c r="E25" s="15">
        <v>2</v>
      </c>
      <c r="F25" s="15">
        <v>4</v>
      </c>
      <c r="G25" s="15">
        <v>2</v>
      </c>
      <c r="H25" s="15">
        <v>2</v>
      </c>
      <c r="I25" s="15">
        <v>2</v>
      </c>
      <c r="J25" s="19"/>
      <c r="K25" s="19"/>
      <c r="L25" s="19"/>
      <c r="M25" s="19"/>
      <c r="N25" s="15"/>
      <c r="O25" s="28">
        <f>SUM(C25:N25)</f>
        <v>12</v>
      </c>
      <c r="Q25" s="28">
        <f>SUM(C25:N25)</f>
        <v>12</v>
      </c>
      <c r="R25" s="26"/>
    </row>
    <row r="26" spans="1:18" s="85" customFormat="1" ht="15" customHeight="1" x14ac:dyDescent="0.25">
      <c r="A26" s="79" t="s">
        <v>13</v>
      </c>
      <c r="B26" s="80"/>
      <c r="C26" s="77">
        <f t="shared" ref="C26" si="10">(C25-C24)</f>
        <v>0</v>
      </c>
      <c r="D26" s="30">
        <f t="shared" ref="D26:I26" si="11">(D25-D24)</f>
        <v>-2</v>
      </c>
      <c r="E26" s="30">
        <f t="shared" si="11"/>
        <v>-4</v>
      </c>
      <c r="F26" s="30">
        <f t="shared" si="11"/>
        <v>4</v>
      </c>
      <c r="G26" s="30">
        <f t="shared" si="11"/>
        <v>2</v>
      </c>
      <c r="H26" s="30">
        <f t="shared" si="11"/>
        <v>2</v>
      </c>
      <c r="I26" s="30">
        <f t="shared" si="11"/>
        <v>2</v>
      </c>
      <c r="J26" s="30"/>
      <c r="K26" s="30"/>
      <c r="L26" s="30"/>
      <c r="M26" s="30"/>
      <c r="N26" s="30"/>
      <c r="O26" s="77"/>
      <c r="R26" s="79"/>
    </row>
    <row r="27" spans="1:18" ht="15" customHeight="1" x14ac:dyDescent="0.25">
      <c r="A27" s="72" t="s">
        <v>14</v>
      </c>
      <c r="B27" s="70"/>
      <c r="C27" s="112" t="e">
        <f t="shared" ref="C27:H27" si="12">C26/C24</f>
        <v>#DIV/0!</v>
      </c>
      <c r="D27" s="112">
        <f t="shared" si="12"/>
        <v>-1</v>
      </c>
      <c r="E27" s="112">
        <f t="shared" si="12"/>
        <v>-0.66666666666666663</v>
      </c>
      <c r="F27" s="112" t="e">
        <f t="shared" si="12"/>
        <v>#DIV/0!</v>
      </c>
      <c r="G27" s="112" t="e">
        <f t="shared" si="12"/>
        <v>#DIV/0!</v>
      </c>
      <c r="H27" s="112" t="e">
        <f t="shared" si="12"/>
        <v>#DIV/0!</v>
      </c>
      <c r="I27" s="112" t="e">
        <f t="shared" ref="I27" si="13">I26/I24</f>
        <v>#DIV/0!</v>
      </c>
      <c r="J27" s="112"/>
      <c r="K27" s="112"/>
      <c r="L27" s="112"/>
      <c r="M27" s="112"/>
      <c r="N27" s="112"/>
      <c r="O27" s="73"/>
    </row>
    <row r="28" spans="1:18" s="85" customFormat="1" ht="15" customHeight="1" x14ac:dyDescent="0.25">
      <c r="A28" s="79" t="s">
        <v>15</v>
      </c>
      <c r="C28" s="78">
        <f>C26</f>
        <v>0</v>
      </c>
      <c r="D28" s="116">
        <f t="shared" ref="D28:I28" si="14">D26+C28</f>
        <v>-2</v>
      </c>
      <c r="E28" s="116">
        <f t="shared" si="14"/>
        <v>-6</v>
      </c>
      <c r="F28" s="116">
        <f t="shared" si="14"/>
        <v>-2</v>
      </c>
      <c r="G28" s="116">
        <f t="shared" si="14"/>
        <v>0</v>
      </c>
      <c r="H28" s="116">
        <f t="shared" si="14"/>
        <v>2</v>
      </c>
      <c r="I28" s="116">
        <f t="shared" si="14"/>
        <v>4</v>
      </c>
      <c r="J28" s="116"/>
      <c r="K28" s="116"/>
      <c r="L28" s="116"/>
      <c r="M28" s="116"/>
      <c r="N28" s="116"/>
      <c r="O28" s="78"/>
      <c r="R28" s="79"/>
    </row>
    <row r="29" spans="1:18" ht="15" customHeight="1" x14ac:dyDescent="0.25">
      <c r="A29" s="72" t="s">
        <v>16</v>
      </c>
      <c r="C29" s="113" t="e">
        <f>C28/C24</f>
        <v>#DIV/0!</v>
      </c>
      <c r="D29" s="113">
        <f>(D28)/SUM($C24:D24)</f>
        <v>-1</v>
      </c>
      <c r="E29" s="113">
        <f>(E28)/SUM($C24:E24)</f>
        <v>-0.75</v>
      </c>
      <c r="F29" s="113">
        <f>(F28)/SUM($C24:F24)</f>
        <v>-0.25</v>
      </c>
      <c r="G29" s="113">
        <f>(G28)/SUM($C24:G24)</f>
        <v>0</v>
      </c>
      <c r="H29" s="113">
        <f>(H28)/SUM($C24:H24)</f>
        <v>0.25</v>
      </c>
      <c r="I29" s="113">
        <f>(I28)/SUM($C24:I24)</f>
        <v>0.5</v>
      </c>
      <c r="J29" s="113"/>
      <c r="K29" s="113"/>
      <c r="L29" s="113"/>
      <c r="M29" s="113"/>
      <c r="N29" s="113"/>
      <c r="O29" s="122"/>
    </row>
    <row r="30" spans="1:18" ht="7.5" customHeight="1" x14ac:dyDescent="0.25"/>
    <row r="31" spans="1:18" ht="15" customHeight="1" x14ac:dyDescent="0.25">
      <c r="A31" s="71" t="s">
        <v>19</v>
      </c>
    </row>
    <row r="32" spans="1:18" s="27" customFormat="1" ht="15" customHeight="1" x14ac:dyDescent="0.25">
      <c r="A32" s="26">
        <v>2014</v>
      </c>
      <c r="C32" s="97">
        <v>0</v>
      </c>
      <c r="D32" s="97">
        <v>4</v>
      </c>
      <c r="E32" s="97">
        <v>2</v>
      </c>
      <c r="F32" s="97">
        <v>2</v>
      </c>
      <c r="G32" s="15">
        <v>2</v>
      </c>
      <c r="H32" s="15">
        <v>0</v>
      </c>
      <c r="I32" s="15">
        <v>0</v>
      </c>
      <c r="J32" s="15">
        <v>0</v>
      </c>
      <c r="K32" s="15">
        <v>5</v>
      </c>
      <c r="L32" s="19">
        <v>4</v>
      </c>
      <c r="M32" s="19">
        <v>0</v>
      </c>
      <c r="N32" s="15">
        <v>0</v>
      </c>
      <c r="O32" s="86">
        <f>SUM(C32:I32)</f>
        <v>10</v>
      </c>
      <c r="Q32" s="28">
        <f>SUM(C32:N32)</f>
        <v>19</v>
      </c>
      <c r="R32" s="26"/>
    </row>
    <row r="33" spans="1:18" s="27" customFormat="1" ht="15" customHeight="1" x14ac:dyDescent="0.25">
      <c r="A33" s="26">
        <v>2015</v>
      </c>
      <c r="C33" s="97">
        <v>2</v>
      </c>
      <c r="D33" s="19">
        <v>3</v>
      </c>
      <c r="E33" s="19">
        <v>0</v>
      </c>
      <c r="F33" s="15">
        <v>12</v>
      </c>
      <c r="G33" s="15">
        <v>4</v>
      </c>
      <c r="H33" s="15">
        <v>2</v>
      </c>
      <c r="I33" s="15">
        <v>0</v>
      </c>
      <c r="J33" s="15"/>
      <c r="K33" s="15"/>
      <c r="L33" s="19"/>
      <c r="M33" s="19"/>
      <c r="N33" s="15"/>
      <c r="O33" s="28">
        <f>SUM(C33:N33)</f>
        <v>23</v>
      </c>
      <c r="Q33" s="28">
        <f>SUM(C33:N33)</f>
        <v>23</v>
      </c>
      <c r="R33" s="26"/>
    </row>
    <row r="34" spans="1:18" s="85" customFormat="1" ht="15" customHeight="1" x14ac:dyDescent="0.25">
      <c r="A34" s="79" t="s">
        <v>13</v>
      </c>
      <c r="B34" s="80"/>
      <c r="C34" s="77">
        <f t="shared" ref="C34" si="15">(C33-C32)</f>
        <v>2</v>
      </c>
      <c r="D34" s="30">
        <f t="shared" ref="D34:I34" si="16">(D33-D32)</f>
        <v>-1</v>
      </c>
      <c r="E34" s="30">
        <f t="shared" si="16"/>
        <v>-2</v>
      </c>
      <c r="F34" s="30">
        <f t="shared" si="16"/>
        <v>10</v>
      </c>
      <c r="G34" s="30">
        <f t="shared" si="16"/>
        <v>2</v>
      </c>
      <c r="H34" s="30">
        <f t="shared" si="16"/>
        <v>2</v>
      </c>
      <c r="I34" s="30">
        <f t="shared" si="16"/>
        <v>0</v>
      </c>
      <c r="J34" s="30"/>
      <c r="K34" s="30"/>
      <c r="L34" s="30"/>
      <c r="M34" s="30"/>
      <c r="N34" s="30"/>
      <c r="O34" s="77"/>
      <c r="R34" s="79"/>
    </row>
    <row r="35" spans="1:18" ht="15" customHeight="1" x14ac:dyDescent="0.25">
      <c r="A35" s="72" t="s">
        <v>14</v>
      </c>
      <c r="B35" s="70"/>
      <c r="C35" s="112" t="e">
        <f t="shared" ref="C35:H35" si="17">C34/C32</f>
        <v>#DIV/0!</v>
      </c>
      <c r="D35" s="112">
        <f t="shared" si="17"/>
        <v>-0.25</v>
      </c>
      <c r="E35" s="112">
        <f t="shared" si="17"/>
        <v>-1</v>
      </c>
      <c r="F35" s="112">
        <f t="shared" si="17"/>
        <v>5</v>
      </c>
      <c r="G35" s="112">
        <f t="shared" si="17"/>
        <v>1</v>
      </c>
      <c r="H35" s="112" t="e">
        <f t="shared" si="17"/>
        <v>#DIV/0!</v>
      </c>
      <c r="I35" s="112" t="e">
        <f t="shared" ref="I35" si="18">I34/I32</f>
        <v>#DIV/0!</v>
      </c>
      <c r="J35" s="112"/>
      <c r="K35" s="112"/>
      <c r="L35" s="112"/>
      <c r="M35" s="112"/>
      <c r="N35" s="112"/>
      <c r="O35" s="73"/>
    </row>
    <row r="36" spans="1:18" s="85" customFormat="1" ht="15" customHeight="1" x14ac:dyDescent="0.25">
      <c r="A36" s="79" t="s">
        <v>15</v>
      </c>
      <c r="C36" s="78">
        <f>C34</f>
        <v>2</v>
      </c>
      <c r="D36" s="116">
        <f t="shared" ref="D36:I36" si="19">D34+C36</f>
        <v>1</v>
      </c>
      <c r="E36" s="116">
        <f t="shared" si="19"/>
        <v>-1</v>
      </c>
      <c r="F36" s="116">
        <f t="shared" si="19"/>
        <v>9</v>
      </c>
      <c r="G36" s="116">
        <f t="shared" si="19"/>
        <v>11</v>
      </c>
      <c r="H36" s="116">
        <f t="shared" si="19"/>
        <v>13</v>
      </c>
      <c r="I36" s="116">
        <f t="shared" si="19"/>
        <v>13</v>
      </c>
      <c r="J36" s="116"/>
      <c r="K36" s="116"/>
      <c r="L36" s="116"/>
      <c r="M36" s="116"/>
      <c r="N36" s="116"/>
      <c r="O36" s="78"/>
      <c r="R36" s="79"/>
    </row>
    <row r="37" spans="1:18" ht="15" customHeight="1" x14ac:dyDescent="0.25">
      <c r="A37" s="72" t="s">
        <v>16</v>
      </c>
      <c r="C37" s="113" t="e">
        <f>C36/C32</f>
        <v>#DIV/0!</v>
      </c>
      <c r="D37" s="113">
        <f>(D36)/SUM($C32:D32)</f>
        <v>0.25</v>
      </c>
      <c r="E37" s="113">
        <f>(E36)/SUM($C32:E32)</f>
        <v>-0.16666666666666666</v>
      </c>
      <c r="F37" s="113">
        <f>(F36)/SUM($C32:F32)</f>
        <v>1.125</v>
      </c>
      <c r="G37" s="113">
        <f>(G36)/SUM($C32:G32)</f>
        <v>1.1000000000000001</v>
      </c>
      <c r="H37" s="113">
        <f>(H36)/SUM($C32:H32)</f>
        <v>1.3</v>
      </c>
      <c r="I37" s="113">
        <f>(I36)/SUM($C32:I32)</f>
        <v>1.3</v>
      </c>
      <c r="J37" s="113"/>
      <c r="K37" s="113"/>
      <c r="L37" s="113"/>
      <c r="M37" s="113"/>
      <c r="N37" s="113"/>
      <c r="O37" s="122"/>
    </row>
    <row r="38" spans="1:18" ht="7.5" customHeight="1" x14ac:dyDescent="0.25"/>
    <row r="39" spans="1:18" ht="15" customHeight="1" x14ac:dyDescent="0.25">
      <c r="A39" s="71" t="s">
        <v>20</v>
      </c>
    </row>
    <row r="40" spans="1:18" s="27" customFormat="1" ht="15" customHeight="1" x14ac:dyDescent="0.25">
      <c r="A40" s="26">
        <v>2014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9">
        <v>2</v>
      </c>
      <c r="M40" s="19">
        <v>0</v>
      </c>
      <c r="N40" s="15">
        <v>0</v>
      </c>
      <c r="O40" s="86">
        <f>SUM(C40:I40)</f>
        <v>0</v>
      </c>
      <c r="Q40" s="28">
        <f>SUM(C40:N40)</f>
        <v>2</v>
      </c>
      <c r="R40" s="26"/>
    </row>
    <row r="41" spans="1:18" s="27" customFormat="1" ht="15" customHeight="1" x14ac:dyDescent="0.25">
      <c r="A41" s="26">
        <v>2015</v>
      </c>
      <c r="C41" s="15">
        <v>0</v>
      </c>
      <c r="D41" s="19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/>
      <c r="K41" s="15"/>
      <c r="L41" s="19"/>
      <c r="M41" s="19"/>
      <c r="N41" s="15"/>
      <c r="O41" s="28">
        <f>SUM(C41:N41)</f>
        <v>0</v>
      </c>
      <c r="Q41" s="28">
        <f>SUM(C41:N41)</f>
        <v>0</v>
      </c>
      <c r="R41" s="26"/>
    </row>
    <row r="42" spans="1:18" s="85" customFormat="1" ht="15" customHeight="1" x14ac:dyDescent="0.25">
      <c r="A42" s="79" t="s">
        <v>13</v>
      </c>
      <c r="B42" s="80"/>
      <c r="C42" s="77">
        <f t="shared" ref="C42" si="20">(C41-C40)</f>
        <v>0</v>
      </c>
      <c r="D42" s="30">
        <f t="shared" ref="D42:I42" si="21">(D41-D40)</f>
        <v>0</v>
      </c>
      <c r="E42" s="30">
        <f t="shared" si="21"/>
        <v>0</v>
      </c>
      <c r="F42" s="30">
        <f t="shared" si="21"/>
        <v>0</v>
      </c>
      <c r="G42" s="30">
        <f t="shared" si="21"/>
        <v>0</v>
      </c>
      <c r="H42" s="30">
        <f t="shared" si="21"/>
        <v>0</v>
      </c>
      <c r="I42" s="30">
        <f t="shared" si="21"/>
        <v>0</v>
      </c>
      <c r="J42" s="30"/>
      <c r="K42" s="30"/>
      <c r="L42" s="30"/>
      <c r="M42" s="30"/>
      <c r="N42" s="30"/>
      <c r="O42" s="77"/>
      <c r="R42" s="79"/>
    </row>
    <row r="43" spans="1:18" ht="15" customHeight="1" x14ac:dyDescent="0.25">
      <c r="A43" s="72" t="s">
        <v>14</v>
      </c>
      <c r="B43" s="70"/>
      <c r="C43" s="112" t="e">
        <f t="shared" ref="C43:H43" si="22">C42/C40</f>
        <v>#DIV/0!</v>
      </c>
      <c r="D43" s="112" t="e">
        <f t="shared" si="22"/>
        <v>#DIV/0!</v>
      </c>
      <c r="E43" s="112" t="e">
        <f t="shared" si="22"/>
        <v>#DIV/0!</v>
      </c>
      <c r="F43" s="112" t="e">
        <f t="shared" si="22"/>
        <v>#DIV/0!</v>
      </c>
      <c r="G43" s="112" t="e">
        <f t="shared" si="22"/>
        <v>#DIV/0!</v>
      </c>
      <c r="H43" s="112" t="e">
        <f t="shared" si="22"/>
        <v>#DIV/0!</v>
      </c>
      <c r="I43" s="112" t="e">
        <f t="shared" ref="I43" si="23">I42/I40</f>
        <v>#DIV/0!</v>
      </c>
      <c r="J43" s="112"/>
      <c r="K43" s="112"/>
      <c r="L43" s="112"/>
      <c r="M43" s="112"/>
      <c r="N43" s="112"/>
      <c r="O43" s="73"/>
    </row>
    <row r="44" spans="1:18" s="85" customFormat="1" ht="15" customHeight="1" x14ac:dyDescent="0.25">
      <c r="A44" s="79" t="s">
        <v>15</v>
      </c>
      <c r="C44" s="78">
        <f>C42</f>
        <v>0</v>
      </c>
      <c r="D44" s="116">
        <f t="shared" ref="D44:I44" si="24">D42+C44</f>
        <v>0</v>
      </c>
      <c r="E44" s="116">
        <f t="shared" si="24"/>
        <v>0</v>
      </c>
      <c r="F44" s="116">
        <f t="shared" si="24"/>
        <v>0</v>
      </c>
      <c r="G44" s="116">
        <f t="shared" si="24"/>
        <v>0</v>
      </c>
      <c r="H44" s="116">
        <f t="shared" si="24"/>
        <v>0</v>
      </c>
      <c r="I44" s="116">
        <f t="shared" si="24"/>
        <v>0</v>
      </c>
      <c r="J44" s="116"/>
      <c r="K44" s="116"/>
      <c r="L44" s="116"/>
      <c r="M44" s="116"/>
      <c r="N44" s="116"/>
      <c r="O44" s="78"/>
      <c r="R44" s="79"/>
    </row>
    <row r="45" spans="1:18" ht="15" customHeight="1" x14ac:dyDescent="0.25">
      <c r="A45" s="72" t="s">
        <v>16</v>
      </c>
      <c r="C45" s="113" t="e">
        <f>C44/C40</f>
        <v>#DIV/0!</v>
      </c>
      <c r="D45" s="113" t="e">
        <f>(D44)/SUM($C40:D40)</f>
        <v>#DIV/0!</v>
      </c>
      <c r="E45" s="113" t="e">
        <f>(E44)/SUM($C40:E40)</f>
        <v>#DIV/0!</v>
      </c>
      <c r="F45" s="113" t="e">
        <f>(F44)/SUM($C40:F40)</f>
        <v>#DIV/0!</v>
      </c>
      <c r="G45" s="113" t="e">
        <f>(G44)/SUM($C40:G40)</f>
        <v>#DIV/0!</v>
      </c>
      <c r="H45" s="113" t="e">
        <f>(H44)/SUM($C40:H40)</f>
        <v>#DIV/0!</v>
      </c>
      <c r="I45" s="113" t="e">
        <f>(I44)/SUM($C40:I40)</f>
        <v>#DIV/0!</v>
      </c>
      <c r="J45" s="113"/>
      <c r="K45" s="113"/>
      <c r="L45" s="113"/>
      <c r="M45" s="113"/>
      <c r="N45" s="113"/>
      <c r="O45" s="122"/>
    </row>
    <row r="46" spans="1:18" ht="7.5" customHeight="1" x14ac:dyDescent="0.25"/>
    <row r="47" spans="1:18" ht="15" customHeight="1" x14ac:dyDescent="0.25">
      <c r="A47" s="71" t="s">
        <v>21</v>
      </c>
    </row>
    <row r="48" spans="1:18" ht="15" customHeight="1" x14ac:dyDescent="0.25">
      <c r="A48" s="26">
        <v>2014</v>
      </c>
      <c r="C48" s="84">
        <v>0</v>
      </c>
      <c r="D48" s="84">
        <v>0</v>
      </c>
      <c r="E48" s="84">
        <v>1</v>
      </c>
      <c r="F48" s="84">
        <v>3</v>
      </c>
      <c r="G48" s="84">
        <v>1</v>
      </c>
      <c r="H48" s="84">
        <v>0</v>
      </c>
      <c r="I48" s="10">
        <v>0</v>
      </c>
      <c r="J48" s="10">
        <v>0</v>
      </c>
      <c r="K48" s="10">
        <v>4</v>
      </c>
      <c r="L48" s="10">
        <v>0</v>
      </c>
      <c r="M48" s="10">
        <v>0</v>
      </c>
      <c r="N48" s="10">
        <v>0</v>
      </c>
      <c r="O48" s="86">
        <f>SUM(C48:I48)</f>
        <v>5</v>
      </c>
      <c r="Q48" s="84">
        <f>SUM(C48:N48)</f>
        <v>9</v>
      </c>
    </row>
    <row r="49" spans="1:18" ht="15" customHeight="1" x14ac:dyDescent="0.25">
      <c r="A49" s="26">
        <v>2015</v>
      </c>
      <c r="C49" s="84">
        <v>0</v>
      </c>
      <c r="D49" s="84">
        <v>0</v>
      </c>
      <c r="E49" s="10">
        <v>1</v>
      </c>
      <c r="F49" s="84">
        <v>0</v>
      </c>
      <c r="G49" s="84">
        <v>0</v>
      </c>
      <c r="H49" s="84">
        <v>1</v>
      </c>
      <c r="I49" s="140">
        <v>0</v>
      </c>
      <c r="J49" s="10"/>
      <c r="K49" s="10"/>
      <c r="L49" s="10"/>
      <c r="M49" s="10"/>
      <c r="N49" s="10"/>
      <c r="O49" s="28">
        <f>SUM(C49:N49)</f>
        <v>2</v>
      </c>
      <c r="Q49" s="28">
        <f>SUM(C49:N49)</f>
        <v>2</v>
      </c>
    </row>
    <row r="50" spans="1:18" s="85" customFormat="1" ht="15" customHeight="1" x14ac:dyDescent="0.25">
      <c r="A50" s="79" t="s">
        <v>13</v>
      </c>
      <c r="B50" s="80"/>
      <c r="C50" s="77">
        <f t="shared" ref="C50" si="25">(C49-C48)</f>
        <v>0</v>
      </c>
      <c r="D50" s="30">
        <f t="shared" ref="D50:I50" si="26">(D49-D48)</f>
        <v>0</v>
      </c>
      <c r="E50" s="30">
        <f t="shared" si="26"/>
        <v>0</v>
      </c>
      <c r="F50" s="30">
        <f t="shared" si="26"/>
        <v>-3</v>
      </c>
      <c r="G50" s="30">
        <f t="shared" si="26"/>
        <v>-1</v>
      </c>
      <c r="H50" s="30">
        <f t="shared" si="26"/>
        <v>1</v>
      </c>
      <c r="I50" s="30">
        <f t="shared" si="26"/>
        <v>0</v>
      </c>
      <c r="J50" s="30"/>
      <c r="K50" s="30"/>
      <c r="L50" s="30"/>
      <c r="M50" s="30"/>
      <c r="N50" s="30"/>
      <c r="O50" s="77"/>
      <c r="R50" s="79"/>
    </row>
    <row r="51" spans="1:18" ht="15" customHeight="1" x14ac:dyDescent="0.25">
      <c r="A51" s="72" t="s">
        <v>14</v>
      </c>
      <c r="B51" s="70"/>
      <c r="C51" s="112" t="e">
        <f t="shared" ref="C51:H51" si="27">C50/C48</f>
        <v>#DIV/0!</v>
      </c>
      <c r="D51" s="112" t="e">
        <f t="shared" si="27"/>
        <v>#DIV/0!</v>
      </c>
      <c r="E51" s="112">
        <f t="shared" si="27"/>
        <v>0</v>
      </c>
      <c r="F51" s="112">
        <f t="shared" si="27"/>
        <v>-1</v>
      </c>
      <c r="G51" s="112">
        <f t="shared" si="27"/>
        <v>-1</v>
      </c>
      <c r="H51" s="112" t="e">
        <f t="shared" si="27"/>
        <v>#DIV/0!</v>
      </c>
      <c r="I51" s="112" t="e">
        <f t="shared" ref="I51" si="28">I50/I48</f>
        <v>#DIV/0!</v>
      </c>
      <c r="J51" s="112"/>
      <c r="K51" s="112"/>
      <c r="L51" s="112"/>
      <c r="M51" s="112"/>
      <c r="N51" s="112"/>
      <c r="O51" s="73"/>
    </row>
    <row r="52" spans="1:18" s="85" customFormat="1" ht="15" customHeight="1" x14ac:dyDescent="0.25">
      <c r="A52" s="79" t="s">
        <v>15</v>
      </c>
      <c r="C52" s="78">
        <f>C50</f>
        <v>0</v>
      </c>
      <c r="D52" s="116">
        <f t="shared" ref="D52:I52" si="29">D50+C52</f>
        <v>0</v>
      </c>
      <c r="E52" s="116">
        <f t="shared" si="29"/>
        <v>0</v>
      </c>
      <c r="F52" s="116">
        <f t="shared" si="29"/>
        <v>-3</v>
      </c>
      <c r="G52" s="116">
        <f t="shared" si="29"/>
        <v>-4</v>
      </c>
      <c r="H52" s="116">
        <f t="shared" si="29"/>
        <v>-3</v>
      </c>
      <c r="I52" s="116">
        <f t="shared" si="29"/>
        <v>-3</v>
      </c>
      <c r="J52" s="116"/>
      <c r="K52" s="116"/>
      <c r="L52" s="116"/>
      <c r="M52" s="116"/>
      <c r="N52" s="116"/>
      <c r="O52" s="78"/>
      <c r="R52" s="79"/>
    </row>
    <row r="53" spans="1:18" ht="15" customHeight="1" x14ac:dyDescent="0.25">
      <c r="A53" s="72" t="s">
        <v>16</v>
      </c>
      <c r="C53" s="113" t="e">
        <f>C52/C48</f>
        <v>#DIV/0!</v>
      </c>
      <c r="D53" s="113" t="e">
        <f>(D52)/SUM($C48:D48)</f>
        <v>#DIV/0!</v>
      </c>
      <c r="E53" s="113">
        <f>(E52)/SUM($C48:E48)</f>
        <v>0</v>
      </c>
      <c r="F53" s="113">
        <f>(F52)/SUM($C48:F48)</f>
        <v>-0.75</v>
      </c>
      <c r="G53" s="113">
        <f>(G52)/SUM($C48:G48)</f>
        <v>-0.8</v>
      </c>
      <c r="H53" s="113">
        <f>(H52)/SUM($C48:H48)</f>
        <v>-0.6</v>
      </c>
      <c r="I53" s="113">
        <f>(I52)/SUM($C48:I48)</f>
        <v>-0.6</v>
      </c>
      <c r="J53" s="113"/>
      <c r="K53" s="113"/>
      <c r="L53" s="113"/>
      <c r="M53" s="113"/>
      <c r="N53" s="113"/>
      <c r="O53" s="122"/>
    </row>
    <row r="54" spans="1:18" ht="7.5" customHeight="1" x14ac:dyDescent="0.25"/>
    <row r="55" spans="1:18" ht="15" customHeight="1" x14ac:dyDescent="0.25">
      <c r="A55" s="71" t="s">
        <v>22</v>
      </c>
      <c r="Q55" s="88"/>
      <c r="R55" s="130"/>
    </row>
    <row r="56" spans="1:18" ht="15" customHeight="1" x14ac:dyDescent="0.25">
      <c r="A56" s="26">
        <v>2014</v>
      </c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6"/>
      <c r="Q56" s="129"/>
      <c r="R56" s="130"/>
    </row>
    <row r="57" spans="1:18" ht="15" customHeight="1" x14ac:dyDescent="0.25">
      <c r="A57" s="26">
        <v>2015</v>
      </c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6"/>
      <c r="Q57" s="88"/>
      <c r="R57" s="130"/>
    </row>
    <row r="58" spans="1:18" s="85" customFormat="1" ht="15" customHeight="1" x14ac:dyDescent="0.25">
      <c r="A58" s="79" t="s">
        <v>13</v>
      </c>
      <c r="B58" s="80"/>
      <c r="C58" s="77"/>
      <c r="D58" s="77"/>
      <c r="E58" s="77"/>
      <c r="F58" s="77"/>
      <c r="G58" s="30"/>
      <c r="H58" s="77"/>
      <c r="I58" s="77"/>
      <c r="J58" s="77"/>
      <c r="K58" s="77"/>
      <c r="L58" s="77"/>
      <c r="M58" s="77"/>
      <c r="N58" s="77"/>
      <c r="O58" s="77"/>
      <c r="Q58" s="131"/>
      <c r="R58" s="132"/>
    </row>
    <row r="59" spans="1:18" ht="15" customHeight="1" x14ac:dyDescent="0.25">
      <c r="A59" s="72" t="s">
        <v>14</v>
      </c>
      <c r="B59" s="70"/>
      <c r="C59" s="74"/>
      <c r="D59" s="74"/>
      <c r="E59" s="74"/>
      <c r="F59" s="74"/>
      <c r="G59" s="46"/>
      <c r="H59" s="75"/>
      <c r="I59" s="75"/>
      <c r="J59" s="75"/>
      <c r="K59" s="75"/>
      <c r="L59" s="75"/>
      <c r="M59" s="75"/>
      <c r="N59" s="75"/>
      <c r="O59" s="73"/>
      <c r="Q59" s="88"/>
      <c r="R59" s="130"/>
    </row>
    <row r="60" spans="1:18" s="85" customFormat="1" ht="15" customHeight="1" x14ac:dyDescent="0.25">
      <c r="A60" s="79" t="s">
        <v>15</v>
      </c>
      <c r="C60" s="78"/>
      <c r="D60" s="78"/>
      <c r="E60" s="78"/>
      <c r="F60" s="78"/>
      <c r="G60" s="48"/>
      <c r="H60" s="78"/>
      <c r="I60" s="78"/>
      <c r="J60" s="78"/>
      <c r="K60" s="78"/>
      <c r="L60" s="78"/>
      <c r="M60" s="78"/>
      <c r="N60" s="78"/>
      <c r="O60" s="78"/>
      <c r="Q60" s="131"/>
      <c r="R60" s="132"/>
    </row>
    <row r="61" spans="1:18" ht="15" customHeight="1" x14ac:dyDescent="0.25">
      <c r="A61" s="72" t="s">
        <v>16</v>
      </c>
      <c r="C61" s="113"/>
      <c r="D61" s="113"/>
      <c r="E61" s="113"/>
      <c r="F61" s="113"/>
      <c r="G61" s="113"/>
      <c r="H61" s="76"/>
      <c r="I61" s="76"/>
      <c r="J61" s="76"/>
      <c r="K61" s="76"/>
      <c r="L61" s="76"/>
      <c r="M61" s="76"/>
      <c r="N61" s="76"/>
      <c r="O61" s="76"/>
      <c r="Q61" s="88"/>
      <c r="R61" s="130"/>
    </row>
    <row r="62" spans="1:18" ht="7.5" customHeight="1" x14ac:dyDescent="0.25">
      <c r="Q62" s="88"/>
      <c r="R62" s="130"/>
    </row>
    <row r="63" spans="1:18" ht="15" customHeight="1" x14ac:dyDescent="0.25">
      <c r="A63" s="71" t="s">
        <v>53</v>
      </c>
      <c r="Q63" s="88"/>
      <c r="R63" s="130"/>
    </row>
    <row r="64" spans="1:18" ht="15" customHeight="1" x14ac:dyDescent="0.25">
      <c r="A64" s="26">
        <v>2014</v>
      </c>
      <c r="C64" s="86"/>
      <c r="D64" s="86"/>
      <c r="E64" s="86"/>
      <c r="F64" s="86"/>
      <c r="G64" s="86"/>
      <c r="H64" s="86"/>
      <c r="I64" s="86"/>
      <c r="J64" s="100"/>
      <c r="K64" s="100"/>
      <c r="L64" s="100"/>
      <c r="M64" s="100"/>
      <c r="N64" s="100"/>
      <c r="O64" s="86"/>
      <c r="Q64" s="129"/>
      <c r="R64" s="130"/>
    </row>
    <row r="65" spans="1:18" ht="15" customHeight="1" x14ac:dyDescent="0.25">
      <c r="A65" s="26">
        <v>2015</v>
      </c>
      <c r="C65" s="86"/>
      <c r="D65" s="86"/>
      <c r="E65" s="86"/>
      <c r="F65" s="86"/>
      <c r="G65" s="86"/>
      <c r="H65" s="86"/>
      <c r="I65" s="86"/>
      <c r="J65" s="100"/>
      <c r="K65" s="100"/>
      <c r="L65" s="100"/>
      <c r="M65" s="100"/>
      <c r="N65" s="100"/>
      <c r="O65" s="86"/>
      <c r="Q65" s="129"/>
      <c r="R65" s="130"/>
    </row>
    <row r="66" spans="1:18" s="85" customFormat="1" ht="15" customHeight="1" x14ac:dyDescent="0.25">
      <c r="A66" s="79" t="s">
        <v>13</v>
      </c>
      <c r="B66" s="80"/>
      <c r="C66" s="77"/>
      <c r="D66" s="77"/>
      <c r="E66" s="77"/>
      <c r="F66" s="77"/>
      <c r="G66" s="30"/>
      <c r="H66" s="30"/>
      <c r="I66" s="30"/>
      <c r="J66" s="30"/>
      <c r="K66" s="30"/>
      <c r="L66" s="30"/>
      <c r="M66" s="30"/>
      <c r="N66" s="30"/>
      <c r="O66" s="77"/>
      <c r="Q66" s="131"/>
      <c r="R66" s="132"/>
    </row>
    <row r="67" spans="1:18" ht="15" customHeight="1" x14ac:dyDescent="0.25">
      <c r="A67" s="72" t="s">
        <v>14</v>
      </c>
      <c r="B67" s="70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73"/>
      <c r="Q67" s="88"/>
      <c r="R67" s="130"/>
    </row>
    <row r="68" spans="1:18" s="85" customFormat="1" ht="15" customHeight="1" x14ac:dyDescent="0.25">
      <c r="A68" s="79" t="s">
        <v>15</v>
      </c>
      <c r="C68" s="78"/>
      <c r="D68" s="78"/>
      <c r="E68" s="78"/>
      <c r="F68" s="78"/>
      <c r="G68" s="48"/>
      <c r="H68" s="48"/>
      <c r="I68" s="48"/>
      <c r="J68" s="48"/>
      <c r="K68" s="48"/>
      <c r="L68" s="48"/>
      <c r="M68" s="48"/>
      <c r="N68" s="48"/>
      <c r="O68" s="78"/>
      <c r="Q68" s="131"/>
      <c r="R68" s="132"/>
    </row>
    <row r="69" spans="1:18" ht="15" customHeight="1" x14ac:dyDescent="0.25">
      <c r="A69" s="72" t="s">
        <v>16</v>
      </c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22"/>
      <c r="Q69" s="88"/>
      <c r="R69" s="130"/>
    </row>
    <row r="70" spans="1:18" ht="7.5" customHeight="1" x14ac:dyDescent="0.25">
      <c r="Q70" s="88"/>
      <c r="R70" s="130"/>
    </row>
    <row r="71" spans="1:18" ht="15" customHeight="1" x14ac:dyDescent="0.25">
      <c r="A71" s="71" t="s">
        <v>54</v>
      </c>
      <c r="Q71" s="88"/>
      <c r="R71" s="130"/>
    </row>
    <row r="72" spans="1:18" ht="15" customHeight="1" x14ac:dyDescent="0.25">
      <c r="A72" s="26">
        <v>2014</v>
      </c>
      <c r="C72" s="86"/>
      <c r="D72" s="86"/>
      <c r="E72" s="86"/>
      <c r="F72" s="86"/>
      <c r="G72" s="86"/>
      <c r="H72" s="86"/>
      <c r="I72" s="86"/>
      <c r="J72" s="100"/>
      <c r="K72" s="100"/>
      <c r="L72" s="100"/>
      <c r="M72" s="100"/>
      <c r="N72" s="100"/>
      <c r="O72" s="86"/>
      <c r="Q72" s="129"/>
      <c r="R72" s="130"/>
    </row>
    <row r="73" spans="1:18" ht="15" customHeight="1" x14ac:dyDescent="0.25">
      <c r="A73" s="26">
        <v>2015</v>
      </c>
      <c r="C73" s="86"/>
      <c r="D73" s="86"/>
      <c r="E73" s="86"/>
      <c r="F73" s="86"/>
      <c r="G73" s="86"/>
      <c r="H73" s="86"/>
      <c r="I73" s="86"/>
      <c r="J73" s="100"/>
      <c r="K73" s="100"/>
      <c r="L73" s="100"/>
      <c r="M73" s="100"/>
      <c r="N73" s="100"/>
      <c r="O73" s="86"/>
      <c r="Q73" s="129"/>
      <c r="R73" s="130"/>
    </row>
    <row r="74" spans="1:18" s="85" customFormat="1" ht="15" customHeight="1" x14ac:dyDescent="0.25">
      <c r="A74" s="79" t="s">
        <v>13</v>
      </c>
      <c r="B74" s="80"/>
      <c r="C74" s="77"/>
      <c r="D74" s="77"/>
      <c r="E74" s="77"/>
      <c r="F74" s="77"/>
      <c r="G74" s="30"/>
      <c r="H74" s="30"/>
      <c r="I74" s="30"/>
      <c r="J74" s="30"/>
      <c r="K74" s="30"/>
      <c r="L74" s="30"/>
      <c r="M74" s="30"/>
      <c r="N74" s="30"/>
      <c r="O74" s="77"/>
      <c r="Q74" s="131"/>
      <c r="R74" s="132"/>
    </row>
    <row r="75" spans="1:18" ht="15" customHeight="1" x14ac:dyDescent="0.25">
      <c r="A75" s="72" t="s">
        <v>14</v>
      </c>
      <c r="B75" s="70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73"/>
      <c r="Q75" s="88"/>
      <c r="R75" s="130"/>
    </row>
    <row r="76" spans="1:18" s="85" customFormat="1" ht="15" customHeight="1" x14ac:dyDescent="0.25">
      <c r="A76" s="79" t="s">
        <v>15</v>
      </c>
      <c r="C76" s="78"/>
      <c r="D76" s="78"/>
      <c r="E76" s="78"/>
      <c r="F76" s="78"/>
      <c r="G76" s="116"/>
      <c r="H76" s="116"/>
      <c r="I76" s="116"/>
      <c r="J76" s="116"/>
      <c r="K76" s="116"/>
      <c r="L76" s="116"/>
      <c r="M76" s="116"/>
      <c r="N76" s="116"/>
      <c r="O76" s="78"/>
      <c r="Q76" s="131"/>
      <c r="R76" s="132"/>
    </row>
    <row r="77" spans="1:18" ht="15" customHeight="1" x14ac:dyDescent="0.25">
      <c r="A77" s="72" t="s">
        <v>16</v>
      </c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22"/>
      <c r="Q77" s="88"/>
      <c r="R77" s="130"/>
    </row>
    <row r="78" spans="1:18" ht="7.5" customHeight="1" x14ac:dyDescent="0.25">
      <c r="Q78" s="88"/>
      <c r="R78" s="130"/>
    </row>
    <row r="79" spans="1:18" ht="15" customHeight="1" x14ac:dyDescent="0.25">
      <c r="A79" s="71" t="s">
        <v>25</v>
      </c>
      <c r="Q79" s="88"/>
      <c r="R79" s="130"/>
    </row>
    <row r="80" spans="1:18" ht="15" customHeight="1" x14ac:dyDescent="0.25">
      <c r="A80" s="26">
        <v>2014</v>
      </c>
      <c r="C80" s="84">
        <v>128</v>
      </c>
      <c r="D80" s="84">
        <v>128</v>
      </c>
      <c r="E80" s="84">
        <v>128</v>
      </c>
      <c r="F80" s="84">
        <v>128</v>
      </c>
      <c r="G80" s="10">
        <v>146</v>
      </c>
      <c r="H80" s="84">
        <v>146</v>
      </c>
      <c r="I80" s="84">
        <v>146</v>
      </c>
      <c r="J80" s="84">
        <v>124</v>
      </c>
      <c r="K80" s="10">
        <v>139</v>
      </c>
      <c r="L80" s="10">
        <v>131</v>
      </c>
      <c r="M80" s="10">
        <f>128+16+6</f>
        <v>150</v>
      </c>
      <c r="N80" s="84">
        <v>128</v>
      </c>
      <c r="O80" s="86">
        <f>AVERAGE(C80:I80)</f>
        <v>135.71428571428572</v>
      </c>
      <c r="Q80" s="129"/>
      <c r="R80" s="130"/>
    </row>
    <row r="81" spans="1:18" ht="15" customHeight="1" x14ac:dyDescent="0.25">
      <c r="A81" s="26">
        <v>2015</v>
      </c>
      <c r="C81" s="84">
        <v>128</v>
      </c>
      <c r="D81" s="10">
        <v>127</v>
      </c>
      <c r="E81" s="84">
        <v>127</v>
      </c>
      <c r="F81" s="84">
        <v>125</v>
      </c>
      <c r="G81" s="10">
        <v>124</v>
      </c>
      <c r="H81" s="84">
        <v>124</v>
      </c>
      <c r="I81" s="84">
        <v>124</v>
      </c>
      <c r="J81" s="84"/>
      <c r="K81" s="10"/>
      <c r="L81" s="10"/>
      <c r="M81" s="10"/>
      <c r="N81" s="84"/>
      <c r="O81" s="86">
        <f>AVERAGE(C81:N81)</f>
        <v>125.57142857142857</v>
      </c>
      <c r="Q81" s="129"/>
      <c r="R81" s="130"/>
    </row>
    <row r="82" spans="1:18" ht="15" customHeight="1" x14ac:dyDescent="0.25">
      <c r="A82" s="72" t="s">
        <v>26</v>
      </c>
      <c r="C82" s="23">
        <f t="shared" ref="C82" si="30">(C81+C73+C65)/C97</f>
        <v>0.86486486486486491</v>
      </c>
      <c r="D82" s="23">
        <f t="shared" ref="D82:I82" si="31">(D81+D73+D65)/D97</f>
        <v>0.96212121212121215</v>
      </c>
      <c r="E82" s="23">
        <f t="shared" si="31"/>
        <v>1</v>
      </c>
      <c r="F82" s="23">
        <f t="shared" si="31"/>
        <v>0.80645161290322576</v>
      </c>
      <c r="G82" s="23">
        <f t="shared" si="31"/>
        <v>0.87323943661971826</v>
      </c>
      <c r="H82" s="23">
        <f t="shared" si="31"/>
        <v>0.87323943661971826</v>
      </c>
      <c r="I82" s="23">
        <f t="shared" si="31"/>
        <v>0.91851851851851851</v>
      </c>
      <c r="J82" s="23"/>
      <c r="K82" s="23"/>
      <c r="L82" s="23"/>
      <c r="M82" s="23"/>
      <c r="N82" s="23"/>
      <c r="O82" s="7"/>
      <c r="Q82" s="88"/>
    </row>
    <row r="83" spans="1:18" s="85" customFormat="1" ht="15" customHeight="1" x14ac:dyDescent="0.25">
      <c r="A83" s="79" t="s">
        <v>13</v>
      </c>
      <c r="B83" s="80"/>
      <c r="C83" s="77">
        <f t="shared" ref="C83" si="32">(C81-C80)</f>
        <v>0</v>
      </c>
      <c r="D83" s="115">
        <f t="shared" ref="D83:I83" si="33">(D81-D80)</f>
        <v>-1</v>
      </c>
      <c r="E83" s="115">
        <f t="shared" si="33"/>
        <v>-1</v>
      </c>
      <c r="F83" s="115">
        <f t="shared" si="33"/>
        <v>-3</v>
      </c>
      <c r="G83" s="115">
        <f t="shared" si="33"/>
        <v>-22</v>
      </c>
      <c r="H83" s="115">
        <f t="shared" si="33"/>
        <v>-22</v>
      </c>
      <c r="I83" s="115">
        <f t="shared" si="33"/>
        <v>-22</v>
      </c>
      <c r="J83" s="77"/>
      <c r="K83" s="77"/>
      <c r="L83" s="77"/>
      <c r="M83" s="77"/>
      <c r="N83" s="77"/>
      <c r="O83" s="77"/>
      <c r="R83" s="79"/>
    </row>
    <row r="84" spans="1:18" ht="15" customHeight="1" x14ac:dyDescent="0.25">
      <c r="A84" s="72" t="s">
        <v>14</v>
      </c>
      <c r="B84" s="70"/>
      <c r="C84" s="112">
        <f t="shared" ref="C84" si="34">C83/C80</f>
        <v>0</v>
      </c>
      <c r="D84" s="112">
        <f t="shared" ref="D84:I84" si="35">D83/D80</f>
        <v>-7.8125E-3</v>
      </c>
      <c r="E84" s="112">
        <f t="shared" si="35"/>
        <v>-7.8125E-3</v>
      </c>
      <c r="F84" s="112">
        <f t="shared" si="35"/>
        <v>-2.34375E-2</v>
      </c>
      <c r="G84" s="112">
        <f t="shared" si="35"/>
        <v>-0.15068493150684931</v>
      </c>
      <c r="H84" s="112">
        <f t="shared" si="35"/>
        <v>-0.15068493150684931</v>
      </c>
      <c r="I84" s="112">
        <f t="shared" si="35"/>
        <v>-0.15068493150684931</v>
      </c>
      <c r="J84" s="112"/>
      <c r="K84" s="112"/>
      <c r="L84" s="112"/>
      <c r="M84" s="112"/>
      <c r="N84" s="112"/>
      <c r="O84" s="73"/>
    </row>
    <row r="85" spans="1:18" s="85" customFormat="1" ht="15" customHeight="1" x14ac:dyDescent="0.25">
      <c r="A85" s="79" t="s">
        <v>15</v>
      </c>
      <c r="C85" s="78">
        <f>C83</f>
        <v>0</v>
      </c>
      <c r="D85" s="116">
        <f t="shared" ref="D85:I85" si="36">D83+C85</f>
        <v>-1</v>
      </c>
      <c r="E85" s="116">
        <f t="shared" si="36"/>
        <v>-2</v>
      </c>
      <c r="F85" s="116">
        <f t="shared" si="36"/>
        <v>-5</v>
      </c>
      <c r="G85" s="116">
        <f t="shared" si="36"/>
        <v>-27</v>
      </c>
      <c r="H85" s="116">
        <f t="shared" si="36"/>
        <v>-49</v>
      </c>
      <c r="I85" s="116">
        <f t="shared" si="36"/>
        <v>-71</v>
      </c>
      <c r="J85" s="78"/>
      <c r="K85" s="78"/>
      <c r="L85" s="78"/>
      <c r="M85" s="78"/>
      <c r="N85" s="78"/>
      <c r="O85" s="78"/>
      <c r="R85" s="79"/>
    </row>
    <row r="86" spans="1:18" ht="15" customHeight="1" x14ac:dyDescent="0.25">
      <c r="A86" s="72" t="s">
        <v>16</v>
      </c>
      <c r="C86" s="113">
        <f>C85/C80</f>
        <v>0</v>
      </c>
      <c r="D86" s="113">
        <f>(D85)/SUM($C80:D80)</f>
        <v>-3.90625E-3</v>
      </c>
      <c r="E86" s="113">
        <f>(E85)/SUM($C80:E80)</f>
        <v>-5.208333333333333E-3</v>
      </c>
      <c r="F86" s="113">
        <f>(F85)/SUM($C80:F80)</f>
        <v>-9.765625E-3</v>
      </c>
      <c r="G86" s="113">
        <f>(G85)/SUM($C80:G80)</f>
        <v>-4.1033434650455926E-2</v>
      </c>
      <c r="H86" s="113">
        <f>(H85)/SUM($C80:H80)</f>
        <v>-6.0945273631840796E-2</v>
      </c>
      <c r="I86" s="113">
        <f>(I85)/SUM($C80:I80)</f>
        <v>-7.4736842105263157E-2</v>
      </c>
      <c r="J86" s="113"/>
      <c r="K86" s="113"/>
      <c r="L86" s="113"/>
      <c r="M86" s="113"/>
      <c r="N86" s="113"/>
      <c r="O86" s="121"/>
    </row>
    <row r="88" spans="1:18" ht="15" customHeight="1" x14ac:dyDescent="0.25">
      <c r="A88" s="71" t="s">
        <v>27</v>
      </c>
    </row>
    <row r="89" spans="1:18" ht="15" customHeight="1" x14ac:dyDescent="0.25">
      <c r="A89" s="26">
        <v>2014</v>
      </c>
      <c r="C89" s="89">
        <v>2</v>
      </c>
      <c r="D89" s="89">
        <v>3</v>
      </c>
      <c r="E89" s="89">
        <v>1</v>
      </c>
      <c r="F89" s="89">
        <v>1</v>
      </c>
      <c r="G89" s="10">
        <v>2</v>
      </c>
      <c r="H89" s="84">
        <v>0</v>
      </c>
      <c r="I89" s="84">
        <v>0</v>
      </c>
      <c r="J89" s="84">
        <v>1</v>
      </c>
      <c r="K89" s="84">
        <v>0</v>
      </c>
      <c r="L89" s="84">
        <v>0</v>
      </c>
      <c r="M89" s="84">
        <v>1</v>
      </c>
      <c r="N89" s="84">
        <v>1</v>
      </c>
      <c r="O89" s="99">
        <f>SUM(C89:I89)</f>
        <v>9</v>
      </c>
      <c r="P89" s="90"/>
      <c r="Q89" s="84">
        <f t="shared" ref="Q89:Q90" si="37">SUM(C89:N89)</f>
        <v>12</v>
      </c>
    </row>
    <row r="90" spans="1:18" ht="15" customHeight="1" x14ac:dyDescent="0.25">
      <c r="A90" s="26">
        <v>2015</v>
      </c>
      <c r="C90" s="89">
        <v>1</v>
      </c>
      <c r="D90" s="89">
        <v>0</v>
      </c>
      <c r="E90" s="89">
        <v>1</v>
      </c>
      <c r="F90" s="89">
        <v>1</v>
      </c>
      <c r="G90" s="10">
        <v>1</v>
      </c>
      <c r="H90" s="10">
        <v>0</v>
      </c>
      <c r="I90" s="84">
        <v>0</v>
      </c>
      <c r="J90" s="84"/>
      <c r="K90" s="84"/>
      <c r="L90" s="84"/>
      <c r="M90" s="84"/>
      <c r="N90" s="84"/>
      <c r="O90" s="99">
        <f>SUM(C90:N90)</f>
        <v>4</v>
      </c>
      <c r="Q90" s="84">
        <f t="shared" si="37"/>
        <v>4</v>
      </c>
    </row>
    <row r="91" spans="1:18" ht="15" customHeight="1" x14ac:dyDescent="0.25">
      <c r="A91" s="79" t="s">
        <v>13</v>
      </c>
      <c r="B91" s="80"/>
      <c r="C91" s="115">
        <f t="shared" ref="C91:H91" si="38">(C90-C89)</f>
        <v>-1</v>
      </c>
      <c r="D91" s="30">
        <f t="shared" si="38"/>
        <v>-3</v>
      </c>
      <c r="E91" s="30">
        <f t="shared" si="38"/>
        <v>0</v>
      </c>
      <c r="F91" s="30">
        <f t="shared" si="38"/>
        <v>0</v>
      </c>
      <c r="G91" s="30">
        <f t="shared" si="38"/>
        <v>-1</v>
      </c>
      <c r="H91" s="30">
        <f t="shared" si="38"/>
        <v>0</v>
      </c>
      <c r="I91" s="30">
        <f t="shared" ref="I91" si="39">(I90-I89)</f>
        <v>0</v>
      </c>
      <c r="J91" s="115"/>
      <c r="K91" s="115"/>
      <c r="L91" s="115"/>
      <c r="M91" s="115"/>
      <c r="N91" s="115"/>
      <c r="O91" s="77"/>
      <c r="P91" s="85"/>
      <c r="Q91" s="85"/>
    </row>
    <row r="92" spans="1:18" ht="15" customHeight="1" x14ac:dyDescent="0.25">
      <c r="A92" s="72" t="s">
        <v>14</v>
      </c>
      <c r="B92" s="70"/>
      <c r="C92" s="112">
        <f t="shared" ref="C92:H92" si="40">C91/C89</f>
        <v>-0.5</v>
      </c>
      <c r="D92" s="112">
        <f t="shared" si="40"/>
        <v>-1</v>
      </c>
      <c r="E92" s="112">
        <f t="shared" si="40"/>
        <v>0</v>
      </c>
      <c r="F92" s="112">
        <f t="shared" si="40"/>
        <v>0</v>
      </c>
      <c r="G92" s="112">
        <f t="shared" si="40"/>
        <v>-0.5</v>
      </c>
      <c r="H92" s="112" t="e">
        <f t="shared" si="40"/>
        <v>#DIV/0!</v>
      </c>
      <c r="I92" s="112" t="e">
        <f t="shared" ref="I92" si="41">I91/I89</f>
        <v>#DIV/0!</v>
      </c>
      <c r="J92" s="112"/>
      <c r="K92" s="112"/>
      <c r="L92" s="112"/>
      <c r="M92" s="112"/>
      <c r="N92" s="112"/>
      <c r="O92" s="73"/>
    </row>
    <row r="93" spans="1:18" ht="15" customHeight="1" x14ac:dyDescent="0.25">
      <c r="A93" s="79" t="s">
        <v>15</v>
      </c>
      <c r="B93" s="85"/>
      <c r="C93" s="116">
        <f>C91</f>
        <v>-1</v>
      </c>
      <c r="D93" s="116">
        <f t="shared" ref="D93:I93" si="42">D91+C93</f>
        <v>-4</v>
      </c>
      <c r="E93" s="116">
        <f t="shared" si="42"/>
        <v>-4</v>
      </c>
      <c r="F93" s="116">
        <f t="shared" si="42"/>
        <v>-4</v>
      </c>
      <c r="G93" s="116">
        <f t="shared" si="42"/>
        <v>-5</v>
      </c>
      <c r="H93" s="116">
        <f t="shared" si="42"/>
        <v>-5</v>
      </c>
      <c r="I93" s="116">
        <f t="shared" si="42"/>
        <v>-5</v>
      </c>
      <c r="J93" s="116"/>
      <c r="K93" s="116"/>
      <c r="L93" s="116"/>
      <c r="M93" s="116"/>
      <c r="N93" s="116"/>
      <c r="O93" s="78"/>
      <c r="P93" s="85"/>
      <c r="Q93" s="85"/>
    </row>
    <row r="94" spans="1:18" ht="15" customHeight="1" x14ac:dyDescent="0.25">
      <c r="A94" s="72" t="s">
        <v>16</v>
      </c>
      <c r="C94" s="113">
        <f>C93/C89</f>
        <v>-0.5</v>
      </c>
      <c r="D94" s="113">
        <f>(D93)/SUM($C89:D89)</f>
        <v>-0.8</v>
      </c>
      <c r="E94" s="113">
        <f>(E93)/SUM($C89:E89)</f>
        <v>-0.66666666666666663</v>
      </c>
      <c r="F94" s="113">
        <f>(F93)/SUM($C89:F89)</f>
        <v>-0.5714285714285714</v>
      </c>
      <c r="G94" s="113">
        <f>(G93)/SUM($C89:G89)</f>
        <v>-0.55555555555555558</v>
      </c>
      <c r="H94" s="113">
        <f>(H93)/SUM($C89:H89)</f>
        <v>-0.55555555555555558</v>
      </c>
      <c r="I94" s="113">
        <f>(I93)/SUM($C89:I89)</f>
        <v>-0.55555555555555558</v>
      </c>
      <c r="J94" s="113"/>
      <c r="K94" s="113"/>
      <c r="L94" s="113"/>
      <c r="M94" s="113"/>
      <c r="N94" s="113"/>
      <c r="O94" s="122"/>
    </row>
    <row r="95" spans="1:18" ht="13.5" customHeight="1" x14ac:dyDescent="0.25"/>
    <row r="97" spans="3:14" ht="12.75" customHeight="1" x14ac:dyDescent="0.25">
      <c r="C97" s="5">
        <v>148</v>
      </c>
      <c r="D97" s="5">
        <v>132</v>
      </c>
      <c r="E97" s="5">
        <v>127</v>
      </c>
      <c r="F97" s="84">
        <v>155</v>
      </c>
      <c r="G97" s="84">
        <v>142</v>
      </c>
      <c r="H97" s="10">
        <v>142</v>
      </c>
      <c r="I97" s="5">
        <v>135</v>
      </c>
      <c r="J97" s="5"/>
      <c r="K97" s="5"/>
      <c r="L97" s="5"/>
      <c r="M97" s="5"/>
      <c r="N97" s="5"/>
    </row>
  </sheetData>
  <mergeCells count="1">
    <mergeCell ref="C4:O4"/>
  </mergeCells>
  <conditionalFormatting sqref="C86 J86">
    <cfRule type="cellIs" dxfId="412" priority="237" operator="lessThan">
      <formula>0</formula>
    </cfRule>
  </conditionalFormatting>
  <conditionalFormatting sqref="C11">
    <cfRule type="cellIs" dxfId="411" priority="236" operator="lessThan">
      <formula>0</formula>
    </cfRule>
  </conditionalFormatting>
  <conditionalFormatting sqref="J11">
    <cfRule type="cellIs" dxfId="410" priority="235" operator="lessThan">
      <formula>0</formula>
    </cfRule>
  </conditionalFormatting>
  <conditionalFormatting sqref="C19">
    <cfRule type="cellIs" dxfId="409" priority="234" operator="lessThan">
      <formula>0</formula>
    </cfRule>
  </conditionalFormatting>
  <conditionalFormatting sqref="J19">
    <cfRule type="cellIs" dxfId="408" priority="233" operator="lessThan">
      <formula>0</formula>
    </cfRule>
  </conditionalFormatting>
  <conditionalFormatting sqref="C35">
    <cfRule type="cellIs" dxfId="407" priority="232" operator="lessThan">
      <formula>0</formula>
    </cfRule>
  </conditionalFormatting>
  <conditionalFormatting sqref="J35">
    <cfRule type="cellIs" dxfId="406" priority="231" operator="lessThan">
      <formula>0</formula>
    </cfRule>
  </conditionalFormatting>
  <conditionalFormatting sqref="C43">
    <cfRule type="cellIs" dxfId="405" priority="230" operator="lessThan">
      <formula>0</formula>
    </cfRule>
  </conditionalFormatting>
  <conditionalFormatting sqref="J43">
    <cfRule type="cellIs" dxfId="404" priority="229" operator="lessThan">
      <formula>0</formula>
    </cfRule>
  </conditionalFormatting>
  <conditionalFormatting sqref="C51">
    <cfRule type="cellIs" dxfId="403" priority="228" operator="lessThan">
      <formula>0</formula>
    </cfRule>
  </conditionalFormatting>
  <conditionalFormatting sqref="J51">
    <cfRule type="cellIs" dxfId="402" priority="227" operator="lessThan">
      <formula>0</formula>
    </cfRule>
  </conditionalFormatting>
  <conditionalFormatting sqref="C67">
    <cfRule type="cellIs" dxfId="401" priority="226" operator="lessThan">
      <formula>0</formula>
    </cfRule>
  </conditionalFormatting>
  <conditionalFormatting sqref="D67:J67">
    <cfRule type="cellIs" dxfId="400" priority="225" operator="lessThan">
      <formula>0</formula>
    </cfRule>
  </conditionalFormatting>
  <conditionalFormatting sqref="C75">
    <cfRule type="cellIs" dxfId="399" priority="224" operator="lessThan">
      <formula>0</formula>
    </cfRule>
  </conditionalFormatting>
  <conditionalFormatting sqref="D75:J75">
    <cfRule type="cellIs" dxfId="398" priority="223" operator="lessThan">
      <formula>0</formula>
    </cfRule>
  </conditionalFormatting>
  <conditionalFormatting sqref="C92">
    <cfRule type="cellIs" dxfId="397" priority="222" operator="lessThan">
      <formula>0</formula>
    </cfRule>
  </conditionalFormatting>
  <conditionalFormatting sqref="J92">
    <cfRule type="cellIs" dxfId="396" priority="221" operator="lessThan">
      <formula>0</formula>
    </cfRule>
  </conditionalFormatting>
  <conditionalFormatting sqref="C13">
    <cfRule type="cellIs" dxfId="395" priority="220" operator="lessThan">
      <formula>0</formula>
    </cfRule>
  </conditionalFormatting>
  <conditionalFormatting sqref="J13">
    <cfRule type="cellIs" dxfId="394" priority="219" operator="lessThan">
      <formula>0</formula>
    </cfRule>
  </conditionalFormatting>
  <conditionalFormatting sqref="C21">
    <cfRule type="cellIs" dxfId="393" priority="218" operator="lessThan">
      <formula>0</formula>
    </cfRule>
  </conditionalFormatting>
  <conditionalFormatting sqref="J21">
    <cfRule type="cellIs" dxfId="392" priority="217" operator="lessThan">
      <formula>0</formula>
    </cfRule>
  </conditionalFormatting>
  <conditionalFormatting sqref="C37">
    <cfRule type="cellIs" dxfId="391" priority="216" operator="lessThan">
      <formula>0</formula>
    </cfRule>
  </conditionalFormatting>
  <conditionalFormatting sqref="J37">
    <cfRule type="cellIs" dxfId="390" priority="215" operator="lessThan">
      <formula>0</formula>
    </cfRule>
  </conditionalFormatting>
  <conditionalFormatting sqref="C45">
    <cfRule type="cellIs" dxfId="389" priority="214" operator="lessThan">
      <formula>0</formula>
    </cfRule>
  </conditionalFormatting>
  <conditionalFormatting sqref="J45">
    <cfRule type="cellIs" dxfId="388" priority="213" operator="lessThan">
      <formula>0</formula>
    </cfRule>
  </conditionalFormatting>
  <conditionalFormatting sqref="C53">
    <cfRule type="cellIs" dxfId="387" priority="212" operator="lessThan">
      <formula>0</formula>
    </cfRule>
  </conditionalFormatting>
  <conditionalFormatting sqref="J53">
    <cfRule type="cellIs" dxfId="386" priority="211" operator="lessThan">
      <formula>0</formula>
    </cfRule>
  </conditionalFormatting>
  <conditionalFormatting sqref="C69:D69">
    <cfRule type="cellIs" dxfId="385" priority="210" operator="lessThan">
      <formula>0</formula>
    </cfRule>
  </conditionalFormatting>
  <conditionalFormatting sqref="E69:J69">
    <cfRule type="cellIs" dxfId="384" priority="209" operator="lessThan">
      <formula>0</formula>
    </cfRule>
  </conditionalFormatting>
  <conditionalFormatting sqref="C77:D77">
    <cfRule type="cellIs" dxfId="383" priority="208" operator="lessThan">
      <formula>0</formula>
    </cfRule>
  </conditionalFormatting>
  <conditionalFormatting sqref="E77:J77">
    <cfRule type="cellIs" dxfId="382" priority="207" operator="lessThan">
      <formula>0</formula>
    </cfRule>
  </conditionalFormatting>
  <conditionalFormatting sqref="C94">
    <cfRule type="cellIs" dxfId="381" priority="206" operator="lessThan">
      <formula>0</formula>
    </cfRule>
  </conditionalFormatting>
  <conditionalFormatting sqref="J94">
    <cfRule type="cellIs" dxfId="380" priority="205" operator="lessThan">
      <formula>0</formula>
    </cfRule>
  </conditionalFormatting>
  <conditionalFormatting sqref="C84">
    <cfRule type="cellIs" dxfId="379" priority="204" operator="lessThan">
      <formula>0</formula>
    </cfRule>
  </conditionalFormatting>
  <conditionalFormatting sqref="J84">
    <cfRule type="cellIs" dxfId="378" priority="203" operator="lessThan">
      <formula>0</formula>
    </cfRule>
  </conditionalFormatting>
  <conditionalFormatting sqref="C84">
    <cfRule type="cellIs" dxfId="377" priority="202" operator="lessThan">
      <formula>0</formula>
    </cfRule>
  </conditionalFormatting>
  <conditionalFormatting sqref="J84">
    <cfRule type="cellIs" dxfId="376" priority="201" operator="lessThan">
      <formula>0</formula>
    </cfRule>
  </conditionalFormatting>
  <conditionalFormatting sqref="J84">
    <cfRule type="cellIs" dxfId="375" priority="200" operator="lessThan">
      <formula>0</formula>
    </cfRule>
  </conditionalFormatting>
  <conditionalFormatting sqref="C86 J86">
    <cfRule type="cellIs" dxfId="374" priority="199" operator="lessThan">
      <formula>0</formula>
    </cfRule>
  </conditionalFormatting>
  <conditionalFormatting sqref="K92">
    <cfRule type="cellIs" dxfId="373" priority="198" operator="lessThan">
      <formula>0</formula>
    </cfRule>
  </conditionalFormatting>
  <conditionalFormatting sqref="K94">
    <cfRule type="cellIs" dxfId="372" priority="197" operator="lessThan">
      <formula>0</formula>
    </cfRule>
  </conditionalFormatting>
  <conditionalFormatting sqref="K43">
    <cfRule type="cellIs" dxfId="371" priority="196" operator="lessThan">
      <formula>0</formula>
    </cfRule>
  </conditionalFormatting>
  <conditionalFormatting sqref="K45">
    <cfRule type="cellIs" dxfId="370" priority="195" operator="lessThan">
      <formula>0</formula>
    </cfRule>
  </conditionalFormatting>
  <conditionalFormatting sqref="K35">
    <cfRule type="cellIs" dxfId="369" priority="194" operator="lessThan">
      <formula>0</formula>
    </cfRule>
  </conditionalFormatting>
  <conditionalFormatting sqref="K37">
    <cfRule type="cellIs" dxfId="368" priority="193" operator="lessThan">
      <formula>0</formula>
    </cfRule>
  </conditionalFormatting>
  <conditionalFormatting sqref="K19">
    <cfRule type="cellIs" dxfId="367" priority="192" operator="lessThan">
      <formula>0</formula>
    </cfRule>
  </conditionalFormatting>
  <conditionalFormatting sqref="K21">
    <cfRule type="cellIs" dxfId="366" priority="191" operator="lessThan">
      <formula>0</formula>
    </cfRule>
  </conditionalFormatting>
  <conditionalFormatting sqref="K11">
    <cfRule type="cellIs" dxfId="365" priority="190" operator="lessThan">
      <formula>0</formula>
    </cfRule>
  </conditionalFormatting>
  <conditionalFormatting sqref="K13">
    <cfRule type="cellIs" dxfId="364" priority="189" operator="lessThan">
      <formula>0</formula>
    </cfRule>
  </conditionalFormatting>
  <conditionalFormatting sqref="K86">
    <cfRule type="cellIs" dxfId="363" priority="188" operator="lessThan">
      <formula>0</formula>
    </cfRule>
  </conditionalFormatting>
  <conditionalFormatting sqref="K84">
    <cfRule type="cellIs" dxfId="362" priority="187" operator="lessThan">
      <formula>0</formula>
    </cfRule>
  </conditionalFormatting>
  <conditionalFormatting sqref="K84">
    <cfRule type="cellIs" dxfId="361" priority="186" operator="lessThan">
      <formula>0</formula>
    </cfRule>
  </conditionalFormatting>
  <conditionalFormatting sqref="K84">
    <cfRule type="cellIs" dxfId="360" priority="185" operator="lessThan">
      <formula>0</formula>
    </cfRule>
  </conditionalFormatting>
  <conditionalFormatting sqref="K86">
    <cfRule type="cellIs" dxfId="359" priority="184" operator="lessThan">
      <formula>0</formula>
    </cfRule>
  </conditionalFormatting>
  <conditionalFormatting sqref="K51">
    <cfRule type="cellIs" dxfId="358" priority="183" operator="lessThan">
      <formula>0</formula>
    </cfRule>
  </conditionalFormatting>
  <conditionalFormatting sqref="K53">
    <cfRule type="cellIs" dxfId="357" priority="182" operator="lessThan">
      <formula>0</formula>
    </cfRule>
  </conditionalFormatting>
  <conditionalFormatting sqref="K75">
    <cfRule type="cellIs" dxfId="356" priority="181" operator="lessThan">
      <formula>0</formula>
    </cfRule>
  </conditionalFormatting>
  <conditionalFormatting sqref="K77">
    <cfRule type="cellIs" dxfId="355" priority="180" operator="lessThan">
      <formula>0</formula>
    </cfRule>
  </conditionalFormatting>
  <conditionalFormatting sqref="K67">
    <cfRule type="cellIs" dxfId="354" priority="179" operator="lessThan">
      <formula>0</formula>
    </cfRule>
  </conditionalFormatting>
  <conditionalFormatting sqref="K69">
    <cfRule type="cellIs" dxfId="353" priority="178" operator="lessThan">
      <formula>0</formula>
    </cfRule>
  </conditionalFormatting>
  <conditionalFormatting sqref="C27">
    <cfRule type="cellIs" dxfId="352" priority="177" operator="lessThan">
      <formula>0</formula>
    </cfRule>
  </conditionalFormatting>
  <conditionalFormatting sqref="J27">
    <cfRule type="cellIs" dxfId="351" priority="176" operator="lessThan">
      <formula>0</formula>
    </cfRule>
  </conditionalFormatting>
  <conditionalFormatting sqref="C29">
    <cfRule type="cellIs" dxfId="350" priority="175" operator="lessThan">
      <formula>0</formula>
    </cfRule>
  </conditionalFormatting>
  <conditionalFormatting sqref="J29">
    <cfRule type="cellIs" dxfId="349" priority="174" operator="lessThan">
      <formula>0</formula>
    </cfRule>
  </conditionalFormatting>
  <conditionalFormatting sqref="K27">
    <cfRule type="cellIs" dxfId="348" priority="173" operator="lessThan">
      <formula>0</formula>
    </cfRule>
  </conditionalFormatting>
  <conditionalFormatting sqref="K29">
    <cfRule type="cellIs" dxfId="347" priority="172" operator="lessThan">
      <formula>0</formula>
    </cfRule>
  </conditionalFormatting>
  <conditionalFormatting sqref="L51">
    <cfRule type="cellIs" dxfId="346" priority="171" operator="lessThan">
      <formula>0</formula>
    </cfRule>
  </conditionalFormatting>
  <conditionalFormatting sqref="L53">
    <cfRule type="cellIs" dxfId="345" priority="170" operator="lessThan">
      <formula>0</formula>
    </cfRule>
  </conditionalFormatting>
  <conditionalFormatting sqref="L67">
    <cfRule type="cellIs" dxfId="344" priority="169" operator="lessThan">
      <formula>0</formula>
    </cfRule>
  </conditionalFormatting>
  <conditionalFormatting sqref="L69">
    <cfRule type="cellIs" dxfId="343" priority="168" operator="lessThan">
      <formula>0</formula>
    </cfRule>
  </conditionalFormatting>
  <conditionalFormatting sqref="L75">
    <cfRule type="cellIs" dxfId="342" priority="167" operator="lessThan">
      <formula>0</formula>
    </cfRule>
  </conditionalFormatting>
  <conditionalFormatting sqref="L77">
    <cfRule type="cellIs" dxfId="341" priority="166" operator="lessThan">
      <formula>0</formula>
    </cfRule>
  </conditionalFormatting>
  <conditionalFormatting sqref="L86">
    <cfRule type="cellIs" dxfId="340" priority="165" operator="lessThan">
      <formula>0</formula>
    </cfRule>
  </conditionalFormatting>
  <conditionalFormatting sqref="L84">
    <cfRule type="cellIs" dxfId="339" priority="164" operator="lessThan">
      <formula>0</formula>
    </cfRule>
  </conditionalFormatting>
  <conditionalFormatting sqref="L84">
    <cfRule type="cellIs" dxfId="338" priority="163" operator="lessThan">
      <formula>0</formula>
    </cfRule>
  </conditionalFormatting>
  <conditionalFormatting sqref="L84">
    <cfRule type="cellIs" dxfId="337" priority="162" operator="lessThan">
      <formula>0</formula>
    </cfRule>
  </conditionalFormatting>
  <conditionalFormatting sqref="L86">
    <cfRule type="cellIs" dxfId="336" priority="161" operator="lessThan">
      <formula>0</formula>
    </cfRule>
  </conditionalFormatting>
  <conditionalFormatting sqref="L92">
    <cfRule type="cellIs" dxfId="335" priority="160" operator="lessThan">
      <formula>0</formula>
    </cfRule>
  </conditionalFormatting>
  <conditionalFormatting sqref="L94">
    <cfRule type="cellIs" dxfId="334" priority="159" operator="lessThan">
      <formula>0</formula>
    </cfRule>
  </conditionalFormatting>
  <conditionalFormatting sqref="L19">
    <cfRule type="cellIs" dxfId="333" priority="158" operator="lessThan">
      <formula>0</formula>
    </cfRule>
  </conditionalFormatting>
  <conditionalFormatting sqref="L21">
    <cfRule type="cellIs" dxfId="332" priority="157" operator="lessThan">
      <formula>0</formula>
    </cfRule>
  </conditionalFormatting>
  <conditionalFormatting sqref="L35">
    <cfRule type="cellIs" dxfId="331" priority="156" operator="lessThan">
      <formula>0</formula>
    </cfRule>
  </conditionalFormatting>
  <conditionalFormatting sqref="L37">
    <cfRule type="cellIs" dxfId="330" priority="155" operator="lessThan">
      <formula>0</formula>
    </cfRule>
  </conditionalFormatting>
  <conditionalFormatting sqref="L43">
    <cfRule type="cellIs" dxfId="329" priority="154" operator="lessThan">
      <formula>0</formula>
    </cfRule>
  </conditionalFormatting>
  <conditionalFormatting sqref="L45">
    <cfRule type="cellIs" dxfId="328" priority="153" operator="lessThan">
      <formula>0</formula>
    </cfRule>
  </conditionalFormatting>
  <conditionalFormatting sqref="L11">
    <cfRule type="cellIs" dxfId="327" priority="152" operator="lessThan">
      <formula>0</formula>
    </cfRule>
  </conditionalFormatting>
  <conditionalFormatting sqref="L13">
    <cfRule type="cellIs" dxfId="326" priority="151" operator="lessThan">
      <formula>0</formula>
    </cfRule>
  </conditionalFormatting>
  <conditionalFormatting sqref="L27">
    <cfRule type="cellIs" dxfId="325" priority="150" operator="lessThan">
      <formula>0</formula>
    </cfRule>
  </conditionalFormatting>
  <conditionalFormatting sqref="L29">
    <cfRule type="cellIs" dxfId="324" priority="149" operator="lessThan">
      <formula>0</formula>
    </cfRule>
  </conditionalFormatting>
  <conditionalFormatting sqref="M43">
    <cfRule type="cellIs" dxfId="323" priority="148" operator="lessThan">
      <formula>0</formula>
    </cfRule>
  </conditionalFormatting>
  <conditionalFormatting sqref="M45">
    <cfRule type="cellIs" dxfId="322" priority="147" operator="lessThan">
      <formula>0</formula>
    </cfRule>
  </conditionalFormatting>
  <conditionalFormatting sqref="M35">
    <cfRule type="cellIs" dxfId="321" priority="146" operator="lessThan">
      <formula>0</formula>
    </cfRule>
  </conditionalFormatting>
  <conditionalFormatting sqref="M37">
    <cfRule type="cellIs" dxfId="320" priority="145" operator="lessThan">
      <formula>0</formula>
    </cfRule>
  </conditionalFormatting>
  <conditionalFormatting sqref="M27">
    <cfRule type="cellIs" dxfId="319" priority="144" operator="lessThan">
      <formula>0</formula>
    </cfRule>
  </conditionalFormatting>
  <conditionalFormatting sqref="M29">
    <cfRule type="cellIs" dxfId="318" priority="143" operator="lessThan">
      <formula>0</formula>
    </cfRule>
  </conditionalFormatting>
  <conditionalFormatting sqref="M19">
    <cfRule type="cellIs" dxfId="317" priority="142" operator="lessThan">
      <formula>0</formula>
    </cfRule>
  </conditionalFormatting>
  <conditionalFormatting sqref="M21">
    <cfRule type="cellIs" dxfId="316" priority="141" operator="lessThan">
      <formula>0</formula>
    </cfRule>
  </conditionalFormatting>
  <conditionalFormatting sqref="M11">
    <cfRule type="cellIs" dxfId="315" priority="140" operator="lessThan">
      <formula>0</formula>
    </cfRule>
  </conditionalFormatting>
  <conditionalFormatting sqref="M13">
    <cfRule type="cellIs" dxfId="314" priority="139" operator="lessThan">
      <formula>0</formula>
    </cfRule>
  </conditionalFormatting>
  <conditionalFormatting sqref="M67">
    <cfRule type="cellIs" dxfId="313" priority="138" operator="lessThan">
      <formula>0</formula>
    </cfRule>
  </conditionalFormatting>
  <conditionalFormatting sqref="M69">
    <cfRule type="cellIs" dxfId="312" priority="137" operator="lessThan">
      <formula>0</formula>
    </cfRule>
  </conditionalFormatting>
  <conditionalFormatting sqref="M75">
    <cfRule type="cellIs" dxfId="311" priority="136" operator="lessThan">
      <formula>0</formula>
    </cfRule>
  </conditionalFormatting>
  <conditionalFormatting sqref="M77">
    <cfRule type="cellIs" dxfId="310" priority="135" operator="lessThan">
      <formula>0</formula>
    </cfRule>
  </conditionalFormatting>
  <conditionalFormatting sqref="M92">
    <cfRule type="cellIs" dxfId="309" priority="134" operator="lessThan">
      <formula>0</formula>
    </cfRule>
  </conditionalFormatting>
  <conditionalFormatting sqref="M94">
    <cfRule type="cellIs" dxfId="308" priority="133" operator="lessThan">
      <formula>0</formula>
    </cfRule>
  </conditionalFormatting>
  <conditionalFormatting sqref="M86">
    <cfRule type="cellIs" dxfId="307" priority="132" operator="lessThan">
      <formula>0</formula>
    </cfRule>
  </conditionalFormatting>
  <conditionalFormatting sqref="M84">
    <cfRule type="cellIs" dxfId="306" priority="131" operator="lessThan">
      <formula>0</formula>
    </cfRule>
  </conditionalFormatting>
  <conditionalFormatting sqref="M84">
    <cfRule type="cellIs" dxfId="305" priority="130" operator="lessThan">
      <formula>0</formula>
    </cfRule>
  </conditionalFormatting>
  <conditionalFormatting sqref="M84">
    <cfRule type="cellIs" dxfId="304" priority="129" operator="lessThan">
      <formula>0</formula>
    </cfRule>
  </conditionalFormatting>
  <conditionalFormatting sqref="M86">
    <cfRule type="cellIs" dxfId="303" priority="128" operator="lessThan">
      <formula>0</formula>
    </cfRule>
  </conditionalFormatting>
  <conditionalFormatting sqref="M51">
    <cfRule type="cellIs" dxfId="302" priority="127" operator="lessThan">
      <formula>0</formula>
    </cfRule>
  </conditionalFormatting>
  <conditionalFormatting sqref="M53">
    <cfRule type="cellIs" dxfId="301" priority="126" operator="lessThan">
      <formula>0</formula>
    </cfRule>
  </conditionalFormatting>
  <conditionalFormatting sqref="N92">
    <cfRule type="cellIs" dxfId="300" priority="125" operator="lessThan">
      <formula>0</formula>
    </cfRule>
  </conditionalFormatting>
  <conditionalFormatting sqref="N94">
    <cfRule type="cellIs" dxfId="299" priority="124" operator="lessThan">
      <formula>0</formula>
    </cfRule>
  </conditionalFormatting>
  <conditionalFormatting sqref="N51">
    <cfRule type="cellIs" dxfId="298" priority="123" operator="lessThan">
      <formula>0</formula>
    </cfRule>
  </conditionalFormatting>
  <conditionalFormatting sqref="N53">
    <cfRule type="cellIs" dxfId="297" priority="122" operator="lessThan">
      <formula>0</formula>
    </cfRule>
  </conditionalFormatting>
  <conditionalFormatting sqref="N67">
    <cfRule type="cellIs" dxfId="296" priority="121" operator="lessThan">
      <formula>0</formula>
    </cfRule>
  </conditionalFormatting>
  <conditionalFormatting sqref="N69">
    <cfRule type="cellIs" dxfId="295" priority="120" operator="lessThan">
      <formula>0</formula>
    </cfRule>
  </conditionalFormatting>
  <conditionalFormatting sqref="N75">
    <cfRule type="cellIs" dxfId="294" priority="119" operator="lessThan">
      <formula>0</formula>
    </cfRule>
  </conditionalFormatting>
  <conditionalFormatting sqref="N77">
    <cfRule type="cellIs" dxfId="293" priority="118" operator="lessThan">
      <formula>0</formula>
    </cfRule>
  </conditionalFormatting>
  <conditionalFormatting sqref="N86">
    <cfRule type="cellIs" dxfId="292" priority="117" operator="lessThan">
      <formula>0</formula>
    </cfRule>
  </conditionalFormatting>
  <conditionalFormatting sqref="N84">
    <cfRule type="cellIs" dxfId="291" priority="116" operator="lessThan">
      <formula>0</formula>
    </cfRule>
  </conditionalFormatting>
  <conditionalFormatting sqref="N84">
    <cfRule type="cellIs" dxfId="290" priority="115" operator="lessThan">
      <formula>0</formula>
    </cfRule>
  </conditionalFormatting>
  <conditionalFormatting sqref="N84">
    <cfRule type="cellIs" dxfId="289" priority="114" operator="lessThan">
      <formula>0</formula>
    </cfRule>
  </conditionalFormatting>
  <conditionalFormatting sqref="N86">
    <cfRule type="cellIs" dxfId="288" priority="113" operator="lessThan">
      <formula>0</formula>
    </cfRule>
  </conditionalFormatting>
  <conditionalFormatting sqref="N11">
    <cfRule type="cellIs" dxfId="287" priority="112" operator="lessThan">
      <formula>0</formula>
    </cfRule>
  </conditionalFormatting>
  <conditionalFormatting sqref="N13">
    <cfRule type="cellIs" dxfId="286" priority="111" operator="lessThan">
      <formula>0</formula>
    </cfRule>
  </conditionalFormatting>
  <conditionalFormatting sqref="N19">
    <cfRule type="cellIs" dxfId="285" priority="110" operator="lessThan">
      <formula>0</formula>
    </cfRule>
  </conditionalFormatting>
  <conditionalFormatting sqref="N21">
    <cfRule type="cellIs" dxfId="284" priority="109" operator="lessThan">
      <formula>0</formula>
    </cfRule>
  </conditionalFormatting>
  <conditionalFormatting sqref="N27">
    <cfRule type="cellIs" dxfId="283" priority="108" operator="lessThan">
      <formula>0</formula>
    </cfRule>
  </conditionalFormatting>
  <conditionalFormatting sqref="N29">
    <cfRule type="cellIs" dxfId="282" priority="107" operator="lessThan">
      <formula>0</formula>
    </cfRule>
  </conditionalFormatting>
  <conditionalFormatting sqref="N35">
    <cfRule type="cellIs" dxfId="281" priority="106" operator="lessThan">
      <formula>0</formula>
    </cfRule>
  </conditionalFormatting>
  <conditionalFormatting sqref="N37">
    <cfRule type="cellIs" dxfId="280" priority="105" operator="lessThan">
      <formula>0</formula>
    </cfRule>
  </conditionalFormatting>
  <conditionalFormatting sqref="N43">
    <cfRule type="cellIs" dxfId="279" priority="104" operator="lessThan">
      <formula>0</formula>
    </cfRule>
  </conditionalFormatting>
  <conditionalFormatting sqref="N45">
    <cfRule type="cellIs" dxfId="278" priority="103" operator="lessThan">
      <formula>0</formula>
    </cfRule>
  </conditionalFormatting>
  <conditionalFormatting sqref="D11">
    <cfRule type="cellIs" dxfId="277" priority="102" operator="lessThan">
      <formula>0</formula>
    </cfRule>
  </conditionalFormatting>
  <conditionalFormatting sqref="D13">
    <cfRule type="cellIs" dxfId="276" priority="101" operator="lessThan">
      <formula>0</formula>
    </cfRule>
  </conditionalFormatting>
  <conditionalFormatting sqref="D19">
    <cfRule type="cellIs" dxfId="275" priority="100" operator="lessThan">
      <formula>0</formula>
    </cfRule>
  </conditionalFormatting>
  <conditionalFormatting sqref="D21">
    <cfRule type="cellIs" dxfId="274" priority="99" operator="lessThan">
      <formula>0</formula>
    </cfRule>
  </conditionalFormatting>
  <conditionalFormatting sqref="D27">
    <cfRule type="cellIs" dxfId="273" priority="98" operator="lessThan">
      <formula>0</formula>
    </cfRule>
  </conditionalFormatting>
  <conditionalFormatting sqref="D29">
    <cfRule type="cellIs" dxfId="272" priority="97" operator="lessThan">
      <formula>0</formula>
    </cfRule>
  </conditionalFormatting>
  <conditionalFormatting sqref="D35">
    <cfRule type="cellIs" dxfId="271" priority="96" operator="lessThan">
      <formula>0</formula>
    </cfRule>
  </conditionalFormatting>
  <conditionalFormatting sqref="D37">
    <cfRule type="cellIs" dxfId="270" priority="95" operator="lessThan">
      <formula>0</formula>
    </cfRule>
  </conditionalFormatting>
  <conditionalFormatting sqref="D43">
    <cfRule type="cellIs" dxfId="269" priority="94" operator="lessThan">
      <formula>0</formula>
    </cfRule>
  </conditionalFormatting>
  <conditionalFormatting sqref="D45">
    <cfRule type="cellIs" dxfId="268" priority="93" operator="lessThan">
      <formula>0</formula>
    </cfRule>
  </conditionalFormatting>
  <conditionalFormatting sqref="D51">
    <cfRule type="cellIs" dxfId="267" priority="92" operator="lessThan">
      <formula>0</formula>
    </cfRule>
  </conditionalFormatting>
  <conditionalFormatting sqref="D53">
    <cfRule type="cellIs" dxfId="266" priority="91" operator="lessThan">
      <formula>0</formula>
    </cfRule>
  </conditionalFormatting>
  <conditionalFormatting sqref="D92">
    <cfRule type="cellIs" dxfId="265" priority="90" operator="lessThan">
      <formula>0</formula>
    </cfRule>
  </conditionalFormatting>
  <conditionalFormatting sqref="D94">
    <cfRule type="cellIs" dxfId="264" priority="89" operator="lessThan">
      <formula>0</formula>
    </cfRule>
  </conditionalFormatting>
  <conditionalFormatting sqref="D84">
    <cfRule type="cellIs" dxfId="263" priority="88" operator="lessThan">
      <formula>0</formula>
    </cfRule>
  </conditionalFormatting>
  <conditionalFormatting sqref="D86">
    <cfRule type="cellIs" dxfId="262" priority="87" operator="lessThan">
      <formula>0</formula>
    </cfRule>
  </conditionalFormatting>
  <conditionalFormatting sqref="D84">
    <cfRule type="cellIs" dxfId="261" priority="86" operator="lessThan">
      <formula>0</formula>
    </cfRule>
  </conditionalFormatting>
  <conditionalFormatting sqref="E92">
    <cfRule type="cellIs" dxfId="260" priority="85" operator="lessThan">
      <formula>0</formula>
    </cfRule>
  </conditionalFormatting>
  <conditionalFormatting sqref="E94">
    <cfRule type="cellIs" dxfId="259" priority="84" operator="lessThan">
      <formula>0</formula>
    </cfRule>
  </conditionalFormatting>
  <conditionalFormatting sqref="E43">
    <cfRule type="cellIs" dxfId="258" priority="83" operator="lessThan">
      <formula>0</formula>
    </cfRule>
  </conditionalFormatting>
  <conditionalFormatting sqref="E45">
    <cfRule type="cellIs" dxfId="257" priority="82" operator="lessThan">
      <formula>0</formula>
    </cfRule>
  </conditionalFormatting>
  <conditionalFormatting sqref="E35">
    <cfRule type="cellIs" dxfId="256" priority="81" operator="lessThan">
      <formula>0</formula>
    </cfRule>
  </conditionalFormatting>
  <conditionalFormatting sqref="E37">
    <cfRule type="cellIs" dxfId="255" priority="80" operator="lessThan">
      <formula>0</formula>
    </cfRule>
  </conditionalFormatting>
  <conditionalFormatting sqref="E27">
    <cfRule type="cellIs" dxfId="254" priority="79" operator="lessThan">
      <formula>0</formula>
    </cfRule>
  </conditionalFormatting>
  <conditionalFormatting sqref="E29">
    <cfRule type="cellIs" dxfId="253" priority="78" operator="lessThan">
      <formula>0</formula>
    </cfRule>
  </conditionalFormatting>
  <conditionalFormatting sqref="E19">
    <cfRule type="cellIs" dxfId="252" priority="77" operator="lessThan">
      <formula>0</formula>
    </cfRule>
  </conditionalFormatting>
  <conditionalFormatting sqref="E21">
    <cfRule type="cellIs" dxfId="251" priority="76" operator="lessThan">
      <formula>0</formula>
    </cfRule>
  </conditionalFormatting>
  <conditionalFormatting sqref="E11">
    <cfRule type="cellIs" dxfId="250" priority="75" operator="lessThan">
      <formula>0</formula>
    </cfRule>
  </conditionalFormatting>
  <conditionalFormatting sqref="E13">
    <cfRule type="cellIs" dxfId="249" priority="74" operator="lessThan">
      <formula>0</formula>
    </cfRule>
  </conditionalFormatting>
  <conditionalFormatting sqref="E84">
    <cfRule type="cellIs" dxfId="248" priority="73" operator="lessThan">
      <formula>0</formula>
    </cfRule>
  </conditionalFormatting>
  <conditionalFormatting sqref="E86">
    <cfRule type="cellIs" dxfId="247" priority="72" operator="lessThan">
      <formula>0</formula>
    </cfRule>
  </conditionalFormatting>
  <conditionalFormatting sqref="E84">
    <cfRule type="cellIs" dxfId="246" priority="71" operator="lessThan">
      <formula>0</formula>
    </cfRule>
  </conditionalFormatting>
  <conditionalFormatting sqref="E51">
    <cfRule type="cellIs" dxfId="245" priority="70" operator="lessThan">
      <formula>0</formula>
    </cfRule>
  </conditionalFormatting>
  <conditionalFormatting sqref="E53">
    <cfRule type="cellIs" dxfId="244" priority="69" operator="lessThan">
      <formula>0</formula>
    </cfRule>
  </conditionalFormatting>
  <conditionalFormatting sqref="F43">
    <cfRule type="cellIs" dxfId="243" priority="68" operator="lessThan">
      <formula>0</formula>
    </cfRule>
  </conditionalFormatting>
  <conditionalFormatting sqref="F45">
    <cfRule type="cellIs" dxfId="242" priority="67" operator="lessThan">
      <formula>0</formula>
    </cfRule>
  </conditionalFormatting>
  <conditionalFormatting sqref="F35">
    <cfRule type="cellIs" dxfId="241" priority="66" operator="lessThan">
      <formula>0</formula>
    </cfRule>
  </conditionalFormatting>
  <conditionalFormatting sqref="F37">
    <cfRule type="cellIs" dxfId="240" priority="65" operator="lessThan">
      <formula>0</formula>
    </cfRule>
  </conditionalFormatting>
  <conditionalFormatting sqref="F27">
    <cfRule type="cellIs" dxfId="239" priority="64" operator="lessThan">
      <formula>0</formula>
    </cfRule>
  </conditionalFormatting>
  <conditionalFormatting sqref="F29">
    <cfRule type="cellIs" dxfId="238" priority="63" operator="lessThan">
      <formula>0</formula>
    </cfRule>
  </conditionalFormatting>
  <conditionalFormatting sqref="F19">
    <cfRule type="cellIs" dxfId="237" priority="62" operator="lessThan">
      <formula>0</formula>
    </cfRule>
  </conditionalFormatting>
  <conditionalFormatting sqref="F21">
    <cfRule type="cellIs" dxfId="236" priority="61" operator="lessThan">
      <formula>0</formula>
    </cfRule>
  </conditionalFormatting>
  <conditionalFormatting sqref="F11">
    <cfRule type="cellIs" dxfId="235" priority="60" operator="lessThan">
      <formula>0</formula>
    </cfRule>
  </conditionalFormatting>
  <conditionalFormatting sqref="F13">
    <cfRule type="cellIs" dxfId="234" priority="59" operator="lessThan">
      <formula>0</formula>
    </cfRule>
  </conditionalFormatting>
  <conditionalFormatting sqref="F51">
    <cfRule type="cellIs" dxfId="233" priority="58" operator="lessThan">
      <formula>0</formula>
    </cfRule>
  </conditionalFormatting>
  <conditionalFormatting sqref="F53">
    <cfRule type="cellIs" dxfId="232" priority="57" operator="lessThan">
      <formula>0</formula>
    </cfRule>
  </conditionalFormatting>
  <conditionalFormatting sqref="F84">
    <cfRule type="cellIs" dxfId="231" priority="56" operator="lessThan">
      <formula>0</formula>
    </cfRule>
  </conditionalFormatting>
  <conditionalFormatting sqref="F86">
    <cfRule type="cellIs" dxfId="230" priority="55" operator="lessThan">
      <formula>0</formula>
    </cfRule>
  </conditionalFormatting>
  <conditionalFormatting sqref="F84">
    <cfRule type="cellIs" dxfId="229" priority="54" operator="lessThan">
      <formula>0</formula>
    </cfRule>
  </conditionalFormatting>
  <conditionalFormatting sqref="F92">
    <cfRule type="cellIs" dxfId="228" priority="53" operator="lessThan">
      <formula>0</formula>
    </cfRule>
  </conditionalFormatting>
  <conditionalFormatting sqref="F94">
    <cfRule type="cellIs" dxfId="227" priority="52" operator="lessThan">
      <formula>0</formula>
    </cfRule>
  </conditionalFormatting>
  <conditionalFormatting sqref="G11">
    <cfRule type="cellIs" dxfId="226" priority="51" operator="lessThan">
      <formula>0</formula>
    </cfRule>
  </conditionalFormatting>
  <conditionalFormatting sqref="G13">
    <cfRule type="cellIs" dxfId="225" priority="50" operator="lessThan">
      <formula>0</formula>
    </cfRule>
  </conditionalFormatting>
  <conditionalFormatting sqref="G19">
    <cfRule type="cellIs" dxfId="224" priority="49" operator="lessThan">
      <formula>0</formula>
    </cfRule>
  </conditionalFormatting>
  <conditionalFormatting sqref="G21">
    <cfRule type="cellIs" dxfId="223" priority="48" operator="lessThan">
      <formula>0</formula>
    </cfRule>
  </conditionalFormatting>
  <conditionalFormatting sqref="G27">
    <cfRule type="cellIs" dxfId="222" priority="47" operator="lessThan">
      <formula>0</formula>
    </cfRule>
  </conditionalFormatting>
  <conditionalFormatting sqref="G29">
    <cfRule type="cellIs" dxfId="221" priority="46" operator="lessThan">
      <formula>0</formula>
    </cfRule>
  </conditionalFormatting>
  <conditionalFormatting sqref="G35">
    <cfRule type="cellIs" dxfId="220" priority="45" operator="lessThan">
      <formula>0</formula>
    </cfRule>
  </conditionalFormatting>
  <conditionalFormatting sqref="G37">
    <cfRule type="cellIs" dxfId="219" priority="44" operator="lessThan">
      <formula>0</formula>
    </cfRule>
  </conditionalFormatting>
  <conditionalFormatting sqref="G43">
    <cfRule type="cellIs" dxfId="218" priority="43" operator="lessThan">
      <formula>0</formula>
    </cfRule>
  </conditionalFormatting>
  <conditionalFormatting sqref="G45">
    <cfRule type="cellIs" dxfId="217" priority="42" operator="lessThan">
      <formula>0</formula>
    </cfRule>
  </conditionalFormatting>
  <conditionalFormatting sqref="G51">
    <cfRule type="cellIs" dxfId="216" priority="41" operator="lessThan">
      <formula>0</formula>
    </cfRule>
  </conditionalFormatting>
  <conditionalFormatting sqref="G53">
    <cfRule type="cellIs" dxfId="215" priority="40" operator="lessThan">
      <formula>0</formula>
    </cfRule>
  </conditionalFormatting>
  <conditionalFormatting sqref="G84">
    <cfRule type="cellIs" dxfId="214" priority="39" operator="lessThan">
      <formula>0</formula>
    </cfRule>
  </conditionalFormatting>
  <conditionalFormatting sqref="G86">
    <cfRule type="cellIs" dxfId="213" priority="38" operator="lessThan">
      <formula>0</formula>
    </cfRule>
  </conditionalFormatting>
  <conditionalFormatting sqref="G84">
    <cfRule type="cellIs" dxfId="212" priority="37" operator="lessThan">
      <formula>0</formula>
    </cfRule>
  </conditionalFormatting>
  <conditionalFormatting sqref="G92">
    <cfRule type="cellIs" dxfId="211" priority="36" operator="lessThan">
      <formula>0</formula>
    </cfRule>
  </conditionalFormatting>
  <conditionalFormatting sqref="G94">
    <cfRule type="cellIs" dxfId="210" priority="35" operator="lessThan">
      <formula>0</formula>
    </cfRule>
  </conditionalFormatting>
  <conditionalFormatting sqref="H11">
    <cfRule type="cellIs" dxfId="209" priority="34" operator="lessThan">
      <formula>0</formula>
    </cfRule>
  </conditionalFormatting>
  <conditionalFormatting sqref="H13">
    <cfRule type="cellIs" dxfId="208" priority="33" operator="lessThan">
      <formula>0</formula>
    </cfRule>
  </conditionalFormatting>
  <conditionalFormatting sqref="H19">
    <cfRule type="cellIs" dxfId="207" priority="32" operator="lessThan">
      <formula>0</formula>
    </cfRule>
  </conditionalFormatting>
  <conditionalFormatting sqref="H21">
    <cfRule type="cellIs" dxfId="206" priority="31" operator="lessThan">
      <formula>0</formula>
    </cfRule>
  </conditionalFormatting>
  <conditionalFormatting sqref="H27">
    <cfRule type="cellIs" dxfId="205" priority="30" operator="lessThan">
      <formula>0</formula>
    </cfRule>
  </conditionalFormatting>
  <conditionalFormatting sqref="H29">
    <cfRule type="cellIs" dxfId="204" priority="29" operator="lessThan">
      <formula>0</formula>
    </cfRule>
  </conditionalFormatting>
  <conditionalFormatting sqref="H35">
    <cfRule type="cellIs" dxfId="203" priority="28" operator="lessThan">
      <formula>0</formula>
    </cfRule>
  </conditionalFormatting>
  <conditionalFormatting sqref="H37">
    <cfRule type="cellIs" dxfId="202" priority="27" operator="lessThan">
      <formula>0</formula>
    </cfRule>
  </conditionalFormatting>
  <conditionalFormatting sqref="H43">
    <cfRule type="cellIs" dxfId="201" priority="26" operator="lessThan">
      <formula>0</formula>
    </cfRule>
  </conditionalFormatting>
  <conditionalFormatting sqref="H45">
    <cfRule type="cellIs" dxfId="200" priority="25" operator="lessThan">
      <formula>0</formula>
    </cfRule>
  </conditionalFormatting>
  <conditionalFormatting sqref="H51">
    <cfRule type="cellIs" dxfId="199" priority="24" operator="lessThan">
      <formula>0</formula>
    </cfRule>
  </conditionalFormatting>
  <conditionalFormatting sqref="H53">
    <cfRule type="cellIs" dxfId="198" priority="23" operator="lessThan">
      <formula>0</formula>
    </cfRule>
  </conditionalFormatting>
  <conditionalFormatting sqref="H84">
    <cfRule type="cellIs" dxfId="197" priority="22" operator="lessThan">
      <formula>0</formula>
    </cfRule>
  </conditionalFormatting>
  <conditionalFormatting sqref="H86">
    <cfRule type="cellIs" dxfId="196" priority="21" operator="lessThan">
      <formula>0</formula>
    </cfRule>
  </conditionalFormatting>
  <conditionalFormatting sqref="H84">
    <cfRule type="cellIs" dxfId="195" priority="20" operator="lessThan">
      <formula>0</formula>
    </cfRule>
  </conditionalFormatting>
  <conditionalFormatting sqref="H92">
    <cfRule type="cellIs" dxfId="194" priority="19" operator="lessThan">
      <formula>0</formula>
    </cfRule>
  </conditionalFormatting>
  <conditionalFormatting sqref="H94">
    <cfRule type="cellIs" dxfId="193" priority="18" operator="lessThan">
      <formula>0</formula>
    </cfRule>
  </conditionalFormatting>
  <conditionalFormatting sqref="I51">
    <cfRule type="cellIs" dxfId="192" priority="17" operator="lessThan">
      <formula>0</formula>
    </cfRule>
  </conditionalFormatting>
  <conditionalFormatting sqref="I53">
    <cfRule type="cellIs" dxfId="191" priority="16" operator="lessThan">
      <formula>0</formula>
    </cfRule>
  </conditionalFormatting>
  <conditionalFormatting sqref="I11">
    <cfRule type="cellIs" dxfId="190" priority="15" operator="lessThan">
      <formula>0</formula>
    </cfRule>
  </conditionalFormatting>
  <conditionalFormatting sqref="I13">
    <cfRule type="cellIs" dxfId="189" priority="14" operator="lessThan">
      <formula>0</formula>
    </cfRule>
  </conditionalFormatting>
  <conditionalFormatting sqref="I19">
    <cfRule type="cellIs" dxfId="188" priority="13" operator="lessThan">
      <formula>0</formula>
    </cfRule>
  </conditionalFormatting>
  <conditionalFormatting sqref="I21">
    <cfRule type="cellIs" dxfId="187" priority="12" operator="lessThan">
      <formula>0</formula>
    </cfRule>
  </conditionalFormatting>
  <conditionalFormatting sqref="I27">
    <cfRule type="cellIs" dxfId="186" priority="11" operator="lessThan">
      <formula>0</formula>
    </cfRule>
  </conditionalFormatting>
  <conditionalFormatting sqref="I29">
    <cfRule type="cellIs" dxfId="185" priority="10" operator="lessThan">
      <formula>0</formula>
    </cfRule>
  </conditionalFormatting>
  <conditionalFormatting sqref="I35">
    <cfRule type="cellIs" dxfId="184" priority="9" operator="lessThan">
      <formula>0</formula>
    </cfRule>
  </conditionalFormatting>
  <conditionalFormatting sqref="I37">
    <cfRule type="cellIs" dxfId="183" priority="8" operator="lessThan">
      <formula>0</formula>
    </cfRule>
  </conditionalFormatting>
  <conditionalFormatting sqref="I43">
    <cfRule type="cellIs" dxfId="182" priority="7" operator="lessThan">
      <formula>0</formula>
    </cfRule>
  </conditionalFormatting>
  <conditionalFormatting sqref="I45">
    <cfRule type="cellIs" dxfId="181" priority="6" operator="lessThan">
      <formula>0</formula>
    </cfRule>
  </conditionalFormatting>
  <conditionalFormatting sqref="I84">
    <cfRule type="cellIs" dxfId="180" priority="5" operator="lessThan">
      <formula>0</formula>
    </cfRule>
  </conditionalFormatting>
  <conditionalFormatting sqref="I86">
    <cfRule type="cellIs" dxfId="179" priority="4" operator="lessThan">
      <formula>0</formula>
    </cfRule>
  </conditionalFormatting>
  <conditionalFormatting sqref="I84">
    <cfRule type="cellIs" dxfId="178" priority="3" operator="lessThan">
      <formula>0</formula>
    </cfRule>
  </conditionalFormatting>
  <conditionalFormatting sqref="I92">
    <cfRule type="cellIs" dxfId="177" priority="2" operator="lessThan">
      <formula>0</formula>
    </cfRule>
  </conditionalFormatting>
  <conditionalFormatting sqref="I94">
    <cfRule type="cellIs" dxfId="176" priority="1" operator="lessThan">
      <formula>0</formula>
    </cfRule>
  </conditionalFormatting>
  <printOptions horizontalCentered="1"/>
  <pageMargins left="0.25" right="0.25" top="0.75" bottom="0.75" header="0.3" footer="0.3"/>
  <pageSetup scale="66" orientation="landscape" r:id="rId1"/>
  <headerFooter>
    <oddFooter>&amp;R&amp;D&amp;T</oddFooter>
  </headerFooter>
  <rowBreaks count="1" manualBreakCount="1">
    <brk id="53" max="17" man="1"/>
  </rowBreaks>
  <ignoredErrors>
    <ignoredError sqref="F5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43859A4B-64EE-4C6D-A8C3-6CE622FDEF86" xsi:nil="true"/>
    <DFFS_Loader xmlns="6127c33f-315e-4e54-a280-927ca4a0f037" xsi:nil="true"/>
    <Task xmlns="43859A4B-64EE-4C6D-A8C3-6CE622FDEF8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62272163D2C24AA8D52AA98D32E047" ma:contentTypeVersion="" ma:contentTypeDescription="Create a new document." ma:contentTypeScope="" ma:versionID="9fd0a59211fcb82f58827030a1710714">
  <xsd:schema xmlns:xsd="http://www.w3.org/2001/XMLSchema" xmlns:xs="http://www.w3.org/2001/XMLSchema" xmlns:p="http://schemas.microsoft.com/office/2006/metadata/properties" xmlns:ns2="43859A4B-64EE-4C6D-A8C3-6CE622FDEF86" xmlns:ns3="6127c33f-315e-4e54-a280-927ca4a0f037" xmlns:ns4="1ea1298a-cc1b-4818-815c-2ad848ae3465" xmlns:ns5="bbe2eef5-9ec3-4ba7-b418-ba96e35501e8" targetNamespace="http://schemas.microsoft.com/office/2006/metadata/properties" ma:root="true" ma:fieldsID="d7cdbd679a70e70cf86011179bb56253" ns2:_="" ns3:_="" ns4:_="" ns5:_="">
    <xsd:import namespace="43859A4B-64EE-4C6D-A8C3-6CE622FDEF86"/>
    <xsd:import namespace="6127c33f-315e-4e54-a280-927ca4a0f037"/>
    <xsd:import namespace="1ea1298a-cc1b-4818-815c-2ad848ae3465"/>
    <xsd:import namespace="bbe2eef5-9ec3-4ba7-b418-ba96e35501e8"/>
    <xsd:element name="properties">
      <xsd:complexType>
        <xsd:sequence>
          <xsd:element name="documentManagement">
            <xsd:complexType>
              <xsd:all>
                <xsd:element ref="ns2:Category" minOccurs="0"/>
                <xsd:element ref="ns2:Task" minOccurs="0"/>
                <xsd:element ref="ns3:DFFS_Loader" minOccurs="0"/>
                <xsd:element ref="ns4:SharedWithUsers" minOccurs="0"/>
                <xsd:element ref="ns5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859A4B-64EE-4C6D-A8C3-6CE622FDEF86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list="{B61F8105-45BE-4A85-92E4-4CD891F1E44A}" ma:internalName="Category" ma:showField="Title">
      <xsd:simpleType>
        <xsd:restriction base="dms:Lookup"/>
      </xsd:simpleType>
    </xsd:element>
    <xsd:element name="Task" ma:index="9" nillable="true" ma:displayName="Task" ma:list="{0A5401DB-4C90-4E60-B6A1-F45A2AEBF66B}" ma:internalName="Task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7c33f-315e-4e54-a280-927ca4a0f037" elementFormDefault="qualified">
    <xsd:import namespace="http://schemas.microsoft.com/office/2006/documentManagement/types"/>
    <xsd:import namespace="http://schemas.microsoft.com/office/infopath/2007/PartnerControls"/>
    <xsd:element name="DFFS_Loader" ma:index="10" nillable="true" ma:displayName="DFFS Loader by SPJSBlog.com" ma:description="Add this field to activate the DFFS feature." ma:hidden="true" ma:internalName="DFFS_Load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1298a-cc1b-4818-815c-2ad848ae3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2eef5-9ec3-4ba7-b418-ba96e35501e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8E44D1-E922-4BA7-9DC9-B9D1D74D132B}">
  <ds:schemaRefs>
    <ds:schemaRef ds:uri="http://schemas.microsoft.com/office/2006/metadata/properties"/>
    <ds:schemaRef ds:uri="http://schemas.microsoft.com/office/infopath/2007/PartnerControls"/>
    <ds:schemaRef ds:uri="43859A4B-64EE-4C6D-A8C3-6CE622FDEF86"/>
    <ds:schemaRef ds:uri="6127c33f-315e-4e54-a280-927ca4a0f037"/>
  </ds:schemaRefs>
</ds:datastoreItem>
</file>

<file path=customXml/itemProps2.xml><?xml version="1.0" encoding="utf-8"?>
<ds:datastoreItem xmlns:ds="http://schemas.openxmlformats.org/officeDocument/2006/customXml" ds:itemID="{B660FC19-C0D4-4C21-ACFE-D8A4D0FD40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DFCEBB-C122-45EA-B978-CBC52AE441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859A4B-64EE-4C6D-A8C3-6CE622FDEF86"/>
    <ds:schemaRef ds:uri="6127c33f-315e-4e54-a280-927ca4a0f037"/>
    <ds:schemaRef ds:uri="1ea1298a-cc1b-4818-815c-2ad848ae3465"/>
    <ds:schemaRef ds:uri="bbe2eef5-9ec3-4ba7-b418-ba96e3550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Campus summary</vt:lpstr>
      <vt:lpstr>Summary</vt:lpstr>
      <vt:lpstr>KPI RM</vt:lpstr>
      <vt:lpstr>KPI EL</vt:lpstr>
      <vt:lpstr>KPI NI</vt:lpstr>
      <vt:lpstr>KPI CL</vt:lpstr>
      <vt:lpstr>KPI CC</vt:lpstr>
      <vt:lpstr>KPI AU</vt:lpstr>
      <vt:lpstr>KPI NS</vt:lpstr>
      <vt:lpstr>KPI Spanish</vt:lpstr>
      <vt:lpstr>KPI Hinsdale</vt:lpstr>
      <vt:lpstr>'Campus summary'!Print_Area</vt:lpstr>
      <vt:lpstr>'KPI AU'!Print_Area</vt:lpstr>
      <vt:lpstr>'KPI CC'!Print_Area</vt:lpstr>
      <vt:lpstr>'KPI CL'!Print_Area</vt:lpstr>
      <vt:lpstr>'KPI EL'!Print_Area</vt:lpstr>
      <vt:lpstr>'KPI Hinsdale'!Print_Area</vt:lpstr>
      <vt:lpstr>'KPI NI'!Print_Area</vt:lpstr>
      <vt:lpstr>'KPI NS'!Print_Area</vt:lpstr>
      <vt:lpstr>'KPI RM'!Print_Area</vt:lpstr>
      <vt:lpstr>'KPI Spanish'!Print_Area</vt:lpstr>
      <vt:lpstr>Summary!Print_Area</vt:lpstr>
      <vt:lpstr>'Campus summary'!Print_Titles</vt:lpstr>
      <vt:lpstr>'KPI AU'!Print_Titles</vt:lpstr>
      <vt:lpstr>'KPI CC'!Print_Titles</vt:lpstr>
      <vt:lpstr>'KPI CL'!Print_Titles</vt:lpstr>
      <vt:lpstr>'KPI EL'!Print_Titles</vt:lpstr>
      <vt:lpstr>'KPI Hinsdale'!Print_Titles</vt:lpstr>
      <vt:lpstr>'KPI NI'!Print_Titles</vt:lpstr>
      <vt:lpstr>'KPI NS'!Print_Titles</vt:lpstr>
      <vt:lpstr>'KPI RM'!Print_Titles</vt:lpstr>
      <vt:lpstr>'KPI Spanish'!Print_Titles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Milholland</dc:creator>
  <cp:keywords/>
  <dc:description/>
  <cp:lastModifiedBy>Shannon Lowder</cp:lastModifiedBy>
  <cp:revision/>
  <dcterms:created xsi:type="dcterms:W3CDTF">2014-05-05T16:07:04Z</dcterms:created>
  <dcterms:modified xsi:type="dcterms:W3CDTF">2016-01-05T01:05:18Z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0x0101000A62272163D2C24AA8D52AA98D32E047</vt:lpwstr>
  </property>
</Properties>
</file>