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bmurm\Documents\GitHub\ADC-survey\xls\"/>
    </mc:Choice>
  </mc:AlternateContent>
  <xr:revisionPtr revIDLastSave="0" documentId="13_ncr:1_{A6141470-C5C3-4FEC-805C-1414B85EE780}" xr6:coauthVersionLast="47" xr6:coauthVersionMax="47" xr10:uidLastSave="{00000000-0000-0000-0000-000000000000}"/>
  <bookViews>
    <workbookView xWindow="-98" yWindow="-98" windowWidth="21795" windowHeight="13875" xr2:uid="{00000000-000D-0000-FFFF-FFFF00000000}"/>
  </bookViews>
  <sheets>
    <sheet name="Readme" sheetId="30" r:id="rId1"/>
    <sheet name="ISSCC" sheetId="1" r:id="rId2"/>
    <sheet name="VLSI" sheetId="32" r:id="rId3"/>
    <sheet name="Jitter and FOM lines" sheetId="34" r:id="rId4"/>
    <sheet name="Energy" sheetId="28" r:id="rId5"/>
    <sheet name="Aperture" sheetId="33" r:id="rId6"/>
    <sheet name="Walden FOM vs. Speed" sheetId="35" r:id="rId7"/>
    <sheet name="Schreier FOM vs. Speed" sheetId="36" r:id="rId8"/>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6" i="34" l="1"/>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<sst xmlns="http://schemas.openxmlformats.org/spreadsheetml/2006/main" count="6352" uniqueCount="3276">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</sst>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59">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6">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VLSI!$AD$268:$AD$280</c:f>
              <c:numCache>
                <c:formatCode>0.00E+00</c:formatCode>
                <c:ptCount val="13"/>
                <c:pt idx="0">
                  <c:v>419.99999999999994</c:v>
                </c:pt>
                <c:pt idx="1">
                  <c:v>11750</c:v>
                </c:pt>
                <c:pt idx="2">
                  <c:v>1681.25</c:v>
                </c:pt>
                <c:pt idx="3">
                  <c:v>950</c:v>
                </c:pt>
                <c:pt idx="4">
                  <c:v>315.47619047619048</c:v>
                </c:pt>
                <c:pt idx="5">
                  <c:v>12406.153846153848</c:v>
                </c:pt>
                <c:pt idx="6">
                  <c:v>72.000000000000014</c:v>
                </c:pt>
                <c:pt idx="7">
                  <c:v>13.242105263157894</c:v>
                </c:pt>
                <c:pt idx="8">
                  <c:v>17.8</c:v>
                </c:pt>
                <c:pt idx="9">
                  <c:v>5.8875000000000002</c:v>
                </c:pt>
                <c:pt idx="10">
                  <c:v>1.8216666666666665</c:v>
                </c:pt>
                <c:pt idx="11">
                  <c:v>38.6</c:v>
                </c:pt>
                <c:pt idx="12">
                  <c:v>34.999999999999993</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VLSI!$AD$2:$AD$267</c:f>
              <c:numCache>
                <c:formatCode>0.00E+00</c:formatCode>
                <c:ptCount val="266"/>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2024</c:v>
          </c:tx>
          <c:spPr>
            <a:ln w="28575">
              <a:noFill/>
            </a:ln>
          </c:spPr>
          <c:marker>
            <c:symbol val="diamond"/>
            <c:size val="12"/>
            <c:spPr>
              <a:solidFill>
                <a:schemeClr val="tx2"/>
              </a:solidFill>
              <a:ln>
                <a:noFill/>
              </a:ln>
            </c:spPr>
          </c:marker>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VLSI!$R$268:$R$280</c:f>
              <c:numCache>
                <c:formatCode>0.00E+00</c:formatCode>
                <c:ptCount val="13"/>
                <c:pt idx="0">
                  <c:v>5000</c:v>
                </c:pt>
                <c:pt idx="1">
                  <c:v>20000</c:v>
                </c:pt>
                <c:pt idx="2">
                  <c:v>24000</c:v>
                </c:pt>
                <c:pt idx="3">
                  <c:v>200000</c:v>
                </c:pt>
                <c:pt idx="4">
                  <c:v>2770000000</c:v>
                </c:pt>
                <c:pt idx="5">
                  <c:v>15332</c:v>
                </c:pt>
                <c:pt idx="6">
                  <c:v>625000</c:v>
                </c:pt>
                <c:pt idx="7">
                  <c:v>234860000</c:v>
                </c:pt>
                <c:pt idx="8">
                  <c:v>499000000</c:v>
                </c:pt>
                <c:pt idx="9">
                  <c:v>7620000000</c:v>
                </c:pt>
                <c:pt idx="10">
                  <c:v>32000000000</c:v>
                </c:pt>
                <c:pt idx="11">
                  <c:v>5000000000</c:v>
                </c:pt>
                <c:pt idx="12">
                  <c:v>5000000000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VLSI!$R$2:$R$267</c:f>
              <c:numCache>
                <c:formatCode>0.00E+00</c:formatCode>
                <c:ptCount val="266"/>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VLSI!$AB$268:$AB$2280</c:f>
              <c:numCache>
                <c:formatCode>0.00E+00</c:formatCode>
                <c:ptCount val="20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VLSI!$AF$268:$AF$280</c:f>
              <c:numCache>
                <c:formatCode>0.0</c:formatCode>
                <c:ptCount val="13"/>
                <c:pt idx="0">
                  <c:v>34.462133189186758</c:v>
                </c:pt>
                <c:pt idx="1">
                  <c:v>132.60041442258935</c:v>
                </c:pt>
                <c:pt idx="2">
                  <c:v>22.550012457448261</c:v>
                </c:pt>
                <c:pt idx="3">
                  <c:v>41.23717609251203</c:v>
                </c:pt>
                <c:pt idx="4">
                  <c:v>306.66656731649522</c:v>
                </c:pt>
                <c:pt idx="5">
                  <c:v>309.86930470145921</c:v>
                </c:pt>
                <c:pt idx="6">
                  <c:v>7.1603406415065862</c:v>
                </c:pt>
                <c:pt idx="7">
                  <c:v>8.2155652158983763</c:v>
                </c:pt>
                <c:pt idx="8">
                  <c:v>9.2383133931609809</c:v>
                </c:pt>
                <c:pt idx="9">
                  <c:v>43.024720779848941</c:v>
                </c:pt>
                <c:pt idx="10">
                  <c:v>42.983994850815236</c:v>
                </c:pt>
                <c:pt idx="11">
                  <c:v>145.99767650412375</c:v>
                </c:pt>
                <c:pt idx="12">
                  <c:v>120.73208415178932</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VLSI!$AF$2:$AF$267</c:f>
              <c:numCache>
                <c:formatCode>0.0</c:formatCode>
                <c:ptCount val="266"/>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VLSI!$AB$268:$AB$280</c:f>
              <c:numCache>
                <c:formatCode>0.00E+00</c:formatCode>
                <c:ptCount val="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VLSI!$AH$268:$AH$280</c:f>
              <c:numCache>
                <c:formatCode>0.0</c:formatCode>
                <c:ptCount val="13"/>
                <c:pt idx="0">
                  <c:v>174.22720713938116</c:v>
                </c:pt>
                <c:pt idx="1">
                  <c:v>176.98932137728264</c:v>
                </c:pt>
                <c:pt idx="2">
                  <c:v>183.93337706989536</c:v>
                </c:pt>
                <c:pt idx="3">
                  <c:v>176.21246399047172</c:v>
                </c:pt>
                <c:pt idx="4">
                  <c:v>154.00003416461092</c:v>
                </c:pt>
                <c:pt idx="5">
                  <c:v>169.85332841877425</c:v>
                </c:pt>
                <c:pt idx="6">
                  <c:v>180.21637507904751</c:v>
                </c:pt>
                <c:pt idx="7">
                  <c:v>171.67012968515616</c:v>
                </c:pt>
                <c:pt idx="8">
                  <c:v>171.93550002027126</c:v>
                </c:pt>
                <c:pt idx="9">
                  <c:v>153.77039084199066</c:v>
                </c:pt>
                <c:pt idx="10">
                  <c:v>148.68501092769958</c:v>
                </c:pt>
                <c:pt idx="11">
                  <c:v>151.32382699664265</c:v>
                </c:pt>
                <c:pt idx="12">
                  <c:v>152.54901959985744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VLSI!$AH$2:$AH$267</c:f>
              <c:numCache>
                <c:formatCode>0.0</c:formatCode>
                <c:ptCount val="266"/>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186.72331722916064</c:v>
                </c:pt>
                <c:pt idx="1">
                  <c:v>186.72331722915584</c:v>
                </c:pt>
                <c:pt idx="2">
                  <c:v>186.72331722914825</c:v>
                </c:pt>
                <c:pt idx="3">
                  <c:v>186.7233172291362</c:v>
                </c:pt>
                <c:pt idx="4">
                  <c:v>186.72331722911707</c:v>
                </c:pt>
                <c:pt idx="5">
                  <c:v>186.7233172290868</c:v>
                </c:pt>
                <c:pt idx="6">
                  <c:v>186.7233172290388</c:v>
                </c:pt>
                <c:pt idx="7">
                  <c:v>186.72331722896274</c:v>
                </c:pt>
                <c:pt idx="8">
                  <c:v>186.72331722884218</c:v>
                </c:pt>
                <c:pt idx="9">
                  <c:v>186.7233172286511</c:v>
                </c:pt>
                <c:pt idx="10">
                  <c:v>186.72331722834824</c:v>
                </c:pt>
                <c:pt idx="11">
                  <c:v>186.72331722786828</c:v>
                </c:pt>
                <c:pt idx="12">
                  <c:v>186.72331722710757</c:v>
                </c:pt>
                <c:pt idx="13">
                  <c:v>186.72331722590195</c:v>
                </c:pt>
                <c:pt idx="14">
                  <c:v>186.72331722399116</c:v>
                </c:pt>
                <c:pt idx="15">
                  <c:v>186.72331722096277</c:v>
                </c:pt>
                <c:pt idx="16">
                  <c:v>186.72331721616305</c:v>
                </c:pt>
                <c:pt idx="17">
                  <c:v>186.72331720855607</c:v>
                </c:pt>
                <c:pt idx="18">
                  <c:v>186.72331719649978</c:v>
                </c:pt>
                <c:pt idx="19">
                  <c:v>186.72331717739186</c:v>
                </c:pt>
                <c:pt idx="20">
                  <c:v>186.72331714710788</c:v>
                </c:pt>
                <c:pt idx="21">
                  <c:v>186.72331709911097</c:v>
                </c:pt>
                <c:pt idx="22">
                  <c:v>186.72331702304098</c:v>
                </c:pt>
                <c:pt idx="23">
                  <c:v>186.72331690247819</c:v>
                </c:pt>
                <c:pt idx="24">
                  <c:v>186.72331671139909</c:v>
                </c:pt>
                <c:pt idx="25">
                  <c:v>186.72331640855913</c:v>
                </c:pt>
                <c:pt idx="26">
                  <c:v>186.72331592859024</c:v>
                </c:pt>
                <c:pt idx="27">
                  <c:v>186.723315167891</c:v>
                </c:pt>
                <c:pt idx="28">
                  <c:v>186.72331396226451</c:v>
                </c:pt>
                <c:pt idx="29">
                  <c:v>186.72331205147671</c:v>
                </c:pt>
                <c:pt idx="30">
                  <c:v>186.72330902308553</c:v>
                </c:pt>
                <c:pt idx="31">
                  <c:v>186.72330422341764</c:v>
                </c:pt>
                <c:pt idx="32">
                  <c:v>186.72329661647839</c:v>
                </c:pt>
                <c:pt idx="33">
                  <c:v>186.72328456034674</c:v>
                </c:pt>
                <c:pt idx="34">
                  <c:v>186.72326545280288</c:v>
                </c:pt>
                <c:pt idx="35">
                  <c:v>186.72323516973108</c:v>
                </c:pt>
                <c:pt idx="36">
                  <c:v>186.7231871751618</c:v>
                </c:pt>
                <c:pt idx="37">
                  <c:v>186.72311111106853</c:v>
                </c:pt>
                <c:pt idx="38">
                  <c:v>186.72299056306247</c:v>
                </c:pt>
                <c:pt idx="39">
                  <c:v>186.72279952105538</c:v>
                </c:pt>
                <c:pt idx="40">
                  <c:v>186.72249677430298</c:v>
                </c:pt>
                <c:pt idx="41">
                  <c:v>186.72201703947971</c:v>
                </c:pt>
                <c:pt idx="42">
                  <c:v>186.72125692805795</c:v>
                </c:pt>
                <c:pt idx="43">
                  <c:v>186.72005277739552</c:v>
                </c:pt>
                <c:pt idx="44">
                  <c:v>186.7181456939463</c:v>
                </c:pt>
                <c:pt idx="45">
                  <c:v>186.71512659700582</c:v>
                </c:pt>
                <c:pt idx="46">
                  <c:v>186.71035023253307</c:v>
                </c:pt>
                <c:pt idx="47">
                  <c:v>186.70280165996456</c:v>
                </c:pt>
                <c:pt idx="48">
                  <c:v>186.69089147152812</c:v>
                </c:pt>
                <c:pt idx="49">
                  <c:v>186.67214789548916</c:v>
                </c:pt>
                <c:pt idx="50">
                  <c:v>186.64276881341758</c:v>
                </c:pt>
                <c:pt idx="51">
                  <c:v>186.597005312634</c:v>
                </c:pt>
                <c:pt idx="52">
                  <c:v>186.5263945797206</c:v>
                </c:pt>
                <c:pt idx="53">
                  <c:v>186.41898487177534</c:v>
                </c:pt>
                <c:pt idx="54">
                  <c:v>186.2589391850359</c:v>
                </c:pt>
                <c:pt idx="55">
                  <c:v>186.02722113760086</c:v>
                </c:pt>
                <c:pt idx="56">
                  <c:v>185.70415806149248</c:v>
                </c:pt>
                <c:pt idx="57">
                  <c:v>185.27397507912801</c:v>
                </c:pt>
                <c:pt idx="58">
                  <c:v>184.72974137782057</c:v>
                </c:pt>
                <c:pt idx="59">
                  <c:v>184.07589712216003</c:v>
                </c:pt>
                <c:pt idx="60">
                  <c:v>183.32661019031414</c:v>
                </c:pt>
                <c:pt idx="61">
                  <c:v>182.5011215676285</c:v>
                </c:pt>
                <c:pt idx="62">
                  <c:v>181.61891409954006</c:v>
                </c:pt>
                <c:pt idx="63">
                  <c:v>180.69666440213354</c:v>
                </c:pt>
                <c:pt idx="64">
                  <c:v>179.74719372176611</c:v>
                </c:pt>
                <c:pt idx="65">
                  <c:v>178.77969136693295</c:v>
                </c:pt>
                <c:pt idx="66">
                  <c:v>177.80044909552015</c:v>
                </c:pt>
                <c:pt idx="67">
                  <c:v>176.81364917648375</c:v>
                </c:pt>
                <c:pt idx="68">
                  <c:v>175.82201934148625</c:v>
                </c:pt>
                <c:pt idx="69">
                  <c:v>174.82731720766029</c:v>
                </c:pt>
                <c:pt idx="70">
                  <c:v>173.83066659808168</c:v>
                </c:pt>
                <c:pt idx="71">
                  <c:v>172.83278258187616</c:v>
                </c:pt>
                <c:pt idx="72">
                  <c:v>171.83411873909296</c:v>
                </c:pt>
                <c:pt idx="73">
                  <c:v>170.83496222053083</c:v>
                </c:pt>
                <c:pt idx="74">
                  <c:v>169.83549458996967</c:v>
                </c:pt>
                <c:pt idx="75">
                  <c:v>168.83583055954543</c:v>
                </c:pt>
                <c:pt idx="76">
                  <c:v>167.83604256876586</c:v>
                </c:pt>
                <c:pt idx="77">
                  <c:v>166.83617634819183</c:v>
                </c:pt>
                <c:pt idx="78">
                  <c:v>165.83626076154408</c:v>
                </c:pt>
                <c:pt idx="79">
                  <c:v>164.83631402445712</c:v>
                </c:pt>
                <c:pt idx="80">
                  <c:v>163.83634763175561</c:v>
                </c:pt>
                <c:pt idx="81">
                  <c:v>162.83636883679497</c:v>
                </c:pt>
                <c:pt idx="82">
                  <c:v>161.83638221637688</c:v>
                </c:pt>
                <c:pt idx="83">
                  <c:v>160.83639065836473</c:v>
                </c:pt>
                <c:pt idx="84">
                  <c:v>159.83639598491587</c:v>
                </c:pt>
                <c:pt idx="85">
                  <c:v>158.83639934574916</c:v>
                </c:pt>
                <c:pt idx="86">
                  <c:v>157.83640146629429</c:v>
                </c:pt>
                <c:pt idx="87">
                  <c:v>156.83640280426889</c:v>
                </c:pt>
                <c:pt idx="88">
                  <c:v>155.83640364847417</c:v>
                </c:pt>
                <c:pt idx="89">
                  <c:v>154.83640418113188</c:v>
                </c:pt>
                <c:pt idx="90">
                  <c:v>153.83640451721627</c:v>
                </c:pt>
                <c:pt idx="91">
                  <c:v>152.83640472927118</c:v>
                </c:pt>
                <c:pt idx="92">
                  <c:v>151.83640486306882</c:v>
                </c:pt>
                <c:pt idx="93">
                  <c:v>150.83640494748937</c:v>
                </c:pt>
                <c:pt idx="94">
                  <c:v>149.83640500075518</c:v>
                </c:pt>
                <c:pt idx="95">
                  <c:v>148.83640503436362</c:v>
                </c:pt>
                <c:pt idx="96">
                  <c:v>147.83640505556914</c:v>
                </c:pt>
                <c:pt idx="97">
                  <c:v>146.83640506894892</c:v>
                </c:pt>
                <c:pt idx="98">
                  <c:v>145.83640507739096</c:v>
                </c:pt>
                <c:pt idx="99">
                  <c:v>144.83640508271753</c:v>
                </c:pt>
                <c:pt idx="100">
                  <c:v>143.8364050860784</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69" workbookViewId="0">
      <selection activeCell="A95" sqref="A95"/>
    </sheetView>
  </sheetViews>
  <sheetFormatPr defaultRowHeight="12.75" x14ac:dyDescent="0.35"/>
  <cols>
    <col min="1" max="1" width="176.33203125" customWidth="1"/>
  </cols>
  <sheetData>
    <row r="1" spans="1:2" s="7" customFormat="1" ht="13.15" x14ac:dyDescent="0.4">
      <c r="A1" s="9" t="s">
        <v>3192</v>
      </c>
    </row>
    <row r="2" spans="1:2" ht="13.15" x14ac:dyDescent="0.35">
      <c r="A2" s="10" t="s">
        <v>3133</v>
      </c>
    </row>
    <row r="3" spans="1:2" x14ac:dyDescent="0.35">
      <c r="A3" s="11"/>
    </row>
    <row r="4" spans="1:2" ht="51" x14ac:dyDescent="0.35">
      <c r="A4" s="18" t="s">
        <v>1109</v>
      </c>
      <c r="B4" s="23"/>
    </row>
    <row r="6" spans="1:2" x14ac:dyDescent="0.35">
      <c r="A6" s="11" t="s">
        <v>277</v>
      </c>
    </row>
    <row r="7" spans="1:2" x14ac:dyDescent="0.35">
      <c r="A7" s="23" t="s">
        <v>3134</v>
      </c>
    </row>
    <row r="9" spans="1:2" ht="13.15" x14ac:dyDescent="0.4">
      <c r="A9" s="34" t="s">
        <v>815</v>
      </c>
    </row>
    <row r="11" spans="1:2" ht="25.9" x14ac:dyDescent="0.35">
      <c r="A11" s="10" t="s">
        <v>1186</v>
      </c>
    </row>
    <row r="12" spans="1:2" ht="12.75" customHeight="1" x14ac:dyDescent="0.35">
      <c r="A12" s="10" t="s">
        <v>814</v>
      </c>
    </row>
    <row r="13" spans="1:2" ht="40.5" customHeight="1" x14ac:dyDescent="0.35">
      <c r="A13" s="19" t="s">
        <v>1107</v>
      </c>
    </row>
    <row r="14" spans="1:2" ht="38.65" x14ac:dyDescent="0.35">
      <c r="A14" s="20" t="s">
        <v>1187</v>
      </c>
    </row>
    <row r="15" spans="1:2" ht="38.65" x14ac:dyDescent="0.35">
      <c r="A15" s="19" t="s">
        <v>1110</v>
      </c>
    </row>
    <row r="16" spans="1:2" ht="13.15" x14ac:dyDescent="0.4">
      <c r="A16" s="17" t="s">
        <v>997</v>
      </c>
    </row>
    <row r="17" spans="1:1" ht="13.15" x14ac:dyDescent="0.4">
      <c r="A17" s="17" t="s">
        <v>1108</v>
      </c>
    </row>
    <row r="18" spans="1:1" ht="25.9" x14ac:dyDescent="0.35">
      <c r="A18" s="19" t="s">
        <v>2718</v>
      </c>
    </row>
    <row r="20" spans="1:1" ht="13.15" x14ac:dyDescent="0.4">
      <c r="A20" s="34" t="s">
        <v>817</v>
      </c>
    </row>
    <row r="22" spans="1:1" ht="25.9" x14ac:dyDescent="0.35">
      <c r="A22" s="10" t="s">
        <v>1111</v>
      </c>
    </row>
    <row r="23" spans="1:1" ht="38.65" x14ac:dyDescent="0.35">
      <c r="A23" s="21" t="s">
        <v>998</v>
      </c>
    </row>
    <row r="26" spans="1:1" ht="13.15" x14ac:dyDescent="0.4">
      <c r="A26" s="34" t="s">
        <v>818</v>
      </c>
    </row>
    <row r="28" spans="1:1" ht="76.5" x14ac:dyDescent="0.35">
      <c r="A28" s="22" t="s">
        <v>1117</v>
      </c>
    </row>
    <row r="30" spans="1:1" ht="13.15" x14ac:dyDescent="0.4">
      <c r="A30" s="34" t="s">
        <v>999</v>
      </c>
    </row>
    <row r="32" spans="1:1" ht="39" customHeight="1" x14ac:dyDescent="0.35">
      <c r="A32" s="35" t="s">
        <v>1112</v>
      </c>
    </row>
    <row r="33" spans="1:1" ht="51" x14ac:dyDescent="0.35">
      <c r="A33" s="1" t="s">
        <v>1188</v>
      </c>
    </row>
    <row r="35" spans="1:1" ht="13.15" x14ac:dyDescent="0.4">
      <c r="A35" s="34" t="s">
        <v>819</v>
      </c>
    </row>
    <row r="37" spans="1:1" ht="25.5" x14ac:dyDescent="0.35">
      <c r="A37" s="19" t="s">
        <v>820</v>
      </c>
    </row>
    <row r="38" spans="1:1" ht="63.75" x14ac:dyDescent="0.35">
      <c r="A38" s="19" t="s">
        <v>1113</v>
      </c>
    </row>
    <row r="40" spans="1:1" ht="25.5" x14ac:dyDescent="0.35">
      <c r="A40" s="13" t="s">
        <v>2770</v>
      </c>
    </row>
    <row r="41" spans="1:1" x14ac:dyDescent="0.35">
      <c r="A41" s="11"/>
    </row>
    <row r="42" spans="1:1" x14ac:dyDescent="0.35">
      <c r="A42" s="11" t="s">
        <v>32</v>
      </c>
    </row>
    <row r="43" spans="1:1" x14ac:dyDescent="0.35">
      <c r="A43" s="11" t="s">
        <v>33</v>
      </c>
    </row>
    <row r="44" spans="1:1" x14ac:dyDescent="0.35">
      <c r="A44" s="12"/>
    </row>
    <row r="45" spans="1:1" x14ac:dyDescent="0.35">
      <c r="A45" s="13" t="s">
        <v>278</v>
      </c>
    </row>
    <row r="46" spans="1:1" x14ac:dyDescent="0.35">
      <c r="A46" s="13" t="s">
        <v>777</v>
      </c>
    </row>
    <row r="47" spans="1:1" x14ac:dyDescent="0.35">
      <c r="A47" s="13" t="s">
        <v>776</v>
      </c>
    </row>
    <row r="48" spans="1:1" x14ac:dyDescent="0.35">
      <c r="A48" s="19" t="s">
        <v>994</v>
      </c>
    </row>
    <row r="49" spans="1:1" x14ac:dyDescent="0.35">
      <c r="A49" s="13" t="s">
        <v>993</v>
      </c>
    </row>
    <row r="50" spans="1:1" x14ac:dyDescent="0.35">
      <c r="A50" s="13" t="s">
        <v>1183</v>
      </c>
    </row>
    <row r="52" spans="1:1" ht="13.15" x14ac:dyDescent="0.4">
      <c r="A52" s="24" t="s">
        <v>242</v>
      </c>
    </row>
    <row r="53" spans="1:1" x14ac:dyDescent="0.35">
      <c r="A53" s="19" t="s">
        <v>775</v>
      </c>
    </row>
    <row r="54" spans="1:1" x14ac:dyDescent="0.35">
      <c r="A54" s="19" t="s">
        <v>821</v>
      </c>
    </row>
    <row r="55" spans="1:1" x14ac:dyDescent="0.35">
      <c r="A55" s="1" t="s">
        <v>292</v>
      </c>
    </row>
    <row r="56" spans="1:1" x14ac:dyDescent="0.35">
      <c r="A56" s="1" t="s">
        <v>293</v>
      </c>
    </row>
    <row r="57" spans="1:1" x14ac:dyDescent="0.35">
      <c r="A57" s="17" t="s">
        <v>394</v>
      </c>
    </row>
    <row r="58" spans="1:1" x14ac:dyDescent="0.35">
      <c r="A58" s="17" t="s">
        <v>393</v>
      </c>
    </row>
    <row r="59" spans="1:1" x14ac:dyDescent="0.35">
      <c r="A59" s="1" t="s">
        <v>395</v>
      </c>
    </row>
    <row r="60" spans="1:1" x14ac:dyDescent="0.35">
      <c r="A60" s="19" t="s">
        <v>816</v>
      </c>
    </row>
    <row r="61" spans="1:1" x14ac:dyDescent="0.35">
      <c r="A61" s="19" t="s">
        <v>824</v>
      </c>
    </row>
    <row r="62" spans="1:1" x14ac:dyDescent="0.35">
      <c r="A62" s="19" t="s">
        <v>825</v>
      </c>
    </row>
    <row r="63" spans="1:1" x14ac:dyDescent="0.35">
      <c r="A63" s="17" t="s">
        <v>826</v>
      </c>
    </row>
    <row r="64" spans="1:1" x14ac:dyDescent="0.35">
      <c r="A64" s="19" t="s">
        <v>1410</v>
      </c>
    </row>
    <row r="65" spans="1:1" x14ac:dyDescent="0.35">
      <c r="A65" s="19" t="s">
        <v>913</v>
      </c>
    </row>
    <row r="66" spans="1:1" x14ac:dyDescent="0.35">
      <c r="A66" s="26" t="s">
        <v>914</v>
      </c>
    </row>
    <row r="67" spans="1:1" x14ac:dyDescent="0.35">
      <c r="A67" s="19" t="s">
        <v>938</v>
      </c>
    </row>
    <row r="68" spans="1:1" x14ac:dyDescent="0.35">
      <c r="A68" s="19" t="s">
        <v>1040</v>
      </c>
    </row>
    <row r="69" spans="1:1" x14ac:dyDescent="0.35">
      <c r="A69" s="19" t="s">
        <v>1000</v>
      </c>
    </row>
    <row r="70" spans="1:1" x14ac:dyDescent="0.35">
      <c r="A70" s="19" t="s">
        <v>1019</v>
      </c>
    </row>
    <row r="71" spans="1:1" x14ac:dyDescent="0.35">
      <c r="A71" s="19" t="s">
        <v>1184</v>
      </c>
    </row>
    <row r="72" spans="1:1" x14ac:dyDescent="0.35">
      <c r="A72" s="19" t="s">
        <v>1106</v>
      </c>
    </row>
    <row r="73" spans="1:1" x14ac:dyDescent="0.35">
      <c r="A73" s="19" t="s">
        <v>1116</v>
      </c>
    </row>
    <row r="74" spans="1:1" x14ac:dyDescent="0.35">
      <c r="A74" s="19" t="s">
        <v>1185</v>
      </c>
    </row>
    <row r="75" spans="1:1" x14ac:dyDescent="0.35">
      <c r="A75" s="19" t="s">
        <v>1191</v>
      </c>
    </row>
    <row r="76" spans="1:1" x14ac:dyDescent="0.35">
      <c r="A76" s="19" t="s">
        <v>1226</v>
      </c>
    </row>
    <row r="77" spans="1:1" x14ac:dyDescent="0.35">
      <c r="A77" s="19" t="s">
        <v>1278</v>
      </c>
    </row>
    <row r="78" spans="1:1" x14ac:dyDescent="0.35">
      <c r="A78" s="19" t="s">
        <v>1317</v>
      </c>
    </row>
    <row r="79" spans="1:1" x14ac:dyDescent="0.35">
      <c r="A79" s="19" t="s">
        <v>1319</v>
      </c>
    </row>
    <row r="80" spans="1:1" x14ac:dyDescent="0.35">
      <c r="A80" s="19" t="s">
        <v>1411</v>
      </c>
    </row>
    <row r="81" spans="1:1" x14ac:dyDescent="0.35">
      <c r="A81" s="19" t="s">
        <v>1470</v>
      </c>
    </row>
    <row r="82" spans="1:1" x14ac:dyDescent="0.35">
      <c r="A82" s="19" t="s">
        <v>1547</v>
      </c>
    </row>
    <row r="83" spans="1:1" x14ac:dyDescent="0.35">
      <c r="A83" s="19" t="s">
        <v>1560</v>
      </c>
    </row>
    <row r="84" spans="1:1" x14ac:dyDescent="0.35">
      <c r="A84" s="19" t="s">
        <v>1582</v>
      </c>
    </row>
    <row r="85" spans="1:1" x14ac:dyDescent="0.35">
      <c r="A85" s="19" t="s">
        <v>1631</v>
      </c>
    </row>
    <row r="86" spans="1:1" x14ac:dyDescent="0.35">
      <c r="A86" s="19" t="s">
        <v>1720</v>
      </c>
    </row>
    <row r="87" spans="1:1" x14ac:dyDescent="0.35">
      <c r="A87" s="19" t="s">
        <v>1756</v>
      </c>
    </row>
    <row r="88" spans="1:1" x14ac:dyDescent="0.35">
      <c r="A88" s="19" t="s">
        <v>1814</v>
      </c>
    </row>
    <row r="89" spans="1:1" x14ac:dyDescent="0.35">
      <c r="A89" s="19" t="s">
        <v>1847</v>
      </c>
    </row>
    <row r="90" spans="1:1" x14ac:dyDescent="0.35">
      <c r="A90" s="19" t="s">
        <v>2719</v>
      </c>
    </row>
    <row r="91" spans="1:1" x14ac:dyDescent="0.35">
      <c r="A91" s="19" t="s">
        <v>2998</v>
      </c>
    </row>
    <row r="92" spans="1:1" x14ac:dyDescent="0.35">
      <c r="A92" s="19" t="s">
        <v>3058</v>
      </c>
    </row>
    <row r="93" spans="1:1" x14ac:dyDescent="0.35">
      <c r="A93" s="19" t="s">
        <v>3059</v>
      </c>
    </row>
    <row r="94" spans="1:1" x14ac:dyDescent="0.35">
      <c r="A94" s="19" t="s">
        <v>3135</v>
      </c>
    </row>
    <row r="95" spans="1:1" x14ac:dyDescent="0.35">
      <c r="A95" s="15" t="s">
        <v>3275</v>
      </c>
    </row>
    <row r="96" spans="1:1" x14ac:dyDescent="0.35">
      <c r="A96" s="15"/>
    </row>
    <row r="97" spans="1:1" x14ac:dyDescent="0.35">
      <c r="A97" s="15"/>
    </row>
    <row r="98" spans="1:1" x14ac:dyDescent="0.35">
      <c r="A98" s="15"/>
    </row>
    <row r="99" spans="1:1" x14ac:dyDescent="0.35">
      <c r="A99" s="15"/>
    </row>
    <row r="100" spans="1:1" x14ac:dyDescent="0.35">
      <c r="A100" s="25"/>
    </row>
    <row r="101" spans="1:1" x14ac:dyDescent="0.35">
      <c r="A101" s="15"/>
    </row>
    <row r="102" spans="1:1" x14ac:dyDescent="0.35">
      <c r="A102" s="15"/>
    </row>
    <row r="103" spans="1:1" x14ac:dyDescent="0.35">
      <c r="A103" s="25"/>
    </row>
    <row r="104" spans="1:1" x14ac:dyDescent="0.35">
      <c r="A104" s="15"/>
    </row>
    <row r="105" spans="1:1" x14ac:dyDescent="0.35">
      <c r="A105" s="15"/>
    </row>
    <row r="106" spans="1:1" x14ac:dyDescent="0.35">
      <c r="A106" s="25"/>
    </row>
    <row r="107" spans="1:1" x14ac:dyDescent="0.35">
      <c r="A107" s="15"/>
    </row>
    <row r="108" spans="1:1" x14ac:dyDescent="0.35">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topLeftCell="V1" zoomScaleNormal="100" workbookViewId="0">
      <pane ySplit="1" topLeftCell="A397" activePane="bottomLeft" state="frozen"/>
      <selection pane="bottomLeft" activeCell="X432" sqref="X432"/>
    </sheetView>
  </sheetViews>
  <sheetFormatPr defaultColWidth="9.06640625" defaultRowHeight="13.15" x14ac:dyDescent="0.4"/>
  <cols>
    <col min="1" max="1" width="11.06640625" style="106" customWidth="1"/>
    <col min="2" max="2" width="5.796875" style="58" bestFit="1" customWidth="1"/>
    <col min="3" max="3" width="7.33203125" style="58" bestFit="1" customWidth="1"/>
    <col min="4" max="4" width="17.53125" style="115" bestFit="1" customWidth="1"/>
    <col min="5" max="5" width="13.59765625" style="84" bestFit="1" customWidth="1"/>
    <col min="6" max="6" width="8.33203125" style="95" customWidth="1"/>
    <col min="7" max="7" width="20.796875" style="89" customWidth="1"/>
    <col min="8" max="8" width="14" style="89" customWidth="1"/>
    <col min="9" max="9" width="17.33203125" style="140" customWidth="1"/>
    <col min="10" max="10" width="24" style="106" customWidth="1"/>
    <col min="11" max="11" width="27.73046875" style="86" customWidth="1"/>
    <col min="12" max="12" width="13.19921875" style="86" customWidth="1"/>
    <col min="13" max="13" width="12.33203125" style="86" customWidth="1"/>
    <col min="14" max="14" width="13.06640625" style="86" customWidth="1"/>
    <col min="15" max="15" width="13.33203125" style="58" bestFit="1" customWidth="1"/>
    <col min="16" max="16" width="15.33203125" style="88" bestFit="1" customWidth="1"/>
    <col min="17" max="17" width="15.53125" style="87" bestFit="1" customWidth="1"/>
    <col min="18" max="18" width="12.53125" style="58" bestFit="1" customWidth="1"/>
    <col min="19" max="19" width="16.33203125" style="87" bestFit="1" customWidth="1"/>
    <col min="20" max="20" width="11.06640625" style="54" bestFit="1" customWidth="1"/>
    <col min="21" max="21" width="9.59765625" style="87" bestFit="1" customWidth="1"/>
    <col min="22" max="22" width="12.06640625" style="88" bestFit="1" customWidth="1"/>
    <col min="23" max="23" width="12.53125" style="58" bestFit="1" customWidth="1"/>
    <col min="24" max="24" width="18.33203125" style="88" bestFit="1" customWidth="1"/>
    <col min="25" max="25" width="12.59765625" style="58" bestFit="1" customWidth="1"/>
    <col min="26" max="26" width="12.9296875" style="94" bestFit="1" customWidth="1"/>
    <col min="27" max="27" width="8.796875" style="107" bestFit="1" customWidth="1"/>
    <col min="28" max="28" width="12.06640625" style="58" bestFit="1" customWidth="1"/>
    <col min="29" max="29" width="12.06640625" style="58" customWidth="1"/>
    <col min="30" max="30" width="14.33203125" style="58" bestFit="1" customWidth="1"/>
    <col min="31" max="31" width="21.06640625" style="88" bestFit="1" customWidth="1"/>
    <col min="32" max="32" width="21.59765625" style="88" bestFit="1" customWidth="1"/>
    <col min="33" max="33" width="12.06640625" style="88" bestFit="1" customWidth="1"/>
    <col min="34" max="34" width="12.796875" style="58" bestFit="1" customWidth="1"/>
    <col min="35" max="35" width="14.06640625" style="56" bestFit="1" customWidth="1"/>
    <col min="36" max="36" width="19.06640625" style="58" bestFit="1" customWidth="1"/>
    <col min="37" max="16384" width="9.06640625" style="58"/>
  </cols>
  <sheetData>
    <row r="1" spans="1:36" x14ac:dyDescent="0.4">
      <c r="A1" s="51" t="s">
        <v>34</v>
      </c>
      <c r="B1" s="51" t="s">
        <v>20</v>
      </c>
      <c r="C1" s="51" t="s">
        <v>21</v>
      </c>
      <c r="D1" s="51" t="s">
        <v>24</v>
      </c>
      <c r="E1" s="51" t="s">
        <v>202</v>
      </c>
      <c r="F1" s="51" t="s">
        <v>103</v>
      </c>
      <c r="G1" s="51" t="s">
        <v>104</v>
      </c>
      <c r="H1" s="51" t="s">
        <v>771</v>
      </c>
      <c r="I1" s="51" t="s">
        <v>2240</v>
      </c>
      <c r="J1" s="51" t="s">
        <v>2242</v>
      </c>
      <c r="K1" s="52" t="s">
        <v>105</v>
      </c>
      <c r="L1" s="51" t="s">
        <v>2708</v>
      </c>
      <c r="M1" s="51" t="s">
        <v>2709</v>
      </c>
      <c r="N1" s="51" t="s">
        <v>2710</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4">
      <c r="A2" s="59">
        <v>1997</v>
      </c>
      <c r="B2" s="60">
        <v>8.1</v>
      </c>
      <c r="C2" s="61" t="s">
        <v>23</v>
      </c>
      <c r="D2" s="61" t="s">
        <v>31</v>
      </c>
      <c r="E2" s="30">
        <v>1</v>
      </c>
      <c r="F2" s="125" t="s">
        <v>6</v>
      </c>
      <c r="G2" s="28" t="s">
        <v>396</v>
      </c>
      <c r="H2" s="28" t="s">
        <v>2470</v>
      </c>
      <c r="I2" s="125" t="s">
        <v>2473</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4">
      <c r="A3" s="64">
        <v>1997</v>
      </c>
      <c r="B3" s="60">
        <v>8.1999999999999993</v>
      </c>
      <c r="C3" s="61" t="s">
        <v>23</v>
      </c>
      <c r="D3" s="61" t="s">
        <v>28</v>
      </c>
      <c r="E3" s="61" t="s">
        <v>204</v>
      </c>
      <c r="F3" s="125" t="s">
        <v>365</v>
      </c>
      <c r="G3" s="28" t="s">
        <v>1967</v>
      </c>
      <c r="H3" s="28" t="s">
        <v>2608</v>
      </c>
      <c r="I3" s="125" t="s">
        <v>2609</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4">
      <c r="A4" s="64">
        <v>1997</v>
      </c>
      <c r="B4" s="60">
        <v>8.3000000000000007</v>
      </c>
      <c r="C4" s="61" t="s">
        <v>23</v>
      </c>
      <c r="D4" s="61" t="s">
        <v>28</v>
      </c>
      <c r="E4" s="30">
        <v>0.5</v>
      </c>
      <c r="F4" s="125" t="s">
        <v>1953</v>
      </c>
      <c r="G4" s="28" t="s">
        <v>1968</v>
      </c>
      <c r="H4" s="28" t="s">
        <v>2607</v>
      </c>
      <c r="I4" s="125" t="s">
        <v>2609</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4">
      <c r="A5" s="64">
        <v>1997</v>
      </c>
      <c r="B5" s="60">
        <v>8.4</v>
      </c>
      <c r="C5" s="61" t="s">
        <v>23</v>
      </c>
      <c r="D5" s="61" t="s">
        <v>136</v>
      </c>
      <c r="E5" s="61" t="s">
        <v>210</v>
      </c>
      <c r="F5" s="125" t="s">
        <v>135</v>
      </c>
      <c r="G5" s="28" t="s">
        <v>397</v>
      </c>
      <c r="H5" s="69" t="s">
        <v>2610</v>
      </c>
      <c r="I5" s="125" t="s">
        <v>2611</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4">
      <c r="A6" s="64">
        <v>1997</v>
      </c>
      <c r="B6" s="60">
        <v>8.8000000000000007</v>
      </c>
      <c r="C6" s="61" t="s">
        <v>23</v>
      </c>
      <c r="D6" s="61" t="s">
        <v>26</v>
      </c>
      <c r="E6" s="30">
        <v>1.4</v>
      </c>
      <c r="F6" s="125" t="s">
        <v>137</v>
      </c>
      <c r="G6" s="28" t="s">
        <v>398</v>
      </c>
      <c r="H6" s="28" t="s">
        <v>2613</v>
      </c>
      <c r="I6" s="125" t="s">
        <v>2612</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4">
      <c r="A7" s="64">
        <v>1997</v>
      </c>
      <c r="B7" s="60">
        <v>13.1</v>
      </c>
      <c r="C7" s="61" t="s">
        <v>22</v>
      </c>
      <c r="D7" s="61" t="s">
        <v>399</v>
      </c>
      <c r="E7" s="30">
        <v>0.6</v>
      </c>
      <c r="F7" s="125" t="s">
        <v>400</v>
      </c>
      <c r="G7" s="28" t="s">
        <v>401</v>
      </c>
      <c r="H7" s="28" t="s">
        <v>2615</v>
      </c>
      <c r="I7" s="125" t="s">
        <v>2614</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4">
      <c r="A8" s="64">
        <v>1997</v>
      </c>
      <c r="B8" s="60">
        <v>13.2</v>
      </c>
      <c r="C8" s="61" t="s">
        <v>22</v>
      </c>
      <c r="D8" s="61" t="s">
        <v>25</v>
      </c>
      <c r="E8" s="30">
        <v>0.5</v>
      </c>
      <c r="F8" s="125" t="s">
        <v>402</v>
      </c>
      <c r="G8" s="28" t="s">
        <v>403</v>
      </c>
      <c r="H8" s="28" t="s">
        <v>404</v>
      </c>
      <c r="I8" s="125" t="s">
        <v>2616</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4">
      <c r="A9" s="64">
        <v>1997</v>
      </c>
      <c r="B9" s="60">
        <v>13.3</v>
      </c>
      <c r="C9" s="61" t="s">
        <v>22</v>
      </c>
      <c r="D9" s="61" t="s">
        <v>1954</v>
      </c>
      <c r="E9" s="30">
        <v>0.6</v>
      </c>
      <c r="F9" s="125" t="s">
        <v>406</v>
      </c>
      <c r="G9" s="28" t="s">
        <v>407</v>
      </c>
      <c r="H9" s="28" t="s">
        <v>408</v>
      </c>
      <c r="I9" s="125" t="s">
        <v>2617</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4">
      <c r="A10" s="64">
        <v>1997</v>
      </c>
      <c r="B10" s="60">
        <v>13.4</v>
      </c>
      <c r="C10" s="61" t="s">
        <v>22</v>
      </c>
      <c r="D10" s="61" t="s">
        <v>1955</v>
      </c>
      <c r="E10" s="61" t="s">
        <v>203</v>
      </c>
      <c r="F10" s="125" t="s">
        <v>409</v>
      </c>
      <c r="G10" s="28" t="s">
        <v>410</v>
      </c>
      <c r="H10" s="28" t="s">
        <v>411</v>
      </c>
      <c r="I10" s="125" t="s">
        <v>2618</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4">
      <c r="A11" s="64">
        <v>1997</v>
      </c>
      <c r="B11" s="60">
        <v>13.5</v>
      </c>
      <c r="C11" s="61" t="s">
        <v>22</v>
      </c>
      <c r="D11" s="61" t="s">
        <v>1956</v>
      </c>
      <c r="E11" s="61">
        <v>0.8</v>
      </c>
      <c r="F11" s="125" t="s">
        <v>413</v>
      </c>
      <c r="G11" s="28" t="s">
        <v>414</v>
      </c>
      <c r="H11" s="28" t="s">
        <v>415</v>
      </c>
      <c r="I11" s="125" t="s">
        <v>2619</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4">
      <c r="A12" s="64">
        <v>1997</v>
      </c>
      <c r="B12" s="60">
        <v>13.6</v>
      </c>
      <c r="C12" s="61" t="s">
        <v>22</v>
      </c>
      <c r="D12" s="61" t="s">
        <v>25</v>
      </c>
      <c r="E12" s="61">
        <v>0.8</v>
      </c>
      <c r="F12" s="125" t="s">
        <v>416</v>
      </c>
      <c r="G12" s="28" t="s">
        <v>417</v>
      </c>
      <c r="H12" s="28" t="s">
        <v>418</v>
      </c>
      <c r="I12" s="125" t="s">
        <v>2620</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4">
      <c r="A13" s="64">
        <v>1997</v>
      </c>
      <c r="B13" s="60">
        <v>13.7</v>
      </c>
      <c r="C13" s="61" t="s">
        <v>22</v>
      </c>
      <c r="D13" s="61" t="s">
        <v>30</v>
      </c>
      <c r="E13" s="30">
        <v>0.5</v>
      </c>
      <c r="F13" s="125" t="s">
        <v>419</v>
      </c>
      <c r="G13" s="28" t="s">
        <v>420</v>
      </c>
      <c r="H13" s="28" t="s">
        <v>421</v>
      </c>
      <c r="I13" s="125" t="s">
        <v>2621</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4">
      <c r="A14" s="59">
        <v>1998</v>
      </c>
      <c r="B14" s="60">
        <v>4.4000000000000004</v>
      </c>
      <c r="C14" s="61" t="s">
        <v>22</v>
      </c>
      <c r="D14" s="61" t="s">
        <v>25</v>
      </c>
      <c r="E14" s="61">
        <v>0.6</v>
      </c>
      <c r="F14" s="71" t="s">
        <v>422</v>
      </c>
      <c r="G14" s="28" t="s">
        <v>423</v>
      </c>
      <c r="H14" s="28" t="s">
        <v>424</v>
      </c>
      <c r="I14" s="125" t="s">
        <v>2622</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4">
      <c r="A15" s="64">
        <v>1998</v>
      </c>
      <c r="B15" s="60">
        <v>4.5999999999999996</v>
      </c>
      <c r="C15" s="61" t="s">
        <v>22</v>
      </c>
      <c r="D15" s="61" t="s">
        <v>425</v>
      </c>
      <c r="E15" s="61">
        <v>0.5</v>
      </c>
      <c r="F15" s="125" t="s">
        <v>426</v>
      </c>
      <c r="G15" s="28" t="s">
        <v>257</v>
      </c>
      <c r="H15" s="28" t="s">
        <v>258</v>
      </c>
      <c r="I15" s="125" t="s">
        <v>2623</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4">
      <c r="A16" s="64">
        <v>1998</v>
      </c>
      <c r="B16" s="60">
        <v>9.1</v>
      </c>
      <c r="C16" s="61" t="s">
        <v>23</v>
      </c>
      <c r="D16" s="61" t="s">
        <v>26</v>
      </c>
      <c r="E16" s="61">
        <v>0.7</v>
      </c>
      <c r="F16" s="125" t="s">
        <v>281</v>
      </c>
      <c r="G16" s="28" t="s">
        <v>259</v>
      </c>
      <c r="H16" s="28" t="s">
        <v>282</v>
      </c>
      <c r="I16" s="125" t="s">
        <v>2624</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4">
      <c r="A17" s="64">
        <v>1998</v>
      </c>
      <c r="B17" s="60">
        <v>9.1999999999999993</v>
      </c>
      <c r="C17" s="61" t="s">
        <v>23</v>
      </c>
      <c r="D17" s="61" t="s">
        <v>260</v>
      </c>
      <c r="E17" s="61">
        <v>1</v>
      </c>
      <c r="F17" s="125" t="s">
        <v>283</v>
      </c>
      <c r="G17" s="28" t="s">
        <v>261</v>
      </c>
      <c r="H17" s="28" t="s">
        <v>262</v>
      </c>
      <c r="I17" s="125" t="s">
        <v>2625</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4">
      <c r="A18" s="64">
        <v>1998</v>
      </c>
      <c r="B18" s="60">
        <v>9.3000000000000007</v>
      </c>
      <c r="C18" s="61" t="s">
        <v>23</v>
      </c>
      <c r="D18" s="61" t="s">
        <v>260</v>
      </c>
      <c r="E18" s="61">
        <v>1</v>
      </c>
      <c r="F18" s="125" t="s">
        <v>263</v>
      </c>
      <c r="G18" s="28" t="s">
        <v>450</v>
      </c>
      <c r="H18" s="28" t="s">
        <v>284</v>
      </c>
      <c r="I18" s="125" t="s">
        <v>2626</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4">
      <c r="A19" s="64">
        <v>1998</v>
      </c>
      <c r="B19" s="60">
        <v>9.4</v>
      </c>
      <c r="C19" s="61" t="s">
        <v>23</v>
      </c>
      <c r="D19" s="61" t="s">
        <v>26</v>
      </c>
      <c r="E19" s="61">
        <v>0.5</v>
      </c>
      <c r="F19" s="125" t="s">
        <v>285</v>
      </c>
      <c r="G19" s="28" t="s">
        <v>451</v>
      </c>
      <c r="H19" s="28" t="s">
        <v>286</v>
      </c>
      <c r="I19" s="125" t="s">
        <v>2627</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4">
      <c r="A20" s="64">
        <v>1998</v>
      </c>
      <c r="B20" s="60">
        <v>9.5</v>
      </c>
      <c r="C20" s="61" t="s">
        <v>23</v>
      </c>
      <c r="D20" s="61" t="s">
        <v>260</v>
      </c>
      <c r="E20" s="61">
        <v>0.5</v>
      </c>
      <c r="F20" s="125" t="s">
        <v>452</v>
      </c>
      <c r="G20" s="28" t="s">
        <v>1969</v>
      </c>
      <c r="H20" s="28" t="s">
        <v>1049</v>
      </c>
      <c r="I20" s="125" t="s">
        <v>2628</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4">
      <c r="A21" s="64">
        <v>1998</v>
      </c>
      <c r="B21" s="60">
        <v>9.6</v>
      </c>
      <c r="C21" s="61" t="s">
        <v>23</v>
      </c>
      <c r="D21" s="61" t="s">
        <v>27</v>
      </c>
      <c r="E21" s="61" t="s">
        <v>205</v>
      </c>
      <c r="F21" s="125" t="s">
        <v>287</v>
      </c>
      <c r="G21" s="28" t="s">
        <v>453</v>
      </c>
      <c r="H21" s="72" t="s">
        <v>288</v>
      </c>
      <c r="I21" s="125" t="s">
        <v>2629</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4">
      <c r="A22" s="64">
        <v>1998</v>
      </c>
      <c r="B22" s="60">
        <v>9.6999999999999993</v>
      </c>
      <c r="C22" s="61" t="s">
        <v>23</v>
      </c>
      <c r="D22" s="61" t="s">
        <v>28</v>
      </c>
      <c r="E22" s="61" t="s">
        <v>206</v>
      </c>
      <c r="F22" s="125" t="s">
        <v>289</v>
      </c>
      <c r="G22" s="28" t="s">
        <v>1970</v>
      </c>
      <c r="H22" s="28" t="s">
        <v>2471</v>
      </c>
      <c r="I22" s="125" t="s">
        <v>2630</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4">
      <c r="A23" s="59">
        <v>1999</v>
      </c>
      <c r="B23" s="60">
        <v>3.1</v>
      </c>
      <c r="C23" s="61" t="s">
        <v>22</v>
      </c>
      <c r="D23" s="61" t="s">
        <v>25</v>
      </c>
      <c r="E23" s="61">
        <v>0.5</v>
      </c>
      <c r="F23" s="125" t="s">
        <v>454</v>
      </c>
      <c r="G23" s="28" t="s">
        <v>455</v>
      </c>
      <c r="H23" s="28" t="s">
        <v>2472</v>
      </c>
      <c r="I23" s="125" t="s">
        <v>2631</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4">
      <c r="A24" s="64">
        <v>1999</v>
      </c>
      <c r="B24" s="60">
        <v>3.2</v>
      </c>
      <c r="C24" s="61" t="s">
        <v>22</v>
      </c>
      <c r="D24" s="61" t="s">
        <v>30</v>
      </c>
      <c r="E24" s="61">
        <v>0.35</v>
      </c>
      <c r="F24" s="125" t="s">
        <v>456</v>
      </c>
      <c r="G24" s="28" t="s">
        <v>457</v>
      </c>
      <c r="H24" s="28" t="s">
        <v>458</v>
      </c>
      <c r="I24" s="125" t="s">
        <v>2632</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4">
      <c r="A25" s="64">
        <v>1999</v>
      </c>
      <c r="B25" s="60">
        <v>3.3</v>
      </c>
      <c r="C25" s="61" t="s">
        <v>22</v>
      </c>
      <c r="D25" s="61" t="s">
        <v>399</v>
      </c>
      <c r="E25" s="61">
        <v>1.2</v>
      </c>
      <c r="F25" s="125" t="s">
        <v>459</v>
      </c>
      <c r="G25" s="28" t="s">
        <v>460</v>
      </c>
      <c r="H25" s="28" t="s">
        <v>461</v>
      </c>
      <c r="I25" s="125" t="s">
        <v>2633</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4">
      <c r="A26" s="64">
        <v>1999</v>
      </c>
      <c r="B26" s="60">
        <v>3.4</v>
      </c>
      <c r="C26" s="61" t="s">
        <v>22</v>
      </c>
      <c r="D26" s="61" t="s">
        <v>1955</v>
      </c>
      <c r="E26" s="61">
        <v>0.5</v>
      </c>
      <c r="F26" s="125" t="s">
        <v>462</v>
      </c>
      <c r="G26" s="28" t="s">
        <v>463</v>
      </c>
      <c r="H26" s="28" t="s">
        <v>464</v>
      </c>
      <c r="I26" s="125" t="s">
        <v>2634</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4">
      <c r="A27" s="64">
        <v>1999</v>
      </c>
      <c r="B27" s="60">
        <v>3.7</v>
      </c>
      <c r="C27" s="61" t="s">
        <v>22</v>
      </c>
      <c r="D27" s="61" t="s">
        <v>30</v>
      </c>
      <c r="E27" s="61" t="s">
        <v>209</v>
      </c>
      <c r="F27" s="125" t="s">
        <v>465</v>
      </c>
      <c r="G27" s="28" t="s">
        <v>466</v>
      </c>
      <c r="H27" s="28" t="s">
        <v>467</v>
      </c>
      <c r="I27" s="125" t="s">
        <v>2635</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4">
      <c r="A28" s="64">
        <v>1999</v>
      </c>
      <c r="B28" s="60">
        <v>18.100000000000001</v>
      </c>
      <c r="C28" s="61" t="s">
        <v>23</v>
      </c>
      <c r="D28" s="61" t="s">
        <v>238</v>
      </c>
      <c r="E28" s="61">
        <v>1.5</v>
      </c>
      <c r="F28" s="125" t="s">
        <v>468</v>
      </c>
      <c r="G28" s="28" t="s">
        <v>469</v>
      </c>
      <c r="H28" s="28" t="s">
        <v>290</v>
      </c>
      <c r="I28" s="125" t="s">
        <v>2636</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4">
      <c r="A29" s="64">
        <v>1999</v>
      </c>
      <c r="B29" s="60">
        <v>18.2</v>
      </c>
      <c r="C29" s="61" t="s">
        <v>23</v>
      </c>
      <c r="D29" s="61" t="s">
        <v>29</v>
      </c>
      <c r="E29" s="61">
        <v>0.35</v>
      </c>
      <c r="F29" s="125" t="s">
        <v>153</v>
      </c>
      <c r="G29" s="28" t="s">
        <v>1971</v>
      </c>
      <c r="H29" s="28" t="s">
        <v>470</v>
      </c>
      <c r="I29" s="125" t="s">
        <v>2637</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4">
      <c r="A30" s="64">
        <v>1999</v>
      </c>
      <c r="B30" s="60">
        <v>18.3</v>
      </c>
      <c r="C30" s="61" t="s">
        <v>23</v>
      </c>
      <c r="D30" s="61" t="s">
        <v>28</v>
      </c>
      <c r="E30" s="61" t="s">
        <v>207</v>
      </c>
      <c r="F30" s="125" t="s">
        <v>154</v>
      </c>
      <c r="G30" s="28" t="s">
        <v>1972</v>
      </c>
      <c r="H30" s="28" t="s">
        <v>155</v>
      </c>
      <c r="I30" s="125" t="s">
        <v>2638</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4">
      <c r="A31" s="64">
        <v>1999</v>
      </c>
      <c r="B31" s="60">
        <v>18.399999999999999</v>
      </c>
      <c r="C31" s="61" t="s">
        <v>23</v>
      </c>
      <c r="D31" s="61" t="s">
        <v>29</v>
      </c>
      <c r="E31" s="61">
        <v>0.5</v>
      </c>
      <c r="F31" s="125" t="s">
        <v>156</v>
      </c>
      <c r="G31" s="28" t="s">
        <v>473</v>
      </c>
      <c r="H31" s="28" t="s">
        <v>474</v>
      </c>
      <c r="I31" s="125" t="s">
        <v>2639</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4">
      <c r="A32" s="64">
        <v>1999</v>
      </c>
      <c r="B32" s="60">
        <v>18.5</v>
      </c>
      <c r="C32" s="61" t="s">
        <v>23</v>
      </c>
      <c r="D32" s="61" t="s">
        <v>27</v>
      </c>
      <c r="E32" s="61">
        <v>0.4</v>
      </c>
      <c r="F32" s="125" t="s">
        <v>157</v>
      </c>
      <c r="G32" s="28" t="s">
        <v>1973</v>
      </c>
      <c r="H32" s="28" t="s">
        <v>475</v>
      </c>
      <c r="I32" s="125" t="s">
        <v>2640</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4">
      <c r="A33" s="64">
        <v>1999</v>
      </c>
      <c r="B33" s="60">
        <v>18.600000000000001</v>
      </c>
      <c r="C33" s="61" t="s">
        <v>23</v>
      </c>
      <c r="D33" s="61" t="s">
        <v>27</v>
      </c>
      <c r="E33" s="61">
        <v>0.6</v>
      </c>
      <c r="F33" s="125" t="s">
        <v>158</v>
      </c>
      <c r="G33" s="28" t="s">
        <v>476</v>
      </c>
      <c r="H33" s="28" t="s">
        <v>477</v>
      </c>
      <c r="I33" s="125" t="s">
        <v>2641</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4">
      <c r="A34" s="59">
        <v>2000</v>
      </c>
      <c r="B34" s="60">
        <v>2.1</v>
      </c>
      <c r="C34" s="61" t="s">
        <v>23</v>
      </c>
      <c r="D34" s="61" t="s">
        <v>28</v>
      </c>
      <c r="E34" s="61" t="s">
        <v>210</v>
      </c>
      <c r="F34" s="125" t="s">
        <v>159</v>
      </c>
      <c r="G34" s="28" t="s">
        <v>478</v>
      </c>
      <c r="H34" s="28" t="s">
        <v>479</v>
      </c>
      <c r="I34" s="125" t="s">
        <v>2642</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4">
      <c r="A35" s="64">
        <v>2000</v>
      </c>
      <c r="B35" s="60">
        <v>2.2000000000000002</v>
      </c>
      <c r="C35" s="61" t="s">
        <v>23</v>
      </c>
      <c r="D35" s="61" t="s">
        <v>28</v>
      </c>
      <c r="E35" s="61">
        <v>0.5</v>
      </c>
      <c r="F35" s="125" t="s">
        <v>160</v>
      </c>
      <c r="G35" s="28" t="s">
        <v>480</v>
      </c>
      <c r="H35" s="28" t="s">
        <v>481</v>
      </c>
      <c r="I35" s="125" t="s">
        <v>2643</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4">
      <c r="A36" s="64">
        <v>2000</v>
      </c>
      <c r="B36" s="60">
        <v>2.2999999999999998</v>
      </c>
      <c r="C36" s="61" t="s">
        <v>23</v>
      </c>
      <c r="D36" s="61" t="s">
        <v>26</v>
      </c>
      <c r="E36" s="61">
        <v>0.5</v>
      </c>
      <c r="F36" s="125" t="s">
        <v>161</v>
      </c>
      <c r="G36" s="28" t="s">
        <v>482</v>
      </c>
      <c r="H36" s="28" t="s">
        <v>483</v>
      </c>
      <c r="I36" s="125" t="s">
        <v>2644</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4">
      <c r="A37" s="64">
        <v>2000</v>
      </c>
      <c r="B37" s="60">
        <v>2.4</v>
      </c>
      <c r="C37" s="61" t="s">
        <v>23</v>
      </c>
      <c r="D37" s="61" t="s">
        <v>28</v>
      </c>
      <c r="E37" s="61">
        <v>0.6</v>
      </c>
      <c r="F37" s="125" t="s">
        <v>162</v>
      </c>
      <c r="G37" s="28" t="s">
        <v>484</v>
      </c>
      <c r="H37" s="28" t="s">
        <v>485</v>
      </c>
      <c r="I37" s="125" t="s">
        <v>2645</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4">
      <c r="A38" s="64">
        <v>2000</v>
      </c>
      <c r="B38" s="60">
        <v>2.5</v>
      </c>
      <c r="C38" s="61" t="s">
        <v>23</v>
      </c>
      <c r="D38" s="61" t="s">
        <v>26</v>
      </c>
      <c r="E38" s="61">
        <v>0.5</v>
      </c>
      <c r="F38" s="125" t="s">
        <v>163</v>
      </c>
      <c r="G38" s="28" t="s">
        <v>486</v>
      </c>
      <c r="H38" s="28" t="s">
        <v>487</v>
      </c>
      <c r="I38" s="125" t="s">
        <v>2646</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4">
      <c r="A39" s="64">
        <v>2000</v>
      </c>
      <c r="B39" s="60">
        <v>2.7</v>
      </c>
      <c r="C39" s="61" t="s">
        <v>23</v>
      </c>
      <c r="D39" s="61" t="s">
        <v>26</v>
      </c>
      <c r="E39" s="61">
        <v>0.5</v>
      </c>
      <c r="F39" s="125" t="s">
        <v>164</v>
      </c>
      <c r="G39" s="28" t="s">
        <v>488</v>
      </c>
      <c r="H39" s="28" t="s">
        <v>489</v>
      </c>
      <c r="I39" s="125" t="s">
        <v>2647</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4">
      <c r="A40" s="64">
        <v>2000</v>
      </c>
      <c r="B40" s="60">
        <v>20.2</v>
      </c>
      <c r="C40" s="61" t="s">
        <v>22</v>
      </c>
      <c r="D40" s="61" t="s">
        <v>25</v>
      </c>
      <c r="E40" s="61">
        <v>0.65</v>
      </c>
      <c r="F40" s="125" t="s">
        <v>490</v>
      </c>
      <c r="G40" s="28" t="s">
        <v>491</v>
      </c>
      <c r="H40" s="28" t="s">
        <v>492</v>
      </c>
      <c r="I40" s="125" t="s">
        <v>2648</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4">
      <c r="A41" s="64">
        <v>2000</v>
      </c>
      <c r="B41" s="60">
        <v>20.3</v>
      </c>
      <c r="C41" s="61" t="s">
        <v>22</v>
      </c>
      <c r="D41" s="61" t="s">
        <v>25</v>
      </c>
      <c r="E41" s="61">
        <v>0.5</v>
      </c>
      <c r="F41" s="125" t="s">
        <v>493</v>
      </c>
      <c r="G41" s="28" t="s">
        <v>494</v>
      </c>
      <c r="H41" s="28" t="s">
        <v>495</v>
      </c>
      <c r="I41" s="125" t="s">
        <v>2649</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4">
      <c r="A42" s="64">
        <v>2000</v>
      </c>
      <c r="B42" s="60">
        <v>20.399999999999999</v>
      </c>
      <c r="C42" s="61" t="s">
        <v>22</v>
      </c>
      <c r="D42" s="61" t="s">
        <v>1955</v>
      </c>
      <c r="E42" s="61">
        <v>0.35</v>
      </c>
      <c r="F42" s="125" t="s">
        <v>496</v>
      </c>
      <c r="G42" s="28" t="s">
        <v>369</v>
      </c>
      <c r="H42" s="28" t="s">
        <v>370</v>
      </c>
      <c r="I42" s="125" t="s">
        <v>2650</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4">
      <c r="A43" s="64">
        <v>2000</v>
      </c>
      <c r="B43" s="60">
        <v>20.5</v>
      </c>
      <c r="C43" s="61" t="s">
        <v>22</v>
      </c>
      <c r="D43" s="61" t="s">
        <v>1957</v>
      </c>
      <c r="E43" s="61">
        <v>0.25</v>
      </c>
      <c r="F43" s="125" t="s">
        <v>371</v>
      </c>
      <c r="G43" s="28" t="s">
        <v>372</v>
      </c>
      <c r="H43" s="28" t="s">
        <v>373</v>
      </c>
      <c r="I43" s="125" t="s">
        <v>2245</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4">
      <c r="A44" s="59">
        <v>2001</v>
      </c>
      <c r="B44" s="60">
        <v>3.1</v>
      </c>
      <c r="C44" s="61" t="s">
        <v>22</v>
      </c>
      <c r="D44" s="61" t="s">
        <v>25</v>
      </c>
      <c r="E44" s="61">
        <v>0.25</v>
      </c>
      <c r="F44" s="125" t="s">
        <v>374</v>
      </c>
      <c r="G44" s="28" t="s">
        <v>375</v>
      </c>
      <c r="H44" s="28" t="s">
        <v>376</v>
      </c>
      <c r="I44" s="125" t="s">
        <v>2651</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4">
      <c r="A45" s="64">
        <v>2001</v>
      </c>
      <c r="B45" s="60">
        <v>3.2</v>
      </c>
      <c r="C45" s="61" t="s">
        <v>22</v>
      </c>
      <c r="D45" s="61" t="s">
        <v>25</v>
      </c>
      <c r="E45" s="61" t="s">
        <v>205</v>
      </c>
      <c r="F45" s="125" t="s">
        <v>377</v>
      </c>
      <c r="G45" s="28" t="s">
        <v>378</v>
      </c>
      <c r="H45" s="28" t="s">
        <v>379</v>
      </c>
      <c r="I45" s="125" t="s">
        <v>2652</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4">
      <c r="A46" s="64">
        <v>2001</v>
      </c>
      <c r="B46" s="60">
        <v>3.4</v>
      </c>
      <c r="C46" s="61" t="s">
        <v>22</v>
      </c>
      <c r="D46" s="61" t="s">
        <v>25</v>
      </c>
      <c r="E46" s="61">
        <v>0.5</v>
      </c>
      <c r="F46" s="125" t="s">
        <v>380</v>
      </c>
      <c r="G46" s="28" t="s">
        <v>381</v>
      </c>
      <c r="H46" s="28" t="s">
        <v>382</v>
      </c>
      <c r="I46" s="125" t="s">
        <v>2653</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4">
      <c r="A47" s="64">
        <v>2001</v>
      </c>
      <c r="B47" s="60">
        <v>8.1</v>
      </c>
      <c r="C47" s="61" t="s">
        <v>23</v>
      </c>
      <c r="D47" s="61" t="s">
        <v>27</v>
      </c>
      <c r="E47" s="61">
        <v>0.35</v>
      </c>
      <c r="F47" s="125" t="s">
        <v>165</v>
      </c>
      <c r="G47" s="28" t="s">
        <v>2655</v>
      </c>
      <c r="H47" s="28" t="s">
        <v>166</v>
      </c>
      <c r="I47" s="125" t="s">
        <v>2654</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4">
      <c r="A48" s="64">
        <v>2001</v>
      </c>
      <c r="B48" s="60">
        <v>8.1999999999999993</v>
      </c>
      <c r="C48" s="61" t="s">
        <v>23</v>
      </c>
      <c r="D48" s="61" t="s">
        <v>27</v>
      </c>
      <c r="E48" s="61">
        <v>0.35</v>
      </c>
      <c r="F48" s="125" t="s">
        <v>167</v>
      </c>
      <c r="G48" s="28" t="s">
        <v>2656</v>
      </c>
      <c r="H48" s="28" t="s">
        <v>168</v>
      </c>
      <c r="I48" s="125" t="s">
        <v>2658</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4">
      <c r="A49" s="64">
        <v>2001</v>
      </c>
      <c r="B49" s="60">
        <v>8.3000000000000007</v>
      </c>
      <c r="C49" s="61" t="s">
        <v>23</v>
      </c>
      <c r="D49" s="61" t="s">
        <v>26</v>
      </c>
      <c r="E49" s="61">
        <v>0.18</v>
      </c>
      <c r="F49" s="125" t="s">
        <v>169</v>
      </c>
      <c r="G49" s="28" t="s">
        <v>2657</v>
      </c>
      <c r="H49" s="28" t="s">
        <v>501</v>
      </c>
      <c r="I49" s="125" t="s">
        <v>2662</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4">
      <c r="A50" s="64">
        <v>2001</v>
      </c>
      <c r="B50" s="60">
        <v>8.4</v>
      </c>
      <c r="C50" s="61" t="s">
        <v>23</v>
      </c>
      <c r="D50" s="61" t="s">
        <v>29</v>
      </c>
      <c r="E50" s="61">
        <v>0.25</v>
      </c>
      <c r="F50" s="125" t="s">
        <v>502</v>
      </c>
      <c r="G50" s="28" t="s">
        <v>2659</v>
      </c>
      <c r="H50" s="28" t="s">
        <v>170</v>
      </c>
      <c r="I50" s="125" t="s">
        <v>2661</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4">
      <c r="A51" s="64">
        <v>2001</v>
      </c>
      <c r="B51" s="60">
        <v>8.5</v>
      </c>
      <c r="C51" s="61" t="s">
        <v>23</v>
      </c>
      <c r="D51" s="61" t="s">
        <v>26</v>
      </c>
      <c r="E51" s="61">
        <v>0.35</v>
      </c>
      <c r="F51" s="125" t="s">
        <v>503</v>
      </c>
      <c r="G51" s="28" t="s">
        <v>2660</v>
      </c>
      <c r="H51" s="28" t="s">
        <v>504</v>
      </c>
      <c r="I51" s="125" t="s">
        <v>2663</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4">
      <c r="A52" s="64">
        <v>2001</v>
      </c>
      <c r="B52" s="60">
        <v>8.6</v>
      </c>
      <c r="C52" s="61" t="s">
        <v>23</v>
      </c>
      <c r="D52" s="61" t="s">
        <v>26</v>
      </c>
      <c r="E52" s="61" t="s">
        <v>207</v>
      </c>
      <c r="F52" s="125" t="s">
        <v>505</v>
      </c>
      <c r="G52" s="28" t="s">
        <v>2665</v>
      </c>
      <c r="H52" s="28" t="s">
        <v>506</v>
      </c>
      <c r="I52" s="125" t="s">
        <v>2664</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4">
      <c r="A53" s="59">
        <v>2002</v>
      </c>
      <c r="B53" s="60">
        <v>10.1</v>
      </c>
      <c r="C53" s="61" t="s">
        <v>23</v>
      </c>
      <c r="D53" s="61" t="s">
        <v>260</v>
      </c>
      <c r="E53" s="61">
        <v>0.35</v>
      </c>
      <c r="F53" s="125" t="s">
        <v>171</v>
      </c>
      <c r="G53" s="28" t="s">
        <v>211</v>
      </c>
      <c r="H53" s="28" t="s">
        <v>507</v>
      </c>
      <c r="I53" s="125" t="s">
        <v>2666</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4">
      <c r="A54" s="64">
        <v>2002</v>
      </c>
      <c r="B54" s="60">
        <v>10.199999999999999</v>
      </c>
      <c r="C54" s="61" t="s">
        <v>23</v>
      </c>
      <c r="D54" s="61" t="s">
        <v>27</v>
      </c>
      <c r="E54" s="61">
        <v>0.18</v>
      </c>
      <c r="F54" s="125" t="s">
        <v>172</v>
      </c>
      <c r="G54" s="28" t="s">
        <v>291</v>
      </c>
      <c r="H54" s="28" t="s">
        <v>508</v>
      </c>
      <c r="I54" s="125" t="s">
        <v>2667</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4">
      <c r="A55" s="64">
        <v>2002</v>
      </c>
      <c r="B55" s="60">
        <v>10.3</v>
      </c>
      <c r="C55" s="61" t="s">
        <v>23</v>
      </c>
      <c r="D55" s="61" t="s">
        <v>28</v>
      </c>
      <c r="E55" s="61">
        <v>0.18</v>
      </c>
      <c r="F55" s="125" t="s">
        <v>509</v>
      </c>
      <c r="G55" s="28" t="s">
        <v>1974</v>
      </c>
      <c r="H55" s="28" t="s">
        <v>510</v>
      </c>
      <c r="I55" s="125" t="s">
        <v>2668</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4">
      <c r="A56" s="64">
        <v>2002</v>
      </c>
      <c r="B56" s="60">
        <v>10.4</v>
      </c>
      <c r="C56" s="61" t="s">
        <v>23</v>
      </c>
      <c r="D56" s="61" t="s">
        <v>260</v>
      </c>
      <c r="E56" s="61">
        <v>0.35</v>
      </c>
      <c r="F56" s="125" t="s">
        <v>173</v>
      </c>
      <c r="G56" s="28" t="s">
        <v>151</v>
      </c>
      <c r="H56" s="28" t="s">
        <v>511</v>
      </c>
      <c r="I56" s="125" t="s">
        <v>2669</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4">
      <c r="A57" s="64">
        <v>2002</v>
      </c>
      <c r="B57" s="60">
        <v>10.5</v>
      </c>
      <c r="C57" s="61" t="s">
        <v>23</v>
      </c>
      <c r="D57" s="61" t="s">
        <v>26</v>
      </c>
      <c r="E57" s="61">
        <v>0.3</v>
      </c>
      <c r="F57" s="125" t="s">
        <v>512</v>
      </c>
      <c r="G57" s="28" t="s">
        <v>212</v>
      </c>
      <c r="H57" s="28" t="s">
        <v>174</v>
      </c>
      <c r="I57" s="125" t="s">
        <v>2670</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4">
      <c r="A58" s="64">
        <v>2002</v>
      </c>
      <c r="B58" s="60">
        <v>10.6</v>
      </c>
      <c r="C58" s="61" t="s">
        <v>23</v>
      </c>
      <c r="D58" s="61" t="s">
        <v>31</v>
      </c>
      <c r="E58" s="61">
        <v>0.13</v>
      </c>
      <c r="F58" s="125" t="s">
        <v>513</v>
      </c>
      <c r="G58" s="28" t="s">
        <v>1975</v>
      </c>
      <c r="H58" s="28" t="s">
        <v>175</v>
      </c>
      <c r="I58" s="125" t="s">
        <v>2671</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4">
      <c r="A59" s="64">
        <v>2002</v>
      </c>
      <c r="B59" s="60">
        <v>13.1</v>
      </c>
      <c r="C59" s="61" t="s">
        <v>22</v>
      </c>
      <c r="D59" s="61" t="s">
        <v>1955</v>
      </c>
      <c r="E59" s="61">
        <v>0.65</v>
      </c>
      <c r="F59" s="125" t="s">
        <v>213</v>
      </c>
      <c r="G59" s="28" t="s">
        <v>514</v>
      </c>
      <c r="H59" s="28" t="s">
        <v>515</v>
      </c>
      <c r="I59" s="125" t="s">
        <v>2672</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4">
      <c r="A60" s="64">
        <v>2002</v>
      </c>
      <c r="B60" s="60">
        <v>13.2</v>
      </c>
      <c r="C60" s="61" t="s">
        <v>22</v>
      </c>
      <c r="D60" s="61" t="s">
        <v>1958</v>
      </c>
      <c r="E60" s="61" t="s">
        <v>205</v>
      </c>
      <c r="F60" s="125" t="s">
        <v>517</v>
      </c>
      <c r="G60" s="28" t="s">
        <v>2674</v>
      </c>
      <c r="H60" s="28" t="s">
        <v>518</v>
      </c>
      <c r="I60" s="125" t="s">
        <v>2673</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4">
      <c r="A61" s="64">
        <v>2002</v>
      </c>
      <c r="B61" s="60">
        <v>13.3</v>
      </c>
      <c r="C61" s="61" t="s">
        <v>22</v>
      </c>
      <c r="D61" s="61" t="s">
        <v>1957</v>
      </c>
      <c r="E61" s="61">
        <v>0.35</v>
      </c>
      <c r="F61" s="125" t="s">
        <v>519</v>
      </c>
      <c r="G61" s="28" t="s">
        <v>2675</v>
      </c>
      <c r="H61" s="28" t="s">
        <v>520</v>
      </c>
      <c r="I61" s="125" t="s">
        <v>2680</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4">
      <c r="A62" s="64">
        <v>2002</v>
      </c>
      <c r="B62" s="60">
        <v>13.4</v>
      </c>
      <c r="C62" s="61" t="s">
        <v>22</v>
      </c>
      <c r="D62" s="61" t="s">
        <v>25</v>
      </c>
      <c r="E62" s="61">
        <v>0.18</v>
      </c>
      <c r="F62" s="125" t="s">
        <v>521</v>
      </c>
      <c r="G62" s="28" t="s">
        <v>2676</v>
      </c>
      <c r="H62" s="28" t="s">
        <v>522</v>
      </c>
      <c r="I62" s="125" t="s">
        <v>2679</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4">
      <c r="A63" s="64">
        <v>2002</v>
      </c>
      <c r="B63" s="60">
        <v>13.5</v>
      </c>
      <c r="C63" s="61" t="s">
        <v>22</v>
      </c>
      <c r="D63" s="61" t="s">
        <v>30</v>
      </c>
      <c r="E63" s="61">
        <v>0.18</v>
      </c>
      <c r="F63" s="125" t="s">
        <v>523</v>
      </c>
      <c r="G63" s="28" t="s">
        <v>2677</v>
      </c>
      <c r="H63" s="28" t="s">
        <v>524</v>
      </c>
      <c r="I63" s="125" t="s">
        <v>2681</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4">
      <c r="A64" s="64">
        <v>2002</v>
      </c>
      <c r="B64" s="60">
        <v>13.6</v>
      </c>
      <c r="C64" s="61" t="s">
        <v>22</v>
      </c>
      <c r="D64" s="61" t="s">
        <v>25</v>
      </c>
      <c r="E64" s="61">
        <v>0.18</v>
      </c>
      <c r="F64" s="125" t="s">
        <v>525</v>
      </c>
      <c r="G64" s="28" t="s">
        <v>2678</v>
      </c>
      <c r="H64" s="28" t="s">
        <v>526</v>
      </c>
      <c r="I64" s="125" t="s">
        <v>2682</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4">
      <c r="A65" s="64">
        <v>2002</v>
      </c>
      <c r="B65" s="60">
        <v>18.100000000000001</v>
      </c>
      <c r="C65" s="61" t="s">
        <v>22</v>
      </c>
      <c r="D65" s="61" t="s">
        <v>25</v>
      </c>
      <c r="E65" s="61">
        <v>0.13</v>
      </c>
      <c r="F65" s="125" t="s">
        <v>527</v>
      </c>
      <c r="G65" s="28" t="s">
        <v>1976</v>
      </c>
      <c r="H65" s="28" t="s">
        <v>528</v>
      </c>
      <c r="I65" s="125" t="s">
        <v>2819</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4">
      <c r="A66" s="64">
        <v>2002</v>
      </c>
      <c r="B66" s="60">
        <v>18.2</v>
      </c>
      <c r="C66" s="61" t="s">
        <v>23</v>
      </c>
      <c r="D66" s="61" t="s">
        <v>27</v>
      </c>
      <c r="E66" s="61">
        <v>0.13</v>
      </c>
      <c r="F66" s="125" t="s">
        <v>214</v>
      </c>
      <c r="G66" s="28" t="s">
        <v>215</v>
      </c>
      <c r="H66" s="28" t="s">
        <v>529</v>
      </c>
      <c r="I66" s="125" t="s">
        <v>2820</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4">
      <c r="A67" s="64">
        <v>2002</v>
      </c>
      <c r="B67" s="60">
        <v>18.3</v>
      </c>
      <c r="C67" s="61" t="s">
        <v>22</v>
      </c>
      <c r="D67" s="61" t="s">
        <v>25</v>
      </c>
      <c r="E67" s="61">
        <v>0.18</v>
      </c>
      <c r="F67" s="125" t="s">
        <v>530</v>
      </c>
      <c r="G67" s="28" t="s">
        <v>1977</v>
      </c>
      <c r="H67" s="28" t="s">
        <v>531</v>
      </c>
      <c r="I67" s="125" t="s">
        <v>2821</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4">
      <c r="A68" s="64">
        <v>2002</v>
      </c>
      <c r="B68" s="60">
        <v>18.399999999999999</v>
      </c>
      <c r="C68" s="61" t="s">
        <v>23</v>
      </c>
      <c r="D68" s="61" t="s">
        <v>26</v>
      </c>
      <c r="E68" s="61">
        <v>0.6</v>
      </c>
      <c r="F68" s="125" t="s">
        <v>216</v>
      </c>
      <c r="G68" s="28" t="s">
        <v>1978</v>
      </c>
      <c r="H68" s="28" t="s">
        <v>532</v>
      </c>
      <c r="I68" s="125" t="s">
        <v>2822</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4">
      <c r="A69" s="64">
        <v>2002</v>
      </c>
      <c r="B69" s="60">
        <v>18.5</v>
      </c>
      <c r="C69" s="61" t="s">
        <v>23</v>
      </c>
      <c r="D69" s="61" t="s">
        <v>26</v>
      </c>
      <c r="E69" s="61" t="s">
        <v>205</v>
      </c>
      <c r="F69" s="125" t="s">
        <v>217</v>
      </c>
      <c r="G69" s="28" t="s">
        <v>1979</v>
      </c>
      <c r="H69" s="28" t="s">
        <v>533</v>
      </c>
      <c r="I69" s="125" t="s">
        <v>2823</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4">
      <c r="A70" s="64">
        <v>2002</v>
      </c>
      <c r="B70" s="60">
        <v>18.600000000000001</v>
      </c>
      <c r="C70" s="61" t="s">
        <v>22</v>
      </c>
      <c r="D70" s="61" t="s">
        <v>25</v>
      </c>
      <c r="E70" s="61">
        <v>0.25</v>
      </c>
      <c r="F70" s="125" t="s">
        <v>534</v>
      </c>
      <c r="G70" s="28" t="s">
        <v>1980</v>
      </c>
      <c r="H70" s="28" t="s">
        <v>535</v>
      </c>
      <c r="I70" s="125" t="s">
        <v>2824</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4">
      <c r="A71" s="64">
        <v>2002</v>
      </c>
      <c r="B71" s="60">
        <v>23.5</v>
      </c>
      <c r="C71" s="61" t="s">
        <v>22</v>
      </c>
      <c r="D71" s="61" t="s">
        <v>25</v>
      </c>
      <c r="E71" s="61">
        <v>0.35</v>
      </c>
      <c r="F71" s="125" t="s">
        <v>1981</v>
      </c>
      <c r="G71" s="28" t="s">
        <v>1982</v>
      </c>
      <c r="H71" s="28" t="s">
        <v>536</v>
      </c>
      <c r="I71" s="125" t="s">
        <v>2825</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4">
      <c r="A72" s="59">
        <v>2003</v>
      </c>
      <c r="B72" s="60">
        <v>3.1</v>
      </c>
      <c r="C72" s="61" t="s">
        <v>22</v>
      </c>
      <c r="D72" s="61" t="s">
        <v>25</v>
      </c>
      <c r="E72" s="61">
        <v>0.13</v>
      </c>
      <c r="F72" s="125" t="s">
        <v>537</v>
      </c>
      <c r="G72" s="28" t="s">
        <v>538</v>
      </c>
      <c r="H72" s="28" t="s">
        <v>539</v>
      </c>
      <c r="I72" s="125" t="s">
        <v>2826</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4">
      <c r="A73" s="64">
        <v>2003</v>
      </c>
      <c r="B73" s="60">
        <v>3.2</v>
      </c>
      <c r="C73" s="61" t="s">
        <v>22</v>
      </c>
      <c r="D73" s="61" t="s">
        <v>25</v>
      </c>
      <c r="E73" s="61">
        <v>0.35</v>
      </c>
      <c r="F73" s="125" t="s">
        <v>540</v>
      </c>
      <c r="G73" s="28" t="s">
        <v>1983</v>
      </c>
      <c r="H73" s="28" t="s">
        <v>541</v>
      </c>
      <c r="I73" s="125" t="s">
        <v>2827</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4">
      <c r="A74" s="64">
        <v>2003</v>
      </c>
      <c r="B74" s="60">
        <v>3.3</v>
      </c>
      <c r="C74" s="61" t="s">
        <v>22</v>
      </c>
      <c r="D74" s="61" t="s">
        <v>25</v>
      </c>
      <c r="E74" s="61">
        <v>0.13</v>
      </c>
      <c r="F74" s="125" t="s">
        <v>542</v>
      </c>
      <c r="G74" s="28" t="s">
        <v>1984</v>
      </c>
      <c r="H74" s="28" t="s">
        <v>543</v>
      </c>
      <c r="I74" s="125" t="s">
        <v>2828</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4">
      <c r="A75" s="64">
        <v>2003</v>
      </c>
      <c r="B75" s="60">
        <v>3.4</v>
      </c>
      <c r="C75" s="61" t="s">
        <v>22</v>
      </c>
      <c r="D75" s="61" t="s">
        <v>1956</v>
      </c>
      <c r="E75" s="61">
        <v>0.18</v>
      </c>
      <c r="F75" s="125" t="s">
        <v>544</v>
      </c>
      <c r="G75" s="28" t="s">
        <v>1985</v>
      </c>
      <c r="H75" s="28" t="s">
        <v>545</v>
      </c>
      <c r="I75" s="125" t="s">
        <v>2829</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4">
      <c r="A76" s="64">
        <v>2003</v>
      </c>
      <c r="B76" s="60">
        <v>3.5</v>
      </c>
      <c r="C76" s="61" t="s">
        <v>22</v>
      </c>
      <c r="D76" s="61" t="s">
        <v>30</v>
      </c>
      <c r="E76" s="61">
        <v>0.5</v>
      </c>
      <c r="F76" s="125" t="s">
        <v>546</v>
      </c>
      <c r="G76" s="28" t="s">
        <v>547</v>
      </c>
      <c r="H76" s="28" t="s">
        <v>548</v>
      </c>
      <c r="I76" s="125" t="s">
        <v>2830</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4">
      <c r="A77" s="64">
        <v>2003</v>
      </c>
      <c r="B77" s="60">
        <v>3.6</v>
      </c>
      <c r="C77" s="61" t="s">
        <v>22</v>
      </c>
      <c r="D77" s="61" t="s">
        <v>1956</v>
      </c>
      <c r="E77" s="61">
        <v>0.18</v>
      </c>
      <c r="F77" s="125" t="s">
        <v>549</v>
      </c>
      <c r="G77" s="28" t="s">
        <v>550</v>
      </c>
      <c r="H77" s="28" t="s">
        <v>551</v>
      </c>
      <c r="I77" s="125" t="s">
        <v>2831</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4">
      <c r="A78" s="64">
        <v>2003</v>
      </c>
      <c r="B78" s="60">
        <v>3.7</v>
      </c>
      <c r="C78" s="61" t="s">
        <v>22</v>
      </c>
      <c r="D78" s="61" t="s">
        <v>25</v>
      </c>
      <c r="E78" s="61">
        <v>0.13</v>
      </c>
      <c r="F78" s="125" t="s">
        <v>552</v>
      </c>
      <c r="G78" s="28" t="s">
        <v>553</v>
      </c>
      <c r="H78" s="28" t="s">
        <v>554</v>
      </c>
      <c r="I78" s="125" t="s">
        <v>2832</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4">
      <c r="A79" s="64">
        <v>2003</v>
      </c>
      <c r="B79" s="60">
        <v>18.100000000000001</v>
      </c>
      <c r="C79" s="61" t="s">
        <v>23</v>
      </c>
      <c r="D79" s="61" t="s">
        <v>260</v>
      </c>
      <c r="E79" s="61">
        <v>0.18</v>
      </c>
      <c r="F79" s="125" t="s">
        <v>176</v>
      </c>
      <c r="G79" s="28" t="s">
        <v>555</v>
      </c>
      <c r="H79" s="28" t="s">
        <v>556</v>
      </c>
      <c r="I79" s="125" t="s">
        <v>2833</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4">
      <c r="A80" s="64">
        <v>2003</v>
      </c>
      <c r="B80" s="60">
        <v>18.3</v>
      </c>
      <c r="C80" s="61" t="s">
        <v>23</v>
      </c>
      <c r="D80" s="61" t="s">
        <v>557</v>
      </c>
      <c r="E80" s="61">
        <v>0.18</v>
      </c>
      <c r="F80" s="125" t="s">
        <v>177</v>
      </c>
      <c r="G80" s="28" t="s">
        <v>558</v>
      </c>
      <c r="H80" s="28" t="s">
        <v>559</v>
      </c>
      <c r="I80" s="125" t="s">
        <v>2834</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4">
      <c r="A81" s="64">
        <v>2003</v>
      </c>
      <c r="B81" s="60">
        <v>18.399999999999999</v>
      </c>
      <c r="C81" s="61" t="s">
        <v>23</v>
      </c>
      <c r="D81" s="61" t="s">
        <v>26</v>
      </c>
      <c r="E81" s="61">
        <v>0.18</v>
      </c>
      <c r="F81" s="125" t="s">
        <v>178</v>
      </c>
      <c r="G81" s="28" t="s">
        <v>1986</v>
      </c>
      <c r="H81" s="28" t="s">
        <v>560</v>
      </c>
      <c r="I81" s="125" t="s">
        <v>2835</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4">
      <c r="A82" s="64">
        <v>2003</v>
      </c>
      <c r="B82" s="60">
        <v>18.5</v>
      </c>
      <c r="C82" s="61" t="s">
        <v>23</v>
      </c>
      <c r="D82" s="61" t="s">
        <v>26</v>
      </c>
      <c r="E82" s="61">
        <v>0.18</v>
      </c>
      <c r="F82" s="125" t="s">
        <v>179</v>
      </c>
      <c r="G82" s="28" t="s">
        <v>1987</v>
      </c>
      <c r="H82" s="28" t="s">
        <v>180</v>
      </c>
      <c r="I82" s="125" t="s">
        <v>2836</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4">
      <c r="A83" s="64">
        <v>2003</v>
      </c>
      <c r="B83" s="60">
        <v>18.600000000000001</v>
      </c>
      <c r="C83" s="61" t="s">
        <v>23</v>
      </c>
      <c r="D83" s="61" t="s">
        <v>26</v>
      </c>
      <c r="E83" s="61">
        <v>0.35</v>
      </c>
      <c r="F83" s="125" t="s">
        <v>181</v>
      </c>
      <c r="G83" s="28" t="s">
        <v>1988</v>
      </c>
      <c r="H83" s="28" t="s">
        <v>561</v>
      </c>
      <c r="I83" s="125" t="s">
        <v>2837</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4">
      <c r="A84" s="64">
        <v>2003</v>
      </c>
      <c r="B84" s="60">
        <v>18.7</v>
      </c>
      <c r="C84" s="61" t="s">
        <v>23</v>
      </c>
      <c r="D84" s="61" t="s">
        <v>26</v>
      </c>
      <c r="E84" s="61" t="s">
        <v>205</v>
      </c>
      <c r="F84" s="125" t="s">
        <v>182</v>
      </c>
      <c r="G84" s="28" t="s">
        <v>1989</v>
      </c>
      <c r="H84" s="28" t="s">
        <v>562</v>
      </c>
      <c r="I84" s="125" t="s">
        <v>2838</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4">
      <c r="A85" s="64">
        <v>2003</v>
      </c>
      <c r="B85" s="60">
        <v>23.6</v>
      </c>
      <c r="C85" s="61" t="s">
        <v>22</v>
      </c>
      <c r="D85" s="61" t="s">
        <v>30</v>
      </c>
      <c r="E85" s="61">
        <v>0.25</v>
      </c>
      <c r="F85" s="125" t="s">
        <v>563</v>
      </c>
      <c r="G85" s="28" t="s">
        <v>564</v>
      </c>
      <c r="H85" s="28" t="s">
        <v>565</v>
      </c>
      <c r="I85" s="125" t="s">
        <v>2839</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4">
      <c r="A86" s="59">
        <v>2004</v>
      </c>
      <c r="B86" s="60">
        <v>4.0999999999999996</v>
      </c>
      <c r="C86" s="61" t="s">
        <v>22</v>
      </c>
      <c r="D86" s="61" t="s">
        <v>30</v>
      </c>
      <c r="E86" s="61">
        <v>0.18</v>
      </c>
      <c r="F86" s="125" t="s">
        <v>566</v>
      </c>
      <c r="G86" s="28" t="s">
        <v>1990</v>
      </c>
      <c r="H86" s="28" t="s">
        <v>567</v>
      </c>
      <c r="I86" s="125" t="s">
        <v>2840</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4">
      <c r="A87" s="64">
        <v>2004</v>
      </c>
      <c r="B87" s="60">
        <v>4.2</v>
      </c>
      <c r="C87" s="61" t="s">
        <v>22</v>
      </c>
      <c r="D87" s="61" t="s">
        <v>25</v>
      </c>
      <c r="E87" s="61">
        <v>0.18</v>
      </c>
      <c r="F87" s="125" t="s">
        <v>568</v>
      </c>
      <c r="G87" s="28" t="s">
        <v>1991</v>
      </c>
      <c r="H87" s="28" t="s">
        <v>569</v>
      </c>
      <c r="I87" s="125" t="s">
        <v>2841</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4">
      <c r="A88" s="64">
        <v>2004</v>
      </c>
      <c r="B88" s="60">
        <v>4.3</v>
      </c>
      <c r="C88" s="61" t="s">
        <v>22</v>
      </c>
      <c r="D88" s="61" t="s">
        <v>25</v>
      </c>
      <c r="E88" s="61">
        <v>0.18</v>
      </c>
      <c r="F88" s="125" t="s">
        <v>570</v>
      </c>
      <c r="G88" s="28" t="s">
        <v>571</v>
      </c>
      <c r="H88" s="28" t="s">
        <v>572</v>
      </c>
      <c r="I88" s="125" t="s">
        <v>2842</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4">
      <c r="A89" s="64">
        <v>2004</v>
      </c>
      <c r="B89" s="60">
        <v>4.4000000000000004</v>
      </c>
      <c r="C89" s="61" t="s">
        <v>22</v>
      </c>
      <c r="D89" s="61" t="s">
        <v>30</v>
      </c>
      <c r="E89" s="61">
        <v>0.13</v>
      </c>
      <c r="F89" s="125" t="s">
        <v>573</v>
      </c>
      <c r="G89" s="28" t="s">
        <v>1992</v>
      </c>
      <c r="H89" s="28" t="s">
        <v>574</v>
      </c>
      <c r="I89" s="125" t="s">
        <v>2818</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4">
      <c r="A90" s="64">
        <v>2004</v>
      </c>
      <c r="B90" s="60">
        <v>4.5</v>
      </c>
      <c r="C90" s="61" t="s">
        <v>22</v>
      </c>
      <c r="D90" s="61" t="s">
        <v>25</v>
      </c>
      <c r="E90" s="61">
        <v>0.09</v>
      </c>
      <c r="F90" s="126" t="s">
        <v>575</v>
      </c>
      <c r="G90" s="28" t="s">
        <v>1993</v>
      </c>
      <c r="H90" s="28" t="s">
        <v>576</v>
      </c>
      <c r="I90" s="125" t="s">
        <v>2843</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4">
      <c r="A91" s="64">
        <v>2004</v>
      </c>
      <c r="B91" s="60">
        <v>4.5999999999999996</v>
      </c>
      <c r="C91" s="61" t="s">
        <v>22</v>
      </c>
      <c r="D91" s="61" t="s">
        <v>25</v>
      </c>
      <c r="E91" s="61">
        <v>0.13</v>
      </c>
      <c r="F91" s="126" t="s">
        <v>577</v>
      </c>
      <c r="G91" s="28" t="s">
        <v>578</v>
      </c>
      <c r="H91" s="28" t="s">
        <v>579</v>
      </c>
      <c r="I91" s="125" t="s">
        <v>2844</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4">
      <c r="A92" s="64">
        <v>2004</v>
      </c>
      <c r="B92" s="60">
        <v>4.7</v>
      </c>
      <c r="C92" s="61" t="s">
        <v>22</v>
      </c>
      <c r="D92" s="61" t="s">
        <v>1957</v>
      </c>
      <c r="E92" s="61">
        <v>0.18</v>
      </c>
      <c r="F92" s="126" t="s">
        <v>580</v>
      </c>
      <c r="G92" s="28" t="s">
        <v>581</v>
      </c>
      <c r="H92" s="28" t="s">
        <v>582</v>
      </c>
      <c r="I92" s="125" t="s">
        <v>2845</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4">
      <c r="A93" s="64">
        <v>2004</v>
      </c>
      <c r="B93" s="60">
        <v>4.8</v>
      </c>
      <c r="C93" s="61" t="s">
        <v>22</v>
      </c>
      <c r="D93" s="61" t="s">
        <v>30</v>
      </c>
      <c r="E93" s="61">
        <v>0.18</v>
      </c>
      <c r="F93" s="126" t="s">
        <v>583</v>
      </c>
      <c r="G93" s="28" t="s">
        <v>1994</v>
      </c>
      <c r="H93" s="28" t="s">
        <v>584</v>
      </c>
      <c r="I93" s="125" t="s">
        <v>2846</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4">
      <c r="A94" s="64">
        <v>2004</v>
      </c>
      <c r="B94" s="60">
        <v>14.1</v>
      </c>
      <c r="C94" s="61" t="s">
        <v>23</v>
      </c>
      <c r="D94" s="61" t="s">
        <v>762</v>
      </c>
      <c r="E94" s="61">
        <v>0.18</v>
      </c>
      <c r="F94" s="125" t="s">
        <v>585</v>
      </c>
      <c r="G94" s="28" t="s">
        <v>586</v>
      </c>
      <c r="H94" s="28" t="s">
        <v>183</v>
      </c>
      <c r="I94" s="125" t="s">
        <v>2847</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4">
      <c r="A95" s="64">
        <v>2004</v>
      </c>
      <c r="B95" s="60">
        <v>14.2</v>
      </c>
      <c r="C95" s="61" t="s">
        <v>23</v>
      </c>
      <c r="D95" s="61" t="s">
        <v>28</v>
      </c>
      <c r="E95" s="61">
        <v>0.18</v>
      </c>
      <c r="F95" s="125" t="s">
        <v>184</v>
      </c>
      <c r="G95" s="28" t="s">
        <v>1995</v>
      </c>
      <c r="H95" s="28" t="s">
        <v>185</v>
      </c>
      <c r="I95" s="125" t="s">
        <v>2715</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4">
      <c r="A96" s="64">
        <v>2004</v>
      </c>
      <c r="B96" s="60">
        <v>14.3</v>
      </c>
      <c r="C96" s="61" t="s">
        <v>23</v>
      </c>
      <c r="D96" s="61" t="s">
        <v>26</v>
      </c>
      <c r="E96" s="61">
        <v>0.13</v>
      </c>
      <c r="F96" s="125" t="s">
        <v>186</v>
      </c>
      <c r="G96" s="28" t="s">
        <v>587</v>
      </c>
      <c r="H96" s="28" t="s">
        <v>588</v>
      </c>
      <c r="I96" s="125" t="s">
        <v>2848</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4">
      <c r="A97" s="64">
        <v>2004</v>
      </c>
      <c r="B97" s="60">
        <v>14.4</v>
      </c>
      <c r="C97" s="61" t="s">
        <v>23</v>
      </c>
      <c r="D97" s="61" t="s">
        <v>260</v>
      </c>
      <c r="E97" s="61">
        <v>0.18</v>
      </c>
      <c r="F97" s="125" t="s">
        <v>187</v>
      </c>
      <c r="G97" s="28" t="s">
        <v>589</v>
      </c>
      <c r="H97" s="28" t="s">
        <v>188</v>
      </c>
      <c r="I97" s="125" t="s">
        <v>2849</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4">
      <c r="A98" s="64">
        <v>2004</v>
      </c>
      <c r="B98" s="60">
        <v>14.5</v>
      </c>
      <c r="C98" s="61" t="s">
        <v>23</v>
      </c>
      <c r="D98" s="61" t="s">
        <v>29</v>
      </c>
      <c r="E98" s="61">
        <v>0.13</v>
      </c>
      <c r="F98" s="125" t="s">
        <v>1996</v>
      </c>
      <c r="G98" s="28" t="s">
        <v>1997</v>
      </c>
      <c r="H98" s="28" t="s">
        <v>189</v>
      </c>
      <c r="I98" s="125" t="s">
        <v>2850</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4">
      <c r="A99" s="64">
        <v>2004</v>
      </c>
      <c r="B99" s="60">
        <v>14.6</v>
      </c>
      <c r="C99" s="61" t="s">
        <v>23</v>
      </c>
      <c r="D99" s="61" t="s">
        <v>27</v>
      </c>
      <c r="E99" s="61" t="s">
        <v>2876</v>
      </c>
      <c r="F99" s="125" t="s">
        <v>190</v>
      </c>
      <c r="G99" s="28" t="s">
        <v>590</v>
      </c>
      <c r="H99" s="28" t="s">
        <v>591</v>
      </c>
      <c r="I99" s="125" t="s">
        <v>2851</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4">
      <c r="A100" s="64">
        <v>2004</v>
      </c>
      <c r="B100" s="60">
        <v>14.7</v>
      </c>
      <c r="C100" s="61" t="s">
        <v>23</v>
      </c>
      <c r="D100" s="61" t="s">
        <v>592</v>
      </c>
      <c r="E100" s="61">
        <v>0.09</v>
      </c>
      <c r="F100" s="125" t="s">
        <v>191</v>
      </c>
      <c r="G100" s="28" t="s">
        <v>593</v>
      </c>
      <c r="H100" s="28" t="s">
        <v>594</v>
      </c>
      <c r="I100" s="125" t="s">
        <v>2852</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4">
      <c r="A101" s="64">
        <v>2004</v>
      </c>
      <c r="B101" s="60">
        <v>25.1</v>
      </c>
      <c r="C101" s="61" t="s">
        <v>23</v>
      </c>
      <c r="D101" s="61" t="s">
        <v>26</v>
      </c>
      <c r="E101" s="61">
        <v>0.18</v>
      </c>
      <c r="F101" s="125" t="s">
        <v>192</v>
      </c>
      <c r="G101" s="28" t="s">
        <v>595</v>
      </c>
      <c r="H101" s="28" t="s">
        <v>596</v>
      </c>
      <c r="I101" s="125" t="s">
        <v>2853</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4">
      <c r="A102" s="64">
        <v>2004</v>
      </c>
      <c r="B102" s="60">
        <v>25.2</v>
      </c>
      <c r="C102" s="61" t="s">
        <v>23</v>
      </c>
      <c r="D102" s="61" t="s">
        <v>26</v>
      </c>
      <c r="E102" s="61">
        <v>0.18</v>
      </c>
      <c r="F102" s="125" t="s">
        <v>193</v>
      </c>
      <c r="G102" s="28" t="s">
        <v>1998</v>
      </c>
      <c r="H102" s="28" t="s">
        <v>597</v>
      </c>
      <c r="I102" s="125" t="s">
        <v>2854</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4">
      <c r="A103" s="64">
        <v>2004</v>
      </c>
      <c r="B103" s="60">
        <v>25.3</v>
      </c>
      <c r="C103" s="61" t="s">
        <v>23</v>
      </c>
      <c r="D103" s="61" t="s">
        <v>26</v>
      </c>
      <c r="E103" s="61">
        <v>0.25</v>
      </c>
      <c r="F103" s="125" t="s">
        <v>194</v>
      </c>
      <c r="G103" s="28" t="s">
        <v>598</v>
      </c>
      <c r="H103" s="28" t="s">
        <v>195</v>
      </c>
      <c r="I103" s="125" t="s">
        <v>2246</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4">
      <c r="A104" s="64">
        <v>2004</v>
      </c>
      <c r="B104" s="60">
        <v>25.4</v>
      </c>
      <c r="C104" s="61" t="s">
        <v>23</v>
      </c>
      <c r="D104" s="61" t="s">
        <v>26</v>
      </c>
      <c r="E104" s="61">
        <v>0.18</v>
      </c>
      <c r="F104" s="125" t="s">
        <v>599</v>
      </c>
      <c r="G104" s="28" t="s">
        <v>1999</v>
      </c>
      <c r="H104" s="28" t="s">
        <v>600</v>
      </c>
      <c r="I104" s="125" t="s">
        <v>2855</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4">
      <c r="A105" s="64">
        <v>2004</v>
      </c>
      <c r="B105" s="60">
        <v>25.5</v>
      </c>
      <c r="C105" s="61" t="s">
        <v>23</v>
      </c>
      <c r="D105" s="61" t="s">
        <v>26</v>
      </c>
      <c r="E105" s="61">
        <v>0.25</v>
      </c>
      <c r="F105" s="125" t="s">
        <v>196</v>
      </c>
      <c r="G105" s="28" t="s">
        <v>2000</v>
      </c>
      <c r="H105" s="28" t="s">
        <v>601</v>
      </c>
      <c r="I105" s="125" t="s">
        <v>2856</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4">
      <c r="A106" s="64">
        <v>2004</v>
      </c>
      <c r="B106" s="60">
        <v>25.6</v>
      </c>
      <c r="C106" s="61" t="s">
        <v>23</v>
      </c>
      <c r="D106" s="61" t="s">
        <v>26</v>
      </c>
      <c r="E106" s="61">
        <v>0.13</v>
      </c>
      <c r="F106" s="125" t="s">
        <v>197</v>
      </c>
      <c r="G106" s="28" t="s">
        <v>2001</v>
      </c>
      <c r="H106" s="28" t="s">
        <v>602</v>
      </c>
      <c r="I106" s="125" t="s">
        <v>2857</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4">
      <c r="A107" s="64">
        <v>2004</v>
      </c>
      <c r="B107" s="60">
        <v>25.7</v>
      </c>
      <c r="C107" s="61" t="s">
        <v>23</v>
      </c>
      <c r="D107" s="61" t="s">
        <v>26</v>
      </c>
      <c r="E107" s="61">
        <v>0.18</v>
      </c>
      <c r="F107" s="125" t="s">
        <v>603</v>
      </c>
      <c r="G107" s="28" t="s">
        <v>2002</v>
      </c>
      <c r="H107" s="28" t="s">
        <v>604</v>
      </c>
      <c r="I107" s="125" t="s">
        <v>2858</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4">
      <c r="A108" s="59">
        <v>2005</v>
      </c>
      <c r="B108" s="60">
        <v>9.1</v>
      </c>
      <c r="C108" s="61" t="s">
        <v>22</v>
      </c>
      <c r="D108" s="61" t="s">
        <v>605</v>
      </c>
      <c r="E108" s="61">
        <v>0.35</v>
      </c>
      <c r="F108" s="125" t="s">
        <v>606</v>
      </c>
      <c r="G108" s="28" t="s">
        <v>607</v>
      </c>
      <c r="H108" s="28" t="s">
        <v>608</v>
      </c>
      <c r="I108" s="125" t="s">
        <v>2859</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4">
      <c r="A109" s="64">
        <v>2005</v>
      </c>
      <c r="B109" s="60">
        <v>9.1999999999999993</v>
      </c>
      <c r="C109" s="61" t="s">
        <v>22</v>
      </c>
      <c r="D109" s="61" t="s">
        <v>25</v>
      </c>
      <c r="E109" s="61">
        <v>0.09</v>
      </c>
      <c r="F109" s="125" t="s">
        <v>609</v>
      </c>
      <c r="G109" s="28" t="s">
        <v>610</v>
      </c>
      <c r="H109" s="28" t="s">
        <v>611</v>
      </c>
      <c r="I109" s="125" t="s">
        <v>2860</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4">
      <c r="A110" s="64">
        <v>2005</v>
      </c>
      <c r="B110" s="60">
        <v>9.3000000000000007</v>
      </c>
      <c r="C110" s="61" t="s">
        <v>22</v>
      </c>
      <c r="D110" s="61" t="s">
        <v>25</v>
      </c>
      <c r="E110" s="61">
        <v>0.09</v>
      </c>
      <c r="F110" s="126" t="s">
        <v>612</v>
      </c>
      <c r="G110" s="28" t="s">
        <v>613</v>
      </c>
      <c r="H110" s="28" t="s">
        <v>614</v>
      </c>
      <c r="I110" s="125" t="s">
        <v>2861</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4">
      <c r="A111" s="64">
        <v>2005</v>
      </c>
      <c r="B111" s="60">
        <v>9.4</v>
      </c>
      <c r="C111" s="61" t="s">
        <v>22</v>
      </c>
      <c r="D111" s="61" t="s">
        <v>25</v>
      </c>
      <c r="E111" s="61">
        <v>0.25</v>
      </c>
      <c r="F111" s="125" t="s">
        <v>615</v>
      </c>
      <c r="G111" s="28" t="s">
        <v>616</v>
      </c>
      <c r="H111" s="28" t="s">
        <v>617</v>
      </c>
      <c r="I111" s="125" t="s">
        <v>2862</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4">
      <c r="A112" s="64">
        <v>2005</v>
      </c>
      <c r="B112" s="60">
        <v>9.5</v>
      </c>
      <c r="C112" s="61" t="s">
        <v>22</v>
      </c>
      <c r="D112" s="61" t="s">
        <v>399</v>
      </c>
      <c r="E112" s="61">
        <v>0.18</v>
      </c>
      <c r="F112" s="126" t="s">
        <v>618</v>
      </c>
      <c r="G112" s="28" t="s">
        <v>619</v>
      </c>
      <c r="H112" s="28" t="s">
        <v>620</v>
      </c>
      <c r="I112" s="125" t="s">
        <v>2863</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4">
      <c r="A113" s="64">
        <v>2005</v>
      </c>
      <c r="B113" s="60">
        <v>9.6</v>
      </c>
      <c r="C113" s="61" t="s">
        <v>22</v>
      </c>
      <c r="D113" s="61" t="s">
        <v>516</v>
      </c>
      <c r="E113" s="61">
        <v>0.35</v>
      </c>
      <c r="F113" s="126" t="s">
        <v>621</v>
      </c>
      <c r="G113" s="28" t="s">
        <v>2003</v>
      </c>
      <c r="H113" s="28" t="s">
        <v>622</v>
      </c>
      <c r="I113" s="125" t="s">
        <v>2864</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4">
      <c r="A114" s="64">
        <v>2005</v>
      </c>
      <c r="B114" s="60">
        <v>9.6999999999999993</v>
      </c>
      <c r="C114" s="61" t="s">
        <v>22</v>
      </c>
      <c r="D114" s="61" t="s">
        <v>516</v>
      </c>
      <c r="E114" s="61">
        <v>0.18</v>
      </c>
      <c r="F114" s="126" t="s">
        <v>623</v>
      </c>
      <c r="G114" s="28" t="s">
        <v>2004</v>
      </c>
      <c r="H114" s="28" t="s">
        <v>624</v>
      </c>
      <c r="I114" s="125" t="s">
        <v>2865</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4">
      <c r="A115" s="64">
        <v>2005</v>
      </c>
      <c r="B115" s="60">
        <v>15.2</v>
      </c>
      <c r="C115" s="61" t="s">
        <v>23</v>
      </c>
      <c r="D115" s="61" t="s">
        <v>26</v>
      </c>
      <c r="E115" s="61">
        <v>0.09</v>
      </c>
      <c r="F115" s="126" t="s">
        <v>625</v>
      </c>
      <c r="G115" s="28" t="s">
        <v>2005</v>
      </c>
      <c r="H115" s="28" t="s">
        <v>626</v>
      </c>
      <c r="I115" s="125" t="s">
        <v>2866</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4">
      <c r="A116" s="64">
        <v>2005</v>
      </c>
      <c r="B116" s="60">
        <v>15.3</v>
      </c>
      <c r="C116" s="61" t="s">
        <v>23</v>
      </c>
      <c r="D116" s="61" t="s">
        <v>627</v>
      </c>
      <c r="E116" s="61">
        <v>0.18</v>
      </c>
      <c r="F116" s="125" t="s">
        <v>628</v>
      </c>
      <c r="G116" s="28" t="s">
        <v>427</v>
      </c>
      <c r="H116" s="28" t="s">
        <v>428</v>
      </c>
      <c r="I116" s="125" t="s">
        <v>2867</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4">
      <c r="A117" s="64">
        <v>2005</v>
      </c>
      <c r="B117" s="60">
        <v>15.4</v>
      </c>
      <c r="C117" s="61" t="s">
        <v>23</v>
      </c>
      <c r="D117" s="61" t="s">
        <v>26</v>
      </c>
      <c r="E117" s="61">
        <v>0.18</v>
      </c>
      <c r="F117" s="125" t="s">
        <v>429</v>
      </c>
      <c r="G117" s="28" t="s">
        <v>2006</v>
      </c>
      <c r="H117" s="28" t="s">
        <v>430</v>
      </c>
      <c r="I117" s="125" t="s">
        <v>2868</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4">
      <c r="A118" s="64">
        <v>2005</v>
      </c>
      <c r="B118" s="60">
        <v>15.5</v>
      </c>
      <c r="C118" s="61" t="s">
        <v>23</v>
      </c>
      <c r="D118" s="61" t="s">
        <v>26</v>
      </c>
      <c r="E118" s="61">
        <v>0.18</v>
      </c>
      <c r="F118" s="125" t="s">
        <v>431</v>
      </c>
      <c r="G118" s="28" t="s">
        <v>2007</v>
      </c>
      <c r="H118" s="28" t="s">
        <v>432</v>
      </c>
      <c r="I118" s="125" t="s">
        <v>2869</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4">
      <c r="A119" s="64">
        <v>2005</v>
      </c>
      <c r="B119" s="60">
        <v>27.1</v>
      </c>
      <c r="C119" s="61" t="s">
        <v>22</v>
      </c>
      <c r="D119" s="61" t="s">
        <v>30</v>
      </c>
      <c r="E119" s="61">
        <v>0.13</v>
      </c>
      <c r="F119" s="126" t="s">
        <v>433</v>
      </c>
      <c r="G119" s="28" t="s">
        <v>434</v>
      </c>
      <c r="H119" s="28" t="s">
        <v>435</v>
      </c>
      <c r="I119" s="125" t="s">
        <v>2870</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4">
      <c r="A120" s="64">
        <v>2005</v>
      </c>
      <c r="B120" s="60">
        <v>27.2</v>
      </c>
      <c r="C120" s="61" t="s">
        <v>22</v>
      </c>
      <c r="D120" s="61" t="s">
        <v>30</v>
      </c>
      <c r="E120" s="61">
        <v>0.11</v>
      </c>
      <c r="F120" s="126" t="s">
        <v>436</v>
      </c>
      <c r="G120" s="28" t="s">
        <v>437</v>
      </c>
      <c r="H120" s="28" t="s">
        <v>438</v>
      </c>
      <c r="I120" s="125" t="s">
        <v>2871</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4">
      <c r="A121" s="64">
        <v>2005</v>
      </c>
      <c r="B121" s="60">
        <v>27.3</v>
      </c>
      <c r="C121" s="61" t="s">
        <v>22</v>
      </c>
      <c r="D121" s="61" t="s">
        <v>30</v>
      </c>
      <c r="E121" s="61">
        <v>0.09</v>
      </c>
      <c r="F121" s="126" t="s">
        <v>439</v>
      </c>
      <c r="G121" s="28" t="s">
        <v>440</v>
      </c>
      <c r="H121" s="28" t="s">
        <v>441</v>
      </c>
      <c r="I121" s="125" t="s">
        <v>2872</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4">
      <c r="A122" s="64">
        <v>2005</v>
      </c>
      <c r="B122" s="60">
        <v>27.4</v>
      </c>
      <c r="C122" s="61" t="s">
        <v>22</v>
      </c>
      <c r="D122" s="61" t="s">
        <v>30</v>
      </c>
      <c r="E122" s="61">
        <v>0.09</v>
      </c>
      <c r="F122" s="126" t="s">
        <v>442</v>
      </c>
      <c r="G122" s="28" t="s">
        <v>2008</v>
      </c>
      <c r="H122" s="28" t="s">
        <v>443</v>
      </c>
      <c r="I122" s="125" t="s">
        <v>2873</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4">
      <c r="A123" s="64">
        <v>2005</v>
      </c>
      <c r="B123" s="60">
        <v>27.5</v>
      </c>
      <c r="C123" s="61" t="s">
        <v>22</v>
      </c>
      <c r="D123" s="61" t="s">
        <v>1959</v>
      </c>
      <c r="E123" s="61">
        <v>0.18</v>
      </c>
      <c r="F123" s="126" t="s">
        <v>444</v>
      </c>
      <c r="G123" s="28" t="s">
        <v>445</v>
      </c>
      <c r="H123" s="28" t="s">
        <v>446</v>
      </c>
      <c r="I123" s="125" t="s">
        <v>2874</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4">
      <c r="A124" s="64">
        <v>2005</v>
      </c>
      <c r="B124" s="60">
        <v>27.6</v>
      </c>
      <c r="C124" s="61" t="s">
        <v>22</v>
      </c>
      <c r="D124" s="61" t="s">
        <v>1956</v>
      </c>
      <c r="E124" s="61">
        <v>0.18</v>
      </c>
      <c r="F124" s="126" t="s">
        <v>447</v>
      </c>
      <c r="G124" s="28" t="s">
        <v>448</v>
      </c>
      <c r="H124" s="28" t="s">
        <v>449</v>
      </c>
      <c r="I124" s="125" t="s">
        <v>2875</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4">
      <c r="A125" s="59">
        <v>2006</v>
      </c>
      <c r="B125" s="60">
        <v>3.1</v>
      </c>
      <c r="C125" s="61" t="s">
        <v>22</v>
      </c>
      <c r="D125" s="61" t="s">
        <v>30</v>
      </c>
      <c r="E125" s="61">
        <v>0.13</v>
      </c>
      <c r="F125" s="126" t="s">
        <v>2009</v>
      </c>
      <c r="G125" s="28" t="s">
        <v>638</v>
      </c>
      <c r="H125" s="28" t="s">
        <v>639</v>
      </c>
      <c r="I125" s="125" t="s">
        <v>2247</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4">
      <c r="A126" s="64">
        <v>2006</v>
      </c>
      <c r="B126" s="60">
        <v>3.2</v>
      </c>
      <c r="C126" s="61" t="s">
        <v>22</v>
      </c>
      <c r="D126" s="61" t="s">
        <v>412</v>
      </c>
      <c r="E126" s="61">
        <v>0.18</v>
      </c>
      <c r="F126" s="126" t="s">
        <v>2010</v>
      </c>
      <c r="G126" s="28" t="s">
        <v>2011</v>
      </c>
      <c r="H126" s="28" t="s">
        <v>640</v>
      </c>
      <c r="I126" s="125" t="s">
        <v>2248</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4">
      <c r="A127" s="64">
        <v>2006</v>
      </c>
      <c r="B127" s="60">
        <v>3.3</v>
      </c>
      <c r="C127" s="61" t="s">
        <v>22</v>
      </c>
      <c r="D127" s="61" t="s">
        <v>412</v>
      </c>
      <c r="E127" s="61">
        <v>0.18</v>
      </c>
      <c r="F127" s="125" t="s">
        <v>2012</v>
      </c>
      <c r="G127" s="28" t="s">
        <v>641</v>
      </c>
      <c r="H127" s="28" t="s">
        <v>642</v>
      </c>
      <c r="I127" s="125" t="s">
        <v>2249</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4">
      <c r="A128" s="64">
        <v>2006</v>
      </c>
      <c r="B128" s="60">
        <v>3.4</v>
      </c>
      <c r="C128" s="61" t="s">
        <v>22</v>
      </c>
      <c r="D128" s="61" t="s">
        <v>25</v>
      </c>
      <c r="E128" s="61">
        <v>0.18</v>
      </c>
      <c r="F128" s="125" t="s">
        <v>2013</v>
      </c>
      <c r="G128" s="28" t="s">
        <v>643</v>
      </c>
      <c r="H128" s="28" t="s">
        <v>644</v>
      </c>
      <c r="I128" s="125" t="s">
        <v>2817</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4">
      <c r="A129" s="64">
        <v>2006</v>
      </c>
      <c r="B129" s="60">
        <v>3.5</v>
      </c>
      <c r="C129" s="61" t="s">
        <v>22</v>
      </c>
      <c r="D129" s="61" t="s">
        <v>405</v>
      </c>
      <c r="E129" s="61">
        <v>0.18</v>
      </c>
      <c r="F129" s="125" t="s">
        <v>2014</v>
      </c>
      <c r="G129" s="28" t="s">
        <v>2015</v>
      </c>
      <c r="H129" s="28" t="s">
        <v>645</v>
      </c>
      <c r="I129" s="125" t="s">
        <v>2250</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4">
      <c r="A130" s="64">
        <v>2006</v>
      </c>
      <c r="B130" s="60">
        <v>3.6</v>
      </c>
      <c r="C130" s="61" t="s">
        <v>22</v>
      </c>
      <c r="D130" s="61" t="s">
        <v>30</v>
      </c>
      <c r="E130" s="30">
        <v>0.18</v>
      </c>
      <c r="F130" s="125" t="s">
        <v>2813</v>
      </c>
      <c r="G130" s="28" t="s">
        <v>1115</v>
      </c>
      <c r="H130" s="28" t="s">
        <v>1114</v>
      </c>
      <c r="I130" s="125" t="s">
        <v>2816</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4">
      <c r="A131" s="64">
        <v>2006</v>
      </c>
      <c r="B131" s="60">
        <v>3.7</v>
      </c>
      <c r="C131" s="61" t="s">
        <v>22</v>
      </c>
      <c r="D131" s="61" t="s">
        <v>25</v>
      </c>
      <c r="E131" s="61">
        <v>0.18</v>
      </c>
      <c r="F131" s="125" t="s">
        <v>2815</v>
      </c>
      <c r="G131" s="28" t="s">
        <v>2016</v>
      </c>
      <c r="H131" s="28" t="s">
        <v>646</v>
      </c>
      <c r="I131" s="125" t="s">
        <v>2814</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4">
      <c r="A132" s="64">
        <v>2006</v>
      </c>
      <c r="B132" s="60">
        <v>3.8</v>
      </c>
      <c r="C132" s="61" t="s">
        <v>22</v>
      </c>
      <c r="D132" s="61" t="s">
        <v>25</v>
      </c>
      <c r="E132" s="61">
        <v>0.18</v>
      </c>
      <c r="F132" s="125" t="s">
        <v>2017</v>
      </c>
      <c r="G132" s="28" t="s">
        <v>2018</v>
      </c>
      <c r="H132" s="28" t="s">
        <v>647</v>
      </c>
      <c r="I132" s="125" t="s">
        <v>2251</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4">
      <c r="A133" s="64">
        <v>2006</v>
      </c>
      <c r="B133" s="60">
        <v>12.1</v>
      </c>
      <c r="C133" s="61" t="s">
        <v>23</v>
      </c>
      <c r="D133" s="61" t="s">
        <v>26</v>
      </c>
      <c r="E133" s="61">
        <v>0.09</v>
      </c>
      <c r="F133" s="125" t="s">
        <v>198</v>
      </c>
      <c r="G133" s="28" t="s">
        <v>2019</v>
      </c>
      <c r="H133" s="28" t="s">
        <v>199</v>
      </c>
      <c r="I133" s="125" t="s">
        <v>2252</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4">
      <c r="A134" s="64">
        <v>2006</v>
      </c>
      <c r="B134" s="60">
        <v>12.2</v>
      </c>
      <c r="C134" s="61" t="s">
        <v>23</v>
      </c>
      <c r="D134" s="61" t="s">
        <v>26</v>
      </c>
      <c r="E134" s="61">
        <v>0.18</v>
      </c>
      <c r="F134" s="125" t="s">
        <v>200</v>
      </c>
      <c r="G134" s="28" t="s">
        <v>2020</v>
      </c>
      <c r="H134" s="28" t="s">
        <v>201</v>
      </c>
      <c r="I134" s="125" t="s">
        <v>2253</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4">
      <c r="A135" s="64">
        <v>2006</v>
      </c>
      <c r="B135" s="60">
        <v>12.3</v>
      </c>
      <c r="C135" s="61" t="s">
        <v>23</v>
      </c>
      <c r="D135" s="61" t="s">
        <v>1960</v>
      </c>
      <c r="E135" s="61">
        <v>0.09</v>
      </c>
      <c r="F135" s="125" t="s">
        <v>218</v>
      </c>
      <c r="G135" s="28" t="s">
        <v>648</v>
      </c>
      <c r="H135" s="28" t="s">
        <v>219</v>
      </c>
      <c r="I135" s="125" t="s">
        <v>2254</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4">
      <c r="A136" s="64">
        <v>2006</v>
      </c>
      <c r="B136" s="60">
        <v>12.4</v>
      </c>
      <c r="C136" s="61" t="s">
        <v>23</v>
      </c>
      <c r="D136" s="61" t="s">
        <v>649</v>
      </c>
      <c r="E136" s="61">
        <v>0.18</v>
      </c>
      <c r="F136" s="125" t="s">
        <v>220</v>
      </c>
      <c r="G136" s="28" t="s">
        <v>650</v>
      </c>
      <c r="H136" s="28" t="s">
        <v>221</v>
      </c>
      <c r="I136" s="125" t="s">
        <v>2255</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4">
      <c r="A137" s="64">
        <v>2006</v>
      </c>
      <c r="B137" s="60">
        <v>12.5</v>
      </c>
      <c r="C137" s="61" t="s">
        <v>23</v>
      </c>
      <c r="D137" s="61" t="s">
        <v>31</v>
      </c>
      <c r="E137" s="61">
        <v>0.18</v>
      </c>
      <c r="F137" s="125" t="s">
        <v>651</v>
      </c>
      <c r="G137" s="28" t="s">
        <v>652</v>
      </c>
      <c r="H137" s="28" t="s">
        <v>222</v>
      </c>
      <c r="I137" s="125" t="s">
        <v>2256</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4">
      <c r="A138" s="64">
        <v>2006</v>
      </c>
      <c r="B138" s="60">
        <v>12.6</v>
      </c>
      <c r="C138" s="61" t="s">
        <v>23</v>
      </c>
      <c r="D138" s="61" t="s">
        <v>26</v>
      </c>
      <c r="E138" s="61">
        <v>0.13</v>
      </c>
      <c r="F138" s="125" t="s">
        <v>223</v>
      </c>
      <c r="G138" s="28" t="s">
        <v>653</v>
      </c>
      <c r="H138" s="28" t="s">
        <v>654</v>
      </c>
      <c r="I138" s="125" t="s">
        <v>2257</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4">
      <c r="A139" s="64">
        <v>2006</v>
      </c>
      <c r="B139" s="60">
        <v>12.7</v>
      </c>
      <c r="C139" s="61" t="s">
        <v>23</v>
      </c>
      <c r="D139" s="61" t="s">
        <v>26</v>
      </c>
      <c r="E139" s="61">
        <v>0.13</v>
      </c>
      <c r="F139" s="125" t="s">
        <v>2021</v>
      </c>
      <c r="G139" s="28" t="s">
        <v>2022</v>
      </c>
      <c r="H139" s="28" t="s">
        <v>224</v>
      </c>
      <c r="I139" s="125" t="s">
        <v>2258</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4">
      <c r="A140" s="64">
        <v>2006</v>
      </c>
      <c r="B140" s="60">
        <v>12.8</v>
      </c>
      <c r="C140" s="61" t="s">
        <v>23</v>
      </c>
      <c r="D140" s="61" t="s">
        <v>26</v>
      </c>
      <c r="E140" s="61">
        <v>0.18</v>
      </c>
      <c r="F140" s="125" t="s">
        <v>225</v>
      </c>
      <c r="G140" s="28" t="s">
        <v>2023</v>
      </c>
      <c r="H140" s="28" t="s">
        <v>226</v>
      </c>
      <c r="I140" s="125" t="s">
        <v>2259</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4">
      <c r="A141" s="64">
        <v>2006</v>
      </c>
      <c r="B141" s="60">
        <v>31.1</v>
      </c>
      <c r="C141" s="61" t="s">
        <v>23</v>
      </c>
      <c r="D141" s="61" t="s">
        <v>27</v>
      </c>
      <c r="E141" s="61">
        <v>0.09</v>
      </c>
      <c r="F141" s="125" t="s">
        <v>9</v>
      </c>
      <c r="G141" s="28" t="s">
        <v>655</v>
      </c>
      <c r="H141" s="28" t="s">
        <v>10</v>
      </c>
      <c r="I141" s="125" t="s">
        <v>2260</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4">
      <c r="A142" s="64">
        <v>2006</v>
      </c>
      <c r="B142" s="60">
        <v>31.2</v>
      </c>
      <c r="C142" s="61" t="s">
        <v>23</v>
      </c>
      <c r="D142" s="61" t="s">
        <v>29</v>
      </c>
      <c r="E142" s="61">
        <v>0.09</v>
      </c>
      <c r="F142" s="125" t="s">
        <v>11</v>
      </c>
      <c r="G142" s="28" t="s">
        <v>2024</v>
      </c>
      <c r="H142" s="28" t="s">
        <v>656</v>
      </c>
      <c r="I142" s="125" t="s">
        <v>2261</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4">
      <c r="A143" s="64">
        <v>2006</v>
      </c>
      <c r="B143" s="60">
        <v>31.3</v>
      </c>
      <c r="C143" s="61" t="s">
        <v>23</v>
      </c>
      <c r="D143" s="61" t="s">
        <v>27</v>
      </c>
      <c r="E143" s="61">
        <v>0.18</v>
      </c>
      <c r="F143" s="125" t="s">
        <v>12</v>
      </c>
      <c r="G143" s="28" t="s">
        <v>657</v>
      </c>
      <c r="H143" s="28" t="s">
        <v>658</v>
      </c>
      <c r="I143" s="125" t="s">
        <v>2262</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4">
      <c r="A144" s="64">
        <v>2006</v>
      </c>
      <c r="B144" s="60">
        <v>31.4</v>
      </c>
      <c r="C144" s="61" t="s">
        <v>23</v>
      </c>
      <c r="D144" s="61" t="s">
        <v>27</v>
      </c>
      <c r="E144" s="61" t="s">
        <v>1003</v>
      </c>
      <c r="F144" s="125" t="s">
        <v>13</v>
      </c>
      <c r="G144" s="28" t="s">
        <v>659</v>
      </c>
      <c r="H144" s="28" t="s">
        <v>14</v>
      </c>
      <c r="I144" s="125" t="s">
        <v>2263</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4">
      <c r="A145" s="64">
        <v>2006</v>
      </c>
      <c r="B145" s="60">
        <v>31.5</v>
      </c>
      <c r="C145" s="61" t="s">
        <v>23</v>
      </c>
      <c r="D145" s="61" t="s">
        <v>592</v>
      </c>
      <c r="E145" s="61">
        <v>0.13</v>
      </c>
      <c r="F145" s="125" t="s">
        <v>15</v>
      </c>
      <c r="G145" s="28" t="s">
        <v>2025</v>
      </c>
      <c r="H145" s="28" t="s">
        <v>16</v>
      </c>
      <c r="I145" s="125" t="s">
        <v>2812</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4">
      <c r="A146" s="64">
        <v>2006</v>
      </c>
      <c r="B146" s="60">
        <v>31.6</v>
      </c>
      <c r="C146" s="61" t="s">
        <v>23</v>
      </c>
      <c r="D146" s="61" t="s">
        <v>260</v>
      </c>
      <c r="E146" s="61">
        <v>0.13</v>
      </c>
      <c r="F146" s="125" t="s">
        <v>17</v>
      </c>
      <c r="G146" s="28" t="s">
        <v>2026</v>
      </c>
      <c r="H146" s="28" t="s">
        <v>18</v>
      </c>
      <c r="I146" s="125" t="s">
        <v>2264</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4">
      <c r="A147" s="73">
        <v>2007</v>
      </c>
      <c r="B147" s="74">
        <v>13.1</v>
      </c>
      <c r="C147" s="75" t="s">
        <v>22</v>
      </c>
      <c r="D147" s="75" t="s">
        <v>1956</v>
      </c>
      <c r="E147" s="61">
        <v>0.09</v>
      </c>
      <c r="F147" s="127" t="s">
        <v>660</v>
      </c>
      <c r="G147" s="28" t="s">
        <v>2027</v>
      </c>
      <c r="H147" s="28" t="s">
        <v>661</v>
      </c>
      <c r="I147" s="125" t="s">
        <v>2265</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4">
      <c r="A148" s="76">
        <v>2007</v>
      </c>
      <c r="B148" s="74">
        <v>13.2</v>
      </c>
      <c r="C148" s="75" t="s">
        <v>22</v>
      </c>
      <c r="D148" s="75" t="s">
        <v>25</v>
      </c>
      <c r="E148" s="61">
        <v>0.13</v>
      </c>
      <c r="F148" s="127" t="s">
        <v>662</v>
      </c>
      <c r="G148" s="28" t="s">
        <v>2028</v>
      </c>
      <c r="H148" s="28" t="s">
        <v>663</v>
      </c>
      <c r="I148" s="125" t="s">
        <v>2266</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4">
      <c r="A149" s="76">
        <v>2007</v>
      </c>
      <c r="B149" s="74">
        <v>13.3</v>
      </c>
      <c r="C149" s="75" t="s">
        <v>22</v>
      </c>
      <c r="D149" s="75" t="s">
        <v>30</v>
      </c>
      <c r="E149" s="61">
        <v>0.09</v>
      </c>
      <c r="F149" s="127" t="s">
        <v>102</v>
      </c>
      <c r="G149" s="28" t="s">
        <v>664</v>
      </c>
      <c r="H149" s="28" t="s">
        <v>665</v>
      </c>
      <c r="I149" s="125" t="s">
        <v>2267</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4">
      <c r="A150" s="76">
        <v>2007</v>
      </c>
      <c r="B150" s="74">
        <v>13.4</v>
      </c>
      <c r="C150" s="75" t="s">
        <v>22</v>
      </c>
      <c r="D150" s="61" t="s">
        <v>516</v>
      </c>
      <c r="E150" s="39">
        <v>6.5000000000000002E-2</v>
      </c>
      <c r="F150" s="127" t="s">
        <v>666</v>
      </c>
      <c r="G150" s="28" t="s">
        <v>667</v>
      </c>
      <c r="H150" s="28" t="s">
        <v>668</v>
      </c>
      <c r="I150" s="125" t="s">
        <v>2811</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4">
      <c r="A151" s="76">
        <v>2007</v>
      </c>
      <c r="B151" s="74">
        <v>13.5</v>
      </c>
      <c r="C151" s="75" t="s">
        <v>23</v>
      </c>
      <c r="D151" s="75" t="s">
        <v>31</v>
      </c>
      <c r="E151" s="61">
        <v>0.09</v>
      </c>
      <c r="F151" s="127" t="s">
        <v>2</v>
      </c>
      <c r="G151" s="28" t="s">
        <v>669</v>
      </c>
      <c r="H151" s="28" t="s">
        <v>670</v>
      </c>
      <c r="I151" s="125" t="s">
        <v>2268</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4">
      <c r="A152" s="76">
        <v>2007</v>
      </c>
      <c r="B152" s="74">
        <v>13.6</v>
      </c>
      <c r="C152" s="30" t="s">
        <v>22</v>
      </c>
      <c r="D152" s="75" t="s">
        <v>592</v>
      </c>
      <c r="E152" s="61">
        <v>0.13</v>
      </c>
      <c r="F152" s="127" t="s">
        <v>671</v>
      </c>
      <c r="G152" s="28" t="s">
        <v>2029</v>
      </c>
      <c r="H152" s="28" t="s">
        <v>672</v>
      </c>
      <c r="I152" s="125" t="s">
        <v>2269</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4">
      <c r="A153" s="76">
        <v>2007</v>
      </c>
      <c r="B153" s="74">
        <v>25.1</v>
      </c>
      <c r="C153" s="75" t="s">
        <v>23</v>
      </c>
      <c r="D153" s="75" t="s">
        <v>26</v>
      </c>
      <c r="E153" s="61">
        <v>0.09</v>
      </c>
      <c r="F153" s="127" t="s">
        <v>36</v>
      </c>
      <c r="G153" s="28" t="s">
        <v>2030</v>
      </c>
      <c r="H153" s="28" t="s">
        <v>673</v>
      </c>
      <c r="I153" s="125" t="s">
        <v>2270</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4">
      <c r="A154" s="76">
        <v>2007</v>
      </c>
      <c r="B154" s="74">
        <v>25.2</v>
      </c>
      <c r="C154" s="75" t="s">
        <v>23</v>
      </c>
      <c r="D154" s="75" t="s">
        <v>29</v>
      </c>
      <c r="E154" s="61">
        <v>0.09</v>
      </c>
      <c r="F154" s="127" t="s">
        <v>247</v>
      </c>
      <c r="G154" s="28" t="s">
        <v>674</v>
      </c>
      <c r="H154" s="28" t="s">
        <v>675</v>
      </c>
      <c r="I154" s="125" t="s">
        <v>2271</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4">
      <c r="A155" s="76">
        <v>2007</v>
      </c>
      <c r="B155" s="74">
        <v>25.3</v>
      </c>
      <c r="C155" s="75" t="s">
        <v>23</v>
      </c>
      <c r="D155" s="75" t="s">
        <v>26</v>
      </c>
      <c r="E155" s="61">
        <v>0.09</v>
      </c>
      <c r="F155" s="127" t="s">
        <v>2031</v>
      </c>
      <c r="G155" s="28" t="s">
        <v>2032</v>
      </c>
      <c r="H155" s="28" t="s">
        <v>676</v>
      </c>
      <c r="I155" s="125" t="s">
        <v>2810</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4">
      <c r="A156" s="76">
        <v>2007</v>
      </c>
      <c r="B156" s="74">
        <v>25.4</v>
      </c>
      <c r="C156" s="75" t="s">
        <v>23</v>
      </c>
      <c r="D156" s="75" t="s">
        <v>26</v>
      </c>
      <c r="E156" s="61">
        <v>0.09</v>
      </c>
      <c r="F156" s="127" t="s">
        <v>2033</v>
      </c>
      <c r="G156" s="28" t="s">
        <v>2034</v>
      </c>
      <c r="H156" s="28" t="s">
        <v>677</v>
      </c>
      <c r="I156" s="125" t="s">
        <v>2809</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4">
      <c r="A157" s="76">
        <v>2007</v>
      </c>
      <c r="B157" s="74">
        <v>25.5</v>
      </c>
      <c r="C157" s="75" t="s">
        <v>23</v>
      </c>
      <c r="D157" s="75" t="s">
        <v>678</v>
      </c>
      <c r="E157" s="61">
        <v>0.18</v>
      </c>
      <c r="F157" s="127" t="s">
        <v>244</v>
      </c>
      <c r="G157" s="28" t="s">
        <v>679</v>
      </c>
      <c r="H157" s="28" t="s">
        <v>680</v>
      </c>
      <c r="I157" s="125" t="s">
        <v>2272</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4">
      <c r="A158" s="76">
        <v>2007</v>
      </c>
      <c r="B158" s="74">
        <v>25.6</v>
      </c>
      <c r="C158" s="75" t="s">
        <v>23</v>
      </c>
      <c r="D158" s="75" t="s">
        <v>26</v>
      </c>
      <c r="E158" s="61">
        <v>0.13</v>
      </c>
      <c r="F158" s="127" t="s">
        <v>38</v>
      </c>
      <c r="G158" s="28" t="s">
        <v>2035</v>
      </c>
      <c r="H158" s="28" t="s">
        <v>681</v>
      </c>
      <c r="I158" s="125" t="s">
        <v>2273</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4">
      <c r="A159" s="76">
        <v>2007</v>
      </c>
      <c r="B159" s="74">
        <v>25.7</v>
      </c>
      <c r="C159" s="75" t="s">
        <v>23</v>
      </c>
      <c r="D159" s="75" t="s">
        <v>260</v>
      </c>
      <c r="E159" s="61">
        <v>0.09</v>
      </c>
      <c r="F159" s="127" t="s">
        <v>246</v>
      </c>
      <c r="G159" s="28" t="s">
        <v>2036</v>
      </c>
      <c r="H159" s="28" t="s">
        <v>682</v>
      </c>
      <c r="I159" s="125" t="s">
        <v>2808</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4">
      <c r="A160" s="73">
        <v>2008</v>
      </c>
      <c r="B160" s="78">
        <v>12.1</v>
      </c>
      <c r="C160" s="79" t="s">
        <v>23</v>
      </c>
      <c r="D160" s="79" t="s">
        <v>31</v>
      </c>
      <c r="E160" s="38">
        <v>0.09</v>
      </c>
      <c r="F160" s="78" t="s">
        <v>39</v>
      </c>
      <c r="G160" s="28" t="s">
        <v>683</v>
      </c>
      <c r="H160" s="28" t="s">
        <v>40</v>
      </c>
      <c r="I160" s="125" t="s">
        <v>2274</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4">
      <c r="A161" s="76">
        <v>2008</v>
      </c>
      <c r="B161" s="78">
        <v>12.2</v>
      </c>
      <c r="C161" s="79" t="s">
        <v>23</v>
      </c>
      <c r="D161" s="79" t="s">
        <v>592</v>
      </c>
      <c r="E161" s="39">
        <v>6.5000000000000002E-2</v>
      </c>
      <c r="F161" s="78" t="s">
        <v>41</v>
      </c>
      <c r="G161" s="28" t="s">
        <v>684</v>
      </c>
      <c r="H161" s="28" t="s">
        <v>42</v>
      </c>
      <c r="I161" s="125" t="s">
        <v>2275</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4">
      <c r="A162" s="76">
        <v>2008</v>
      </c>
      <c r="B162" s="78">
        <v>12.3</v>
      </c>
      <c r="C162" s="79" t="s">
        <v>23</v>
      </c>
      <c r="D162" s="30" t="s">
        <v>29</v>
      </c>
      <c r="E162" s="38">
        <v>0.09</v>
      </c>
      <c r="F162" s="78" t="s">
        <v>43</v>
      </c>
      <c r="G162" s="28" t="s">
        <v>685</v>
      </c>
      <c r="H162" s="28" t="s">
        <v>44</v>
      </c>
      <c r="I162" s="125" t="s">
        <v>2276</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4">
      <c r="A163" s="76">
        <v>2008</v>
      </c>
      <c r="B163" s="78">
        <v>12.4</v>
      </c>
      <c r="C163" s="79" t="s">
        <v>23</v>
      </c>
      <c r="D163" s="64" t="s">
        <v>31</v>
      </c>
      <c r="E163" s="39">
        <v>6.5000000000000002E-2</v>
      </c>
      <c r="F163" s="126" t="s">
        <v>45</v>
      </c>
      <c r="G163" s="28" t="s">
        <v>686</v>
      </c>
      <c r="H163" s="28" t="s">
        <v>46</v>
      </c>
      <c r="I163" s="125" t="s">
        <v>2277</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4">
      <c r="A164" s="76">
        <v>2008</v>
      </c>
      <c r="B164" s="78">
        <v>12.5</v>
      </c>
      <c r="C164" s="79" t="s">
        <v>23</v>
      </c>
      <c r="D164" s="64" t="s">
        <v>31</v>
      </c>
      <c r="E164" s="38">
        <v>0.18</v>
      </c>
      <c r="F164" s="126" t="s">
        <v>47</v>
      </c>
      <c r="G164" s="28" t="s">
        <v>687</v>
      </c>
      <c r="H164" s="28" t="s">
        <v>48</v>
      </c>
      <c r="I164" s="125" t="s">
        <v>2278</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4">
      <c r="A165" s="76">
        <v>2008</v>
      </c>
      <c r="B165" s="78">
        <v>12.6</v>
      </c>
      <c r="C165" s="79" t="s">
        <v>23</v>
      </c>
      <c r="D165" s="64" t="s">
        <v>26</v>
      </c>
      <c r="E165" s="38">
        <v>0.18</v>
      </c>
      <c r="F165" s="126" t="s">
        <v>49</v>
      </c>
      <c r="G165" s="28" t="s">
        <v>688</v>
      </c>
      <c r="H165" s="28" t="s">
        <v>50</v>
      </c>
      <c r="I165" s="125" t="s">
        <v>2279</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4">
      <c r="A166" s="76">
        <v>2008</v>
      </c>
      <c r="B166" s="78">
        <v>12.7</v>
      </c>
      <c r="C166" s="79" t="s">
        <v>23</v>
      </c>
      <c r="D166" s="64" t="s">
        <v>26</v>
      </c>
      <c r="E166" s="39">
        <v>6.5000000000000002E-2</v>
      </c>
      <c r="F166" s="126" t="s">
        <v>689</v>
      </c>
      <c r="G166" s="28" t="s">
        <v>2037</v>
      </c>
      <c r="H166" s="28" t="s">
        <v>51</v>
      </c>
      <c r="I166" s="125" t="s">
        <v>2280</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4">
      <c r="A167" s="76">
        <v>2008</v>
      </c>
      <c r="B167" s="78">
        <v>12.8</v>
      </c>
      <c r="C167" s="79" t="s">
        <v>23</v>
      </c>
      <c r="D167" s="64" t="s">
        <v>28</v>
      </c>
      <c r="E167" s="38">
        <v>0.09</v>
      </c>
      <c r="F167" s="126" t="s">
        <v>52</v>
      </c>
      <c r="G167" s="28" t="s">
        <v>690</v>
      </c>
      <c r="H167" s="28" t="s">
        <v>53</v>
      </c>
      <c r="I167" s="125" t="s">
        <v>2281</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4">
      <c r="A168" s="76">
        <v>2008</v>
      </c>
      <c r="B168" s="30">
        <v>27.2</v>
      </c>
      <c r="C168" s="30" t="s">
        <v>22</v>
      </c>
      <c r="D168" s="64" t="s">
        <v>25</v>
      </c>
      <c r="E168" s="38">
        <v>0.18</v>
      </c>
      <c r="F168" s="126" t="s">
        <v>54</v>
      </c>
      <c r="G168" s="28" t="s">
        <v>691</v>
      </c>
      <c r="H168" s="28" t="s">
        <v>55</v>
      </c>
      <c r="I168" s="125" t="s">
        <v>2282</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4">
      <c r="A169" s="76">
        <v>2008</v>
      </c>
      <c r="B169" s="30">
        <v>27.3</v>
      </c>
      <c r="C169" s="30" t="s">
        <v>22</v>
      </c>
      <c r="D169" s="64" t="s">
        <v>25</v>
      </c>
      <c r="E169" s="39">
        <v>6.5000000000000002E-2</v>
      </c>
      <c r="F169" s="126" t="s">
        <v>56</v>
      </c>
      <c r="G169" s="28" t="s">
        <v>692</v>
      </c>
      <c r="H169" s="28" t="s">
        <v>57</v>
      </c>
      <c r="I169" s="125" t="s">
        <v>2283</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4">
      <c r="A170" s="76">
        <v>2008</v>
      </c>
      <c r="B170" s="30">
        <v>27.4</v>
      </c>
      <c r="C170" s="30" t="s">
        <v>22</v>
      </c>
      <c r="D170" s="64" t="s">
        <v>405</v>
      </c>
      <c r="E170" s="38">
        <v>0.18</v>
      </c>
      <c r="F170" s="126" t="s">
        <v>58</v>
      </c>
      <c r="G170" s="28" t="s">
        <v>693</v>
      </c>
      <c r="H170" s="28" t="s">
        <v>59</v>
      </c>
      <c r="I170" s="125" t="s">
        <v>2284</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4">
      <c r="A171" s="76">
        <v>2008</v>
      </c>
      <c r="B171" s="30">
        <v>27.5</v>
      </c>
      <c r="C171" s="30" t="s">
        <v>22</v>
      </c>
      <c r="D171" s="64" t="s">
        <v>25</v>
      </c>
      <c r="E171" s="38">
        <v>0.09</v>
      </c>
      <c r="F171" s="126" t="s">
        <v>60</v>
      </c>
      <c r="G171" s="28" t="s">
        <v>694</v>
      </c>
      <c r="H171" s="28" t="s">
        <v>61</v>
      </c>
      <c r="I171" s="125" t="s">
        <v>2285</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4">
      <c r="A172" s="76">
        <v>2008</v>
      </c>
      <c r="B172" s="30">
        <v>27.6</v>
      </c>
      <c r="C172" s="30" t="s">
        <v>22</v>
      </c>
      <c r="D172" s="64" t="s">
        <v>30</v>
      </c>
      <c r="E172" s="38">
        <v>0.18</v>
      </c>
      <c r="F172" s="126" t="s">
        <v>62</v>
      </c>
      <c r="G172" s="28" t="s">
        <v>695</v>
      </c>
      <c r="H172" s="28" t="s">
        <v>696</v>
      </c>
      <c r="I172" s="125" t="s">
        <v>2286</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4">
      <c r="A173" s="76">
        <v>2008</v>
      </c>
      <c r="B173" s="30">
        <v>27.7</v>
      </c>
      <c r="C173" s="30" t="s">
        <v>22</v>
      </c>
      <c r="D173" s="64" t="s">
        <v>30</v>
      </c>
      <c r="E173" s="39">
        <v>6.5000000000000002E-2</v>
      </c>
      <c r="F173" s="126" t="s">
        <v>63</v>
      </c>
      <c r="G173" s="28" t="s">
        <v>697</v>
      </c>
      <c r="H173" s="28" t="s">
        <v>64</v>
      </c>
      <c r="I173" s="125" t="s">
        <v>2287</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4">
      <c r="A174" s="76">
        <v>2008</v>
      </c>
      <c r="B174" s="30">
        <v>27.8</v>
      </c>
      <c r="C174" s="30" t="s">
        <v>22</v>
      </c>
      <c r="D174" s="64" t="s">
        <v>30</v>
      </c>
      <c r="E174" s="39">
        <v>4.4999999999999998E-2</v>
      </c>
      <c r="F174" s="126" t="s">
        <v>65</v>
      </c>
      <c r="G174" s="28" t="s">
        <v>698</v>
      </c>
      <c r="H174" s="28" t="s">
        <v>66</v>
      </c>
      <c r="I174" s="125" t="s">
        <v>2288</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4">
      <c r="A175" s="76">
        <v>2008</v>
      </c>
      <c r="B175" s="30">
        <v>30.1</v>
      </c>
      <c r="C175" s="30" t="s">
        <v>23</v>
      </c>
      <c r="D175" s="64" t="s">
        <v>26</v>
      </c>
      <c r="E175" s="38">
        <v>0.18</v>
      </c>
      <c r="F175" s="126" t="s">
        <v>67</v>
      </c>
      <c r="G175" s="28" t="s">
        <v>699</v>
      </c>
      <c r="H175" s="28" t="s">
        <v>700</v>
      </c>
      <c r="I175" s="125" t="s">
        <v>2289</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4">
      <c r="A176" s="76">
        <v>2008</v>
      </c>
      <c r="B176" s="30">
        <v>30.2</v>
      </c>
      <c r="C176" s="30" t="s">
        <v>23</v>
      </c>
      <c r="D176" s="64" t="s">
        <v>592</v>
      </c>
      <c r="E176" s="38">
        <v>0.13</v>
      </c>
      <c r="F176" s="126" t="s">
        <v>68</v>
      </c>
      <c r="G176" s="28" t="s">
        <v>701</v>
      </c>
      <c r="H176" s="28" t="s">
        <v>69</v>
      </c>
      <c r="I176" s="125" t="s">
        <v>2290</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4">
      <c r="A177" s="76">
        <v>2008</v>
      </c>
      <c r="B177" s="30">
        <v>30.3</v>
      </c>
      <c r="C177" s="30" t="s">
        <v>23</v>
      </c>
      <c r="D177" s="64" t="s">
        <v>592</v>
      </c>
      <c r="E177" s="38">
        <v>0.09</v>
      </c>
      <c r="F177" s="126" t="s">
        <v>70</v>
      </c>
      <c r="G177" s="28" t="s">
        <v>497</v>
      </c>
      <c r="H177" s="28" t="s">
        <v>71</v>
      </c>
      <c r="I177" s="125" t="s">
        <v>2291</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4">
      <c r="A178" s="76">
        <v>2008</v>
      </c>
      <c r="B178" s="30">
        <v>30.4</v>
      </c>
      <c r="C178" s="30" t="s">
        <v>23</v>
      </c>
      <c r="D178" s="64" t="s">
        <v>26</v>
      </c>
      <c r="E178" s="39">
        <v>6.5000000000000002E-2</v>
      </c>
      <c r="F178" s="126" t="s">
        <v>72</v>
      </c>
      <c r="G178" s="28" t="s">
        <v>498</v>
      </c>
      <c r="H178" s="28" t="s">
        <v>73</v>
      </c>
      <c r="I178" s="125" t="s">
        <v>2292</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4">
      <c r="A179" s="76">
        <v>2008</v>
      </c>
      <c r="B179" s="30">
        <v>30.7</v>
      </c>
      <c r="C179" s="30" t="s">
        <v>23</v>
      </c>
      <c r="D179" s="64" t="s">
        <v>29</v>
      </c>
      <c r="E179" s="38">
        <v>0.09</v>
      </c>
      <c r="F179" s="126" t="s">
        <v>74</v>
      </c>
      <c r="G179" s="28" t="s">
        <v>2038</v>
      </c>
      <c r="H179" s="28" t="s">
        <v>75</v>
      </c>
      <c r="I179" s="125" t="s">
        <v>2293</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4">
      <c r="A180" s="76">
        <v>2008</v>
      </c>
      <c r="B180" s="30">
        <v>30.8</v>
      </c>
      <c r="C180" s="30" t="s">
        <v>23</v>
      </c>
      <c r="D180" s="64" t="s">
        <v>27</v>
      </c>
      <c r="E180" s="38">
        <v>0.18</v>
      </c>
      <c r="F180" s="126" t="s">
        <v>76</v>
      </c>
      <c r="G180" s="28" t="s">
        <v>499</v>
      </c>
      <c r="H180" s="28" t="s">
        <v>77</v>
      </c>
      <c r="I180" s="125" t="s">
        <v>2294</v>
      </c>
      <c r="J180" s="148" t="str">
        <f t="shared" si="30"/>
        <v>https://doi.org/10.1109/ISSCC.2008.4523303</v>
      </c>
      <c r="K180" s="28" t="s">
        <v>2716</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4">
      <c r="A181" s="59">
        <v>2009</v>
      </c>
      <c r="B181" s="30">
        <v>4.2</v>
      </c>
      <c r="C181" s="30" t="s">
        <v>23</v>
      </c>
      <c r="D181" s="64" t="s">
        <v>592</v>
      </c>
      <c r="E181" s="39">
        <v>4.4999999999999998E-2</v>
      </c>
      <c r="F181" s="28" t="s">
        <v>328</v>
      </c>
      <c r="G181" s="28" t="s">
        <v>500</v>
      </c>
      <c r="H181" s="28" t="s">
        <v>329</v>
      </c>
      <c r="I181" s="125" t="s">
        <v>2295</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4">
      <c r="A182" s="64">
        <v>2009</v>
      </c>
      <c r="B182" s="30">
        <v>4.3</v>
      </c>
      <c r="C182" s="30" t="s">
        <v>23</v>
      </c>
      <c r="D182" s="64" t="s">
        <v>762</v>
      </c>
      <c r="E182" s="39">
        <v>0.18</v>
      </c>
      <c r="F182" s="126" t="s">
        <v>326</v>
      </c>
      <c r="G182" s="28" t="s">
        <v>713</v>
      </c>
      <c r="H182" s="28" t="s">
        <v>327</v>
      </c>
      <c r="I182" s="125" t="s">
        <v>2296</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4">
      <c r="A183" s="64">
        <v>2009</v>
      </c>
      <c r="B183" s="30">
        <v>4.4000000000000004</v>
      </c>
      <c r="C183" s="30" t="s">
        <v>23</v>
      </c>
      <c r="D183" s="64" t="s">
        <v>352</v>
      </c>
      <c r="E183" s="39">
        <v>6.5000000000000002E-2</v>
      </c>
      <c r="F183" s="28" t="s">
        <v>330</v>
      </c>
      <c r="G183" s="28" t="s">
        <v>714</v>
      </c>
      <c r="H183" s="28" t="s">
        <v>331</v>
      </c>
      <c r="I183" s="125" t="s">
        <v>2297</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4">
      <c r="A184" s="64">
        <v>2009</v>
      </c>
      <c r="B184" s="30">
        <v>4.5</v>
      </c>
      <c r="C184" s="30" t="s">
        <v>23</v>
      </c>
      <c r="D184" s="64" t="s">
        <v>592</v>
      </c>
      <c r="E184" s="39">
        <v>0.13</v>
      </c>
      <c r="F184" s="28" t="s">
        <v>332</v>
      </c>
      <c r="G184" s="28" t="s">
        <v>715</v>
      </c>
      <c r="H184" s="28" t="s">
        <v>333</v>
      </c>
      <c r="I184" s="125" t="s">
        <v>2298</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4">
      <c r="A185" s="64">
        <v>2009</v>
      </c>
      <c r="B185" s="30">
        <v>4.5999999999999996</v>
      </c>
      <c r="C185" s="30" t="s">
        <v>23</v>
      </c>
      <c r="D185" s="64" t="s">
        <v>26</v>
      </c>
      <c r="E185" s="39">
        <v>0.09</v>
      </c>
      <c r="F185" s="28" t="s">
        <v>334</v>
      </c>
      <c r="G185" s="28" t="s">
        <v>716</v>
      </c>
      <c r="H185" s="28" t="s">
        <v>335</v>
      </c>
      <c r="I185" s="125" t="s">
        <v>2299</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4">
      <c r="A186" s="64">
        <v>2009</v>
      </c>
      <c r="B186" s="30">
        <v>4.7</v>
      </c>
      <c r="C186" s="30" t="s">
        <v>23</v>
      </c>
      <c r="D186" s="64" t="s">
        <v>26</v>
      </c>
      <c r="E186" s="39">
        <v>0.18</v>
      </c>
      <c r="F186" s="28" t="s">
        <v>336</v>
      </c>
      <c r="G186" s="28" t="s">
        <v>717</v>
      </c>
      <c r="H186" s="28" t="s">
        <v>351</v>
      </c>
      <c r="I186" s="125" t="s">
        <v>2300</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4">
      <c r="A187" s="64">
        <v>2009</v>
      </c>
      <c r="B187" s="30">
        <v>9.1</v>
      </c>
      <c r="C187" s="30" t="s">
        <v>23</v>
      </c>
      <c r="D187" s="64" t="s">
        <v>26</v>
      </c>
      <c r="E187" s="38">
        <v>0.09</v>
      </c>
      <c r="F187" s="28" t="s">
        <v>337</v>
      </c>
      <c r="G187" s="28" t="s">
        <v>718</v>
      </c>
      <c r="H187" s="28" t="s">
        <v>343</v>
      </c>
      <c r="I187" s="125" t="s">
        <v>2301</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4">
      <c r="A188" s="64">
        <v>2009</v>
      </c>
      <c r="B188" s="30">
        <v>9.1999999999999993</v>
      </c>
      <c r="C188" s="30" t="s">
        <v>23</v>
      </c>
      <c r="D188" s="64" t="s">
        <v>26</v>
      </c>
      <c r="E188" s="39">
        <v>0.18</v>
      </c>
      <c r="F188" s="28" t="s">
        <v>338</v>
      </c>
      <c r="G188" s="28" t="s">
        <v>719</v>
      </c>
      <c r="H188" s="28" t="s">
        <v>344</v>
      </c>
      <c r="I188" s="125" t="s">
        <v>2302</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4">
      <c r="A189" s="64">
        <v>2009</v>
      </c>
      <c r="B189" s="30">
        <v>9.3000000000000007</v>
      </c>
      <c r="C189" s="30" t="s">
        <v>23</v>
      </c>
      <c r="D189" s="64" t="s">
        <v>678</v>
      </c>
      <c r="E189" s="39">
        <v>0.09</v>
      </c>
      <c r="F189" s="28" t="s">
        <v>339</v>
      </c>
      <c r="G189" s="28" t="s">
        <v>720</v>
      </c>
      <c r="H189" s="28" t="s">
        <v>345</v>
      </c>
      <c r="I189" s="125" t="s">
        <v>2303</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4">
      <c r="A190" s="64">
        <v>2009</v>
      </c>
      <c r="B190" s="30">
        <v>9.4</v>
      </c>
      <c r="C190" s="30" t="s">
        <v>23</v>
      </c>
      <c r="D190" s="64" t="s">
        <v>721</v>
      </c>
      <c r="E190" s="39">
        <v>0.09</v>
      </c>
      <c r="F190" s="28" t="s">
        <v>2039</v>
      </c>
      <c r="G190" s="28" t="s">
        <v>722</v>
      </c>
      <c r="H190" s="28" t="s">
        <v>346</v>
      </c>
      <c r="I190" s="125" t="s">
        <v>2807</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4">
      <c r="A191" s="64">
        <v>2009</v>
      </c>
      <c r="B191" s="30">
        <v>9.5</v>
      </c>
      <c r="C191" s="30" t="s">
        <v>22</v>
      </c>
      <c r="D191" s="64" t="s">
        <v>30</v>
      </c>
      <c r="E191" s="39">
        <v>0.13</v>
      </c>
      <c r="F191" s="28" t="s">
        <v>340</v>
      </c>
      <c r="G191" s="28" t="s">
        <v>723</v>
      </c>
      <c r="H191" s="28" t="s">
        <v>347</v>
      </c>
      <c r="I191" s="125" t="s">
        <v>2304</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4">
      <c r="A192" s="64">
        <v>2009</v>
      </c>
      <c r="B192" s="30">
        <v>9.6</v>
      </c>
      <c r="C192" s="30" t="s">
        <v>22</v>
      </c>
      <c r="D192" s="64" t="s">
        <v>30</v>
      </c>
      <c r="E192" s="39">
        <v>6.5000000000000002E-2</v>
      </c>
      <c r="F192" s="28" t="s">
        <v>2040</v>
      </c>
      <c r="G192" s="28" t="s">
        <v>724</v>
      </c>
      <c r="H192" s="28" t="s">
        <v>348</v>
      </c>
      <c r="I192" s="125" t="s">
        <v>2806</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4">
      <c r="A193" s="64">
        <v>2009</v>
      </c>
      <c r="B193" s="30">
        <v>9.6999999999999993</v>
      </c>
      <c r="C193" s="30" t="s">
        <v>22</v>
      </c>
      <c r="D193" s="64" t="s">
        <v>30</v>
      </c>
      <c r="E193" s="39">
        <v>6.5000000000000002E-2</v>
      </c>
      <c r="F193" s="28" t="s">
        <v>341</v>
      </c>
      <c r="G193" s="28" t="s">
        <v>725</v>
      </c>
      <c r="H193" s="28" t="s">
        <v>349</v>
      </c>
      <c r="I193" s="125" t="s">
        <v>2305</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4">
      <c r="A194" s="64">
        <v>2009</v>
      </c>
      <c r="B194" s="30">
        <v>9.8000000000000007</v>
      </c>
      <c r="C194" s="30" t="s">
        <v>22</v>
      </c>
      <c r="D194" s="64" t="s">
        <v>25</v>
      </c>
      <c r="E194" s="39">
        <v>0.09</v>
      </c>
      <c r="F194" s="28" t="s">
        <v>342</v>
      </c>
      <c r="G194" s="28" t="s">
        <v>726</v>
      </c>
      <c r="H194" s="28" t="s">
        <v>350</v>
      </c>
      <c r="I194" s="125" t="s">
        <v>2306</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4">
      <c r="A195" s="64">
        <v>2009</v>
      </c>
      <c r="B195" s="30">
        <v>21.7</v>
      </c>
      <c r="C195" s="30" t="s">
        <v>23</v>
      </c>
      <c r="D195" s="64" t="s">
        <v>557</v>
      </c>
      <c r="E195" s="39">
        <v>6.5000000000000002E-2</v>
      </c>
      <c r="F195" s="71" t="s">
        <v>915</v>
      </c>
      <c r="G195" s="71" t="s">
        <v>916</v>
      </c>
      <c r="H195" s="71" t="s">
        <v>917</v>
      </c>
      <c r="I195" s="125" t="s">
        <v>2307</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4">
      <c r="A196" s="59">
        <v>2010</v>
      </c>
      <c r="B196" s="30">
        <v>16.100000000000001</v>
      </c>
      <c r="C196" s="30" t="s">
        <v>23</v>
      </c>
      <c r="D196" s="64" t="s">
        <v>26</v>
      </c>
      <c r="E196" s="39" t="s">
        <v>727</v>
      </c>
      <c r="F196" s="28" t="s">
        <v>728</v>
      </c>
      <c r="G196" s="28" t="s">
        <v>729</v>
      </c>
      <c r="H196" s="28" t="s">
        <v>730</v>
      </c>
      <c r="I196" s="125" t="s">
        <v>2308</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4">
      <c r="A197" s="64">
        <v>2010</v>
      </c>
      <c r="B197" s="30">
        <v>16.2</v>
      </c>
      <c r="C197" s="30" t="s">
        <v>23</v>
      </c>
      <c r="D197" s="64" t="s">
        <v>26</v>
      </c>
      <c r="E197" s="39" t="s">
        <v>727</v>
      </c>
      <c r="F197" s="28" t="s">
        <v>731</v>
      </c>
      <c r="G197" s="28" t="s">
        <v>732</v>
      </c>
      <c r="H197" s="28" t="s">
        <v>733</v>
      </c>
      <c r="I197" s="125" t="s">
        <v>2309</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4">
      <c r="A198" s="64">
        <v>2010</v>
      </c>
      <c r="B198" s="30">
        <v>16.3</v>
      </c>
      <c r="C198" s="30" t="s">
        <v>23</v>
      </c>
      <c r="D198" s="64" t="s">
        <v>734</v>
      </c>
      <c r="E198" s="39">
        <v>0.04</v>
      </c>
      <c r="F198" s="28" t="s">
        <v>735</v>
      </c>
      <c r="G198" s="28" t="s">
        <v>736</v>
      </c>
      <c r="H198" s="28" t="s">
        <v>737</v>
      </c>
      <c r="I198" s="125" t="s">
        <v>2310</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4">
      <c r="A199" s="64">
        <v>2010</v>
      </c>
      <c r="B199" s="30">
        <v>16.399999999999999</v>
      </c>
      <c r="C199" s="30" t="s">
        <v>22</v>
      </c>
      <c r="D199" s="64" t="s">
        <v>1302</v>
      </c>
      <c r="E199" s="39">
        <v>6.5000000000000002E-2</v>
      </c>
      <c r="F199" s="28" t="s">
        <v>738</v>
      </c>
      <c r="G199" s="28" t="s">
        <v>2041</v>
      </c>
      <c r="H199" s="28" t="s">
        <v>739</v>
      </c>
      <c r="I199" s="125" t="s">
        <v>2311</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4">
      <c r="A200" s="64">
        <v>2010</v>
      </c>
      <c r="B200" s="30">
        <v>16.5</v>
      </c>
      <c r="C200" s="30" t="s">
        <v>23</v>
      </c>
      <c r="D200" s="64" t="s">
        <v>26</v>
      </c>
      <c r="E200" s="39">
        <v>0.09</v>
      </c>
      <c r="F200" s="28" t="s">
        <v>740</v>
      </c>
      <c r="G200" s="28" t="s">
        <v>2042</v>
      </c>
      <c r="H200" s="28" t="s">
        <v>741</v>
      </c>
      <c r="I200" s="125" t="s">
        <v>2312</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4">
      <c r="A201" s="64">
        <v>2010</v>
      </c>
      <c r="B201" s="30">
        <v>16.600000000000001</v>
      </c>
      <c r="C201" s="30" t="s">
        <v>23</v>
      </c>
      <c r="D201" s="64" t="s">
        <v>678</v>
      </c>
      <c r="E201" s="39">
        <v>0.18</v>
      </c>
      <c r="F201" s="28" t="s">
        <v>742</v>
      </c>
      <c r="G201" s="28" t="s">
        <v>743</v>
      </c>
      <c r="H201" s="28" t="s">
        <v>744</v>
      </c>
      <c r="I201" s="125" t="s">
        <v>2313</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4">
      <c r="A202" s="64">
        <v>2010</v>
      </c>
      <c r="B202" s="30">
        <v>21.1</v>
      </c>
      <c r="C202" s="30" t="s">
        <v>23</v>
      </c>
      <c r="D202" s="64" t="s">
        <v>745</v>
      </c>
      <c r="E202" s="39">
        <v>0.25</v>
      </c>
      <c r="F202" s="28" t="s">
        <v>746</v>
      </c>
      <c r="G202" s="28" t="s">
        <v>2043</v>
      </c>
      <c r="H202" s="28" t="s">
        <v>747</v>
      </c>
      <c r="I202" s="125" t="s">
        <v>2314</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4">
      <c r="A203" s="64">
        <v>2010</v>
      </c>
      <c r="B203" s="30">
        <v>21.2</v>
      </c>
      <c r="C203" s="30" t="s">
        <v>23</v>
      </c>
      <c r="D203" s="64" t="s">
        <v>31</v>
      </c>
      <c r="E203" s="39">
        <v>0.13</v>
      </c>
      <c r="F203" s="28" t="s">
        <v>2044</v>
      </c>
      <c r="G203" s="28" t="s">
        <v>2045</v>
      </c>
      <c r="H203" s="28" t="s">
        <v>748</v>
      </c>
      <c r="I203" s="125" t="s">
        <v>2315</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4">
      <c r="A204" s="64">
        <v>2010</v>
      </c>
      <c r="B204" s="30">
        <v>21.3</v>
      </c>
      <c r="C204" s="30" t="s">
        <v>23</v>
      </c>
      <c r="D204" s="64" t="s">
        <v>745</v>
      </c>
      <c r="E204" s="39">
        <v>6.5000000000000002E-2</v>
      </c>
      <c r="F204" s="28" t="s">
        <v>2046</v>
      </c>
      <c r="G204" s="28" t="s">
        <v>2047</v>
      </c>
      <c r="H204" s="28" t="s">
        <v>749</v>
      </c>
      <c r="I204" s="125" t="s">
        <v>2316</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4">
      <c r="A205" s="64">
        <v>2010</v>
      </c>
      <c r="B205" s="30">
        <v>21.4</v>
      </c>
      <c r="C205" s="30" t="s">
        <v>23</v>
      </c>
      <c r="D205" s="64" t="s">
        <v>31</v>
      </c>
      <c r="E205" s="39">
        <v>6.5000000000000002E-2</v>
      </c>
      <c r="F205" s="28" t="s">
        <v>750</v>
      </c>
      <c r="G205" s="28" t="s">
        <v>751</v>
      </c>
      <c r="H205" s="28" t="s">
        <v>752</v>
      </c>
      <c r="I205" s="125" t="s">
        <v>2317</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4">
      <c r="A206" s="64">
        <v>2010</v>
      </c>
      <c r="B206" s="30">
        <v>21.5</v>
      </c>
      <c r="C206" s="30" t="s">
        <v>23</v>
      </c>
      <c r="D206" s="64" t="s">
        <v>31</v>
      </c>
      <c r="E206" s="39">
        <v>6.5000000000000002E-2</v>
      </c>
      <c r="F206" s="28" t="s">
        <v>753</v>
      </c>
      <c r="G206" s="28" t="s">
        <v>754</v>
      </c>
      <c r="H206" s="28" t="s">
        <v>755</v>
      </c>
      <c r="I206" s="125" t="s">
        <v>2318</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4">
      <c r="A207" s="64">
        <v>2010</v>
      </c>
      <c r="B207" s="30">
        <v>21.6</v>
      </c>
      <c r="C207" s="30" t="s">
        <v>23</v>
      </c>
      <c r="D207" s="64" t="s">
        <v>31</v>
      </c>
      <c r="E207" s="39">
        <v>0.09</v>
      </c>
      <c r="F207" s="28" t="s">
        <v>756</v>
      </c>
      <c r="G207" s="28" t="s">
        <v>757</v>
      </c>
      <c r="H207" s="28" t="s">
        <v>758</v>
      </c>
      <c r="I207" s="125" t="s">
        <v>2319</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4">
      <c r="A208" s="64">
        <v>2010</v>
      </c>
      <c r="B208" s="30">
        <v>21.7</v>
      </c>
      <c r="C208" s="30" t="s">
        <v>23</v>
      </c>
      <c r="D208" s="64" t="s">
        <v>592</v>
      </c>
      <c r="E208" s="39">
        <v>6.5000000000000002E-2</v>
      </c>
      <c r="F208" s="28" t="s">
        <v>759</v>
      </c>
      <c r="G208" s="28" t="s">
        <v>760</v>
      </c>
      <c r="H208" s="28" t="s">
        <v>761</v>
      </c>
      <c r="I208" s="125" t="s">
        <v>2320</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4">
      <c r="A209" s="59">
        <v>2011</v>
      </c>
      <c r="B209" s="30">
        <v>10.1</v>
      </c>
      <c r="C209" s="30" t="s">
        <v>23</v>
      </c>
      <c r="D209" s="64" t="s">
        <v>592</v>
      </c>
      <c r="E209" s="39">
        <v>6.5000000000000002E-2</v>
      </c>
      <c r="F209" s="126" t="s">
        <v>835</v>
      </c>
      <c r="G209" s="128" t="s">
        <v>836</v>
      </c>
      <c r="H209" s="71" t="s">
        <v>837</v>
      </c>
      <c r="I209" s="125" t="s">
        <v>2321</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4">
      <c r="A210" s="64">
        <v>2011</v>
      </c>
      <c r="B210" s="30">
        <v>10.199999999999999</v>
      </c>
      <c r="C210" s="30" t="s">
        <v>23</v>
      </c>
      <c r="D210" s="64" t="s">
        <v>260</v>
      </c>
      <c r="E210" s="38" t="s">
        <v>727</v>
      </c>
      <c r="F210" s="126" t="s">
        <v>838</v>
      </c>
      <c r="G210" s="71" t="s">
        <v>842</v>
      </c>
      <c r="H210" s="71" t="s">
        <v>839</v>
      </c>
      <c r="I210" s="125" t="s">
        <v>2322</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4">
      <c r="A211" s="64">
        <v>2011</v>
      </c>
      <c r="B211" s="30">
        <v>10.3</v>
      </c>
      <c r="C211" s="30" t="s">
        <v>23</v>
      </c>
      <c r="D211" s="64" t="s">
        <v>260</v>
      </c>
      <c r="E211" s="39">
        <v>0.04</v>
      </c>
      <c r="F211" s="129" t="s">
        <v>840</v>
      </c>
      <c r="G211" s="71" t="s">
        <v>2048</v>
      </c>
      <c r="H211" s="71" t="s">
        <v>841</v>
      </c>
      <c r="I211" s="125" t="s">
        <v>2323</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4">
      <c r="A212" s="64">
        <v>2011</v>
      </c>
      <c r="B212" s="30">
        <v>10.4</v>
      </c>
      <c r="C212" s="30" t="s">
        <v>23</v>
      </c>
      <c r="D212" s="64" t="s">
        <v>26</v>
      </c>
      <c r="E212" s="39">
        <v>0.18</v>
      </c>
      <c r="F212" s="126" t="s">
        <v>843</v>
      </c>
      <c r="G212" s="71" t="s">
        <v>845</v>
      </c>
      <c r="H212" s="71" t="s">
        <v>844</v>
      </c>
      <c r="I212" s="125" t="s">
        <v>2324</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4">
      <c r="A213" s="64">
        <v>2011</v>
      </c>
      <c r="B213" s="30">
        <v>10.5</v>
      </c>
      <c r="C213" s="30" t="s">
        <v>23</v>
      </c>
      <c r="D213" s="64" t="s">
        <v>31</v>
      </c>
      <c r="E213" s="39">
        <v>6.5000000000000002E-2</v>
      </c>
      <c r="F213" s="126" t="s">
        <v>2049</v>
      </c>
      <c r="G213" s="71" t="s">
        <v>2050</v>
      </c>
      <c r="H213" s="71" t="s">
        <v>846</v>
      </c>
      <c r="I213" s="125" t="s">
        <v>2325</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4">
      <c r="A214" s="64">
        <v>2011</v>
      </c>
      <c r="B214" s="30">
        <v>10.6</v>
      </c>
      <c r="C214" s="30" t="s">
        <v>23</v>
      </c>
      <c r="D214" s="64" t="s">
        <v>31</v>
      </c>
      <c r="E214" s="39">
        <v>6.5000000000000002E-2</v>
      </c>
      <c r="F214" s="126" t="s">
        <v>847</v>
      </c>
      <c r="G214" s="71" t="s">
        <v>849</v>
      </c>
      <c r="H214" s="71" t="s">
        <v>848</v>
      </c>
      <c r="I214" s="125" t="s">
        <v>2326</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4">
      <c r="A215" s="64">
        <v>2011</v>
      </c>
      <c r="B215" s="30">
        <v>27.1</v>
      </c>
      <c r="C215" s="30" t="s">
        <v>22</v>
      </c>
      <c r="D215" s="64" t="s">
        <v>30</v>
      </c>
      <c r="E215" s="39">
        <v>4.4999999999999998E-2</v>
      </c>
      <c r="F215" s="126" t="s">
        <v>2090</v>
      </c>
      <c r="G215" s="71" t="s">
        <v>2051</v>
      </c>
      <c r="H215" s="71" t="s">
        <v>850</v>
      </c>
      <c r="I215" s="125" t="s">
        <v>2798</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4">
      <c r="A216" s="64">
        <v>2011</v>
      </c>
      <c r="B216" s="30">
        <v>27.2</v>
      </c>
      <c r="C216" s="30" t="s">
        <v>22</v>
      </c>
      <c r="D216" s="64" t="s">
        <v>30</v>
      </c>
      <c r="E216" s="39">
        <v>0.09</v>
      </c>
      <c r="F216" s="126" t="s">
        <v>2091</v>
      </c>
      <c r="G216" s="71" t="s">
        <v>2052</v>
      </c>
      <c r="H216" s="71" t="s">
        <v>851</v>
      </c>
      <c r="I216" s="125" t="s">
        <v>2327</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4">
      <c r="A217" s="64">
        <v>2011</v>
      </c>
      <c r="B217" s="30">
        <v>27.3</v>
      </c>
      <c r="C217" s="30" t="s">
        <v>22</v>
      </c>
      <c r="D217" s="64" t="s">
        <v>25</v>
      </c>
      <c r="E217" s="39">
        <v>0.18</v>
      </c>
      <c r="F217" s="126" t="s">
        <v>2092</v>
      </c>
      <c r="G217" s="71" t="s">
        <v>853</v>
      </c>
      <c r="H217" s="71" t="s">
        <v>852</v>
      </c>
      <c r="I217" s="125" t="s">
        <v>2328</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4">
      <c r="A218" s="64">
        <v>2011</v>
      </c>
      <c r="B218" s="30">
        <v>27.4</v>
      </c>
      <c r="C218" s="30" t="s">
        <v>22</v>
      </c>
      <c r="D218" s="64" t="s">
        <v>25</v>
      </c>
      <c r="E218" s="39">
        <v>0.13</v>
      </c>
      <c r="F218" s="126" t="s">
        <v>854</v>
      </c>
      <c r="G218" s="71" t="s">
        <v>855</v>
      </c>
      <c r="H218" s="71" t="s">
        <v>856</v>
      </c>
      <c r="I218" s="125" t="s">
        <v>2329</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4">
      <c r="A219" s="64">
        <v>2011</v>
      </c>
      <c r="B219" s="30">
        <v>27.5</v>
      </c>
      <c r="C219" s="30" t="s">
        <v>22</v>
      </c>
      <c r="D219" s="64" t="s">
        <v>25</v>
      </c>
      <c r="E219" s="39">
        <v>0.18</v>
      </c>
      <c r="F219" s="126" t="s">
        <v>857</v>
      </c>
      <c r="G219" s="71" t="s">
        <v>859</v>
      </c>
      <c r="H219" s="71" t="s">
        <v>858</v>
      </c>
      <c r="I219" s="125" t="s">
        <v>2330</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4">
      <c r="A220" s="59">
        <v>2012</v>
      </c>
      <c r="B220" s="30">
        <v>8.1</v>
      </c>
      <c r="C220" s="61" t="s">
        <v>22</v>
      </c>
      <c r="D220" s="61" t="s">
        <v>1955</v>
      </c>
      <c r="E220" s="39">
        <v>0.04</v>
      </c>
      <c r="F220" s="81" t="s">
        <v>2053</v>
      </c>
      <c r="G220" s="81" t="s">
        <v>2054</v>
      </c>
      <c r="H220" s="28" t="s">
        <v>941</v>
      </c>
      <c r="I220" s="125" t="s">
        <v>2331</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4">
      <c r="A221" s="64">
        <v>2012</v>
      </c>
      <c r="B221" s="30">
        <v>8.1999999999999993</v>
      </c>
      <c r="C221" s="61" t="s">
        <v>22</v>
      </c>
      <c r="D221" s="61" t="s">
        <v>1955</v>
      </c>
      <c r="E221" s="39">
        <v>6.5000000000000002E-2</v>
      </c>
      <c r="F221" s="81" t="s">
        <v>2055</v>
      </c>
      <c r="G221" s="81" t="s">
        <v>2056</v>
      </c>
      <c r="H221" s="28" t="s">
        <v>942</v>
      </c>
      <c r="I221" s="125" t="s">
        <v>2332</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4">
      <c r="A222" s="64">
        <v>2012</v>
      </c>
      <c r="B222" s="30">
        <v>8.3000000000000007</v>
      </c>
      <c r="C222" s="61" t="s">
        <v>22</v>
      </c>
      <c r="D222" s="61" t="s">
        <v>1955</v>
      </c>
      <c r="E222" s="39">
        <v>6.5000000000000002E-2</v>
      </c>
      <c r="F222" s="81" t="s">
        <v>2057</v>
      </c>
      <c r="G222" s="81" t="s">
        <v>2058</v>
      </c>
      <c r="H222" s="28" t="s">
        <v>943</v>
      </c>
      <c r="I222" s="125" t="s">
        <v>2797</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4">
      <c r="A223" s="64">
        <v>2012</v>
      </c>
      <c r="B223" s="30">
        <v>8.4</v>
      </c>
      <c r="C223" s="61" t="s">
        <v>22</v>
      </c>
      <c r="D223" s="61" t="s">
        <v>30</v>
      </c>
      <c r="E223" s="39">
        <v>0.09</v>
      </c>
      <c r="F223" s="81" t="s">
        <v>931</v>
      </c>
      <c r="G223" s="81" t="s">
        <v>2059</v>
      </c>
      <c r="H223" s="28" t="s">
        <v>944</v>
      </c>
      <c r="I223" s="125" t="s">
        <v>2333</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4">
      <c r="A224" s="64">
        <v>2012</v>
      </c>
      <c r="B224" s="30">
        <v>8.5</v>
      </c>
      <c r="C224" s="61" t="s">
        <v>22</v>
      </c>
      <c r="D224" s="61" t="s">
        <v>30</v>
      </c>
      <c r="E224" s="39">
        <v>0.09</v>
      </c>
      <c r="F224" s="81" t="s">
        <v>2060</v>
      </c>
      <c r="G224" s="81" t="s">
        <v>2061</v>
      </c>
      <c r="H224" s="28" t="s">
        <v>945</v>
      </c>
      <c r="I224" s="125" t="s">
        <v>2334</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4">
      <c r="A225" s="64">
        <v>2012</v>
      </c>
      <c r="B225" s="30">
        <v>8.6</v>
      </c>
      <c r="C225" s="61" t="s">
        <v>22</v>
      </c>
      <c r="D225" s="61" t="s">
        <v>30</v>
      </c>
      <c r="E225" s="39">
        <v>0.09</v>
      </c>
      <c r="F225" s="81" t="s">
        <v>2062</v>
      </c>
      <c r="G225" s="81" t="s">
        <v>2063</v>
      </c>
      <c r="H225" s="28" t="s">
        <v>947</v>
      </c>
      <c r="I225" s="125" t="s">
        <v>2335</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4">
      <c r="A226" s="64">
        <v>2012</v>
      </c>
      <c r="B226" s="30">
        <v>8.6999999999999993</v>
      </c>
      <c r="C226" s="61" t="s">
        <v>22</v>
      </c>
      <c r="D226" s="61" t="s">
        <v>30</v>
      </c>
      <c r="E226" s="39">
        <v>4.4999999999999998E-2</v>
      </c>
      <c r="F226" s="81" t="s">
        <v>933</v>
      </c>
      <c r="G226" s="81" t="s">
        <v>934</v>
      </c>
      <c r="H226" s="28" t="s">
        <v>946</v>
      </c>
      <c r="I226" s="125" t="s">
        <v>2336</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4">
      <c r="A227" s="64">
        <v>2012</v>
      </c>
      <c r="B227" s="30">
        <v>19.3</v>
      </c>
      <c r="C227" s="30" t="s">
        <v>23</v>
      </c>
      <c r="D227" s="64" t="s">
        <v>557</v>
      </c>
      <c r="E227" s="38">
        <v>0.04</v>
      </c>
      <c r="F227" s="126" t="s">
        <v>939</v>
      </c>
      <c r="G227" s="130" t="s">
        <v>1413</v>
      </c>
      <c r="H227" s="63" t="s">
        <v>940</v>
      </c>
      <c r="I227" s="125" t="s">
        <v>2337</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4">
      <c r="A228" s="64">
        <v>2012</v>
      </c>
      <c r="B228" s="30">
        <v>27.1</v>
      </c>
      <c r="C228" s="61" t="s">
        <v>23</v>
      </c>
      <c r="D228" s="61" t="s">
        <v>26</v>
      </c>
      <c r="E228" s="39">
        <v>0.18</v>
      </c>
      <c r="F228" s="81" t="s">
        <v>918</v>
      </c>
      <c r="G228" s="81" t="s">
        <v>919</v>
      </c>
      <c r="H228" s="28" t="s">
        <v>948</v>
      </c>
      <c r="I228" s="125" t="s">
        <v>2338</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4">
      <c r="A229" s="64">
        <v>2012</v>
      </c>
      <c r="B229" s="30">
        <v>27.3</v>
      </c>
      <c r="C229" s="61" t="s">
        <v>23</v>
      </c>
      <c r="D229" s="61" t="s">
        <v>26</v>
      </c>
      <c r="E229" s="39">
        <v>6.5000000000000002E-2</v>
      </c>
      <c r="F229" s="81" t="s">
        <v>922</v>
      </c>
      <c r="G229" s="81" t="s">
        <v>923</v>
      </c>
      <c r="H229" s="28" t="s">
        <v>949</v>
      </c>
      <c r="I229" s="125" t="s">
        <v>2339</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4">
      <c r="A230" s="64">
        <v>2012</v>
      </c>
      <c r="B230" s="30">
        <v>27.5</v>
      </c>
      <c r="C230" s="61" t="s">
        <v>23</v>
      </c>
      <c r="D230" s="61" t="s">
        <v>26</v>
      </c>
      <c r="E230" s="39">
        <v>0.04</v>
      </c>
      <c r="F230" s="81" t="s">
        <v>920</v>
      </c>
      <c r="G230" s="81" t="s">
        <v>921</v>
      </c>
      <c r="H230" s="28" t="s">
        <v>950</v>
      </c>
      <c r="I230" s="125" t="s">
        <v>2340</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4">
      <c r="A231" s="64">
        <v>2012</v>
      </c>
      <c r="B231" s="30">
        <v>27.6</v>
      </c>
      <c r="C231" s="61" t="s">
        <v>22</v>
      </c>
      <c r="D231" s="61" t="s">
        <v>31</v>
      </c>
      <c r="E231" s="39">
        <v>6.5000000000000002E-2</v>
      </c>
      <c r="F231" s="81" t="s">
        <v>929</v>
      </c>
      <c r="G231" s="81" t="s">
        <v>930</v>
      </c>
      <c r="H231" s="28" t="s">
        <v>951</v>
      </c>
      <c r="I231" s="125" t="s">
        <v>2341</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4">
      <c r="A232" s="64">
        <v>2012</v>
      </c>
      <c r="B232" s="30">
        <v>27.7</v>
      </c>
      <c r="C232" s="61" t="s">
        <v>23</v>
      </c>
      <c r="D232" s="61" t="s">
        <v>31</v>
      </c>
      <c r="E232" s="30">
        <v>0.04</v>
      </c>
      <c r="F232" s="81" t="s">
        <v>926</v>
      </c>
      <c r="G232" s="81" t="s">
        <v>927</v>
      </c>
      <c r="H232" s="28" t="s">
        <v>952</v>
      </c>
      <c r="I232" s="125" t="s">
        <v>2342</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4">
      <c r="A233" s="64">
        <v>2012</v>
      </c>
      <c r="B233" s="30">
        <v>27.8</v>
      </c>
      <c r="C233" s="61" t="s">
        <v>23</v>
      </c>
      <c r="D233" s="61" t="s">
        <v>31</v>
      </c>
      <c r="E233" s="30">
        <v>0.09</v>
      </c>
      <c r="F233" s="81" t="s">
        <v>924</v>
      </c>
      <c r="G233" s="81" t="s">
        <v>925</v>
      </c>
      <c r="H233" s="28" t="s">
        <v>953</v>
      </c>
      <c r="I233" s="125" t="s">
        <v>2343</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4">
      <c r="A234" s="64">
        <v>2012</v>
      </c>
      <c r="B234" s="30">
        <v>27.9</v>
      </c>
      <c r="C234" s="61" t="s">
        <v>23</v>
      </c>
      <c r="D234" s="61" t="s">
        <v>26</v>
      </c>
      <c r="E234" s="39">
        <v>0.13</v>
      </c>
      <c r="F234" s="81" t="s">
        <v>2799</v>
      </c>
      <c r="G234" s="81" t="s">
        <v>1035</v>
      </c>
      <c r="H234" s="81" t="s">
        <v>1036</v>
      </c>
      <c r="I234" s="145" t="s">
        <v>2800</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4">
      <c r="A235" s="82">
        <v>2013</v>
      </c>
      <c r="B235" s="58">
        <v>2.4</v>
      </c>
      <c r="C235" s="56" t="s">
        <v>23</v>
      </c>
      <c r="D235" s="115" t="s">
        <v>557</v>
      </c>
      <c r="E235" s="84">
        <v>0.04</v>
      </c>
      <c r="F235" s="114" t="s">
        <v>1037</v>
      </c>
      <c r="G235" s="131" t="s">
        <v>1038</v>
      </c>
      <c r="H235" s="66" t="s">
        <v>1039</v>
      </c>
      <c r="I235" s="142" t="s">
        <v>2344</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4">
      <c r="A236" s="83">
        <v>2013</v>
      </c>
      <c r="B236" s="90">
        <v>15.1</v>
      </c>
      <c r="C236" s="91" t="s">
        <v>22</v>
      </c>
      <c r="D236" s="8" t="s">
        <v>30</v>
      </c>
      <c r="E236" s="92">
        <v>2.8000000000000001E-2</v>
      </c>
      <c r="F236" s="131" t="s">
        <v>2064</v>
      </c>
      <c r="G236" s="131" t="s">
        <v>2065</v>
      </c>
      <c r="H236" s="85" t="s">
        <v>1020</v>
      </c>
      <c r="I236" s="146" t="s">
        <v>2801</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4">
      <c r="A237" s="83">
        <v>2013</v>
      </c>
      <c r="B237" s="90">
        <v>15.2</v>
      </c>
      <c r="C237" s="91" t="s">
        <v>23</v>
      </c>
      <c r="D237" s="8" t="s">
        <v>31</v>
      </c>
      <c r="E237" s="92">
        <v>6.5000000000000002E-2</v>
      </c>
      <c r="F237" s="131" t="s">
        <v>1012</v>
      </c>
      <c r="G237" s="131" t="s">
        <v>2717</v>
      </c>
      <c r="H237" s="85" t="s">
        <v>953</v>
      </c>
      <c r="I237" s="146" t="s">
        <v>2345</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4">
      <c r="A238" s="83">
        <v>2013</v>
      </c>
      <c r="B238" s="90">
        <v>15.3</v>
      </c>
      <c r="C238" s="91" t="s">
        <v>23</v>
      </c>
      <c r="D238" s="8" t="s">
        <v>31</v>
      </c>
      <c r="E238" s="92">
        <v>0.09</v>
      </c>
      <c r="F238" s="131" t="s">
        <v>1017</v>
      </c>
      <c r="G238" s="131" t="s">
        <v>1018</v>
      </c>
      <c r="H238" s="85" t="s">
        <v>1021</v>
      </c>
      <c r="I238" s="146" t="s">
        <v>2346</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4">
      <c r="A239" s="83">
        <v>2013</v>
      </c>
      <c r="B239" s="93">
        <v>15.4</v>
      </c>
      <c r="C239" s="91" t="s">
        <v>22</v>
      </c>
      <c r="D239" s="8" t="s">
        <v>1527</v>
      </c>
      <c r="E239" s="92">
        <v>0.16</v>
      </c>
      <c r="F239" s="131" t="s">
        <v>2066</v>
      </c>
      <c r="G239" s="131" t="s">
        <v>2067</v>
      </c>
      <c r="H239" s="85" t="s">
        <v>1022</v>
      </c>
      <c r="I239" s="146" t="s">
        <v>2802</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4">
      <c r="A240" s="83">
        <v>2013</v>
      </c>
      <c r="B240" s="93">
        <v>15.5</v>
      </c>
      <c r="C240" s="91" t="s">
        <v>22</v>
      </c>
      <c r="D240" s="8" t="s">
        <v>1527</v>
      </c>
      <c r="E240" s="92">
        <v>0.16</v>
      </c>
      <c r="F240" s="131" t="s">
        <v>2803</v>
      </c>
      <c r="G240" s="131" t="s">
        <v>2805</v>
      </c>
      <c r="H240" s="85" t="s">
        <v>1023</v>
      </c>
      <c r="I240" s="150" t="s">
        <v>2804</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4">
      <c r="A241" s="83">
        <v>2013</v>
      </c>
      <c r="B241" s="90">
        <v>15.7</v>
      </c>
      <c r="C241" s="91" t="s">
        <v>23</v>
      </c>
      <c r="D241" s="8" t="s">
        <v>31</v>
      </c>
      <c r="E241" s="92">
        <v>0.09</v>
      </c>
      <c r="F241" s="131" t="s">
        <v>1009</v>
      </c>
      <c r="G241" s="131" t="s">
        <v>1010</v>
      </c>
      <c r="H241" s="85" t="s">
        <v>1024</v>
      </c>
      <c r="I241" s="146" t="s">
        <v>2796</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4">
      <c r="A242" s="83">
        <v>2013</v>
      </c>
      <c r="B242" s="90">
        <v>15.8</v>
      </c>
      <c r="C242" s="91" t="s">
        <v>23</v>
      </c>
      <c r="D242" s="8" t="s">
        <v>26</v>
      </c>
      <c r="E242" s="92">
        <v>0.18</v>
      </c>
      <c r="F242" s="131" t="s">
        <v>1002</v>
      </c>
      <c r="G242" s="131" t="s">
        <v>1041</v>
      </c>
      <c r="H242" s="85" t="s">
        <v>1025</v>
      </c>
      <c r="I242" s="146" t="s">
        <v>2347</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4">
      <c r="A243" s="83">
        <v>2013</v>
      </c>
      <c r="B243" s="58">
        <v>16.3</v>
      </c>
      <c r="C243" s="58" t="s">
        <v>23</v>
      </c>
      <c r="D243" s="115" t="s">
        <v>31</v>
      </c>
      <c r="E243" s="84">
        <v>0.18</v>
      </c>
      <c r="F243" s="114" t="s">
        <v>2794</v>
      </c>
      <c r="G243" s="131" t="s">
        <v>1026</v>
      </c>
      <c r="H243" s="96" t="s">
        <v>1027</v>
      </c>
      <c r="I243" s="140" t="s">
        <v>2795</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4">
      <c r="A244" s="83">
        <v>2013</v>
      </c>
      <c r="B244" s="93">
        <v>26.1</v>
      </c>
      <c r="C244" s="91" t="s">
        <v>23</v>
      </c>
      <c r="D244" s="8" t="s">
        <v>557</v>
      </c>
      <c r="E244" s="92">
        <v>0.04</v>
      </c>
      <c r="F244" s="131" t="s">
        <v>1001</v>
      </c>
      <c r="G244" s="131" t="s">
        <v>2068</v>
      </c>
      <c r="H244" s="85" t="s">
        <v>1028</v>
      </c>
      <c r="I244" s="146" t="s">
        <v>2348</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4">
      <c r="A245" s="83">
        <v>2013</v>
      </c>
      <c r="B245" s="90">
        <v>26.2</v>
      </c>
      <c r="C245" s="91" t="s">
        <v>23</v>
      </c>
      <c r="D245" s="8" t="s">
        <v>592</v>
      </c>
      <c r="E245" s="92">
        <v>6.5000000000000002E-2</v>
      </c>
      <c r="F245" s="131" t="s">
        <v>1014</v>
      </c>
      <c r="G245" s="131" t="s">
        <v>2069</v>
      </c>
      <c r="H245" s="85" t="s">
        <v>1029</v>
      </c>
      <c r="I245" s="146" t="s">
        <v>2349</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4">
      <c r="A246" s="83">
        <v>2013</v>
      </c>
      <c r="B246" s="93">
        <v>26.3</v>
      </c>
      <c r="C246" s="91" t="s">
        <v>23</v>
      </c>
      <c r="D246" s="8" t="s">
        <v>260</v>
      </c>
      <c r="E246" s="92" t="s">
        <v>1003</v>
      </c>
      <c r="F246" s="131" t="s">
        <v>1004</v>
      </c>
      <c r="G246" s="131" t="s">
        <v>1005</v>
      </c>
      <c r="H246" s="85" t="s">
        <v>1030</v>
      </c>
      <c r="I246" s="146" t="s">
        <v>2350</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4">
      <c r="A247" s="83">
        <v>2013</v>
      </c>
      <c r="B247" s="93">
        <v>26.4</v>
      </c>
      <c r="C247" s="91" t="s">
        <v>23</v>
      </c>
      <c r="D247" s="8" t="s">
        <v>31</v>
      </c>
      <c r="E247" s="92">
        <v>3.2000000000000001E-2</v>
      </c>
      <c r="F247" s="131" t="s">
        <v>1006</v>
      </c>
      <c r="G247" s="131" t="s">
        <v>2070</v>
      </c>
      <c r="H247" s="85" t="s">
        <v>1031</v>
      </c>
      <c r="I247" s="146" t="s">
        <v>2351</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4">
      <c r="A248" s="83">
        <v>2013</v>
      </c>
      <c r="B248" s="90">
        <v>26.5</v>
      </c>
      <c r="C248" s="91" t="s">
        <v>23</v>
      </c>
      <c r="D248" s="8" t="s">
        <v>592</v>
      </c>
      <c r="E248" s="92">
        <v>4.4999999999999998E-2</v>
      </c>
      <c r="F248" s="131" t="s">
        <v>1015</v>
      </c>
      <c r="G248" s="131" t="s">
        <v>1016</v>
      </c>
      <c r="H248" s="85" t="s">
        <v>1033</v>
      </c>
      <c r="I248" s="146" t="s">
        <v>2793</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4">
      <c r="A249" s="83">
        <v>2013</v>
      </c>
      <c r="B249" s="93">
        <v>26.6</v>
      </c>
      <c r="C249" s="91" t="s">
        <v>23</v>
      </c>
      <c r="D249" s="8" t="s">
        <v>592</v>
      </c>
      <c r="E249" s="92">
        <v>6.5000000000000002E-2</v>
      </c>
      <c r="F249" s="131" t="s">
        <v>1007</v>
      </c>
      <c r="G249" s="131" t="s">
        <v>1008</v>
      </c>
      <c r="H249" s="85" t="s">
        <v>1034</v>
      </c>
      <c r="I249" s="146" t="s">
        <v>2352</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4">
      <c r="A250" s="82">
        <v>2014</v>
      </c>
      <c r="B250" s="58">
        <v>11.1</v>
      </c>
      <c r="C250" s="61" t="s">
        <v>1137</v>
      </c>
      <c r="D250" s="8" t="s">
        <v>31</v>
      </c>
      <c r="E250" s="30">
        <v>6.5000000000000002E-2</v>
      </c>
      <c r="F250" s="131" t="s">
        <v>1138</v>
      </c>
      <c r="G250" s="131" t="s">
        <v>1139</v>
      </c>
      <c r="H250" s="98" t="s">
        <v>1151</v>
      </c>
      <c r="I250" s="147" t="s">
        <v>2353</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4">
      <c r="A251" s="83">
        <v>2014</v>
      </c>
      <c r="B251" s="58">
        <v>11.2</v>
      </c>
      <c r="C251" s="61" t="s">
        <v>23</v>
      </c>
      <c r="D251" s="8" t="s">
        <v>31</v>
      </c>
      <c r="E251" s="30">
        <v>0.04</v>
      </c>
      <c r="F251" s="131" t="s">
        <v>1166</v>
      </c>
      <c r="G251" s="131" t="s">
        <v>1167</v>
      </c>
      <c r="H251" s="98" t="s">
        <v>1152</v>
      </c>
      <c r="I251" s="147" t="s">
        <v>2354</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4">
      <c r="A252" s="83">
        <v>2014</v>
      </c>
      <c r="B252" s="58">
        <v>11.3</v>
      </c>
      <c r="C252" s="61" t="s">
        <v>23</v>
      </c>
      <c r="D252" s="8" t="s">
        <v>31</v>
      </c>
      <c r="E252" s="30">
        <v>0.18</v>
      </c>
      <c r="F252" s="131" t="s">
        <v>1136</v>
      </c>
      <c r="G252" s="131" t="s">
        <v>2071</v>
      </c>
      <c r="H252" s="98" t="s">
        <v>1165</v>
      </c>
      <c r="I252" s="147" t="s">
        <v>2355</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4">
      <c r="A253" s="83">
        <v>2014</v>
      </c>
      <c r="B253" s="58">
        <v>11.4</v>
      </c>
      <c r="C253" s="61" t="s">
        <v>23</v>
      </c>
      <c r="D253" s="8" t="s">
        <v>1148</v>
      </c>
      <c r="E253" s="30">
        <v>2.8000000000000001E-2</v>
      </c>
      <c r="F253" s="131" t="s">
        <v>1134</v>
      </c>
      <c r="G253" s="131" t="s">
        <v>1135</v>
      </c>
      <c r="H253" s="98" t="s">
        <v>1164</v>
      </c>
      <c r="I253" s="147" t="s">
        <v>2356</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4">
      <c r="A254" s="83">
        <v>2014</v>
      </c>
      <c r="B254" s="58">
        <v>11.5</v>
      </c>
      <c r="C254" s="61" t="s">
        <v>23</v>
      </c>
      <c r="D254" s="8" t="s">
        <v>26</v>
      </c>
      <c r="E254" s="30">
        <v>6.5000000000000002E-2</v>
      </c>
      <c r="F254" s="131" t="s">
        <v>1128</v>
      </c>
      <c r="G254" s="131" t="s">
        <v>1150</v>
      </c>
      <c r="H254" s="85" t="s">
        <v>1153</v>
      </c>
      <c r="I254" s="146" t="s">
        <v>2357</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4">
      <c r="A255" s="83">
        <v>2014</v>
      </c>
      <c r="B255" s="58">
        <v>11.6</v>
      </c>
      <c r="C255" s="61" t="s">
        <v>23</v>
      </c>
      <c r="D255" s="8" t="s">
        <v>26</v>
      </c>
      <c r="E255" s="30">
        <v>0.13</v>
      </c>
      <c r="F255" s="131" t="s">
        <v>1131</v>
      </c>
      <c r="G255" s="131" t="s">
        <v>1132</v>
      </c>
      <c r="H255" s="98" t="s">
        <v>1159</v>
      </c>
      <c r="I255" s="147" t="s">
        <v>2358</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4">
      <c r="A256" s="83">
        <v>2014</v>
      </c>
      <c r="B256" s="58">
        <v>22.1</v>
      </c>
      <c r="C256" s="61" t="s">
        <v>23</v>
      </c>
      <c r="D256" s="8" t="s">
        <v>592</v>
      </c>
      <c r="E256" s="30">
        <v>3.2000000000000001E-2</v>
      </c>
      <c r="F256" s="131" t="s">
        <v>1143</v>
      </c>
      <c r="G256" s="131" t="s">
        <v>1144</v>
      </c>
      <c r="H256" s="98" t="s">
        <v>1161</v>
      </c>
      <c r="I256" s="147" t="s">
        <v>2359</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4">
      <c r="A257" s="83">
        <v>2014</v>
      </c>
      <c r="B257" s="58">
        <v>22.2</v>
      </c>
      <c r="C257" s="61" t="s">
        <v>23</v>
      </c>
      <c r="D257" s="8" t="s">
        <v>557</v>
      </c>
      <c r="E257" s="30">
        <v>3.2000000000000001E-2</v>
      </c>
      <c r="F257" s="131" t="s">
        <v>1124</v>
      </c>
      <c r="G257" s="131" t="s">
        <v>1125</v>
      </c>
      <c r="H257" s="98" t="s">
        <v>1154</v>
      </c>
      <c r="I257" s="147" t="s">
        <v>2360</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4">
      <c r="A258" s="83">
        <v>2014</v>
      </c>
      <c r="B258" s="58">
        <v>22.3</v>
      </c>
      <c r="C258" s="61" t="s">
        <v>23</v>
      </c>
      <c r="D258" s="8" t="s">
        <v>592</v>
      </c>
      <c r="E258" s="30">
        <v>2.8000000000000001E-2</v>
      </c>
      <c r="F258" s="131" t="s">
        <v>1412</v>
      </c>
      <c r="G258" s="131" t="s">
        <v>2072</v>
      </c>
      <c r="H258" s="98" t="s">
        <v>1163</v>
      </c>
      <c r="I258" s="147" t="s">
        <v>2361</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4">
      <c r="A259" s="83">
        <v>2014</v>
      </c>
      <c r="B259" s="58">
        <v>22.4</v>
      </c>
      <c r="C259" s="61" t="s">
        <v>23</v>
      </c>
      <c r="D259" s="8" t="s">
        <v>592</v>
      </c>
      <c r="E259" s="30">
        <v>6.5000000000000002E-2</v>
      </c>
      <c r="F259" s="131" t="s">
        <v>1141</v>
      </c>
      <c r="G259" s="131" t="s">
        <v>1142</v>
      </c>
      <c r="H259" s="98" t="s">
        <v>1155</v>
      </c>
      <c r="I259" s="147" t="s">
        <v>2362</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4">
      <c r="A260" s="83">
        <v>2014</v>
      </c>
      <c r="B260" s="58">
        <v>22.5</v>
      </c>
      <c r="C260" s="61" t="s">
        <v>23</v>
      </c>
      <c r="D260" s="8" t="s">
        <v>592</v>
      </c>
      <c r="E260" s="30">
        <v>0.04</v>
      </c>
      <c r="F260" s="131" t="s">
        <v>1145</v>
      </c>
      <c r="G260" s="131" t="s">
        <v>1146</v>
      </c>
      <c r="H260" s="98" t="s">
        <v>1162</v>
      </c>
      <c r="I260" s="147" t="s">
        <v>2363</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4">
      <c r="A261" s="83">
        <v>2014</v>
      </c>
      <c r="B261" s="58">
        <v>22.6</v>
      </c>
      <c r="C261" s="61" t="s">
        <v>23</v>
      </c>
      <c r="D261" s="8" t="s">
        <v>1147</v>
      </c>
      <c r="E261" s="30">
        <v>0.04</v>
      </c>
      <c r="F261" s="131" t="s">
        <v>1126</v>
      </c>
      <c r="G261" s="131" t="s">
        <v>1127</v>
      </c>
      <c r="H261" s="98" t="s">
        <v>1156</v>
      </c>
      <c r="I261" s="147" t="s">
        <v>2364</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4">
      <c r="A262" s="83">
        <v>2014</v>
      </c>
      <c r="B262" s="58">
        <v>29.1</v>
      </c>
      <c r="C262" s="61" t="s">
        <v>22</v>
      </c>
      <c r="D262" s="8" t="s">
        <v>30</v>
      </c>
      <c r="E262" s="30">
        <v>0.13</v>
      </c>
      <c r="F262" s="131" t="s">
        <v>2073</v>
      </c>
      <c r="G262" s="131" t="s">
        <v>1122</v>
      </c>
      <c r="H262" s="98" t="s">
        <v>1157</v>
      </c>
      <c r="I262" s="147" t="s">
        <v>2792</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4">
      <c r="A263" s="83">
        <v>2014</v>
      </c>
      <c r="B263" s="58">
        <v>29.2</v>
      </c>
      <c r="C263" s="61" t="s">
        <v>22</v>
      </c>
      <c r="D263" s="8" t="s">
        <v>30</v>
      </c>
      <c r="E263" s="30">
        <v>2.8000000000000001E-2</v>
      </c>
      <c r="F263" s="131" t="s">
        <v>1119</v>
      </c>
      <c r="G263" s="131" t="s">
        <v>1120</v>
      </c>
      <c r="H263" s="85" t="s">
        <v>1160</v>
      </c>
      <c r="I263" s="146" t="s">
        <v>2365</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4">
      <c r="A264" s="83">
        <v>2014</v>
      </c>
      <c r="B264" s="58">
        <v>29.3</v>
      </c>
      <c r="C264" s="61" t="s">
        <v>23</v>
      </c>
      <c r="D264" s="8" t="s">
        <v>26</v>
      </c>
      <c r="E264" s="30">
        <v>6.5000000000000002E-2</v>
      </c>
      <c r="F264" s="131" t="s">
        <v>1129</v>
      </c>
      <c r="G264" s="131" t="s">
        <v>1130</v>
      </c>
      <c r="H264" s="100" t="s">
        <v>1158</v>
      </c>
      <c r="I264" s="141" t="s">
        <v>2366</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4">
      <c r="A265" s="82">
        <v>2015</v>
      </c>
      <c r="B265" s="58">
        <v>3.6</v>
      </c>
      <c r="C265" s="58" t="s">
        <v>23</v>
      </c>
      <c r="D265" s="115" t="s">
        <v>592</v>
      </c>
      <c r="E265" s="30">
        <v>6.5000000000000002E-2</v>
      </c>
      <c r="F265" s="114" t="s">
        <v>1274</v>
      </c>
      <c r="G265" s="113" t="s">
        <v>1277</v>
      </c>
      <c r="H265" s="96" t="s">
        <v>1275</v>
      </c>
      <c r="I265" s="140" t="s">
        <v>2367</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4">
      <c r="A266" s="64">
        <v>2015</v>
      </c>
      <c r="B266" s="30">
        <v>5.2</v>
      </c>
      <c r="C266" s="61" t="s">
        <v>22</v>
      </c>
      <c r="D266" s="8" t="s">
        <v>25</v>
      </c>
      <c r="E266" s="30">
        <v>0.18</v>
      </c>
      <c r="F266" s="131" t="s">
        <v>1268</v>
      </c>
      <c r="G266" s="131" t="s">
        <v>1269</v>
      </c>
      <c r="H266" s="98" t="s">
        <v>1270</v>
      </c>
      <c r="I266" s="147" t="s">
        <v>2368</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4">
      <c r="A267" s="64">
        <v>2015</v>
      </c>
      <c r="B267" s="30">
        <v>15.1</v>
      </c>
      <c r="C267" s="61" t="s">
        <v>22</v>
      </c>
      <c r="D267" s="8" t="s">
        <v>1231</v>
      </c>
      <c r="E267" s="30">
        <v>2.8000000000000001E-2</v>
      </c>
      <c r="F267" s="131" t="s">
        <v>2074</v>
      </c>
      <c r="G267" s="131" t="s">
        <v>1232</v>
      </c>
      <c r="H267" s="85" t="s">
        <v>1256</v>
      </c>
      <c r="I267" s="146" t="s">
        <v>2791</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4">
      <c r="A268" s="64">
        <v>2015</v>
      </c>
      <c r="B268" s="30">
        <v>15.2</v>
      </c>
      <c r="C268" s="61" t="s">
        <v>22</v>
      </c>
      <c r="D268" s="8" t="s">
        <v>30</v>
      </c>
      <c r="E268" s="30">
        <v>5.5E-2</v>
      </c>
      <c r="F268" s="131" t="s">
        <v>2075</v>
      </c>
      <c r="G268" s="131" t="s">
        <v>1246</v>
      </c>
      <c r="H268" s="85" t="s">
        <v>1257</v>
      </c>
      <c r="I268" s="146" t="s">
        <v>2790</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4">
      <c r="A269" s="64">
        <v>2015</v>
      </c>
      <c r="B269" s="30">
        <v>15.4</v>
      </c>
      <c r="C269" s="61" t="s">
        <v>23</v>
      </c>
      <c r="D269" s="8" t="s">
        <v>31</v>
      </c>
      <c r="E269" s="30">
        <v>6.5000000000000002E-2</v>
      </c>
      <c r="F269" s="131" t="s">
        <v>1243</v>
      </c>
      <c r="G269" s="131" t="s">
        <v>1244</v>
      </c>
      <c r="H269" s="98" t="s">
        <v>1258</v>
      </c>
      <c r="I269" s="147" t="s">
        <v>2369</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4">
      <c r="A270" s="64">
        <v>2015</v>
      </c>
      <c r="B270" s="30">
        <v>15.6</v>
      </c>
      <c r="C270" s="61" t="s">
        <v>23</v>
      </c>
      <c r="D270" s="8" t="s">
        <v>26</v>
      </c>
      <c r="E270" s="30">
        <v>6.5000000000000002E-2</v>
      </c>
      <c r="F270" s="131" t="s">
        <v>1237</v>
      </c>
      <c r="G270" s="131" t="s">
        <v>1238</v>
      </c>
      <c r="H270" s="98" t="s">
        <v>1259</v>
      </c>
      <c r="I270" s="147" t="s">
        <v>2370</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4">
      <c r="A271" s="64">
        <v>2015</v>
      </c>
      <c r="B271" s="30">
        <v>15.7</v>
      </c>
      <c r="C271" s="61" t="s">
        <v>23</v>
      </c>
      <c r="D271" s="8" t="s">
        <v>31</v>
      </c>
      <c r="E271" s="30">
        <v>0.04</v>
      </c>
      <c r="F271" s="131" t="s">
        <v>1234</v>
      </c>
      <c r="G271" s="131" t="s">
        <v>1235</v>
      </c>
      <c r="H271" s="85" t="s">
        <v>1260</v>
      </c>
      <c r="I271" s="146" t="s">
        <v>2371</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4">
      <c r="A272" s="64">
        <v>2015</v>
      </c>
      <c r="B272" s="30">
        <v>15.8</v>
      </c>
      <c r="C272" s="61" t="s">
        <v>23</v>
      </c>
      <c r="D272" s="8" t="s">
        <v>26</v>
      </c>
      <c r="E272" s="30">
        <v>0.18</v>
      </c>
      <c r="F272" s="131" t="s">
        <v>1247</v>
      </c>
      <c r="G272" s="131" t="s">
        <v>1248</v>
      </c>
      <c r="H272" s="85" t="s">
        <v>1263</v>
      </c>
      <c r="I272" s="146" t="s">
        <v>2372</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4">
      <c r="A273" s="64">
        <v>2015</v>
      </c>
      <c r="B273" s="30">
        <v>21.2</v>
      </c>
      <c r="C273" s="30" t="s">
        <v>23</v>
      </c>
      <c r="D273" s="30" t="s">
        <v>31</v>
      </c>
      <c r="E273" s="30">
        <v>6.5000000000000002E-2</v>
      </c>
      <c r="F273" s="28" t="s">
        <v>1271</v>
      </c>
      <c r="G273" s="131" t="s">
        <v>2094</v>
      </c>
      <c r="H273" s="28" t="s">
        <v>1272</v>
      </c>
      <c r="I273" s="125" t="s">
        <v>2373</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4">
      <c r="A274" s="64">
        <v>2015</v>
      </c>
      <c r="B274" s="30">
        <v>26.1</v>
      </c>
      <c r="C274" s="61" t="s">
        <v>23</v>
      </c>
      <c r="D274" s="8" t="s">
        <v>745</v>
      </c>
      <c r="E274" s="30">
        <v>6.5000000000000002E-2</v>
      </c>
      <c r="F274" s="131" t="s">
        <v>1239</v>
      </c>
      <c r="G274" s="131" t="s">
        <v>1240</v>
      </c>
      <c r="H274" s="85" t="s">
        <v>1153</v>
      </c>
      <c r="I274" s="146" t="s">
        <v>2374</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4">
      <c r="A275" s="64">
        <v>2015</v>
      </c>
      <c r="B275" s="30">
        <v>26.2</v>
      </c>
      <c r="C275" s="61" t="s">
        <v>23</v>
      </c>
      <c r="D275" s="8" t="s">
        <v>31</v>
      </c>
      <c r="E275" s="30">
        <v>0.04</v>
      </c>
      <c r="F275" s="131" t="s">
        <v>1250</v>
      </c>
      <c r="G275" s="131" t="s">
        <v>2076</v>
      </c>
      <c r="H275" s="85" t="s">
        <v>1261</v>
      </c>
      <c r="I275" s="146" t="s">
        <v>2375</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4">
      <c r="A276" s="64">
        <v>2015</v>
      </c>
      <c r="B276" s="30">
        <v>26.3</v>
      </c>
      <c r="C276" s="61" t="s">
        <v>23</v>
      </c>
      <c r="D276" s="8" t="s">
        <v>260</v>
      </c>
      <c r="E276" s="30">
        <v>2.8000000000000001E-2</v>
      </c>
      <c r="F276" s="131" t="s">
        <v>1241</v>
      </c>
      <c r="G276" s="131" t="s">
        <v>2077</v>
      </c>
      <c r="H276" s="85" t="s">
        <v>1262</v>
      </c>
      <c r="I276" s="146" t="s">
        <v>2376</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4">
      <c r="A277" s="64">
        <v>2015</v>
      </c>
      <c r="B277" s="30">
        <v>26.4</v>
      </c>
      <c r="C277" s="61" t="s">
        <v>23</v>
      </c>
      <c r="D277" s="8" t="s">
        <v>592</v>
      </c>
      <c r="E277" s="30">
        <v>4.4999999999999998E-2</v>
      </c>
      <c r="F277" s="131" t="s">
        <v>1249</v>
      </c>
      <c r="G277" s="131" t="s">
        <v>1442</v>
      </c>
      <c r="H277" s="85" t="s">
        <v>1264</v>
      </c>
      <c r="I277" s="146" t="s">
        <v>2377</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4">
      <c r="A278" s="64">
        <v>2015</v>
      </c>
      <c r="B278" s="30">
        <v>26.5</v>
      </c>
      <c r="C278" s="61" t="s">
        <v>23</v>
      </c>
      <c r="D278" s="8" t="s">
        <v>592</v>
      </c>
      <c r="E278" s="30">
        <v>6.5000000000000002E-2</v>
      </c>
      <c r="F278" s="131" t="s">
        <v>1252</v>
      </c>
      <c r="G278" s="131" t="s">
        <v>1253</v>
      </c>
      <c r="H278" s="85" t="s">
        <v>1265</v>
      </c>
      <c r="I278" s="146" t="s">
        <v>2378</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4">
      <c r="A279" s="64">
        <v>2015</v>
      </c>
      <c r="B279" s="30">
        <v>26.7</v>
      </c>
      <c r="C279" s="61" t="s">
        <v>23</v>
      </c>
      <c r="D279" s="8" t="s">
        <v>1148</v>
      </c>
      <c r="E279" s="30">
        <v>2.8000000000000001E-2</v>
      </c>
      <c r="F279" s="131" t="s">
        <v>1228</v>
      </c>
      <c r="G279" s="131" t="s">
        <v>1229</v>
      </c>
      <c r="H279" s="85" t="s">
        <v>1267</v>
      </c>
      <c r="I279" s="146" t="s">
        <v>2379</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4">
      <c r="A280" s="64">
        <v>2015</v>
      </c>
      <c r="B280" s="30">
        <v>26.7</v>
      </c>
      <c r="C280" s="61" t="s">
        <v>23</v>
      </c>
      <c r="D280" s="8" t="s">
        <v>592</v>
      </c>
      <c r="E280" s="30">
        <v>4.4999999999999998E-2</v>
      </c>
      <c r="F280" s="131" t="s">
        <v>1254</v>
      </c>
      <c r="G280" s="131" t="s">
        <v>1255</v>
      </c>
      <c r="H280" s="85" t="s">
        <v>1266</v>
      </c>
      <c r="I280" s="146" t="s">
        <v>2380</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4">
      <c r="A281" s="59">
        <v>2016</v>
      </c>
      <c r="B281" s="58">
        <v>3.2</v>
      </c>
      <c r="C281" s="56" t="s">
        <v>23</v>
      </c>
      <c r="D281" s="115" t="s">
        <v>592</v>
      </c>
      <c r="E281" s="30">
        <v>2.8000000000000001E-2</v>
      </c>
      <c r="F281" s="131" t="s">
        <v>1366</v>
      </c>
      <c r="G281" s="131" t="s">
        <v>2078</v>
      </c>
      <c r="H281" s="85" t="s">
        <v>1367</v>
      </c>
      <c r="I281" s="146" t="s">
        <v>2381</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4">
      <c r="A282" s="64">
        <v>2016</v>
      </c>
      <c r="B282" s="58">
        <v>15.1</v>
      </c>
      <c r="C282" s="56" t="s">
        <v>22</v>
      </c>
      <c r="D282" s="115" t="s">
        <v>30</v>
      </c>
      <c r="E282" s="30">
        <v>6.5000000000000002E-2</v>
      </c>
      <c r="F282" s="132" t="s">
        <v>1320</v>
      </c>
      <c r="G282" s="131" t="s">
        <v>1321</v>
      </c>
      <c r="H282" s="85" t="s">
        <v>1322</v>
      </c>
      <c r="I282" s="146" t="s">
        <v>2382</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4">
      <c r="A283" s="64">
        <v>2016</v>
      </c>
      <c r="B283" s="58">
        <v>15.2</v>
      </c>
      <c r="C283" s="56" t="s">
        <v>22</v>
      </c>
      <c r="D283" s="115" t="s">
        <v>30</v>
      </c>
      <c r="E283" s="30">
        <v>6.5000000000000002E-2</v>
      </c>
      <c r="F283" s="131" t="s">
        <v>1323</v>
      </c>
      <c r="G283" s="131" t="s">
        <v>1324</v>
      </c>
      <c r="H283" s="85" t="s">
        <v>1336</v>
      </c>
      <c r="I283" s="146" t="s">
        <v>2383</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4">
      <c r="A284" s="64">
        <v>2016</v>
      </c>
      <c r="B284" s="58">
        <v>15.3</v>
      </c>
      <c r="C284" s="56" t="s">
        <v>22</v>
      </c>
      <c r="D284" s="115" t="s">
        <v>30</v>
      </c>
      <c r="E284" s="30">
        <v>6.5000000000000002E-2</v>
      </c>
      <c r="F284" s="131" t="s">
        <v>1325</v>
      </c>
      <c r="G284" s="131" t="s">
        <v>1326</v>
      </c>
      <c r="H284" s="85" t="s">
        <v>1337</v>
      </c>
      <c r="I284" s="146" t="s">
        <v>2384</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4">
      <c r="A285" s="64">
        <v>2016</v>
      </c>
      <c r="B285" s="58">
        <v>15.4</v>
      </c>
      <c r="C285" s="56" t="s">
        <v>22</v>
      </c>
      <c r="D285" s="115" t="s">
        <v>30</v>
      </c>
      <c r="E285" s="30">
        <v>0.18</v>
      </c>
      <c r="F285" s="131" t="s">
        <v>1327</v>
      </c>
      <c r="G285" s="131" t="s">
        <v>1328</v>
      </c>
      <c r="H285" s="85" t="s">
        <v>1338</v>
      </c>
      <c r="I285" s="146" t="s">
        <v>2385</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4">
      <c r="A286" s="64">
        <v>2016</v>
      </c>
      <c r="B286" s="58">
        <v>15.5</v>
      </c>
      <c r="C286" s="56" t="s">
        <v>22</v>
      </c>
      <c r="D286" s="115" t="s">
        <v>30</v>
      </c>
      <c r="E286" s="30">
        <v>2.8000000000000001E-2</v>
      </c>
      <c r="F286" s="131" t="s">
        <v>1329</v>
      </c>
      <c r="G286" s="131" t="s">
        <v>1330</v>
      </c>
      <c r="H286" s="85" t="s">
        <v>1339</v>
      </c>
      <c r="I286" s="146" t="s">
        <v>2386</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4">
      <c r="A287" s="64">
        <v>2016</v>
      </c>
      <c r="B287" s="58">
        <v>15.6</v>
      </c>
      <c r="C287" s="56" t="s">
        <v>22</v>
      </c>
      <c r="D287" s="115" t="s">
        <v>30</v>
      </c>
      <c r="E287" s="30">
        <v>1.6E-2</v>
      </c>
      <c r="F287" s="131" t="s">
        <v>1331</v>
      </c>
      <c r="G287" s="131" t="s">
        <v>1332</v>
      </c>
      <c r="H287" s="85" t="s">
        <v>1341</v>
      </c>
      <c r="I287" s="146" t="s">
        <v>2789</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4">
      <c r="A288" s="64">
        <v>2016</v>
      </c>
      <c r="B288" s="58">
        <v>15.7</v>
      </c>
      <c r="C288" s="56" t="s">
        <v>22</v>
      </c>
      <c r="D288" s="115" t="s">
        <v>25</v>
      </c>
      <c r="E288" s="30">
        <v>0.16</v>
      </c>
      <c r="F288" s="133" t="s">
        <v>2079</v>
      </c>
      <c r="G288" s="131" t="s">
        <v>1333</v>
      </c>
      <c r="H288" s="85" t="s">
        <v>1342</v>
      </c>
      <c r="I288" s="146" t="s">
        <v>2387</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4">
      <c r="A289" s="64">
        <v>2016</v>
      </c>
      <c r="B289" s="58">
        <v>15.8</v>
      </c>
      <c r="C289" s="56" t="s">
        <v>22</v>
      </c>
      <c r="D289" s="115" t="s">
        <v>25</v>
      </c>
      <c r="E289" s="30">
        <v>0.35</v>
      </c>
      <c r="F289" s="131" t="s">
        <v>1334</v>
      </c>
      <c r="G289" s="131" t="s">
        <v>1335</v>
      </c>
      <c r="H289" s="85" t="s">
        <v>1343</v>
      </c>
      <c r="I289" s="146" t="s">
        <v>2388</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4">
      <c r="A290" s="64">
        <v>2016</v>
      </c>
      <c r="B290" s="58">
        <v>27.2</v>
      </c>
      <c r="C290" s="56" t="s">
        <v>22</v>
      </c>
      <c r="D290" s="115" t="s">
        <v>31</v>
      </c>
      <c r="E290" s="105">
        <v>5.5E-2</v>
      </c>
      <c r="F290" s="32" t="s">
        <v>1353</v>
      </c>
      <c r="G290" s="32" t="s">
        <v>1354</v>
      </c>
      <c r="H290" s="85" t="s">
        <v>1355</v>
      </c>
      <c r="I290" s="146" t="s">
        <v>2788</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4">
      <c r="A291" s="64">
        <v>2016</v>
      </c>
      <c r="B291" s="58">
        <v>27.3</v>
      </c>
      <c r="C291" s="56" t="s">
        <v>23</v>
      </c>
      <c r="D291" s="115" t="s">
        <v>31</v>
      </c>
      <c r="E291" s="105">
        <v>0.04</v>
      </c>
      <c r="F291" s="131" t="s">
        <v>1344</v>
      </c>
      <c r="G291" s="131" t="s">
        <v>2080</v>
      </c>
      <c r="H291" s="85" t="s">
        <v>1357</v>
      </c>
      <c r="I291" s="146" t="s">
        <v>2787</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4">
      <c r="A292" s="64">
        <v>2016</v>
      </c>
      <c r="B292" s="58">
        <v>27.4</v>
      </c>
      <c r="C292" s="56" t="s">
        <v>23</v>
      </c>
      <c r="D292" s="115" t="s">
        <v>1347</v>
      </c>
      <c r="E292" s="105">
        <v>2.8000000000000001E-2</v>
      </c>
      <c r="F292" s="32" t="s">
        <v>1345</v>
      </c>
      <c r="G292" s="131" t="s">
        <v>1346</v>
      </c>
      <c r="H292" s="85" t="s">
        <v>1358</v>
      </c>
      <c r="I292" s="146" t="s">
        <v>2786</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4">
      <c r="A293" s="64">
        <v>2016</v>
      </c>
      <c r="B293" s="58">
        <v>27.5</v>
      </c>
      <c r="C293" s="56" t="s">
        <v>23</v>
      </c>
      <c r="D293" s="115" t="s">
        <v>260</v>
      </c>
      <c r="E293" s="105">
        <v>6.5000000000000002E-2</v>
      </c>
      <c r="F293" s="32" t="s">
        <v>1348</v>
      </c>
      <c r="G293" s="131" t="s">
        <v>1349</v>
      </c>
      <c r="H293" s="85" t="s">
        <v>1359</v>
      </c>
      <c r="I293" s="146" t="s">
        <v>2389</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4">
      <c r="A294" s="64">
        <v>2016</v>
      </c>
      <c r="B294" s="58">
        <v>27.6</v>
      </c>
      <c r="C294" s="56" t="s">
        <v>23</v>
      </c>
      <c r="D294" s="115" t="s">
        <v>260</v>
      </c>
      <c r="E294" s="105">
        <v>1.6E-2</v>
      </c>
      <c r="F294" s="32" t="s">
        <v>1350</v>
      </c>
      <c r="G294" s="131" t="s">
        <v>2081</v>
      </c>
      <c r="H294" s="85" t="s">
        <v>1360</v>
      </c>
      <c r="I294" s="146" t="s">
        <v>2785</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4">
      <c r="A295" s="64">
        <v>2016</v>
      </c>
      <c r="B295" s="58">
        <v>27.7</v>
      </c>
      <c r="C295" s="56" t="s">
        <v>23</v>
      </c>
      <c r="D295" s="115" t="s">
        <v>592</v>
      </c>
      <c r="E295" s="105">
        <v>0.04</v>
      </c>
      <c r="F295" s="32" t="s">
        <v>1351</v>
      </c>
      <c r="G295" s="131" t="s">
        <v>1352</v>
      </c>
      <c r="H295" s="85" t="s">
        <v>1361</v>
      </c>
      <c r="I295" s="146" t="s">
        <v>2784</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4">
      <c r="A296" s="64">
        <v>2016</v>
      </c>
      <c r="B296" s="58">
        <v>27.8</v>
      </c>
      <c r="C296" s="56" t="s">
        <v>23</v>
      </c>
      <c r="D296" s="115" t="s">
        <v>1148</v>
      </c>
      <c r="E296" s="105">
        <v>2.8000000000000001E-2</v>
      </c>
      <c r="F296" s="32" t="s">
        <v>2082</v>
      </c>
      <c r="G296" s="131" t="s">
        <v>2083</v>
      </c>
      <c r="H296" s="85" t="s">
        <v>1362</v>
      </c>
      <c r="I296" s="146" t="s">
        <v>2390</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4">
      <c r="A297" s="64">
        <v>2016</v>
      </c>
      <c r="B297" s="58">
        <v>28.6</v>
      </c>
      <c r="C297" s="56" t="s">
        <v>22</v>
      </c>
      <c r="D297" s="115" t="s">
        <v>782</v>
      </c>
      <c r="E297" s="84">
        <v>0.04</v>
      </c>
      <c r="F297" s="32" t="s">
        <v>1363</v>
      </c>
      <c r="G297" s="131" t="s">
        <v>1365</v>
      </c>
      <c r="H297" s="86" t="s">
        <v>1364</v>
      </c>
      <c r="I297" s="140" t="s">
        <v>2391</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4">
      <c r="A298" s="59">
        <v>2017</v>
      </c>
      <c r="B298" s="58">
        <v>16.100000000000001</v>
      </c>
      <c r="C298" s="56" t="s">
        <v>23</v>
      </c>
      <c r="D298" s="115" t="s">
        <v>1148</v>
      </c>
      <c r="E298" s="105">
        <v>1.6E-2</v>
      </c>
      <c r="F298" s="32" t="s">
        <v>1443</v>
      </c>
      <c r="G298" s="134" t="s">
        <v>1444</v>
      </c>
      <c r="H298" s="102" t="s">
        <v>1445</v>
      </c>
      <c r="I298" s="142" t="s">
        <v>2392</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4">
      <c r="A299" s="64">
        <v>2017</v>
      </c>
      <c r="B299" s="58">
        <v>16.2</v>
      </c>
      <c r="C299" s="56" t="s">
        <v>22</v>
      </c>
      <c r="D299" s="115" t="s">
        <v>26</v>
      </c>
      <c r="E299" s="105">
        <v>2.8000000000000001E-2</v>
      </c>
      <c r="F299" s="32" t="s">
        <v>1446</v>
      </c>
      <c r="G299" s="32" t="s">
        <v>1447</v>
      </c>
      <c r="H299" s="86" t="s">
        <v>1454</v>
      </c>
      <c r="I299" s="140" t="s">
        <v>2393</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4">
      <c r="A300" s="64">
        <v>2017</v>
      </c>
      <c r="B300" s="58">
        <v>16.399999999999999</v>
      </c>
      <c r="C300" s="56" t="s">
        <v>23</v>
      </c>
      <c r="D300" s="115" t="s">
        <v>31</v>
      </c>
      <c r="E300" s="105">
        <v>2.8000000000000001E-2</v>
      </c>
      <c r="F300" s="32" t="s">
        <v>1448</v>
      </c>
      <c r="G300" s="32" t="s">
        <v>1449</v>
      </c>
      <c r="H300" s="86" t="s">
        <v>1455</v>
      </c>
      <c r="I300" s="140" t="s">
        <v>2394</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4">
      <c r="A301" s="64">
        <v>2017</v>
      </c>
      <c r="B301" s="58">
        <v>16.5</v>
      </c>
      <c r="C301" s="56" t="s">
        <v>23</v>
      </c>
      <c r="D301" s="115" t="s">
        <v>592</v>
      </c>
      <c r="E301" s="105">
        <v>2.8000000000000001E-2</v>
      </c>
      <c r="F301" s="32" t="s">
        <v>1450</v>
      </c>
      <c r="G301" s="32" t="s">
        <v>1451</v>
      </c>
      <c r="H301" s="86" t="s">
        <v>1456</v>
      </c>
      <c r="I301" s="140" t="s">
        <v>2395</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4">
      <c r="A302" s="64">
        <v>2017</v>
      </c>
      <c r="B302" s="58">
        <v>16.7</v>
      </c>
      <c r="C302" s="56" t="s">
        <v>23</v>
      </c>
      <c r="D302" s="115" t="s">
        <v>260</v>
      </c>
      <c r="E302" s="105">
        <v>2.8000000000000001E-2</v>
      </c>
      <c r="F302" s="32" t="s">
        <v>1452</v>
      </c>
      <c r="G302" s="32" t="s">
        <v>1453</v>
      </c>
      <c r="H302" s="86" t="s">
        <v>1457</v>
      </c>
      <c r="I302" s="140" t="s">
        <v>2396</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4">
      <c r="A303" s="64">
        <v>2017</v>
      </c>
      <c r="B303" s="58">
        <v>21.6</v>
      </c>
      <c r="C303" s="56" t="s">
        <v>23</v>
      </c>
      <c r="D303" s="115" t="s">
        <v>31</v>
      </c>
      <c r="E303" s="84">
        <v>0.18</v>
      </c>
      <c r="F303" s="32" t="s">
        <v>1458</v>
      </c>
      <c r="G303" s="32" t="s">
        <v>1460</v>
      </c>
      <c r="H303" s="102" t="s">
        <v>1459</v>
      </c>
      <c r="I303" s="142" t="s">
        <v>2397</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4">
      <c r="A304" s="64">
        <v>2017</v>
      </c>
      <c r="B304" s="58">
        <v>27.5</v>
      </c>
      <c r="C304" s="56" t="s">
        <v>22</v>
      </c>
      <c r="D304" s="115" t="s">
        <v>25</v>
      </c>
      <c r="E304" s="105">
        <v>2.8000000000000001E-2</v>
      </c>
      <c r="F304" s="32" t="s">
        <v>1415</v>
      </c>
      <c r="G304" s="32" t="s">
        <v>1418</v>
      </c>
      <c r="H304" s="102" t="s">
        <v>1417</v>
      </c>
      <c r="I304" s="144" t="s">
        <v>2783</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4">
      <c r="A305" s="64">
        <v>2017</v>
      </c>
      <c r="B305" s="58">
        <v>28.1</v>
      </c>
      <c r="C305" s="56" t="s">
        <v>22</v>
      </c>
      <c r="D305" s="115" t="s">
        <v>31</v>
      </c>
      <c r="E305" s="84">
        <v>2.8000000000000001E-2</v>
      </c>
      <c r="F305" s="32" t="s">
        <v>1423</v>
      </c>
      <c r="G305" s="32" t="s">
        <v>1421</v>
      </c>
      <c r="H305" s="86" t="s">
        <v>1427</v>
      </c>
      <c r="I305" s="140" t="s">
        <v>2782</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4">
      <c r="A306" s="64">
        <v>2017</v>
      </c>
      <c r="B306" s="58">
        <v>28.2</v>
      </c>
      <c r="C306" s="56" t="s">
        <v>22</v>
      </c>
      <c r="D306" s="115" t="s">
        <v>30</v>
      </c>
      <c r="E306" s="84">
        <v>0.13</v>
      </c>
      <c r="F306" s="32" t="s">
        <v>1424</v>
      </c>
      <c r="G306" s="32" t="s">
        <v>1422</v>
      </c>
      <c r="H306" s="86" t="s">
        <v>1428</v>
      </c>
      <c r="I306" s="140" t="s">
        <v>2781</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4">
      <c r="A307" s="64">
        <v>2017</v>
      </c>
      <c r="B307" s="58">
        <v>28.3</v>
      </c>
      <c r="C307" s="56" t="s">
        <v>22</v>
      </c>
      <c r="D307" s="115" t="s">
        <v>1302</v>
      </c>
      <c r="E307" s="84">
        <v>1.6E-2</v>
      </c>
      <c r="F307" s="32" t="s">
        <v>1425</v>
      </c>
      <c r="G307" s="32" t="s">
        <v>1426</v>
      </c>
      <c r="H307" s="102" t="s">
        <v>1434</v>
      </c>
      <c r="I307" s="142" t="s">
        <v>2398</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4">
      <c r="A308" s="64">
        <v>2017</v>
      </c>
      <c r="B308" s="58">
        <v>28.4</v>
      </c>
      <c r="C308" s="56" t="s">
        <v>23</v>
      </c>
      <c r="D308" s="115" t="s">
        <v>745</v>
      </c>
      <c r="E308" s="105">
        <v>6.5000000000000002E-2</v>
      </c>
      <c r="F308" s="32" t="s">
        <v>1429</v>
      </c>
      <c r="G308" s="32" t="s">
        <v>1430</v>
      </c>
      <c r="H308" s="102" t="s">
        <v>1435</v>
      </c>
      <c r="I308" s="142" t="s">
        <v>2399</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4">
      <c r="A309" s="64">
        <v>2017</v>
      </c>
      <c r="B309" s="58">
        <v>28.5</v>
      </c>
      <c r="C309" s="56" t="s">
        <v>23</v>
      </c>
      <c r="D309" s="115" t="s">
        <v>745</v>
      </c>
      <c r="E309" s="105">
        <v>1.4E-2</v>
      </c>
      <c r="F309" s="32" t="s">
        <v>1436</v>
      </c>
      <c r="G309" s="32" t="s">
        <v>2084</v>
      </c>
      <c r="H309" s="102" t="s">
        <v>1431</v>
      </c>
      <c r="I309" s="142" t="s">
        <v>2400</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4">
      <c r="A310" s="64">
        <v>2017</v>
      </c>
      <c r="B310" s="58">
        <v>28.6</v>
      </c>
      <c r="C310" s="56" t="s">
        <v>23</v>
      </c>
      <c r="D310" s="115" t="s">
        <v>31</v>
      </c>
      <c r="E310" s="105">
        <v>6.5000000000000002E-2</v>
      </c>
      <c r="F310" s="32" t="s">
        <v>1439</v>
      </c>
      <c r="G310" s="32" t="s">
        <v>1441</v>
      </c>
      <c r="H310" s="102" t="s">
        <v>1432</v>
      </c>
      <c r="I310" s="142" t="s">
        <v>2780</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4">
      <c r="A311" s="64">
        <v>2017</v>
      </c>
      <c r="B311" s="58">
        <v>28.7</v>
      </c>
      <c r="C311" s="56" t="s">
        <v>23</v>
      </c>
      <c r="D311" s="115" t="s">
        <v>745</v>
      </c>
      <c r="E311" s="105">
        <v>2.8000000000000001E-2</v>
      </c>
      <c r="F311" s="32" t="s">
        <v>1437</v>
      </c>
      <c r="G311" s="32" t="s">
        <v>1438</v>
      </c>
      <c r="H311" s="102" t="s">
        <v>1433</v>
      </c>
      <c r="I311" s="142" t="s">
        <v>2401</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4">
      <c r="A312" s="64">
        <v>2017</v>
      </c>
      <c r="B312" s="58">
        <v>29.2</v>
      </c>
      <c r="C312" s="56" t="s">
        <v>23</v>
      </c>
      <c r="D312" s="115" t="s">
        <v>592</v>
      </c>
      <c r="E312" s="84">
        <v>0.02</v>
      </c>
      <c r="F312" s="32" t="s">
        <v>1419</v>
      </c>
      <c r="G312" s="32" t="s">
        <v>1416</v>
      </c>
      <c r="H312" s="102" t="s">
        <v>1414</v>
      </c>
      <c r="I312" s="142" t="s">
        <v>2402</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4">
      <c r="A313" s="152">
        <v>2018</v>
      </c>
      <c r="B313" s="58">
        <v>5.7</v>
      </c>
      <c r="C313" s="3" t="s">
        <v>22</v>
      </c>
      <c r="D313" s="8" t="s">
        <v>31</v>
      </c>
      <c r="E313" s="58">
        <v>2.8000000000000001E-2</v>
      </c>
      <c r="F313" s="116" t="s">
        <v>1532</v>
      </c>
      <c r="G313" s="116" t="s">
        <v>1533</v>
      </c>
      <c r="H313" s="116" t="s">
        <v>1534</v>
      </c>
      <c r="I313" s="143" t="s">
        <v>2403</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4">
      <c r="A314" s="94">
        <v>2018</v>
      </c>
      <c r="B314" s="58">
        <v>14.1</v>
      </c>
      <c r="C314" s="8" t="s">
        <v>22</v>
      </c>
      <c r="D314" s="115" t="s">
        <v>30</v>
      </c>
      <c r="E314" s="105">
        <v>2.8000000000000001E-2</v>
      </c>
      <c r="F314" s="114" t="s">
        <v>1525</v>
      </c>
      <c r="G314" s="113" t="s">
        <v>1524</v>
      </c>
      <c r="H314" s="113" t="s">
        <v>1523</v>
      </c>
      <c r="I314" s="144" t="s">
        <v>2404</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4">
      <c r="A315" s="94">
        <v>2018</v>
      </c>
      <c r="B315" s="58">
        <v>14.2</v>
      </c>
      <c r="C315" s="8" t="s">
        <v>22</v>
      </c>
      <c r="D315" s="115" t="s">
        <v>30</v>
      </c>
      <c r="E315" s="84">
        <v>0.04</v>
      </c>
      <c r="F315" s="114" t="s">
        <v>1522</v>
      </c>
      <c r="G315" s="113" t="s">
        <v>1521</v>
      </c>
      <c r="H315" s="113" t="s">
        <v>1520</v>
      </c>
      <c r="I315" s="144" t="s">
        <v>2405</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4">
      <c r="A316" s="94">
        <v>2018</v>
      </c>
      <c r="B316" s="58">
        <v>14.3</v>
      </c>
      <c r="C316" s="8" t="s">
        <v>22</v>
      </c>
      <c r="D316" s="115" t="s">
        <v>31</v>
      </c>
      <c r="E316" s="84">
        <v>0.04</v>
      </c>
      <c r="F316" s="114" t="s">
        <v>1519</v>
      </c>
      <c r="G316" s="113" t="s">
        <v>1518</v>
      </c>
      <c r="H316" s="113" t="s">
        <v>1517</v>
      </c>
      <c r="I316" s="144" t="s">
        <v>2779</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4">
      <c r="A317" s="94">
        <v>2018</v>
      </c>
      <c r="B317" s="58">
        <v>14.4</v>
      </c>
      <c r="C317" s="8" t="s">
        <v>22</v>
      </c>
      <c r="D317" s="115" t="s">
        <v>1527</v>
      </c>
      <c r="E317" s="84">
        <v>0.18</v>
      </c>
      <c r="F317" s="114" t="s">
        <v>1516</v>
      </c>
      <c r="G317" s="113" t="s">
        <v>1515</v>
      </c>
      <c r="H317" s="113" t="s">
        <v>1514</v>
      </c>
      <c r="I317" s="144" t="s">
        <v>2406</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4">
      <c r="A318" s="94">
        <v>2018</v>
      </c>
      <c r="B318" s="58">
        <v>14.5</v>
      </c>
      <c r="C318" s="8" t="s">
        <v>22</v>
      </c>
      <c r="D318" s="115" t="s">
        <v>25</v>
      </c>
      <c r="E318" s="84">
        <v>0.16</v>
      </c>
      <c r="F318" s="114" t="s">
        <v>1513</v>
      </c>
      <c r="G318" s="113" t="s">
        <v>1512</v>
      </c>
      <c r="H318" s="113" t="s">
        <v>1511</v>
      </c>
      <c r="I318" s="144" t="s">
        <v>2407</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4">
      <c r="A319" s="94">
        <v>2018</v>
      </c>
      <c r="B319" s="58">
        <v>14.6</v>
      </c>
      <c r="C319" s="8" t="s">
        <v>23</v>
      </c>
      <c r="D319" s="115" t="s">
        <v>31</v>
      </c>
      <c r="E319" s="84">
        <v>0.09</v>
      </c>
      <c r="F319" s="114" t="s">
        <v>1510</v>
      </c>
      <c r="G319" s="113" t="s">
        <v>1509</v>
      </c>
      <c r="H319" s="113" t="s">
        <v>1395</v>
      </c>
      <c r="I319" s="144" t="s">
        <v>2408</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4">
      <c r="A320" s="94">
        <v>2018</v>
      </c>
      <c r="B320" s="58">
        <v>14.7</v>
      </c>
      <c r="C320" s="8" t="s">
        <v>23</v>
      </c>
      <c r="D320" s="115" t="s">
        <v>1494</v>
      </c>
      <c r="E320" s="84">
        <v>0.18</v>
      </c>
      <c r="F320" s="114" t="s">
        <v>1508</v>
      </c>
      <c r="G320" s="113" t="s">
        <v>1507</v>
      </c>
      <c r="H320" s="113" t="s">
        <v>1506</v>
      </c>
      <c r="I320" s="144" t="s">
        <v>2778</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4">
      <c r="A321" s="94">
        <v>2018</v>
      </c>
      <c r="B321" s="58">
        <v>17.3</v>
      </c>
      <c r="C321" s="3" t="s">
        <v>22</v>
      </c>
      <c r="D321" s="115" t="s">
        <v>25</v>
      </c>
      <c r="E321" s="105">
        <v>6.5000000000000002E-2</v>
      </c>
      <c r="F321" s="114" t="s">
        <v>1536</v>
      </c>
      <c r="G321" s="113" t="s">
        <v>1537</v>
      </c>
      <c r="H321" s="113" t="s">
        <v>1535</v>
      </c>
      <c r="I321" s="144" t="s">
        <v>2409</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4">
      <c r="A322" s="94">
        <v>2018</v>
      </c>
      <c r="B322" s="58">
        <v>17.5</v>
      </c>
      <c r="C322" s="8" t="s">
        <v>22</v>
      </c>
      <c r="D322" s="115" t="s">
        <v>25</v>
      </c>
      <c r="E322" s="84">
        <v>0.13</v>
      </c>
      <c r="F322" s="114" t="s">
        <v>1539</v>
      </c>
      <c r="G322" s="113" t="s">
        <v>1540</v>
      </c>
      <c r="H322" s="113" t="s">
        <v>1538</v>
      </c>
      <c r="I322" s="144" t="s">
        <v>2410</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4">
      <c r="A323" s="94">
        <v>2018</v>
      </c>
      <c r="B323" s="58">
        <v>22.1</v>
      </c>
      <c r="C323" s="8" t="s">
        <v>23</v>
      </c>
      <c r="D323" s="115" t="s">
        <v>592</v>
      </c>
      <c r="E323" s="105">
        <v>1.4E-2</v>
      </c>
      <c r="F323" s="114" t="s">
        <v>1529</v>
      </c>
      <c r="G323" s="113" t="s">
        <v>1530</v>
      </c>
      <c r="H323" s="113" t="s">
        <v>1531</v>
      </c>
      <c r="I323" s="144" t="s">
        <v>2411</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4">
      <c r="A324" s="94">
        <v>2018</v>
      </c>
      <c r="B324" s="58">
        <v>29.4</v>
      </c>
      <c r="C324" s="8" t="s">
        <v>22</v>
      </c>
      <c r="D324" s="115" t="s">
        <v>25</v>
      </c>
      <c r="E324" s="84">
        <v>0.13</v>
      </c>
      <c r="F324" s="114" t="s">
        <v>1541</v>
      </c>
      <c r="G324" s="113" t="s">
        <v>1542</v>
      </c>
      <c r="H324" s="113" t="s">
        <v>1543</v>
      </c>
      <c r="I324" s="144" t="s">
        <v>2412</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4">
      <c r="A325" s="94">
        <v>2018</v>
      </c>
      <c r="B325" s="58">
        <v>29.6</v>
      </c>
      <c r="C325" s="8" t="s">
        <v>22</v>
      </c>
      <c r="D325" s="115" t="s">
        <v>30</v>
      </c>
      <c r="E325" s="105">
        <v>6.5000000000000002E-2</v>
      </c>
      <c r="F325" s="114" t="s">
        <v>1545</v>
      </c>
      <c r="G325" s="113" t="s">
        <v>1544</v>
      </c>
      <c r="H325" s="113" t="s">
        <v>1546</v>
      </c>
      <c r="I325" s="144" t="s">
        <v>2413</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4">
      <c r="A326" s="152">
        <v>2019</v>
      </c>
      <c r="B326" s="58">
        <v>3.1</v>
      </c>
      <c r="C326" s="8" t="s">
        <v>23</v>
      </c>
      <c r="D326" s="115" t="s">
        <v>260</v>
      </c>
      <c r="E326" s="105">
        <v>1.6E-2</v>
      </c>
      <c r="F326" s="114" t="s">
        <v>1590</v>
      </c>
      <c r="G326" s="113" t="s">
        <v>1583</v>
      </c>
      <c r="H326" s="113" t="s">
        <v>1596</v>
      </c>
      <c r="I326" s="144" t="s">
        <v>2414</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4">
      <c r="A327" s="94">
        <v>2019</v>
      </c>
      <c r="B327" s="58">
        <v>3.2</v>
      </c>
      <c r="C327" s="8" t="s">
        <v>23</v>
      </c>
      <c r="D327" s="115" t="s">
        <v>745</v>
      </c>
      <c r="E327" s="105">
        <v>2.8000000000000001E-2</v>
      </c>
      <c r="F327" s="114" t="s">
        <v>1591</v>
      </c>
      <c r="G327" s="113" t="s">
        <v>1584</v>
      </c>
      <c r="H327" s="113" t="s">
        <v>1597</v>
      </c>
      <c r="I327" s="144" t="s">
        <v>2415</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4">
      <c r="A328" s="94">
        <v>2019</v>
      </c>
      <c r="B328" s="58">
        <v>3.3</v>
      </c>
      <c r="C328" s="8" t="s">
        <v>23</v>
      </c>
      <c r="D328" s="115" t="s">
        <v>1148</v>
      </c>
      <c r="E328" s="105">
        <v>2.8000000000000001E-2</v>
      </c>
      <c r="F328" s="114" t="s">
        <v>1592</v>
      </c>
      <c r="G328" s="113" t="s">
        <v>1585</v>
      </c>
      <c r="H328" s="113" t="s">
        <v>1598</v>
      </c>
      <c r="I328" s="144" t="s">
        <v>2416</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4">
      <c r="A329" s="94">
        <v>2019</v>
      </c>
      <c r="B329" s="58">
        <v>3.4</v>
      </c>
      <c r="C329" s="8" t="s">
        <v>23</v>
      </c>
      <c r="D329" s="115" t="s">
        <v>745</v>
      </c>
      <c r="E329" s="105">
        <v>0.04</v>
      </c>
      <c r="F329" s="114" t="s">
        <v>2085</v>
      </c>
      <c r="G329" s="113" t="s">
        <v>1586</v>
      </c>
      <c r="H329" s="113" t="s">
        <v>1599</v>
      </c>
      <c r="I329" s="144" t="s">
        <v>2417</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4">
      <c r="A330" s="94">
        <v>2019</v>
      </c>
      <c r="B330" s="58">
        <v>3.5</v>
      </c>
      <c r="C330" s="8" t="s">
        <v>23</v>
      </c>
      <c r="D330" s="115" t="s">
        <v>745</v>
      </c>
      <c r="E330" s="105">
        <v>6.5000000000000002E-2</v>
      </c>
      <c r="F330" s="114" t="s">
        <v>1593</v>
      </c>
      <c r="G330" s="113" t="s">
        <v>1587</v>
      </c>
      <c r="H330" s="113" t="s">
        <v>1600</v>
      </c>
      <c r="I330" s="144" t="s">
        <v>2418</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4">
      <c r="A331" s="94">
        <v>2019</v>
      </c>
      <c r="B331" s="58">
        <v>3.6</v>
      </c>
      <c r="C331" s="8" t="s">
        <v>23</v>
      </c>
      <c r="D331" s="115" t="s">
        <v>26</v>
      </c>
      <c r="E331" s="105">
        <v>1.6E-2</v>
      </c>
      <c r="F331" s="114" t="s">
        <v>1594</v>
      </c>
      <c r="G331" s="113" t="s">
        <v>1588</v>
      </c>
      <c r="H331" s="113" t="s">
        <v>1601</v>
      </c>
      <c r="I331" s="144" t="s">
        <v>2419</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4">
      <c r="A332" s="94">
        <v>2019</v>
      </c>
      <c r="B332" s="58">
        <v>3.7</v>
      </c>
      <c r="C332" s="8" t="s">
        <v>23</v>
      </c>
      <c r="D332" s="115" t="s">
        <v>1494</v>
      </c>
      <c r="E332" s="105">
        <v>0.18</v>
      </c>
      <c r="F332" s="114" t="s">
        <v>1595</v>
      </c>
      <c r="G332" s="113" t="s">
        <v>1589</v>
      </c>
      <c r="H332" s="113" t="s">
        <v>1602</v>
      </c>
      <c r="I332" s="144" t="s">
        <v>2420</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4">
      <c r="A333" s="94">
        <v>2019</v>
      </c>
      <c r="B333" s="58">
        <v>6.3</v>
      </c>
      <c r="C333" s="3" t="s">
        <v>23</v>
      </c>
      <c r="D333" s="115" t="s">
        <v>592</v>
      </c>
      <c r="E333" s="105">
        <v>7.0000000000000001E-3</v>
      </c>
      <c r="F333" s="114" t="s">
        <v>1661</v>
      </c>
      <c r="G333" s="113" t="s">
        <v>1663</v>
      </c>
      <c r="H333" s="113" t="s">
        <v>1662</v>
      </c>
      <c r="I333" s="144" t="s">
        <v>2421</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4">
      <c r="A334" s="94">
        <v>2019</v>
      </c>
      <c r="B334" s="58">
        <v>11.1</v>
      </c>
      <c r="C334" s="8" t="s">
        <v>23</v>
      </c>
      <c r="D334" s="115" t="s">
        <v>31</v>
      </c>
      <c r="E334" s="105">
        <v>0.18</v>
      </c>
      <c r="F334" s="114" t="s">
        <v>1625</v>
      </c>
      <c r="G334" s="113" t="s">
        <v>1627</v>
      </c>
      <c r="H334" s="113" t="s">
        <v>1626</v>
      </c>
      <c r="I334" s="144" t="s">
        <v>2422</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4">
      <c r="A335" s="94">
        <v>2019</v>
      </c>
      <c r="B335" s="58">
        <v>20.100000000000001</v>
      </c>
      <c r="C335" s="8" t="s">
        <v>23</v>
      </c>
      <c r="D335" s="115" t="s">
        <v>1617</v>
      </c>
      <c r="E335" s="105">
        <v>2.8000000000000001E-2</v>
      </c>
      <c r="F335" s="114" t="s">
        <v>1607</v>
      </c>
      <c r="G335" s="113" t="s">
        <v>1608</v>
      </c>
      <c r="H335" s="113" t="s">
        <v>1618</v>
      </c>
      <c r="I335" s="144" t="s">
        <v>2423</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4">
      <c r="A336" s="94">
        <v>2019</v>
      </c>
      <c r="B336" s="58">
        <v>20.2</v>
      </c>
      <c r="C336" s="8" t="s">
        <v>22</v>
      </c>
      <c r="D336" s="115" t="s">
        <v>31</v>
      </c>
      <c r="E336" s="105">
        <v>1.4E-2</v>
      </c>
      <c r="F336" s="114" t="s">
        <v>1609</v>
      </c>
      <c r="G336" s="113" t="s">
        <v>1611</v>
      </c>
      <c r="H336" s="113" t="s">
        <v>1619</v>
      </c>
      <c r="I336" s="144" t="s">
        <v>2711</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4">
      <c r="A337" s="94">
        <v>2019</v>
      </c>
      <c r="B337" s="58">
        <v>20.3</v>
      </c>
      <c r="C337" s="8" t="s">
        <v>22</v>
      </c>
      <c r="D337" s="115" t="s">
        <v>592</v>
      </c>
      <c r="E337" s="105">
        <v>0.04</v>
      </c>
      <c r="F337" s="114" t="s">
        <v>1610</v>
      </c>
      <c r="G337" s="113" t="s">
        <v>1612</v>
      </c>
      <c r="H337" s="113" t="s">
        <v>1621</v>
      </c>
      <c r="I337" s="144" t="s">
        <v>2424</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4">
      <c r="A338" s="94">
        <v>2019</v>
      </c>
      <c r="B338" s="58">
        <v>20.399999999999999</v>
      </c>
      <c r="C338" s="8" t="s">
        <v>22</v>
      </c>
      <c r="D338" s="115" t="s">
        <v>30</v>
      </c>
      <c r="E338" s="105">
        <v>7.0000000000000001E-3</v>
      </c>
      <c r="F338" s="114" t="s">
        <v>1603</v>
      </c>
      <c r="G338" s="113" t="s">
        <v>1604</v>
      </c>
      <c r="H338" s="113" t="s">
        <v>1620</v>
      </c>
      <c r="I338" s="144" t="s">
        <v>2712</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4">
      <c r="A339" s="94">
        <v>2019</v>
      </c>
      <c r="B339" s="58">
        <v>20.5</v>
      </c>
      <c r="C339" s="8" t="s">
        <v>22</v>
      </c>
      <c r="D339" s="115" t="s">
        <v>30</v>
      </c>
      <c r="E339" s="105">
        <v>2.8000000000000001E-2</v>
      </c>
      <c r="F339" s="114" t="s">
        <v>1605</v>
      </c>
      <c r="G339" s="113" t="s">
        <v>1606</v>
      </c>
      <c r="H339" s="119" t="s">
        <v>1622</v>
      </c>
      <c r="I339" s="144" t="s">
        <v>2713</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4">
      <c r="A340" s="94">
        <v>2019</v>
      </c>
      <c r="B340" s="58">
        <v>20.6</v>
      </c>
      <c r="C340" s="8" t="s">
        <v>22</v>
      </c>
      <c r="D340" s="115" t="s">
        <v>30</v>
      </c>
      <c r="E340" s="105">
        <v>2.8000000000000001E-2</v>
      </c>
      <c r="F340" s="114" t="s">
        <v>1613</v>
      </c>
      <c r="G340" s="113" t="s">
        <v>1614</v>
      </c>
      <c r="H340" s="113" t="s">
        <v>1623</v>
      </c>
      <c r="I340" s="144" t="s">
        <v>2714</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4">
      <c r="A341" s="94">
        <v>2019</v>
      </c>
      <c r="B341" s="58">
        <v>20.7</v>
      </c>
      <c r="C341" s="8" t="s">
        <v>22</v>
      </c>
      <c r="D341" s="115" t="s">
        <v>30</v>
      </c>
      <c r="E341" s="105">
        <v>2.8000000000000001E-2</v>
      </c>
      <c r="F341" s="135" t="s">
        <v>1615</v>
      </c>
      <c r="G341" s="113" t="s">
        <v>1616</v>
      </c>
      <c r="H341" s="113" t="s">
        <v>1624</v>
      </c>
      <c r="I341" s="144" t="s">
        <v>2425</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4">
      <c r="A342" s="94">
        <v>2019</v>
      </c>
      <c r="B342" s="58">
        <v>22.1</v>
      </c>
      <c r="C342" s="8" t="s">
        <v>22</v>
      </c>
      <c r="D342" s="115" t="s">
        <v>31</v>
      </c>
      <c r="E342" s="105">
        <v>5.5E-2</v>
      </c>
      <c r="F342" s="114" t="s">
        <v>1628</v>
      </c>
      <c r="G342" s="113" t="s">
        <v>1629</v>
      </c>
      <c r="H342" s="113" t="s">
        <v>1630</v>
      </c>
      <c r="I342" s="144" t="s">
        <v>2426</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4">
      <c r="A343" s="152">
        <v>2020</v>
      </c>
      <c r="B343" s="58">
        <v>5.0999999999999996</v>
      </c>
      <c r="C343" s="8" t="s">
        <v>22</v>
      </c>
      <c r="D343" s="115" t="s">
        <v>782</v>
      </c>
      <c r="E343" s="105">
        <v>2.8000000000000001E-2</v>
      </c>
      <c r="F343" s="114" t="s">
        <v>2086</v>
      </c>
      <c r="G343" s="113" t="s">
        <v>1711</v>
      </c>
      <c r="H343" s="113" t="s">
        <v>1710</v>
      </c>
      <c r="I343" s="144" t="s">
        <v>2427</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4">
      <c r="A344" s="115">
        <v>2020</v>
      </c>
      <c r="B344" s="58">
        <v>9.1</v>
      </c>
      <c r="C344" s="3" t="s">
        <v>22</v>
      </c>
      <c r="D344" s="115" t="s">
        <v>1665</v>
      </c>
      <c r="E344" s="105">
        <v>5.5E-2</v>
      </c>
      <c r="F344" s="114" t="s">
        <v>1666</v>
      </c>
      <c r="G344" s="113" t="s">
        <v>1674</v>
      </c>
      <c r="H344" s="113" t="s">
        <v>1682</v>
      </c>
      <c r="I344" s="144" t="s">
        <v>2690</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4">
      <c r="A345" s="94">
        <v>2020</v>
      </c>
      <c r="B345" s="58">
        <v>9.1999999999999993</v>
      </c>
      <c r="C345" s="3" t="s">
        <v>22</v>
      </c>
      <c r="D345" s="115" t="s">
        <v>30</v>
      </c>
      <c r="E345" s="105">
        <v>6.5000000000000002E-2</v>
      </c>
      <c r="F345" s="114" t="s">
        <v>1667</v>
      </c>
      <c r="G345" s="113" t="s">
        <v>1675</v>
      </c>
      <c r="H345" s="113" t="s">
        <v>1683</v>
      </c>
      <c r="I345" s="144" t="s">
        <v>2689</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4">
      <c r="A346" s="94">
        <v>2020</v>
      </c>
      <c r="B346" s="58">
        <v>9.3000000000000007</v>
      </c>
      <c r="C346" s="3" t="s">
        <v>22</v>
      </c>
      <c r="D346" s="115" t="s">
        <v>31</v>
      </c>
      <c r="E346" s="105">
        <v>0.04</v>
      </c>
      <c r="F346" s="114" t="s">
        <v>1668</v>
      </c>
      <c r="G346" s="113" t="s">
        <v>1676</v>
      </c>
      <c r="H346" s="113" t="s">
        <v>1684</v>
      </c>
      <c r="I346" s="144" t="s">
        <v>2688</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4">
      <c r="A347" s="94">
        <v>2020</v>
      </c>
      <c r="B347" s="58">
        <v>9.4</v>
      </c>
      <c r="C347" s="3" t="s">
        <v>22</v>
      </c>
      <c r="D347" s="115" t="s">
        <v>31</v>
      </c>
      <c r="E347" s="105">
        <v>2.8000000000000001E-2</v>
      </c>
      <c r="F347" s="121" t="s">
        <v>1669</v>
      </c>
      <c r="G347" s="113" t="s">
        <v>1677</v>
      </c>
      <c r="H347" s="113" t="s">
        <v>1685</v>
      </c>
      <c r="I347" s="144" t="s">
        <v>2428</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4">
      <c r="A348" s="94">
        <v>2020</v>
      </c>
      <c r="B348" s="58">
        <v>9.5</v>
      </c>
      <c r="C348" s="3" t="s">
        <v>22</v>
      </c>
      <c r="D348" s="115" t="s">
        <v>31</v>
      </c>
      <c r="E348" s="105">
        <v>0.04</v>
      </c>
      <c r="F348" s="121" t="s">
        <v>1670</v>
      </c>
      <c r="G348" s="113" t="s">
        <v>1678</v>
      </c>
      <c r="H348" s="113" t="s">
        <v>1686</v>
      </c>
      <c r="I348" s="144" t="s">
        <v>2429</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4">
      <c r="A349" s="94">
        <v>2020</v>
      </c>
      <c r="B349" s="58">
        <v>9.6</v>
      </c>
      <c r="C349" s="3" t="s">
        <v>22</v>
      </c>
      <c r="D349" s="115" t="s">
        <v>1494</v>
      </c>
      <c r="E349" s="105">
        <v>2.8000000000000001E-2</v>
      </c>
      <c r="F349" s="121" t="s">
        <v>1671</v>
      </c>
      <c r="G349" s="113" t="s">
        <v>1679</v>
      </c>
      <c r="H349" s="113" t="s">
        <v>1687</v>
      </c>
      <c r="I349" s="144" t="s">
        <v>2430</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4">
      <c r="A350" s="94">
        <v>2020</v>
      </c>
      <c r="B350" s="58">
        <v>9.6999999999999993</v>
      </c>
      <c r="C350" s="3" t="s">
        <v>22</v>
      </c>
      <c r="D350" s="115" t="s">
        <v>30</v>
      </c>
      <c r="E350" s="105">
        <v>2.8000000000000001E-2</v>
      </c>
      <c r="F350" s="121" t="s">
        <v>1672</v>
      </c>
      <c r="G350" s="113" t="s">
        <v>1680</v>
      </c>
      <c r="H350" s="113" t="s">
        <v>1688</v>
      </c>
      <c r="I350" s="144" t="s">
        <v>2431</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4">
      <c r="A351" s="94">
        <v>2020</v>
      </c>
      <c r="B351" s="58">
        <v>9.8000000000000007</v>
      </c>
      <c r="C351" s="3" t="s">
        <v>22</v>
      </c>
      <c r="D351" s="115" t="s">
        <v>30</v>
      </c>
      <c r="E351" s="105">
        <v>2.8000000000000001E-2</v>
      </c>
      <c r="F351" s="121" t="s">
        <v>1673</v>
      </c>
      <c r="G351" s="113" t="s">
        <v>1681</v>
      </c>
      <c r="H351" s="119" t="s">
        <v>1702</v>
      </c>
      <c r="I351" s="144" t="s">
        <v>2432</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4">
      <c r="A352" s="94">
        <v>2020</v>
      </c>
      <c r="B352" s="58">
        <v>16.100000000000001</v>
      </c>
      <c r="C352" s="3" t="s">
        <v>23</v>
      </c>
      <c r="D352" s="115" t="s">
        <v>260</v>
      </c>
      <c r="E352" s="105">
        <v>1.6E-2</v>
      </c>
      <c r="F352" s="114" t="s">
        <v>1689</v>
      </c>
      <c r="G352" s="113" t="s">
        <v>1690</v>
      </c>
      <c r="H352" s="119" t="s">
        <v>1703</v>
      </c>
      <c r="I352" s="144" t="s">
        <v>2687</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4">
      <c r="A353" s="94">
        <v>2020</v>
      </c>
      <c r="B353" s="58">
        <v>16.2</v>
      </c>
      <c r="C353" s="3" t="s">
        <v>23</v>
      </c>
      <c r="D353" s="115" t="s">
        <v>1712</v>
      </c>
      <c r="E353" s="105">
        <v>6.5000000000000002E-2</v>
      </c>
      <c r="F353" s="121" t="s">
        <v>1691</v>
      </c>
      <c r="G353" s="113" t="s">
        <v>1692</v>
      </c>
      <c r="H353" s="119" t="s">
        <v>1704</v>
      </c>
      <c r="I353" s="144" t="s">
        <v>2433</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4">
      <c r="A354" s="94">
        <v>2020</v>
      </c>
      <c r="B354" s="58">
        <v>16.3</v>
      </c>
      <c r="C354" s="3" t="s">
        <v>23</v>
      </c>
      <c r="D354" s="115" t="s">
        <v>26</v>
      </c>
      <c r="E354" s="105">
        <v>2.8000000000000001E-2</v>
      </c>
      <c r="F354" s="121" t="s">
        <v>1693</v>
      </c>
      <c r="G354" s="113" t="s">
        <v>1694</v>
      </c>
      <c r="H354" s="119" t="s">
        <v>1705</v>
      </c>
      <c r="I354" s="144" t="s">
        <v>2434</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4">
      <c r="A355" s="94">
        <v>2020</v>
      </c>
      <c r="B355" s="58">
        <v>16.399999999999999</v>
      </c>
      <c r="C355" s="3" t="s">
        <v>23</v>
      </c>
      <c r="D355" s="115" t="s">
        <v>745</v>
      </c>
      <c r="E355" s="105">
        <v>2.8000000000000001E-2</v>
      </c>
      <c r="F355" s="121" t="s">
        <v>1695</v>
      </c>
      <c r="G355" s="113" t="s">
        <v>1696</v>
      </c>
      <c r="H355" s="119" t="s">
        <v>1706</v>
      </c>
      <c r="I355" s="144" t="s">
        <v>2435</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4">
      <c r="A356" s="94">
        <v>2020</v>
      </c>
      <c r="B356" s="58">
        <v>16.5</v>
      </c>
      <c r="C356" s="3" t="s">
        <v>23</v>
      </c>
      <c r="D356" s="115" t="s">
        <v>31</v>
      </c>
      <c r="E356" s="105">
        <v>0.04</v>
      </c>
      <c r="F356" s="114" t="s">
        <v>2087</v>
      </c>
      <c r="G356" s="113" t="s">
        <v>1697</v>
      </c>
      <c r="H356" s="119" t="s">
        <v>1707</v>
      </c>
      <c r="I356" s="144" t="s">
        <v>2686</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4">
      <c r="A357" s="94">
        <v>2020</v>
      </c>
      <c r="B357" s="58">
        <v>16.600000000000001</v>
      </c>
      <c r="C357" s="8" t="s">
        <v>22</v>
      </c>
      <c r="D357" s="115" t="s">
        <v>1713</v>
      </c>
      <c r="E357" s="105">
        <v>1.6E-2</v>
      </c>
      <c r="F357" s="121" t="s">
        <v>1698</v>
      </c>
      <c r="G357" s="113" t="s">
        <v>1699</v>
      </c>
      <c r="H357" s="119" t="s">
        <v>1708</v>
      </c>
      <c r="I357" s="144" t="s">
        <v>2436</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4">
      <c r="A358" s="94">
        <v>2020</v>
      </c>
      <c r="B358" s="58">
        <v>16.7</v>
      </c>
      <c r="C358" s="3" t="s">
        <v>23</v>
      </c>
      <c r="D358" s="115" t="s">
        <v>1961</v>
      </c>
      <c r="E358" s="105">
        <v>2.8000000000000001E-2</v>
      </c>
      <c r="F358" s="114" t="s">
        <v>1700</v>
      </c>
      <c r="G358" s="113" t="s">
        <v>1701</v>
      </c>
      <c r="H358" s="119" t="s">
        <v>1709</v>
      </c>
      <c r="I358" s="144" t="s">
        <v>2685</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4">
      <c r="A359" s="94">
        <v>2020</v>
      </c>
      <c r="B359" s="58">
        <v>26.6</v>
      </c>
      <c r="C359" s="8" t="s">
        <v>22</v>
      </c>
      <c r="D359" s="115" t="s">
        <v>1302</v>
      </c>
      <c r="E359" s="84">
        <v>0.11</v>
      </c>
      <c r="F359" s="114" t="s">
        <v>1714</v>
      </c>
      <c r="G359" s="113" t="s">
        <v>1715</v>
      </c>
      <c r="H359" s="119" t="s">
        <v>1716</v>
      </c>
      <c r="I359" s="144" t="s">
        <v>2684</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4">
      <c r="A360" s="94">
        <v>2020</v>
      </c>
      <c r="B360" s="58">
        <v>26.8</v>
      </c>
      <c r="C360" s="8" t="s">
        <v>23</v>
      </c>
      <c r="D360" s="115" t="s">
        <v>31</v>
      </c>
      <c r="E360" s="84">
        <v>0.35</v>
      </c>
      <c r="F360" s="114" t="s">
        <v>1718</v>
      </c>
      <c r="G360" s="113" t="s">
        <v>1719</v>
      </c>
      <c r="H360" s="119" t="s">
        <v>1717</v>
      </c>
      <c r="I360" s="144" t="s">
        <v>2683</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4">
      <c r="A361" s="152">
        <v>2021</v>
      </c>
      <c r="B361" s="58">
        <v>8.6</v>
      </c>
      <c r="C361" s="8" t="s">
        <v>23</v>
      </c>
      <c r="D361" s="115" t="s">
        <v>592</v>
      </c>
      <c r="E361" s="105">
        <v>7.0000000000000001E-3</v>
      </c>
      <c r="F361" s="114" t="s">
        <v>1796</v>
      </c>
      <c r="G361" s="113" t="s">
        <v>1798</v>
      </c>
      <c r="H361" s="113" t="s">
        <v>1797</v>
      </c>
      <c r="I361" s="144" t="s">
        <v>2437</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4">
      <c r="A362" s="115">
        <v>2021</v>
      </c>
      <c r="B362" s="58">
        <v>10.1</v>
      </c>
      <c r="C362" s="8" t="s">
        <v>22</v>
      </c>
      <c r="D362" s="115" t="s">
        <v>30</v>
      </c>
      <c r="E362" s="105">
        <v>2.8000000000000001E-2</v>
      </c>
      <c r="F362" s="114" t="s">
        <v>1757</v>
      </c>
      <c r="G362" s="113" t="s">
        <v>1781</v>
      </c>
      <c r="H362" s="113" t="s">
        <v>1758</v>
      </c>
      <c r="I362" s="144" t="s">
        <v>2438</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4">
      <c r="A363" s="94">
        <v>2021</v>
      </c>
      <c r="B363" s="58">
        <v>10.199999999999999</v>
      </c>
      <c r="C363" s="8" t="s">
        <v>22</v>
      </c>
      <c r="D363" s="115" t="s">
        <v>30</v>
      </c>
      <c r="E363" s="105">
        <v>6.5000000000000002E-2</v>
      </c>
      <c r="F363" s="114" t="s">
        <v>1759</v>
      </c>
      <c r="G363" s="113" t="s">
        <v>1782</v>
      </c>
      <c r="H363" s="113" t="s">
        <v>1760</v>
      </c>
      <c r="I363" s="144" t="s">
        <v>2439</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4">
      <c r="A364" s="94">
        <v>2021</v>
      </c>
      <c r="B364" s="58">
        <v>10.3</v>
      </c>
      <c r="C364" s="8" t="s">
        <v>22</v>
      </c>
      <c r="D364" s="115" t="s">
        <v>1955</v>
      </c>
      <c r="E364" s="105">
        <v>2.8000000000000001E-2</v>
      </c>
      <c r="F364" s="114" t="s">
        <v>1761</v>
      </c>
      <c r="G364" s="113" t="s">
        <v>1783</v>
      </c>
      <c r="H364" s="113" t="s">
        <v>1762</v>
      </c>
      <c r="I364" s="144" t="s">
        <v>2440</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4">
      <c r="A365" s="94">
        <v>2021</v>
      </c>
      <c r="B365" s="58">
        <v>10.4</v>
      </c>
      <c r="C365" s="8" t="s">
        <v>22</v>
      </c>
      <c r="D365" s="115" t="s">
        <v>30</v>
      </c>
      <c r="E365" s="105">
        <v>0.04</v>
      </c>
      <c r="F365" s="114" t="s">
        <v>1763</v>
      </c>
      <c r="G365" s="113" t="s">
        <v>1784</v>
      </c>
      <c r="H365" s="113" t="s">
        <v>1764</v>
      </c>
      <c r="I365" s="144" t="s">
        <v>2441</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4">
      <c r="A366" s="94">
        <v>2021</v>
      </c>
      <c r="B366" s="58">
        <v>10.5</v>
      </c>
      <c r="C366" s="8" t="s">
        <v>23</v>
      </c>
      <c r="D366" s="115" t="s">
        <v>1793</v>
      </c>
      <c r="E366" s="105">
        <v>7.0000000000000001E-3</v>
      </c>
      <c r="F366" s="114" t="s">
        <v>1765</v>
      </c>
      <c r="G366" s="113" t="s">
        <v>1785</v>
      </c>
      <c r="H366" s="113" t="s">
        <v>1766</v>
      </c>
      <c r="I366" s="144" t="s">
        <v>2442</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4">
      <c r="A367" s="94">
        <v>2021</v>
      </c>
      <c r="B367" s="58">
        <v>13.4</v>
      </c>
      <c r="C367" s="8" t="s">
        <v>23</v>
      </c>
      <c r="D367" s="115" t="s">
        <v>31</v>
      </c>
      <c r="E367" s="105">
        <v>0.04</v>
      </c>
      <c r="F367" s="114" t="s">
        <v>1800</v>
      </c>
      <c r="G367" s="113" t="s">
        <v>1802</v>
      </c>
      <c r="H367" s="113" t="s">
        <v>1801</v>
      </c>
      <c r="I367" s="144" t="s">
        <v>2443</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4">
      <c r="A368" s="94">
        <v>2021</v>
      </c>
      <c r="B368" s="58">
        <v>27.1</v>
      </c>
      <c r="C368" s="8" t="s">
        <v>22</v>
      </c>
      <c r="D368" s="115" t="s">
        <v>31</v>
      </c>
      <c r="E368" s="105">
        <v>0.04</v>
      </c>
      <c r="F368" s="114" t="s">
        <v>1767</v>
      </c>
      <c r="G368" s="113" t="s">
        <v>1786</v>
      </c>
      <c r="H368" s="113" t="s">
        <v>1774</v>
      </c>
      <c r="I368" s="144" t="s">
        <v>2444</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5" customHeight="1" x14ac:dyDescent="0.4">
      <c r="A369" s="94">
        <v>2021</v>
      </c>
      <c r="B369" s="58">
        <v>27.2</v>
      </c>
      <c r="C369" s="8" t="s">
        <v>23</v>
      </c>
      <c r="D369" s="115" t="s">
        <v>31</v>
      </c>
      <c r="E369" s="105">
        <v>0.18</v>
      </c>
      <c r="F369" s="114" t="s">
        <v>1768</v>
      </c>
      <c r="G369" s="113" t="s">
        <v>1787</v>
      </c>
      <c r="H369" s="113" t="s">
        <v>1775</v>
      </c>
      <c r="I369" s="144" t="s">
        <v>2445</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4">
      <c r="A370" s="94">
        <v>2021</v>
      </c>
      <c r="B370" s="58">
        <v>27.3</v>
      </c>
      <c r="C370" s="8" t="s">
        <v>22</v>
      </c>
      <c r="D370" s="115" t="s">
        <v>31</v>
      </c>
      <c r="E370" s="105">
        <v>6.5000000000000002E-2</v>
      </c>
      <c r="F370" s="114" t="s">
        <v>1769</v>
      </c>
      <c r="G370" s="113" t="s">
        <v>1788</v>
      </c>
      <c r="H370" s="113" t="s">
        <v>1776</v>
      </c>
      <c r="I370" s="144" t="s">
        <v>2446</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4">
      <c r="A371" s="94">
        <v>2021</v>
      </c>
      <c r="B371" s="58">
        <v>27.4</v>
      </c>
      <c r="C371" s="8" t="s">
        <v>23</v>
      </c>
      <c r="D371" s="115" t="s">
        <v>745</v>
      </c>
      <c r="E371" s="105">
        <v>0.04</v>
      </c>
      <c r="F371" s="114" t="s">
        <v>1770</v>
      </c>
      <c r="G371" s="113" t="s">
        <v>1789</v>
      </c>
      <c r="H371" s="113" t="s">
        <v>1777</v>
      </c>
      <c r="I371" s="144" t="s">
        <v>2447</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45" customHeight="1" x14ac:dyDescent="0.4">
      <c r="A372" s="94">
        <v>2021</v>
      </c>
      <c r="B372" s="58">
        <v>27.5</v>
      </c>
      <c r="C372" s="8" t="s">
        <v>22</v>
      </c>
      <c r="D372" s="115" t="s">
        <v>592</v>
      </c>
      <c r="E372" s="105">
        <v>2.1999999999999999E-2</v>
      </c>
      <c r="F372" s="114" t="s">
        <v>1771</v>
      </c>
      <c r="G372" s="113" t="s">
        <v>1790</v>
      </c>
      <c r="H372" s="113" t="s">
        <v>1778</v>
      </c>
      <c r="I372" s="144" t="s">
        <v>2448</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8" customHeight="1" x14ac:dyDescent="0.4">
      <c r="A373" s="94">
        <v>2021</v>
      </c>
      <c r="B373" s="58">
        <v>27.6</v>
      </c>
      <c r="C373" s="8" t="s">
        <v>22</v>
      </c>
      <c r="D373" s="115" t="s">
        <v>745</v>
      </c>
      <c r="E373" s="105">
        <v>2.8000000000000001E-2</v>
      </c>
      <c r="F373" s="114" t="s">
        <v>1772</v>
      </c>
      <c r="G373" s="113" t="s">
        <v>1791</v>
      </c>
      <c r="H373" s="113" t="s">
        <v>1779</v>
      </c>
      <c r="I373" s="144" t="s">
        <v>2449</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4">
      <c r="A374" s="94">
        <v>2021</v>
      </c>
      <c r="B374" s="58">
        <v>27.7</v>
      </c>
      <c r="C374" s="8" t="s">
        <v>22</v>
      </c>
      <c r="D374" s="115" t="s">
        <v>1962</v>
      </c>
      <c r="E374" s="105">
        <v>0.04</v>
      </c>
      <c r="F374" s="114" t="s">
        <v>1773</v>
      </c>
      <c r="G374" s="113" t="s">
        <v>1792</v>
      </c>
      <c r="H374" s="113" t="s">
        <v>1780</v>
      </c>
      <c r="I374" s="144" t="s">
        <v>2450</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4">
      <c r="A375" s="94">
        <v>2021</v>
      </c>
      <c r="B375" s="58">
        <v>28.1</v>
      </c>
      <c r="C375" s="8" t="s">
        <v>22</v>
      </c>
      <c r="D375" s="115" t="s">
        <v>782</v>
      </c>
      <c r="E375" s="105">
        <v>6.5000000000000002E-2</v>
      </c>
      <c r="F375" s="114" t="s">
        <v>1803</v>
      </c>
      <c r="G375" s="113" t="s">
        <v>1805</v>
      </c>
      <c r="H375" s="113" t="s">
        <v>1804</v>
      </c>
      <c r="I375" s="144" t="s">
        <v>2451</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4">
      <c r="A376" s="94">
        <v>2021</v>
      </c>
      <c r="B376" s="58">
        <v>28.4</v>
      </c>
      <c r="C376" s="8" t="s">
        <v>22</v>
      </c>
      <c r="D376" s="115" t="s">
        <v>782</v>
      </c>
      <c r="E376" s="105">
        <v>6.5000000000000002E-2</v>
      </c>
      <c r="F376" s="114" t="s">
        <v>1806</v>
      </c>
      <c r="G376" s="113" t="s">
        <v>1808</v>
      </c>
      <c r="H376" s="113" t="s">
        <v>1807</v>
      </c>
      <c r="I376" s="144" t="s">
        <v>2452</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4">
      <c r="A377" s="94">
        <v>2021</v>
      </c>
      <c r="B377" s="58">
        <v>28.7</v>
      </c>
      <c r="C377" s="8" t="s">
        <v>22</v>
      </c>
      <c r="D377" s="115" t="s">
        <v>2230</v>
      </c>
      <c r="E377" s="105">
        <v>0.18</v>
      </c>
      <c r="F377" s="114" t="s">
        <v>2088</v>
      </c>
      <c r="G377" s="113" t="s">
        <v>2089</v>
      </c>
      <c r="H377" s="113" t="s">
        <v>1810</v>
      </c>
      <c r="I377" s="144" t="s">
        <v>2453</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4">
      <c r="A378" s="94">
        <v>2021</v>
      </c>
      <c r="B378" s="58">
        <v>28.8</v>
      </c>
      <c r="C378" s="8" t="s">
        <v>22</v>
      </c>
      <c r="D378" s="115" t="s">
        <v>25</v>
      </c>
      <c r="E378" s="105">
        <v>0.13</v>
      </c>
      <c r="F378" s="114" t="s">
        <v>1811</v>
      </c>
      <c r="G378" s="113" t="s">
        <v>1813</v>
      </c>
      <c r="H378" s="113" t="s">
        <v>1812</v>
      </c>
      <c r="I378" s="144" t="s">
        <v>2454</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4">
      <c r="A379" s="152">
        <v>2022</v>
      </c>
      <c r="B379" s="58">
        <v>6.1</v>
      </c>
      <c r="C379" s="3" t="s">
        <v>23</v>
      </c>
      <c r="D379" s="115" t="s">
        <v>592</v>
      </c>
      <c r="E379" s="105">
        <v>5.0000000000000001E-3</v>
      </c>
      <c r="F379" s="121" t="s">
        <v>1876</v>
      </c>
      <c r="G379" s="113" t="s">
        <v>1884</v>
      </c>
      <c r="H379" s="124" t="s">
        <v>1877</v>
      </c>
      <c r="I379" s="143" t="s">
        <v>2455</v>
      </c>
      <c r="J379" s="148" t="str">
        <f t="shared" si="80"/>
        <v>https://doi.org/10.1109/ISSCC42614.2022.9731794</v>
      </c>
      <c r="K379" s="32" t="s">
        <v>2606</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4">
      <c r="A380" s="115">
        <v>2022</v>
      </c>
      <c r="B380" s="58">
        <v>10.1</v>
      </c>
      <c r="C380" s="8" t="s">
        <v>23</v>
      </c>
      <c r="D380" s="115" t="s">
        <v>1861</v>
      </c>
      <c r="E380" s="105">
        <v>1.4E-2</v>
      </c>
      <c r="F380" s="114" t="s">
        <v>2093</v>
      </c>
      <c r="G380" s="113" t="s">
        <v>1885</v>
      </c>
      <c r="H380" s="113" t="s">
        <v>1848</v>
      </c>
      <c r="I380" s="144" t="s">
        <v>2456</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4">
      <c r="A381" s="94">
        <v>2022</v>
      </c>
      <c r="B381" s="58">
        <v>10.199999999999999</v>
      </c>
      <c r="C381" s="8" t="s">
        <v>23</v>
      </c>
      <c r="D381" s="115" t="s">
        <v>745</v>
      </c>
      <c r="E381" s="105">
        <v>2.8000000000000001E-2</v>
      </c>
      <c r="F381" s="114" t="s">
        <v>1849</v>
      </c>
      <c r="G381" s="113" t="s">
        <v>1886</v>
      </c>
      <c r="H381" s="113" t="s">
        <v>1850</v>
      </c>
      <c r="I381" s="144" t="s">
        <v>2457</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4">
      <c r="A382" s="94">
        <v>2022</v>
      </c>
      <c r="B382" s="58">
        <v>10.3</v>
      </c>
      <c r="C382" s="8" t="s">
        <v>23</v>
      </c>
      <c r="D382" s="115" t="s">
        <v>745</v>
      </c>
      <c r="E382" s="105">
        <v>2.8000000000000001E-2</v>
      </c>
      <c r="F382" s="114" t="s">
        <v>1851</v>
      </c>
      <c r="G382" s="113" t="s">
        <v>1887</v>
      </c>
      <c r="H382" s="113" t="s">
        <v>1852</v>
      </c>
      <c r="I382" s="144" t="s">
        <v>2458</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4">
      <c r="A383" s="94">
        <v>2022</v>
      </c>
      <c r="B383" s="58">
        <v>10.4</v>
      </c>
      <c r="C383" s="8" t="s">
        <v>23</v>
      </c>
      <c r="D383" s="115" t="s">
        <v>745</v>
      </c>
      <c r="E383" s="105">
        <v>2.1999999999999999E-2</v>
      </c>
      <c r="F383" s="114" t="s">
        <v>1853</v>
      </c>
      <c r="G383" s="113" t="s">
        <v>1888</v>
      </c>
      <c r="H383" s="113" t="s">
        <v>1854</v>
      </c>
      <c r="I383" s="144" t="s">
        <v>2459</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4">
      <c r="A384" s="94">
        <v>2022</v>
      </c>
      <c r="B384" s="58">
        <v>10.5</v>
      </c>
      <c r="C384" s="8" t="s">
        <v>23</v>
      </c>
      <c r="D384" s="115" t="s">
        <v>31</v>
      </c>
      <c r="E384" s="84">
        <v>0.18</v>
      </c>
      <c r="F384" s="114" t="s">
        <v>1855</v>
      </c>
      <c r="G384" s="113" t="s">
        <v>1889</v>
      </c>
      <c r="H384" s="113" t="s">
        <v>1856</v>
      </c>
      <c r="I384" s="144" t="s">
        <v>2460</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4">
      <c r="A385" s="94">
        <v>2022</v>
      </c>
      <c r="B385" s="58">
        <v>10.6</v>
      </c>
      <c r="C385" s="8" t="s">
        <v>22</v>
      </c>
      <c r="D385" s="115" t="s">
        <v>1527</v>
      </c>
      <c r="E385" s="105">
        <v>5.5E-2</v>
      </c>
      <c r="F385" s="114" t="s">
        <v>1857</v>
      </c>
      <c r="G385" s="113" t="s">
        <v>1890</v>
      </c>
      <c r="H385" s="113" t="s">
        <v>1858</v>
      </c>
      <c r="I385" s="144" t="s">
        <v>2461</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4">
      <c r="A386" s="94">
        <v>2022</v>
      </c>
      <c r="B386" s="58">
        <v>10.7</v>
      </c>
      <c r="C386" s="8" t="s">
        <v>22</v>
      </c>
      <c r="D386" s="115" t="s">
        <v>1527</v>
      </c>
      <c r="E386" s="105">
        <v>2.8000000000000001E-2</v>
      </c>
      <c r="F386" s="114" t="s">
        <v>1859</v>
      </c>
      <c r="G386" s="113" t="s">
        <v>1891</v>
      </c>
      <c r="H386" s="113" t="s">
        <v>1860</v>
      </c>
      <c r="I386" s="144" t="s">
        <v>2462</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4">
      <c r="A387" s="94">
        <v>2022</v>
      </c>
      <c r="B387" s="58">
        <v>25.1</v>
      </c>
      <c r="C387" s="8" t="s">
        <v>22</v>
      </c>
      <c r="D387" s="115" t="s">
        <v>782</v>
      </c>
      <c r="E387" s="105">
        <v>6.5000000000000002E-2</v>
      </c>
      <c r="F387" s="114" t="s">
        <v>1862</v>
      </c>
      <c r="G387" s="113" t="s">
        <v>1892</v>
      </c>
      <c r="H387" s="113" t="s">
        <v>1863</v>
      </c>
      <c r="I387" s="144" t="s">
        <v>2463</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4">
      <c r="A388" s="94">
        <v>2022</v>
      </c>
      <c r="B388" s="58">
        <v>25.2</v>
      </c>
      <c r="C388" s="8" t="s">
        <v>22</v>
      </c>
      <c r="D388" s="115" t="s">
        <v>1063</v>
      </c>
      <c r="E388" s="84">
        <v>5.5E-2</v>
      </c>
      <c r="F388" s="114" t="s">
        <v>1864</v>
      </c>
      <c r="G388" s="113" t="s">
        <v>1893</v>
      </c>
      <c r="H388" s="113" t="s">
        <v>1865</v>
      </c>
      <c r="I388" s="144" t="s">
        <v>2464</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4">
      <c r="A389" s="94">
        <v>2022</v>
      </c>
      <c r="B389" s="58">
        <v>25.3</v>
      </c>
      <c r="C389" s="8" t="s">
        <v>22</v>
      </c>
      <c r="D389" s="115" t="s">
        <v>1063</v>
      </c>
      <c r="E389" s="84">
        <v>0.18</v>
      </c>
      <c r="F389" s="114" t="s">
        <v>1866</v>
      </c>
      <c r="G389" s="113" t="s">
        <v>1894</v>
      </c>
      <c r="H389" s="113" t="s">
        <v>1867</v>
      </c>
      <c r="I389" s="144" t="s">
        <v>2465</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4">
      <c r="A390" s="94">
        <v>2022</v>
      </c>
      <c r="B390" s="58">
        <v>25.4</v>
      </c>
      <c r="C390" s="8" t="s">
        <v>22</v>
      </c>
      <c r="D390" s="115" t="s">
        <v>30</v>
      </c>
      <c r="E390" s="84">
        <v>0.04</v>
      </c>
      <c r="F390" s="114" t="s">
        <v>1868</v>
      </c>
      <c r="G390" s="113" t="s">
        <v>1895</v>
      </c>
      <c r="H390" s="113" t="s">
        <v>1869</v>
      </c>
      <c r="I390" s="144" t="s">
        <v>2466</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4">
      <c r="A391" s="94">
        <v>2022</v>
      </c>
      <c r="B391" s="58">
        <v>25.5</v>
      </c>
      <c r="C391" s="8" t="s">
        <v>22</v>
      </c>
      <c r="D391" s="115" t="s">
        <v>30</v>
      </c>
      <c r="E391" s="105">
        <v>2.8000000000000001E-2</v>
      </c>
      <c r="F391" s="114" t="s">
        <v>1870</v>
      </c>
      <c r="G391" s="113" t="s">
        <v>1896</v>
      </c>
      <c r="H391" s="113" t="s">
        <v>1871</v>
      </c>
      <c r="I391" s="144" t="s">
        <v>2467</v>
      </c>
      <c r="J391" s="148" t="str">
        <f t="shared" si="104"/>
        <v>https://doi.org/10.1109/ISSCC42614.2022.9731602</v>
      </c>
      <c r="K391" s="32" t="s">
        <v>2720</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4">
      <c r="A392" s="94">
        <v>2022</v>
      </c>
      <c r="B392" s="58">
        <v>25.6</v>
      </c>
      <c r="C392" s="8" t="s">
        <v>22</v>
      </c>
      <c r="D392" s="115" t="s">
        <v>31</v>
      </c>
      <c r="E392" s="105">
        <v>6.5000000000000002E-2</v>
      </c>
      <c r="F392" s="114" t="s">
        <v>1872</v>
      </c>
      <c r="G392" s="113" t="s">
        <v>1897</v>
      </c>
      <c r="H392" s="113" t="s">
        <v>1873</v>
      </c>
      <c r="I392" s="144" t="s">
        <v>2468</v>
      </c>
      <c r="J392" s="148" t="str">
        <f t="shared" si="104"/>
        <v>https://doi.org/10.1109/ISSCC42614.2022.9731771</v>
      </c>
      <c r="K392" s="32" t="s">
        <v>2605</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4">
      <c r="A393" s="94">
        <v>2022</v>
      </c>
      <c r="B393" s="58">
        <v>32.200000000000003</v>
      </c>
      <c r="C393" s="8" t="s">
        <v>23</v>
      </c>
      <c r="D393" s="115" t="s">
        <v>1878</v>
      </c>
      <c r="E393" s="84">
        <v>0.18</v>
      </c>
      <c r="F393" s="114" t="s">
        <v>1879</v>
      </c>
      <c r="G393" s="113" t="s">
        <v>1898</v>
      </c>
      <c r="H393" s="113" t="s">
        <v>1880</v>
      </c>
      <c r="I393" s="144" t="s">
        <v>2469</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4">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4">
      <c r="A395" s="152">
        <v>2023</v>
      </c>
      <c r="B395" s="8">
        <v>10.1</v>
      </c>
      <c r="C395" s="8" t="s">
        <v>23</v>
      </c>
      <c r="D395" s="115" t="s">
        <v>260</v>
      </c>
      <c r="E395" s="151">
        <v>7.0000000000000001E-3</v>
      </c>
      <c r="F395" s="131" t="s">
        <v>2729</v>
      </c>
      <c r="G395" s="113" t="s">
        <v>2759</v>
      </c>
      <c r="H395" s="119" t="s">
        <v>2730</v>
      </c>
      <c r="I395" s="144" t="s">
        <v>2753</v>
      </c>
      <c r="J395" s="148" t="str">
        <f t="shared" si="104"/>
        <v>https://doi.org/10.1109/ISSCC42615.2023.10067258</v>
      </c>
      <c r="K395" s="32" t="s">
        <v>2995</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4">
      <c r="A396" s="94">
        <v>2023</v>
      </c>
      <c r="B396" s="8">
        <v>10.199999999999999</v>
      </c>
      <c r="C396" s="8" t="s">
        <v>23</v>
      </c>
      <c r="D396" s="115" t="s">
        <v>2777</v>
      </c>
      <c r="E396" s="151">
        <v>2.8000000000000001E-2</v>
      </c>
      <c r="F396" s="131" t="s">
        <v>2739</v>
      </c>
      <c r="G396" s="113" t="s">
        <v>2762</v>
      </c>
      <c r="H396" s="119" t="s">
        <v>2740</v>
      </c>
      <c r="I396" s="144" t="s">
        <v>2763</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4">
      <c r="A397" s="94">
        <v>2023</v>
      </c>
      <c r="B397" s="8">
        <v>10.3</v>
      </c>
      <c r="C397" s="8" t="s">
        <v>23</v>
      </c>
      <c r="D397" s="115" t="s">
        <v>2777</v>
      </c>
      <c r="E397" s="151">
        <v>2.8000000000000001E-2</v>
      </c>
      <c r="F397" s="131" t="s">
        <v>2731</v>
      </c>
      <c r="G397" s="113" t="s">
        <v>2760</v>
      </c>
      <c r="H397" s="119" t="s">
        <v>2749</v>
      </c>
      <c r="I397" s="144" t="s">
        <v>2750</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4">
      <c r="A398" s="94">
        <v>2023</v>
      </c>
      <c r="B398" s="8">
        <v>10.4</v>
      </c>
      <c r="C398" s="8" t="s">
        <v>23</v>
      </c>
      <c r="D398" s="115" t="s">
        <v>745</v>
      </c>
      <c r="E398" s="48">
        <v>0.18</v>
      </c>
      <c r="F398" s="131" t="s">
        <v>2727</v>
      </c>
      <c r="G398" s="113" t="s">
        <v>2758</v>
      </c>
      <c r="H398" s="119" t="s">
        <v>2728</v>
      </c>
      <c r="I398" s="144" t="s">
        <v>2752</v>
      </c>
      <c r="J398" s="148" t="str">
        <f t="shared" si="104"/>
        <v>https://doi.org/10.1109/ISSCC42615.2023.10067703</v>
      </c>
      <c r="K398" s="32" t="s">
        <v>2996</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4">
      <c r="A399" s="94">
        <v>2023</v>
      </c>
      <c r="B399" s="8">
        <v>10.5</v>
      </c>
      <c r="C399" s="8" t="s">
        <v>22</v>
      </c>
      <c r="D399" s="115" t="s">
        <v>745</v>
      </c>
      <c r="E399" s="151">
        <v>2.8000000000000001E-2</v>
      </c>
      <c r="F399" s="131" t="s">
        <v>2725</v>
      </c>
      <c r="G399" s="113" t="s">
        <v>2756</v>
      </c>
      <c r="H399" s="119" t="s">
        <v>2751</v>
      </c>
      <c r="I399" s="144" t="s">
        <v>2748</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4">
      <c r="A400" s="94">
        <v>2023</v>
      </c>
      <c r="B400" s="8">
        <v>10.6</v>
      </c>
      <c r="C400" s="8" t="s">
        <v>22</v>
      </c>
      <c r="D400" s="115" t="s">
        <v>1527</v>
      </c>
      <c r="E400" s="151">
        <v>2.8000000000000001E-2</v>
      </c>
      <c r="F400" s="131" t="s">
        <v>2734</v>
      </c>
      <c r="G400" s="113" t="s">
        <v>2764</v>
      </c>
      <c r="H400" s="119" t="s">
        <v>2735</v>
      </c>
      <c r="I400" s="144" t="s">
        <v>2765</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4">
      <c r="A401" s="94">
        <v>2023</v>
      </c>
      <c r="B401" s="8">
        <v>10.7</v>
      </c>
      <c r="C401" s="8" t="s">
        <v>22</v>
      </c>
      <c r="D401" s="115" t="s">
        <v>31</v>
      </c>
      <c r="E401" s="151">
        <v>2.8000000000000001E-2</v>
      </c>
      <c r="F401" s="131" t="s">
        <v>2726</v>
      </c>
      <c r="G401" s="113" t="s">
        <v>2757</v>
      </c>
      <c r="H401" s="119" t="s">
        <v>2761</v>
      </c>
      <c r="I401" s="144" t="s">
        <v>2750</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4">
      <c r="A402" s="94">
        <v>2023</v>
      </c>
      <c r="B402" s="8">
        <v>17.100000000000001</v>
      </c>
      <c r="C402" s="8" t="s">
        <v>23</v>
      </c>
      <c r="D402" s="115" t="s">
        <v>592</v>
      </c>
      <c r="E402" s="151">
        <v>2.8000000000000001E-2</v>
      </c>
      <c r="F402" s="131" t="s">
        <v>2738</v>
      </c>
      <c r="G402" s="113" t="s">
        <v>2766</v>
      </c>
      <c r="H402" s="119" t="s">
        <v>2776</v>
      </c>
      <c r="I402" s="144" t="s">
        <v>2767</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4">
      <c r="A403" s="94">
        <v>2023</v>
      </c>
      <c r="B403" s="8">
        <v>17.2</v>
      </c>
      <c r="C403" s="8" t="s">
        <v>23</v>
      </c>
      <c r="D403" s="115" t="s">
        <v>1861</v>
      </c>
      <c r="E403" s="151">
        <v>5.0000000000000001E-3</v>
      </c>
      <c r="F403" s="131" t="s">
        <v>2741</v>
      </c>
      <c r="G403" s="113" t="s">
        <v>2768</v>
      </c>
      <c r="H403" s="119" t="s">
        <v>2742</v>
      </c>
      <c r="I403" s="144" t="s">
        <v>2769</v>
      </c>
      <c r="J403" s="148" t="str">
        <f t="shared" si="104"/>
        <v>https://doi.org/10.1109/ISSCC42615.2023.10067745</v>
      </c>
      <c r="K403" s="32" t="s">
        <v>2997</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4">
      <c r="A404" s="94">
        <v>2023</v>
      </c>
      <c r="B404" s="8">
        <v>17.399999999999999</v>
      </c>
      <c r="C404" s="8" t="s">
        <v>23</v>
      </c>
      <c r="D404" s="115" t="s">
        <v>592</v>
      </c>
      <c r="E404" s="151">
        <v>7.0000000000000001E-3</v>
      </c>
      <c r="F404" s="131" t="s">
        <v>2723</v>
      </c>
      <c r="G404" s="113" t="s">
        <v>2755</v>
      </c>
      <c r="H404" s="113" t="s">
        <v>2724</v>
      </c>
      <c r="I404" s="144" t="s">
        <v>2747</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4">
      <c r="A405" s="94">
        <v>2023</v>
      </c>
      <c r="B405" s="8">
        <v>17.5</v>
      </c>
      <c r="C405" s="8" t="s">
        <v>23</v>
      </c>
      <c r="D405" s="115" t="s">
        <v>1148</v>
      </c>
      <c r="E405" s="151">
        <v>2.8000000000000001E-2</v>
      </c>
      <c r="F405" s="131" t="s">
        <v>2722</v>
      </c>
      <c r="G405" s="113" t="s">
        <v>2754</v>
      </c>
      <c r="H405" s="113" t="s">
        <v>2745</v>
      </c>
      <c r="I405" s="144" t="s">
        <v>2746</v>
      </c>
      <c r="J405" s="148" t="str">
        <f t="shared" si="104"/>
        <v>https://doi.org/10.1109/ISSCC42615.2023.10067475</v>
      </c>
      <c r="K405" s="32" t="s">
        <v>2995</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4">
      <c r="A406" s="94">
        <v>2023</v>
      </c>
      <c r="B406" s="8">
        <v>17.600000000000001</v>
      </c>
      <c r="C406" s="8" t="s">
        <v>23</v>
      </c>
      <c r="D406" s="115" t="s">
        <v>592</v>
      </c>
      <c r="E406" s="151">
        <v>2.8000000000000001E-2</v>
      </c>
      <c r="F406" s="131" t="s">
        <v>2736</v>
      </c>
      <c r="G406" s="113" t="s">
        <v>2771</v>
      </c>
      <c r="H406" s="119" t="s">
        <v>2737</v>
      </c>
      <c r="I406" s="144" t="s">
        <v>2772</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4">
      <c r="A407" s="94">
        <v>2023</v>
      </c>
      <c r="B407" s="8">
        <v>17.7</v>
      </c>
      <c r="C407" s="8" t="s">
        <v>23</v>
      </c>
      <c r="D407" s="115" t="s">
        <v>19</v>
      </c>
      <c r="E407" s="151">
        <v>2.8000000000000001E-2</v>
      </c>
      <c r="F407" s="131" t="s">
        <v>2732</v>
      </c>
      <c r="G407" s="113" t="s">
        <v>2774</v>
      </c>
      <c r="H407" s="119" t="s">
        <v>2733</v>
      </c>
      <c r="I407" s="144" t="s">
        <v>2773</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4">
      <c r="A408" s="94">
        <v>2023</v>
      </c>
      <c r="B408" s="8">
        <v>17.8</v>
      </c>
      <c r="C408" s="8" t="s">
        <v>23</v>
      </c>
      <c r="D408" s="115" t="s">
        <v>1861</v>
      </c>
      <c r="E408" s="151">
        <v>2.8000000000000001E-2</v>
      </c>
      <c r="F408" s="131" t="s">
        <v>2743</v>
      </c>
      <c r="G408" s="113" t="s">
        <v>2994</v>
      </c>
      <c r="H408" s="119" t="s">
        <v>2744</v>
      </c>
      <c r="I408" s="144" t="s">
        <v>2775</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4">
      <c r="A409" s="94">
        <v>2023</v>
      </c>
      <c r="B409" s="58">
        <v>18.2</v>
      </c>
      <c r="C409" s="3" t="s">
        <v>23</v>
      </c>
      <c r="D409" s="115" t="s">
        <v>2984</v>
      </c>
      <c r="E409" s="105">
        <v>2.1999999999999999E-2</v>
      </c>
      <c r="F409" s="121" t="s">
        <v>2981</v>
      </c>
      <c r="G409" s="113" t="s">
        <v>2980</v>
      </c>
      <c r="H409" s="124" t="s">
        <v>2982</v>
      </c>
      <c r="I409" s="140" t="s">
        <v>2983</v>
      </c>
      <c r="J409" s="148" t="str">
        <f t="shared" si="104"/>
        <v>https://doi.org/10.1109/ISSCC42615.2023.10067439</v>
      </c>
      <c r="K409" s="32" t="s">
        <v>2979</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4">
      <c r="A410" s="94">
        <v>2023</v>
      </c>
      <c r="B410" s="58">
        <v>32.4</v>
      </c>
      <c r="C410" s="8" t="s">
        <v>22</v>
      </c>
      <c r="D410" s="115" t="s">
        <v>31</v>
      </c>
      <c r="E410" s="84">
        <v>0.18</v>
      </c>
      <c r="F410" s="114" t="s">
        <v>2985</v>
      </c>
      <c r="G410" s="113" t="s">
        <v>2986</v>
      </c>
      <c r="H410" s="113" t="s">
        <v>2987</v>
      </c>
      <c r="I410" s="140" t="s">
        <v>2988</v>
      </c>
      <c r="J410" s="148" t="str">
        <f t="shared" si="104"/>
        <v>https://doi.org/10.1109/ISSCC42615.2023.10067844</v>
      </c>
      <c r="K410" s="32" t="s">
        <v>2989</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4">
      <c r="A411" s="94">
        <v>2023</v>
      </c>
      <c r="B411" s="58">
        <v>32.700000000000003</v>
      </c>
      <c r="C411" s="8" t="s">
        <v>22</v>
      </c>
      <c r="D411" s="115" t="s">
        <v>31</v>
      </c>
      <c r="E411" s="105">
        <v>2.1999999999999999E-2</v>
      </c>
      <c r="F411" s="114" t="s">
        <v>2991</v>
      </c>
      <c r="G411" s="113" t="s">
        <v>2990</v>
      </c>
      <c r="H411" s="113" t="s">
        <v>2993</v>
      </c>
      <c r="I411" s="144" t="s">
        <v>2992</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4">
      <c r="A412" s="152">
        <v>2024</v>
      </c>
      <c r="B412" s="58">
        <v>3.9</v>
      </c>
      <c r="C412" s="8" t="s">
        <v>23</v>
      </c>
      <c r="D412" s="115" t="s">
        <v>31</v>
      </c>
      <c r="E412" s="105">
        <v>3.0000000000000001E-3</v>
      </c>
      <c r="F412" s="114" t="s">
        <v>3061</v>
      </c>
      <c r="G412" s="113" t="s">
        <v>3060</v>
      </c>
      <c r="H412" s="113" t="s">
        <v>3062</v>
      </c>
      <c r="I412" s="140" t="s">
        <v>3063</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4">
      <c r="A413" s="94">
        <v>2024</v>
      </c>
      <c r="B413" s="58">
        <v>9.1</v>
      </c>
      <c r="C413" s="8" t="s">
        <v>23</v>
      </c>
      <c r="D413" s="115" t="s">
        <v>592</v>
      </c>
      <c r="E413" s="105">
        <v>2.1999999999999999E-2</v>
      </c>
      <c r="F413" s="114" t="s">
        <v>3064</v>
      </c>
      <c r="G413" s="113" t="s">
        <v>3065</v>
      </c>
      <c r="H413" s="113" t="s">
        <v>3115</v>
      </c>
      <c r="I413" s="144" t="s">
        <v>3116</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4">
      <c r="A414" s="94">
        <v>2024</v>
      </c>
      <c r="B414" s="58">
        <v>9.1999999999999993</v>
      </c>
      <c r="C414" s="8" t="s">
        <v>23</v>
      </c>
      <c r="D414" s="115" t="s">
        <v>745</v>
      </c>
      <c r="E414" s="105">
        <v>8.0000000000000002E-3</v>
      </c>
      <c r="F414" s="114" t="s">
        <v>3066</v>
      </c>
      <c r="G414" s="113" t="s">
        <v>3067</v>
      </c>
      <c r="H414" s="113" t="s">
        <v>3117</v>
      </c>
      <c r="I414" s="144" t="s">
        <v>3118</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4">
      <c r="A415" s="94">
        <v>2024</v>
      </c>
      <c r="B415" s="58">
        <v>9.3000000000000007</v>
      </c>
      <c r="C415" s="8" t="s">
        <v>22</v>
      </c>
      <c r="D415" s="115" t="s">
        <v>1148</v>
      </c>
      <c r="E415" s="105">
        <v>2.8000000000000001E-2</v>
      </c>
      <c r="F415" s="114" t="s">
        <v>3068</v>
      </c>
      <c r="G415" s="113" t="s">
        <v>3069</v>
      </c>
      <c r="H415" s="113" t="s">
        <v>3119</v>
      </c>
      <c r="I415" s="144" t="s">
        <v>3120</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4">
      <c r="A416" s="94">
        <v>2024</v>
      </c>
      <c r="B416" s="58">
        <v>9.4</v>
      </c>
      <c r="C416" s="8" t="s">
        <v>23</v>
      </c>
      <c r="D416" s="115" t="s">
        <v>745</v>
      </c>
      <c r="E416" s="105">
        <v>2.1999999999999999E-2</v>
      </c>
      <c r="F416" s="114" t="s">
        <v>3070</v>
      </c>
      <c r="G416" s="113" t="s">
        <v>3071</v>
      </c>
      <c r="H416" s="113" t="s">
        <v>3121</v>
      </c>
      <c r="I416" s="144" t="s">
        <v>3122</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4">
      <c r="A417" s="94">
        <v>2024</v>
      </c>
      <c r="B417" s="58">
        <v>9.5</v>
      </c>
      <c r="C417" s="8" t="s">
        <v>22</v>
      </c>
      <c r="D417" s="115" t="s">
        <v>30</v>
      </c>
      <c r="E417" s="105">
        <v>0.13</v>
      </c>
      <c r="F417" s="114" t="s">
        <v>3072</v>
      </c>
      <c r="G417" s="113" t="s">
        <v>3073</v>
      </c>
      <c r="H417" s="113" t="s">
        <v>3123</v>
      </c>
      <c r="I417" s="144" t="s">
        <v>3124</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4">
      <c r="A418" s="94">
        <v>2024</v>
      </c>
      <c r="B418" s="58">
        <v>9.6</v>
      </c>
      <c r="C418" s="8" t="s">
        <v>22</v>
      </c>
      <c r="D418" s="115" t="s">
        <v>30</v>
      </c>
      <c r="E418" s="105">
        <v>1.4E-2</v>
      </c>
      <c r="F418" s="114" t="s">
        <v>3074</v>
      </c>
      <c r="G418" s="113" t="s">
        <v>3075</v>
      </c>
      <c r="H418" s="113" t="s">
        <v>3125</v>
      </c>
      <c r="I418" s="144" t="s">
        <v>3126</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4">
      <c r="A419" s="94">
        <v>2024</v>
      </c>
      <c r="B419" s="58">
        <v>9.6999999999999993</v>
      </c>
      <c r="C419" s="8" t="s">
        <v>22</v>
      </c>
      <c r="D419" s="115" t="s">
        <v>31</v>
      </c>
      <c r="E419" s="105">
        <v>2.8000000000000001E-2</v>
      </c>
      <c r="F419" s="114" t="s">
        <v>3076</v>
      </c>
      <c r="G419" s="113" t="s">
        <v>3077</v>
      </c>
      <c r="H419" s="113" t="s">
        <v>3127</v>
      </c>
      <c r="I419" s="144" t="s">
        <v>3128</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4">
      <c r="A420" s="94">
        <v>2024</v>
      </c>
      <c r="B420" s="58">
        <v>9.8000000000000007</v>
      </c>
      <c r="C420" s="8" t="s">
        <v>23</v>
      </c>
      <c r="D420" s="115" t="s">
        <v>745</v>
      </c>
      <c r="E420" s="105">
        <v>0.04</v>
      </c>
      <c r="F420" s="114" t="s">
        <v>3078</v>
      </c>
      <c r="G420" s="113" t="s">
        <v>3079</v>
      </c>
      <c r="H420" s="113" t="s">
        <v>3129</v>
      </c>
      <c r="I420" s="144" t="s">
        <v>3130</v>
      </c>
      <c r="J420" s="148" t="str">
        <f t="shared" si="104"/>
        <v>https://doi.org/10.1109/ISSCC49657.2024.10454329</v>
      </c>
      <c r="K420" s="32" t="s">
        <v>3109</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4">
      <c r="A421" s="94">
        <v>2024</v>
      </c>
      <c r="B421" s="58">
        <v>9.9</v>
      </c>
      <c r="C421" s="8" t="s">
        <v>23</v>
      </c>
      <c r="D421" s="115" t="s">
        <v>31</v>
      </c>
      <c r="E421" s="105">
        <v>6.5000000000000002E-2</v>
      </c>
      <c r="F421" s="114" t="s">
        <v>3080</v>
      </c>
      <c r="G421" s="113" t="s">
        <v>3099</v>
      </c>
      <c r="H421" s="113" t="s">
        <v>3131</v>
      </c>
      <c r="I421" s="140" t="s">
        <v>3132</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4">
      <c r="A422" s="94">
        <v>2024</v>
      </c>
      <c r="B422" s="58">
        <v>18.100000000000001</v>
      </c>
      <c r="C422" s="8" t="s">
        <v>23</v>
      </c>
      <c r="D422" s="115" t="s">
        <v>592</v>
      </c>
      <c r="E422" s="105">
        <v>1.6E-2</v>
      </c>
      <c r="F422" s="114" t="s">
        <v>3081</v>
      </c>
      <c r="G422" s="113" t="s">
        <v>3082</v>
      </c>
      <c r="H422" s="113" t="s">
        <v>3085</v>
      </c>
      <c r="I422" s="140" t="s">
        <v>3084</v>
      </c>
      <c r="J422" s="148" t="str">
        <f t="shared" si="104"/>
        <v>https://doi.org/10.1109/ISSCC49657.2024.10454499</v>
      </c>
      <c r="K422" s="32" t="s">
        <v>3083</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4">
      <c r="A423" s="94">
        <v>2024</v>
      </c>
      <c r="B423" s="58">
        <v>18.399999999999999</v>
      </c>
      <c r="C423" s="8" t="s">
        <v>23</v>
      </c>
      <c r="D423" s="115" t="s">
        <v>592</v>
      </c>
      <c r="E423" s="105">
        <v>5.0000000000000001E-3</v>
      </c>
      <c r="F423" s="17" t="s">
        <v>3086</v>
      </c>
      <c r="G423" s="113" t="s">
        <v>3087</v>
      </c>
      <c r="H423" s="113" t="s">
        <v>3101</v>
      </c>
      <c r="I423" s="140" t="s">
        <v>3100</v>
      </c>
      <c r="J423" s="148" t="str">
        <f t="shared" si="104"/>
        <v>https://doi.org/10.1109/ISSCC49657.2024.10454385</v>
      </c>
      <c r="K423" s="32" t="s">
        <v>3102</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4">
      <c r="A424" s="94">
        <v>2024</v>
      </c>
      <c r="B424" s="58">
        <v>22.1</v>
      </c>
      <c r="C424" s="8" t="s">
        <v>23</v>
      </c>
      <c r="D424" s="115" t="s">
        <v>260</v>
      </c>
      <c r="E424" s="105">
        <v>2.8000000000000001E-2</v>
      </c>
      <c r="F424" s="114" t="s">
        <v>3088</v>
      </c>
      <c r="G424" s="113" t="s">
        <v>3089</v>
      </c>
      <c r="H424" s="113" t="s">
        <v>3103</v>
      </c>
      <c r="I424" s="144" t="s">
        <v>3104</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4">
      <c r="A425" s="94">
        <v>2024</v>
      </c>
      <c r="B425" s="58">
        <v>22.2</v>
      </c>
      <c r="C425" s="8" t="s">
        <v>23</v>
      </c>
      <c r="D425" s="115" t="s">
        <v>3051</v>
      </c>
      <c r="E425" s="105">
        <v>1.6E-2</v>
      </c>
      <c r="F425" s="114" t="s">
        <v>3090</v>
      </c>
      <c r="G425" s="113" t="s">
        <v>3091</v>
      </c>
      <c r="H425" s="113" t="s">
        <v>3105</v>
      </c>
      <c r="I425" s="140" t="s">
        <v>3106</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4">
      <c r="A426" s="94">
        <v>2024</v>
      </c>
      <c r="B426" s="58">
        <v>22.3</v>
      </c>
      <c r="C426" s="8" t="s">
        <v>23</v>
      </c>
      <c r="D426" s="115" t="s">
        <v>2984</v>
      </c>
      <c r="E426" s="105">
        <v>2.1999999999999999E-2</v>
      </c>
      <c r="F426" s="114" t="s">
        <v>3092</v>
      </c>
      <c r="G426" s="113" t="s">
        <v>3093</v>
      </c>
      <c r="H426" s="113" t="s">
        <v>3107</v>
      </c>
      <c r="I426" s="144" t="s">
        <v>3108</v>
      </c>
      <c r="J426" s="148" t="str">
        <f t="shared" si="104"/>
        <v>https://doi.org/10.1109/ISSCC49657.2024.10454355</v>
      </c>
      <c r="K426" s="32" t="s">
        <v>3109</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4">
      <c r="A427" s="94">
        <v>2024</v>
      </c>
      <c r="B427" s="58">
        <v>22.4</v>
      </c>
      <c r="C427" s="8" t="s">
        <v>23</v>
      </c>
      <c r="D427" s="115" t="s">
        <v>592</v>
      </c>
      <c r="E427" s="105">
        <v>2.8000000000000001E-2</v>
      </c>
      <c r="F427" s="114" t="s">
        <v>3094</v>
      </c>
      <c r="G427" s="113" t="s">
        <v>3095</v>
      </c>
      <c r="H427" s="113" t="s">
        <v>3110</v>
      </c>
      <c r="I427" s="144" t="s">
        <v>3111</v>
      </c>
      <c r="J427" s="148" t="str">
        <f t="shared" si="104"/>
        <v>https://doi.org/10.1109/ISSCC49657.2024.10454299</v>
      </c>
      <c r="K427" s="32" t="s">
        <v>3109</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4">
      <c r="A428" s="94">
        <v>2024</v>
      </c>
      <c r="B428" s="58">
        <v>22.5</v>
      </c>
      <c r="C428" s="8" t="s">
        <v>23</v>
      </c>
      <c r="D428" s="115" t="s">
        <v>3098</v>
      </c>
      <c r="E428" s="105">
        <v>1.6E-2</v>
      </c>
      <c r="F428" s="114" t="s">
        <v>3096</v>
      </c>
      <c r="G428" s="113" t="s">
        <v>3097</v>
      </c>
      <c r="H428" s="113" t="s">
        <v>3112</v>
      </c>
      <c r="I428" s="144" t="s">
        <v>3113</v>
      </c>
      <c r="J428" s="148" t="str">
        <f t="shared" si="104"/>
        <v>https://doi.org/10.1109/ISSCC49657.2024.10454361</v>
      </c>
      <c r="K428" s="32" t="s">
        <v>3114</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4">
      <c r="A429" s="152">
        <v>2025</v>
      </c>
      <c r="B429" s="58">
        <v>7.5</v>
      </c>
      <c r="C429" s="58" t="s">
        <v>23</v>
      </c>
      <c r="D429" s="115" t="s">
        <v>2984</v>
      </c>
      <c r="E429" s="105">
        <v>5.0000000000000001E-3</v>
      </c>
      <c r="F429" s="95" t="s">
        <v>3248</v>
      </c>
      <c r="G429" s="96" t="s">
        <v>3249</v>
      </c>
      <c r="H429" s="96" t="s">
        <v>3250</v>
      </c>
      <c r="I429" s="140" t="s">
        <v>3245</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4">
      <c r="A430" s="94">
        <v>2025</v>
      </c>
      <c r="B430" s="58">
        <v>15.5</v>
      </c>
      <c r="C430" s="8" t="s">
        <v>23</v>
      </c>
      <c r="D430" s="115" t="s">
        <v>3258</v>
      </c>
      <c r="E430" s="105">
        <v>6.5000000000000002E-2</v>
      </c>
      <c r="F430" s="114" t="s">
        <v>3251</v>
      </c>
      <c r="G430" s="113" t="s">
        <v>3252</v>
      </c>
      <c r="H430" s="113" t="s">
        <v>3256</v>
      </c>
      <c r="I430" s="140" t="s">
        <v>3246</v>
      </c>
      <c r="J430" s="148" t="str">
        <f t="shared" si="104"/>
        <v>https://doi.org/10.1109/ISSCC49661.2025.10904733</v>
      </c>
      <c r="K430" s="32" t="s">
        <v>3257</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4">
      <c r="A431" s="94">
        <v>2025</v>
      </c>
      <c r="B431" s="58">
        <v>15.6</v>
      </c>
      <c r="C431" s="8" t="s">
        <v>22</v>
      </c>
      <c r="D431" s="115" t="s">
        <v>31</v>
      </c>
      <c r="E431" s="105">
        <v>2.1999999999999999E-2</v>
      </c>
      <c r="F431" s="113" t="s">
        <v>3253</v>
      </c>
      <c r="G431" s="113" t="s">
        <v>3254</v>
      </c>
      <c r="H431" s="119" t="s">
        <v>3255</v>
      </c>
      <c r="I431" s="140" t="s">
        <v>3247</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4">
      <c r="A432" s="94">
        <v>2025</v>
      </c>
      <c r="B432" s="58">
        <v>18.100000000000001</v>
      </c>
      <c r="C432" s="8" t="s">
        <v>22</v>
      </c>
      <c r="D432" s="115" t="s">
        <v>31</v>
      </c>
      <c r="E432" s="84">
        <v>0.18</v>
      </c>
      <c r="F432" s="95" t="s">
        <v>3193</v>
      </c>
      <c r="G432" s="113" t="s">
        <v>3194</v>
      </c>
      <c r="H432" s="113" t="s">
        <v>3259</v>
      </c>
      <c r="I432" s="144" t="s">
        <v>3233</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4">
      <c r="A433" s="94">
        <v>2025</v>
      </c>
      <c r="B433" s="58">
        <v>18.2</v>
      </c>
      <c r="C433" s="8" t="s">
        <v>22</v>
      </c>
      <c r="D433" s="115" t="s">
        <v>25</v>
      </c>
      <c r="E433" s="105">
        <v>5.5E-2</v>
      </c>
      <c r="F433" s="114" t="s">
        <v>3195</v>
      </c>
      <c r="G433" s="156" t="s">
        <v>3196</v>
      </c>
      <c r="H433" s="113" t="s">
        <v>3260</v>
      </c>
      <c r="I433" s="144" t="s">
        <v>3234</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4">
      <c r="A434" s="94">
        <v>2025</v>
      </c>
      <c r="B434" s="58">
        <v>18.3</v>
      </c>
      <c r="C434" s="8" t="s">
        <v>22</v>
      </c>
      <c r="D434" s="115" t="s">
        <v>745</v>
      </c>
      <c r="E434" s="105">
        <v>5.5E-2</v>
      </c>
      <c r="F434" s="135" t="s">
        <v>3197</v>
      </c>
      <c r="G434" s="113" t="s">
        <v>3198</v>
      </c>
      <c r="H434" s="113" t="s">
        <v>3261</v>
      </c>
      <c r="I434" s="144" t="s">
        <v>3235</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4">
      <c r="A435" s="94">
        <v>2025</v>
      </c>
      <c r="B435" s="58">
        <v>18.399999999999999</v>
      </c>
      <c r="C435" s="8" t="s">
        <v>22</v>
      </c>
      <c r="D435" s="115" t="s">
        <v>1527</v>
      </c>
      <c r="E435" s="105">
        <v>2.8000000000000001E-2</v>
      </c>
      <c r="F435" s="114" t="s">
        <v>3199</v>
      </c>
      <c r="G435" s="113" t="s">
        <v>3200</v>
      </c>
      <c r="H435" s="113" t="s">
        <v>3262</v>
      </c>
      <c r="I435" s="144" t="s">
        <v>3236</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4">
      <c r="A436" s="94">
        <v>2025</v>
      </c>
      <c r="B436" s="58">
        <v>18.5</v>
      </c>
      <c r="C436" s="8" t="s">
        <v>22</v>
      </c>
      <c r="D436" s="115" t="s">
        <v>31</v>
      </c>
      <c r="E436" s="105">
        <v>5.5E-2</v>
      </c>
      <c r="F436" s="114" t="s">
        <v>3201</v>
      </c>
      <c r="G436" s="113" t="s">
        <v>3202</v>
      </c>
      <c r="H436" s="113" t="s">
        <v>3263</v>
      </c>
      <c r="I436" s="144" t="s">
        <v>3237</v>
      </c>
      <c r="J436" s="148" t="str">
        <f t="shared" si="104"/>
        <v>https://doi.org/10.1109/ISSCC49661.2025.10904773</v>
      </c>
      <c r="K436" s="32" t="s">
        <v>3241</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4">
      <c r="A437" s="94">
        <v>2025</v>
      </c>
      <c r="B437" s="58">
        <v>18.600000000000001</v>
      </c>
      <c r="C437" s="8" t="s">
        <v>23</v>
      </c>
      <c r="D437" s="115" t="s">
        <v>745</v>
      </c>
      <c r="E437" s="105">
        <v>2.1999999999999999E-2</v>
      </c>
      <c r="F437" s="113" t="s">
        <v>3203</v>
      </c>
      <c r="G437" s="113" t="s">
        <v>3204</v>
      </c>
      <c r="H437" s="113" t="s">
        <v>3264</v>
      </c>
      <c r="I437" s="144" t="s">
        <v>3238</v>
      </c>
      <c r="J437" s="148" t="str">
        <f t="shared" si="104"/>
        <v>https://doi.org/10.1109/ISSCC49661.2025.10904526</v>
      </c>
      <c r="K437" s="32" t="s">
        <v>3241</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4">
      <c r="A438" s="94">
        <v>2025</v>
      </c>
      <c r="B438" s="58">
        <v>18.7</v>
      </c>
      <c r="C438" s="8" t="s">
        <v>22</v>
      </c>
      <c r="D438" s="115" t="s">
        <v>745</v>
      </c>
      <c r="E438" s="105">
        <v>2.8000000000000001E-2</v>
      </c>
      <c r="F438" s="114" t="s">
        <v>3205</v>
      </c>
      <c r="G438" s="113" t="s">
        <v>3206</v>
      </c>
      <c r="H438" s="113" t="s">
        <v>3265</v>
      </c>
      <c r="I438" s="144" t="s">
        <v>3239</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4">
      <c r="A439" s="94">
        <v>2025</v>
      </c>
      <c r="B439" s="58">
        <v>18.8</v>
      </c>
      <c r="C439" s="8" t="s">
        <v>23</v>
      </c>
      <c r="D439" s="115" t="s">
        <v>31</v>
      </c>
      <c r="E439" s="84">
        <v>0.04</v>
      </c>
      <c r="F439" s="114" t="s">
        <v>3207</v>
      </c>
      <c r="G439" s="113" t="s">
        <v>3208</v>
      </c>
      <c r="H439" s="113" t="s">
        <v>3266</v>
      </c>
      <c r="I439" s="144" t="s">
        <v>3240</v>
      </c>
      <c r="J439" s="148" t="str">
        <f t="shared" si="104"/>
        <v>https://doi.org/10.1109/ISSCC49661.2025.10904533</v>
      </c>
      <c r="K439" s="32" t="s">
        <v>3242</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4">
      <c r="A440" s="94">
        <v>2025</v>
      </c>
      <c r="B440" s="58">
        <v>24.1</v>
      </c>
      <c r="C440" s="8" t="s">
        <v>23</v>
      </c>
      <c r="D440" s="115" t="s">
        <v>26</v>
      </c>
      <c r="E440" s="105">
        <v>2.8000000000000001E-2</v>
      </c>
      <c r="F440" s="114" t="s">
        <v>3209</v>
      </c>
      <c r="G440" s="113" t="s">
        <v>3210</v>
      </c>
      <c r="H440" s="113" t="s">
        <v>3267</v>
      </c>
      <c r="I440" s="144" t="s">
        <v>3225</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4">
      <c r="A441" s="94">
        <v>2025</v>
      </c>
      <c r="B441" s="58">
        <v>24.2</v>
      </c>
      <c r="C441" s="8" t="s">
        <v>23</v>
      </c>
      <c r="D441" s="115" t="s">
        <v>26</v>
      </c>
      <c r="E441" s="105">
        <v>2.8000000000000001E-2</v>
      </c>
      <c r="F441" s="114" t="s">
        <v>3211</v>
      </c>
      <c r="G441" s="113" t="s">
        <v>3212</v>
      </c>
      <c r="H441" s="113" t="s">
        <v>3268</v>
      </c>
      <c r="I441" s="140" t="s">
        <v>3226</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4">
      <c r="A442" s="94">
        <v>2025</v>
      </c>
      <c r="B442" s="58">
        <v>24.3</v>
      </c>
      <c r="C442" s="8" t="s">
        <v>23</v>
      </c>
      <c r="D442" s="115" t="s">
        <v>2984</v>
      </c>
      <c r="E442" s="105">
        <v>2.8000000000000001E-2</v>
      </c>
      <c r="F442" s="114" t="s">
        <v>3213</v>
      </c>
      <c r="G442" s="113" t="s">
        <v>3214</v>
      </c>
      <c r="H442" s="113" t="s">
        <v>3269</v>
      </c>
      <c r="I442" s="144" t="s">
        <v>3227</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4">
      <c r="A443" s="94">
        <v>2025</v>
      </c>
      <c r="B443" s="58">
        <v>24.4</v>
      </c>
      <c r="C443" s="8" t="s">
        <v>23</v>
      </c>
      <c r="D443" s="115" t="s">
        <v>1861</v>
      </c>
      <c r="E443" s="105">
        <v>2.8000000000000001E-2</v>
      </c>
      <c r="F443" s="114" t="s">
        <v>3215</v>
      </c>
      <c r="G443" s="113" t="s">
        <v>3216</v>
      </c>
      <c r="H443" s="113" t="s">
        <v>3270</v>
      </c>
      <c r="I443" s="144" t="s">
        <v>3229</v>
      </c>
      <c r="J443" s="148" t="str">
        <f t="shared" si="104"/>
        <v>https://doi.org/10.1109/ISSCC49661.2025.10904818</v>
      </c>
      <c r="K443" s="32" t="s">
        <v>3243</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4">
      <c r="A444" s="94">
        <v>2025</v>
      </c>
      <c r="B444" s="58">
        <v>24.5</v>
      </c>
      <c r="C444" s="8" t="s">
        <v>23</v>
      </c>
      <c r="D444" s="115" t="s">
        <v>1148</v>
      </c>
      <c r="E444" s="105">
        <v>1.6E-2</v>
      </c>
      <c r="F444" s="114" t="s">
        <v>3217</v>
      </c>
      <c r="G444" s="113" t="s">
        <v>3218</v>
      </c>
      <c r="H444" s="113" t="s">
        <v>3271</v>
      </c>
      <c r="I444" s="144" t="s">
        <v>3228</v>
      </c>
      <c r="J444" s="148" t="str">
        <f t="shared" si="104"/>
        <v>https://doi.org/10.1109/ISSCC49661.2025.10904672</v>
      </c>
      <c r="K444" s="32" t="s">
        <v>3244</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4">
      <c r="A445" s="94">
        <v>2025</v>
      </c>
      <c r="B445" s="58">
        <v>24.6</v>
      </c>
      <c r="C445" s="8" t="s">
        <v>23</v>
      </c>
      <c r="D445" s="115" t="s">
        <v>1148</v>
      </c>
      <c r="E445" s="105">
        <v>4.0000000000000001E-3</v>
      </c>
      <c r="F445" s="114" t="s">
        <v>3219</v>
      </c>
      <c r="G445" s="113" t="s">
        <v>3220</v>
      </c>
      <c r="H445" s="113" t="s">
        <v>3272</v>
      </c>
      <c r="I445" s="144" t="s">
        <v>3230</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4">
      <c r="A446" s="94">
        <v>2025</v>
      </c>
      <c r="B446" s="58">
        <v>24.7</v>
      </c>
      <c r="C446" s="8" t="s">
        <v>23</v>
      </c>
      <c r="D446" s="115" t="s">
        <v>260</v>
      </c>
      <c r="E446" s="105">
        <v>2.8000000000000001E-2</v>
      </c>
      <c r="F446" s="114" t="s">
        <v>3221</v>
      </c>
      <c r="G446" s="113" t="s">
        <v>3222</v>
      </c>
      <c r="H446" s="113" t="s">
        <v>3273</v>
      </c>
      <c r="I446" s="144" t="s">
        <v>3231</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4">
      <c r="A447" s="94">
        <v>2025</v>
      </c>
      <c r="B447" s="58">
        <v>24.8</v>
      </c>
      <c r="C447" s="8" t="s">
        <v>23</v>
      </c>
      <c r="D447" s="115" t="s">
        <v>592</v>
      </c>
      <c r="E447" s="105">
        <v>1.6E-2</v>
      </c>
      <c r="F447" s="114" t="s">
        <v>3223</v>
      </c>
      <c r="G447" s="113" t="s">
        <v>3224</v>
      </c>
      <c r="H447" s="113" t="s">
        <v>3274</v>
      </c>
      <c r="I447" s="144" t="s">
        <v>3232</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4">
      <c r="G448" s="96"/>
      <c r="J448" s="148"/>
      <c r="X448" s="29"/>
      <c r="Z448" s="122"/>
      <c r="AD448" s="65"/>
      <c r="AE448" s="29"/>
      <c r="AF448" s="29"/>
      <c r="AG448" s="6"/>
      <c r="AH448" s="54"/>
      <c r="AI448" s="89"/>
      <c r="AJ448" s="67"/>
    </row>
    <row r="449" spans="10:36" x14ac:dyDescent="0.4">
      <c r="J449" s="148"/>
      <c r="X449" s="29"/>
      <c r="Z449" s="122"/>
      <c r="AD449" s="65"/>
      <c r="AE449" s="29"/>
      <c r="AF449" s="29"/>
      <c r="AG449" s="6"/>
      <c r="AH449" s="54"/>
      <c r="AI449" s="89"/>
      <c r="AJ449" s="67"/>
    </row>
    <row r="450" spans="10:36" x14ac:dyDescent="0.4">
      <c r="J450" s="148"/>
      <c r="X450" s="29"/>
      <c r="Z450" s="122"/>
      <c r="AD450" s="65"/>
      <c r="AE450" s="29"/>
      <c r="AF450" s="29"/>
      <c r="AG450" s="6"/>
      <c r="AH450" s="54"/>
      <c r="AI450" s="89"/>
      <c r="AJ450" s="67"/>
    </row>
    <row r="451" spans="10:36" x14ac:dyDescent="0.4">
      <c r="X451" s="29"/>
      <c r="AD451" s="65"/>
      <c r="AE451" s="29"/>
      <c r="AF451" s="29"/>
      <c r="AG451" s="6"/>
      <c r="AH451" s="54"/>
      <c r="AI451" s="89"/>
      <c r="AJ451" s="67"/>
    </row>
    <row r="452" spans="10:36" x14ac:dyDescent="0.4">
      <c r="X452" s="29"/>
      <c r="AD452" s="65"/>
      <c r="AE452" s="29"/>
      <c r="AF452" s="29"/>
      <c r="AG452" s="6"/>
      <c r="AH452" s="54"/>
      <c r="AI452" s="89"/>
      <c r="AJ452" s="67"/>
    </row>
    <row r="453" spans="10:36" x14ac:dyDescent="0.4">
      <c r="X453" s="29"/>
      <c r="AD453" s="65"/>
      <c r="AE453" s="29"/>
      <c r="AF453" s="29"/>
      <c r="AG453" s="6"/>
      <c r="AH453" s="54"/>
      <c r="AI453" s="89"/>
      <c r="AJ453" s="67"/>
    </row>
    <row r="454" spans="10:36" x14ac:dyDescent="0.4">
      <c r="X454" s="29"/>
      <c r="AD454" s="65"/>
      <c r="AE454" s="29"/>
      <c r="AF454" s="29"/>
      <c r="AG454" s="6"/>
      <c r="AH454" s="54"/>
      <c r="AI454" s="89"/>
      <c r="AJ454" s="67"/>
    </row>
    <row r="455" spans="10:36" x14ac:dyDescent="0.4">
      <c r="X455" s="29"/>
      <c r="AD455" s="65"/>
      <c r="AE455" s="29"/>
      <c r="AF455" s="29"/>
      <c r="AG455" s="6"/>
      <c r="AH455" s="54"/>
      <c r="AI455" s="89"/>
      <c r="AJ455" s="67"/>
    </row>
    <row r="456" spans="10:36" x14ac:dyDescent="0.4">
      <c r="X456" s="29"/>
      <c r="AD456" s="65"/>
      <c r="AE456" s="29"/>
      <c r="AF456" s="29"/>
      <c r="AG456" s="6"/>
      <c r="AH456" s="54"/>
      <c r="AI456" s="89"/>
      <c r="AJ456" s="67"/>
    </row>
    <row r="457" spans="10:36" x14ac:dyDescent="0.4">
      <c r="X457" s="29"/>
      <c r="AD457" s="65"/>
      <c r="AE457" s="29"/>
      <c r="AF457" s="29"/>
      <c r="AG457" s="6"/>
      <c r="AH457" s="54"/>
      <c r="AI457" s="89"/>
      <c r="AJ457" s="67"/>
    </row>
    <row r="458" spans="10:36" x14ac:dyDescent="0.4">
      <c r="X458" s="29"/>
      <c r="AD458" s="65"/>
      <c r="AE458" s="29"/>
      <c r="AF458" s="29"/>
      <c r="AG458" s="6"/>
      <c r="AH458" s="54"/>
      <c r="AI458" s="89"/>
      <c r="AJ458" s="67"/>
    </row>
    <row r="459" spans="10:36" x14ac:dyDescent="0.4">
      <c r="AD459" s="65"/>
      <c r="AE459" s="29"/>
      <c r="AF459" s="29"/>
      <c r="AG459" s="6"/>
      <c r="AH459" s="54"/>
      <c r="AI459" s="89"/>
      <c r="AJ459" s="67"/>
    </row>
    <row r="460" spans="10:36" x14ac:dyDescent="0.4">
      <c r="AD460" s="65"/>
      <c r="AE460" s="29"/>
      <c r="AF460" s="29"/>
      <c r="AG460" s="6"/>
      <c r="AH460" s="54"/>
      <c r="AI460" s="89"/>
      <c r="AJ460" s="67"/>
    </row>
  </sheetData>
  <phoneticPr fontId="0" type="noConversion"/>
  <conditionalFormatting sqref="X412:X65537">
    <cfRule type="expression" dxfId="5" priority="11" stopIfTrue="1">
      <formula>"if($s:$s&gt;$t:$t)"</formula>
    </cfRule>
  </conditionalFormatting>
  <conditionalFormatting sqref="Z2">
    <cfRule type="cellIs" dxfId="4" priority="7" stopIfTrue="1" operator="greaterThan">
      <formula>1000000000</formula>
    </cfRule>
  </conditionalFormatting>
  <conditionalFormatting sqref="AB2:AB394 AB409:AB501">
    <cfRule type="cellIs" dxfId="3"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80"/>
  <sheetViews>
    <sheetView zoomScale="99" zoomScaleNormal="99" workbookViewId="0">
      <pane ySplit="1" topLeftCell="A7" activePane="bottomLeft" state="frozen"/>
      <selection pane="bottomLeft" activeCell="D21" sqref="D21"/>
    </sheetView>
  </sheetViews>
  <sheetFormatPr defaultColWidth="9.06640625" defaultRowHeight="13.15" x14ac:dyDescent="0.4"/>
  <cols>
    <col min="1" max="1" width="6.33203125" style="28" customWidth="1"/>
    <col min="2" max="2" width="7" style="28" bestFit="1" customWidth="1"/>
    <col min="3" max="3" width="6.06640625" style="30" customWidth="1"/>
    <col min="4" max="4" width="17.33203125" style="30" customWidth="1"/>
    <col min="5" max="5" width="14.796875" style="30" customWidth="1"/>
    <col min="6" max="6" width="7.796875" style="28" customWidth="1"/>
    <col min="7" max="7" width="17.53125" style="28" customWidth="1"/>
    <col min="8" max="10" width="12.796875" style="28" customWidth="1"/>
    <col min="11" max="11" width="13.59765625" style="28" customWidth="1"/>
    <col min="12" max="12" width="10.53125" style="28" customWidth="1"/>
    <col min="13" max="13" width="9.796875" style="28" customWidth="1"/>
    <col min="14" max="14" width="9.46484375" style="28" customWidth="1"/>
    <col min="15" max="15" width="13.33203125" style="28" bestFit="1" customWidth="1"/>
    <col min="16" max="16" width="15.33203125" style="30" bestFit="1" customWidth="1"/>
    <col min="17" max="17" width="15.53125" style="30" bestFit="1" customWidth="1"/>
    <col min="18" max="18" width="12.53125" style="30" bestFit="1" customWidth="1"/>
    <col min="19" max="19" width="16.33203125" style="30" bestFit="1" customWidth="1"/>
    <col min="20" max="20" width="11.06640625" style="30" bestFit="1" customWidth="1"/>
    <col min="21" max="21" width="9.59765625" style="30" bestFit="1" customWidth="1"/>
    <col min="22" max="22" width="12.06640625" style="30" bestFit="1" customWidth="1"/>
    <col min="23" max="23" width="12.53125" style="30" bestFit="1" customWidth="1"/>
    <col min="24" max="24" width="14.59765625" style="28" bestFit="1" customWidth="1"/>
    <col min="25" max="25" width="12" style="30" bestFit="1" customWidth="1"/>
    <col min="26" max="26" width="8.53125" style="28" bestFit="1" customWidth="1"/>
    <col min="27" max="27" width="8.59765625" style="31" customWidth="1"/>
    <col min="28" max="28" width="9.59765625" style="63" bestFit="1" customWidth="1"/>
    <col min="29" max="29" width="10.796875" style="63" bestFit="1" customWidth="1"/>
    <col min="30" max="30" width="14.33203125" style="111" bestFit="1" customWidth="1"/>
    <col min="31" max="31" width="21.06640625" style="28" bestFit="1" customWidth="1"/>
    <col min="32" max="32" width="21.73046875" style="31" bestFit="1" customWidth="1"/>
    <col min="33" max="33" width="12.19921875" style="28" bestFit="1" customWidth="1"/>
    <col min="34" max="34" width="12.796875" style="30" bestFit="1" customWidth="1"/>
    <col min="35" max="35" width="14.06640625" style="28" bestFit="1" customWidth="1"/>
    <col min="36" max="36" width="19.06640625" style="28" bestFit="1" customWidth="1"/>
    <col min="37" max="16384" width="9.06640625" style="28"/>
  </cols>
  <sheetData>
    <row r="1" spans="1:36" s="27" customFormat="1" x14ac:dyDescent="0.4">
      <c r="A1" s="51" t="s">
        <v>34</v>
      </c>
      <c r="B1" s="51" t="s">
        <v>20</v>
      </c>
      <c r="C1" s="51" t="s">
        <v>21</v>
      </c>
      <c r="D1" s="51" t="s">
        <v>24</v>
      </c>
      <c r="E1" s="51" t="s">
        <v>202</v>
      </c>
      <c r="F1" s="51" t="s">
        <v>103</v>
      </c>
      <c r="G1" s="51" t="s">
        <v>104</v>
      </c>
      <c r="H1" s="51" t="s">
        <v>771</v>
      </c>
      <c r="I1" s="51" t="s">
        <v>2240</v>
      </c>
      <c r="J1" s="51" t="s">
        <v>2242</v>
      </c>
      <c r="K1" s="52" t="s">
        <v>105</v>
      </c>
      <c r="L1" s="52" t="s">
        <v>2708</v>
      </c>
      <c r="M1" s="52" t="s">
        <v>2709</v>
      </c>
      <c r="N1" s="52" t="s">
        <v>2710</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4">
      <c r="A2" s="59">
        <v>1997</v>
      </c>
      <c r="B2" s="30">
        <v>3.2</v>
      </c>
      <c r="C2" s="30" t="s">
        <v>22</v>
      </c>
      <c r="D2" s="64" t="s">
        <v>30</v>
      </c>
      <c r="E2" s="39">
        <v>0.5</v>
      </c>
      <c r="F2" s="129" t="s">
        <v>2227</v>
      </c>
      <c r="G2" s="136" t="s">
        <v>0</v>
      </c>
      <c r="H2" s="28" t="s">
        <v>267</v>
      </c>
      <c r="I2" s="28" t="s">
        <v>2474</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4">
      <c r="A3" s="64">
        <v>1997</v>
      </c>
      <c r="B3" s="30">
        <v>3.4</v>
      </c>
      <c r="C3" s="30" t="s">
        <v>23</v>
      </c>
      <c r="D3" s="64" t="s">
        <v>762</v>
      </c>
      <c r="E3" s="39" t="s">
        <v>210</v>
      </c>
      <c r="F3" s="129" t="s">
        <v>268</v>
      </c>
      <c r="G3" s="136" t="s">
        <v>763</v>
      </c>
      <c r="H3" s="28" t="s">
        <v>2235</v>
      </c>
      <c r="I3" s="28" t="s">
        <v>2475</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4">
      <c r="A4" s="59">
        <v>1998</v>
      </c>
      <c r="B4" s="30">
        <v>14.2</v>
      </c>
      <c r="C4" s="61" t="s">
        <v>23</v>
      </c>
      <c r="D4" s="61" t="s">
        <v>26</v>
      </c>
      <c r="E4" s="61">
        <v>0.6</v>
      </c>
      <c r="F4" s="27" t="s">
        <v>764</v>
      </c>
      <c r="G4" s="136" t="s">
        <v>765</v>
      </c>
      <c r="H4" s="27" t="s">
        <v>2236</v>
      </c>
      <c r="I4" s="27" t="s">
        <v>2694</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4">
      <c r="A5" s="64">
        <v>1998</v>
      </c>
      <c r="B5" s="30">
        <v>14.3</v>
      </c>
      <c r="C5" s="61" t="s">
        <v>23</v>
      </c>
      <c r="D5" s="61" t="s">
        <v>2229</v>
      </c>
      <c r="E5" s="61" t="s">
        <v>270</v>
      </c>
      <c r="F5" s="27" t="s">
        <v>271</v>
      </c>
      <c r="G5" s="136" t="s">
        <v>264</v>
      </c>
      <c r="H5" s="27" t="s">
        <v>272</v>
      </c>
      <c r="I5" s="27" t="s">
        <v>2891</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4">
      <c r="A6" s="64">
        <v>1998</v>
      </c>
      <c r="B6" s="30">
        <v>14.4</v>
      </c>
      <c r="C6" s="61" t="s">
        <v>22</v>
      </c>
      <c r="D6" s="61" t="s">
        <v>1955</v>
      </c>
      <c r="E6" s="61" t="s">
        <v>273</v>
      </c>
      <c r="F6" s="27" t="s">
        <v>274</v>
      </c>
      <c r="G6" s="136" t="s">
        <v>265</v>
      </c>
      <c r="H6" s="27" t="s">
        <v>275</v>
      </c>
      <c r="I6" s="27" t="s">
        <v>2892</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4">
      <c r="A7" s="59">
        <v>1999</v>
      </c>
      <c r="B7" s="30">
        <v>8.1999999999999993</v>
      </c>
      <c r="C7" s="61" t="s">
        <v>23</v>
      </c>
      <c r="D7" s="61" t="s">
        <v>26</v>
      </c>
      <c r="E7" s="61" t="s">
        <v>210</v>
      </c>
      <c r="F7" s="27" t="s">
        <v>276</v>
      </c>
      <c r="G7" s="136" t="s">
        <v>2100</v>
      </c>
      <c r="H7" s="27" t="s">
        <v>2234</v>
      </c>
      <c r="I7" s="27" t="s">
        <v>2893</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4">
      <c r="A8" s="64">
        <v>1999</v>
      </c>
      <c r="B8" s="30">
        <v>8.3000000000000007</v>
      </c>
      <c r="C8" s="61" t="s">
        <v>23</v>
      </c>
      <c r="D8" s="61" t="s">
        <v>27</v>
      </c>
      <c r="E8" s="61">
        <v>0.35</v>
      </c>
      <c r="F8" s="27" t="s">
        <v>78</v>
      </c>
      <c r="G8" s="136" t="s">
        <v>266</v>
      </c>
      <c r="H8" s="27" t="s">
        <v>79</v>
      </c>
      <c r="I8" s="27" t="s">
        <v>2894</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4">
      <c r="A9" s="64">
        <v>1999</v>
      </c>
      <c r="B9" s="30">
        <v>8.4</v>
      </c>
      <c r="C9" s="61" t="s">
        <v>23</v>
      </c>
      <c r="D9" s="61" t="s">
        <v>150</v>
      </c>
      <c r="E9" s="61">
        <v>0.5</v>
      </c>
      <c r="F9" s="27" t="s">
        <v>766</v>
      </c>
      <c r="G9" s="136" t="s">
        <v>767</v>
      </c>
      <c r="H9" s="27" t="s">
        <v>80</v>
      </c>
      <c r="I9" s="27" t="s">
        <v>2895</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4">
      <c r="A10" s="59">
        <v>2000</v>
      </c>
      <c r="B10" s="30">
        <v>11.1</v>
      </c>
      <c r="C10" s="61" t="s">
        <v>22</v>
      </c>
      <c r="D10" s="61" t="s">
        <v>25</v>
      </c>
      <c r="E10" s="61">
        <v>0.25</v>
      </c>
      <c r="F10" s="27" t="s">
        <v>81</v>
      </c>
      <c r="G10" s="136" t="s">
        <v>366</v>
      </c>
      <c r="H10" s="27" t="s">
        <v>82</v>
      </c>
      <c r="I10" s="27" t="s">
        <v>2896</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4">
      <c r="A11" s="64">
        <v>2000</v>
      </c>
      <c r="B11" s="30">
        <v>16.100000000000001</v>
      </c>
      <c r="C11" s="61" t="s">
        <v>23</v>
      </c>
      <c r="D11" s="61" t="s">
        <v>26</v>
      </c>
      <c r="E11" s="61" t="s">
        <v>83</v>
      </c>
      <c r="F11" s="27" t="s">
        <v>84</v>
      </c>
      <c r="G11" s="136" t="s">
        <v>367</v>
      </c>
      <c r="H11" s="27" t="s">
        <v>85</v>
      </c>
      <c r="I11" s="27" t="s">
        <v>2897</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4">
      <c r="A12" s="64">
        <v>2000</v>
      </c>
      <c r="B12" s="30">
        <v>16.2</v>
      </c>
      <c r="C12" s="61" t="s">
        <v>23</v>
      </c>
      <c r="D12" s="61" t="s">
        <v>28</v>
      </c>
      <c r="E12" s="61">
        <v>0.35</v>
      </c>
      <c r="F12" s="27" t="s">
        <v>86</v>
      </c>
      <c r="G12" s="136" t="s">
        <v>2101</v>
      </c>
      <c r="H12" s="27" t="s">
        <v>87</v>
      </c>
      <c r="I12" s="27" t="s">
        <v>2898</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4">
      <c r="A13" s="59">
        <v>2001</v>
      </c>
      <c r="B13" s="30">
        <v>19.2</v>
      </c>
      <c r="C13" s="61" t="s">
        <v>23</v>
      </c>
      <c r="D13" s="61" t="s">
        <v>28</v>
      </c>
      <c r="E13" s="61">
        <v>0.18</v>
      </c>
      <c r="F13" s="27" t="s">
        <v>88</v>
      </c>
      <c r="G13" s="136" t="s">
        <v>368</v>
      </c>
      <c r="H13" s="27" t="s">
        <v>89</v>
      </c>
      <c r="I13" s="27" t="s">
        <v>2899</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4">
      <c r="A14" s="64">
        <v>2001</v>
      </c>
      <c r="B14" s="30">
        <v>19.3</v>
      </c>
      <c r="C14" s="61" t="s">
        <v>23</v>
      </c>
      <c r="D14" s="61" t="s">
        <v>26</v>
      </c>
      <c r="E14" s="61">
        <v>0.35</v>
      </c>
      <c r="F14" s="27" t="s">
        <v>768</v>
      </c>
      <c r="G14" s="136" t="s">
        <v>769</v>
      </c>
      <c r="H14" s="27" t="s">
        <v>90</v>
      </c>
      <c r="I14" s="27" t="s">
        <v>2899</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4">
      <c r="A15" s="59">
        <v>2002</v>
      </c>
      <c r="B15" s="30">
        <v>23.1</v>
      </c>
      <c r="C15" s="61" t="s">
        <v>23</v>
      </c>
      <c r="D15" s="61" t="s">
        <v>27</v>
      </c>
      <c r="E15" s="61">
        <v>0.18</v>
      </c>
      <c r="F15" s="27" t="s">
        <v>91</v>
      </c>
      <c r="G15" s="136" t="s">
        <v>2102</v>
      </c>
      <c r="H15" s="27" t="s">
        <v>92</v>
      </c>
      <c r="I15" s="27" t="s">
        <v>2900</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4">
      <c r="A16" s="64">
        <v>2002</v>
      </c>
      <c r="B16" s="30">
        <v>23.2</v>
      </c>
      <c r="C16" s="61" t="s">
        <v>23</v>
      </c>
      <c r="D16" s="61" t="s">
        <v>28</v>
      </c>
      <c r="E16" s="61">
        <v>0.12</v>
      </c>
      <c r="F16" s="27" t="s">
        <v>2103</v>
      </c>
      <c r="G16" s="136" t="s">
        <v>2104</v>
      </c>
      <c r="H16" s="27" t="s">
        <v>93</v>
      </c>
      <c r="I16" s="27" t="s">
        <v>2901</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4">
      <c r="A17" s="59">
        <v>2003</v>
      </c>
      <c r="B17" s="30">
        <v>6.1</v>
      </c>
      <c r="C17" s="61" t="s">
        <v>23</v>
      </c>
      <c r="D17" s="61" t="s">
        <v>26</v>
      </c>
      <c r="E17" s="61">
        <v>0.18</v>
      </c>
      <c r="F17" s="27" t="s">
        <v>954</v>
      </c>
      <c r="G17" s="136" t="s">
        <v>2105</v>
      </c>
      <c r="H17" s="27" t="s">
        <v>94</v>
      </c>
      <c r="I17" s="27" t="s">
        <v>2902</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4">
      <c r="A18" s="64">
        <v>2003</v>
      </c>
      <c r="B18" s="30">
        <v>6.2</v>
      </c>
      <c r="C18" s="61" t="s">
        <v>22</v>
      </c>
      <c r="D18" s="61" t="s">
        <v>25</v>
      </c>
      <c r="E18" s="61">
        <v>0.35</v>
      </c>
      <c r="F18" s="27" t="s">
        <v>2106</v>
      </c>
      <c r="G18" s="136" t="s">
        <v>2107</v>
      </c>
      <c r="H18" s="27" t="s">
        <v>96</v>
      </c>
      <c r="I18" s="27" t="s">
        <v>2903</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4">
      <c r="A19" s="64">
        <v>2003</v>
      </c>
      <c r="B19" s="30">
        <v>6.3</v>
      </c>
      <c r="C19" s="61" t="s">
        <v>22</v>
      </c>
      <c r="D19" s="61" t="s">
        <v>1956</v>
      </c>
      <c r="E19" s="61">
        <v>0.25</v>
      </c>
      <c r="F19" s="27" t="s">
        <v>97</v>
      </c>
      <c r="G19" s="136" t="s">
        <v>2108</v>
      </c>
      <c r="H19" s="27" t="s">
        <v>98</v>
      </c>
      <c r="I19" s="27" t="s">
        <v>2904</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4">
      <c r="A20" s="59">
        <v>2004</v>
      </c>
      <c r="B20" s="30">
        <v>6.1</v>
      </c>
      <c r="C20" s="61" t="s">
        <v>23</v>
      </c>
      <c r="D20" s="61" t="s">
        <v>238</v>
      </c>
      <c r="E20" s="61">
        <v>0.13</v>
      </c>
      <c r="F20" s="27" t="s">
        <v>2109</v>
      </c>
      <c r="G20" s="136" t="s">
        <v>2110</v>
      </c>
      <c r="H20" s="27" t="s">
        <v>227</v>
      </c>
      <c r="I20" s="27" t="s">
        <v>2905</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4">
      <c r="A21" s="64">
        <v>2004</v>
      </c>
      <c r="B21" s="30">
        <v>6.2</v>
      </c>
      <c r="C21" s="61" t="s">
        <v>22</v>
      </c>
      <c r="D21" s="61" t="s">
        <v>25</v>
      </c>
      <c r="E21" s="61">
        <v>0.18</v>
      </c>
      <c r="F21" s="27" t="s">
        <v>2111</v>
      </c>
      <c r="G21" s="136" t="s">
        <v>2112</v>
      </c>
      <c r="H21" s="27" t="s">
        <v>228</v>
      </c>
      <c r="I21" s="27" t="s">
        <v>2906</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4">
      <c r="A22" s="64">
        <v>2004</v>
      </c>
      <c r="B22" s="30">
        <v>6.2</v>
      </c>
      <c r="C22" s="61" t="s">
        <v>22</v>
      </c>
      <c r="D22" s="61" t="s">
        <v>25</v>
      </c>
      <c r="E22" s="61">
        <v>0.18</v>
      </c>
      <c r="F22" s="28" t="s">
        <v>2111</v>
      </c>
      <c r="G22" s="28" t="s">
        <v>2112</v>
      </c>
      <c r="H22" s="28" t="str">
        <f>+IF(OR(ISBLANK(H21),ISERROR(H21)),"",H21)</f>
        <v xml:space="preserve">Jae Hoon Shim   Beomsup Kim   </v>
      </c>
      <c r="I22" s="27" t="s">
        <v>2906</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4">
      <c r="A23" s="64">
        <v>2004</v>
      </c>
      <c r="B23" s="30">
        <v>6.3</v>
      </c>
      <c r="C23" s="61" t="s">
        <v>22</v>
      </c>
      <c r="D23" s="61" t="s">
        <v>30</v>
      </c>
      <c r="E23" s="61">
        <v>0.13</v>
      </c>
      <c r="F23" s="27" t="s">
        <v>2113</v>
      </c>
      <c r="G23" s="136" t="s">
        <v>2243</v>
      </c>
      <c r="H23" s="27" t="s">
        <v>231</v>
      </c>
      <c r="I23" s="27" t="s">
        <v>2907</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4">
      <c r="A24" s="64">
        <v>2004</v>
      </c>
      <c r="B24" s="30">
        <v>6.4</v>
      </c>
      <c r="C24" s="61" t="s">
        <v>22</v>
      </c>
      <c r="D24" s="61" t="s">
        <v>1955</v>
      </c>
      <c r="E24" s="61">
        <v>0.35</v>
      </c>
      <c r="F24" s="27" t="s">
        <v>2114</v>
      </c>
      <c r="G24" s="136" t="s">
        <v>2115</v>
      </c>
      <c r="H24" s="27" t="s">
        <v>232</v>
      </c>
      <c r="I24" s="27" t="s">
        <v>2908</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4">
      <c r="A25" s="64">
        <v>2004</v>
      </c>
      <c r="B25" s="30">
        <v>6.4</v>
      </c>
      <c r="C25" s="61" t="s">
        <v>22</v>
      </c>
      <c r="D25" s="61" t="s">
        <v>1957</v>
      </c>
      <c r="E25" s="61">
        <v>0.35</v>
      </c>
      <c r="F25" s="27" t="s">
        <v>2114</v>
      </c>
      <c r="G25" s="137" t="s">
        <v>2115</v>
      </c>
      <c r="H25" s="27" t="str">
        <f>+IF(OR(ISBLANK(H24),ISERROR(H24)),"",H24)</f>
        <v xml:space="preserve">Cheung, V.S.L.   Luong, H.C.   </v>
      </c>
      <c r="I25" s="27" t="s">
        <v>2908</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4">
      <c r="A26" s="64">
        <v>2004</v>
      </c>
      <c r="B26" s="30">
        <v>6.4</v>
      </c>
      <c r="C26" s="61" t="s">
        <v>22</v>
      </c>
      <c r="D26" s="61" t="s">
        <v>1957</v>
      </c>
      <c r="E26" s="61">
        <v>0.35</v>
      </c>
      <c r="F26" s="27" t="s">
        <v>2114</v>
      </c>
      <c r="G26" s="137" t="s">
        <v>2115</v>
      </c>
      <c r="H26" s="27" t="str">
        <f>+IF(OR(ISBLANK(H25),ISERROR(H25)),"",H25)</f>
        <v xml:space="preserve">Cheung, V.S.L.   Luong, H.C.   </v>
      </c>
      <c r="I26" s="27" t="s">
        <v>2908</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4">
      <c r="A27" s="64">
        <v>2004</v>
      </c>
      <c r="B27" s="30">
        <v>25.1</v>
      </c>
      <c r="C27" s="61" t="s">
        <v>23</v>
      </c>
      <c r="D27" s="61" t="s">
        <v>27</v>
      </c>
      <c r="E27" s="61">
        <v>0.13</v>
      </c>
      <c r="F27" s="27" t="s">
        <v>2116</v>
      </c>
      <c r="G27" s="136" t="s">
        <v>2117</v>
      </c>
      <c r="H27" s="27" t="s">
        <v>233</v>
      </c>
      <c r="I27" s="27" t="s">
        <v>2909</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4">
      <c r="A28" s="64">
        <v>2004</v>
      </c>
      <c r="B28" s="30">
        <v>25.2</v>
      </c>
      <c r="C28" s="61" t="s">
        <v>23</v>
      </c>
      <c r="D28" s="61" t="s">
        <v>28</v>
      </c>
      <c r="E28" s="61">
        <v>0.18</v>
      </c>
      <c r="F28" s="27" t="s">
        <v>2118</v>
      </c>
      <c r="G28" s="136" t="s">
        <v>2119</v>
      </c>
      <c r="H28" s="27" t="s">
        <v>235</v>
      </c>
      <c r="I28" s="27" t="s">
        <v>2910</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4">
      <c r="A29" s="64">
        <v>2004</v>
      </c>
      <c r="B29" s="30">
        <v>25.3</v>
      </c>
      <c r="C29" s="61" t="s">
        <v>23</v>
      </c>
      <c r="D29" s="61" t="s">
        <v>26</v>
      </c>
      <c r="E29" s="61" t="s">
        <v>236</v>
      </c>
      <c r="F29" s="27" t="s">
        <v>770</v>
      </c>
      <c r="G29" s="136" t="s">
        <v>629</v>
      </c>
      <c r="H29" s="27" t="s">
        <v>237</v>
      </c>
      <c r="I29" s="27" t="s">
        <v>2911</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4">
      <c r="A30" s="64">
        <v>2004</v>
      </c>
      <c r="B30" s="30">
        <v>25.4</v>
      </c>
      <c r="C30" s="61" t="s">
        <v>23</v>
      </c>
      <c r="D30" s="61" t="s">
        <v>630</v>
      </c>
      <c r="E30" s="61">
        <v>0.18</v>
      </c>
      <c r="F30" s="27" t="s">
        <v>631</v>
      </c>
      <c r="G30" s="136" t="s">
        <v>2120</v>
      </c>
      <c r="H30" s="27" t="s">
        <v>2224</v>
      </c>
      <c r="I30" s="27" t="s">
        <v>2912</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4">
      <c r="A31" s="64">
        <v>2004</v>
      </c>
      <c r="B31" s="30">
        <v>25.5</v>
      </c>
      <c r="C31" s="61" t="s">
        <v>23</v>
      </c>
      <c r="D31" s="61" t="s">
        <v>238</v>
      </c>
      <c r="E31" s="61">
        <v>0.18</v>
      </c>
      <c r="F31" s="27" t="s">
        <v>239</v>
      </c>
      <c r="G31" s="136" t="s">
        <v>2121</v>
      </c>
      <c r="H31" s="27" t="s">
        <v>2225</v>
      </c>
      <c r="I31" s="27" t="s">
        <v>2913</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4">
      <c r="A32" s="59">
        <v>2005</v>
      </c>
      <c r="B32" s="30">
        <v>12.2</v>
      </c>
      <c r="C32" s="61" t="s">
        <v>22</v>
      </c>
      <c r="D32" s="61" t="s">
        <v>25</v>
      </c>
      <c r="E32" s="61">
        <v>0.25</v>
      </c>
      <c r="F32" s="27" t="s">
        <v>240</v>
      </c>
      <c r="G32" s="136" t="s">
        <v>2122</v>
      </c>
      <c r="H32" s="27" t="s">
        <v>2226</v>
      </c>
      <c r="I32" s="27" t="s">
        <v>2914</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4">
      <c r="A33" s="64">
        <v>2005</v>
      </c>
      <c r="B33" s="30">
        <v>12.3</v>
      </c>
      <c r="C33" s="61" t="s">
        <v>22</v>
      </c>
      <c r="D33" s="61" t="s">
        <v>25</v>
      </c>
      <c r="E33" s="61">
        <v>0.13</v>
      </c>
      <c r="F33" s="27" t="s">
        <v>2123</v>
      </c>
      <c r="G33" s="136" t="s">
        <v>2124</v>
      </c>
      <c r="H33" s="27" t="s">
        <v>241</v>
      </c>
      <c r="I33" s="27" t="s">
        <v>2915</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4">
      <c r="A34" s="64">
        <v>2005</v>
      </c>
      <c r="B34" s="30">
        <v>12.4</v>
      </c>
      <c r="C34" s="61" t="s">
        <v>22</v>
      </c>
      <c r="D34" s="61" t="s">
        <v>25</v>
      </c>
      <c r="E34" s="61">
        <v>0.35</v>
      </c>
      <c r="F34" s="27" t="s">
        <v>2097</v>
      </c>
      <c r="G34" s="136" t="s">
        <v>2098</v>
      </c>
      <c r="H34" s="27" t="s">
        <v>2099</v>
      </c>
      <c r="I34" s="27" t="s">
        <v>2916</v>
      </c>
      <c r="J34" s="149" t="str">
        <f t="shared" si="7"/>
        <v>https://doi.org/10.1109/VLSIC.2005.1469363</v>
      </c>
      <c r="K34" s="28" t="s">
        <v>2721</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4">
      <c r="A35" s="64">
        <v>2005</v>
      </c>
      <c r="B35" s="30">
        <v>21.1</v>
      </c>
      <c r="C35" s="61" t="s">
        <v>23</v>
      </c>
      <c r="D35" s="61" t="s">
        <v>260</v>
      </c>
      <c r="E35" s="61">
        <v>0.18</v>
      </c>
      <c r="F35" s="27" t="s">
        <v>111</v>
      </c>
      <c r="G35" s="136" t="s">
        <v>2125</v>
      </c>
      <c r="H35" s="27" t="s">
        <v>112</v>
      </c>
      <c r="I35" s="27" t="s">
        <v>2917</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4">
      <c r="A36" s="64">
        <v>2005</v>
      </c>
      <c r="B36" s="30">
        <v>21.2</v>
      </c>
      <c r="C36" s="61" t="s">
        <v>23</v>
      </c>
      <c r="D36" s="61" t="s">
        <v>26</v>
      </c>
      <c r="E36" s="61">
        <v>0.18</v>
      </c>
      <c r="F36" s="27" t="s">
        <v>2126</v>
      </c>
      <c r="G36" s="136" t="s">
        <v>2127</v>
      </c>
      <c r="H36" s="27" t="s">
        <v>113</v>
      </c>
      <c r="I36" s="27" t="s">
        <v>2918</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4">
      <c r="A37" s="64">
        <v>2005</v>
      </c>
      <c r="B37" s="30">
        <v>21.2</v>
      </c>
      <c r="C37" s="61" t="s">
        <v>23</v>
      </c>
      <c r="D37" s="61" t="s">
        <v>26</v>
      </c>
      <c r="E37" s="61">
        <v>0.18</v>
      </c>
      <c r="F37" s="28" t="s">
        <v>2126</v>
      </c>
      <c r="G37" s="28" t="s">
        <v>2127</v>
      </c>
      <c r="H37" s="28" t="str">
        <f>+IF(OR(ISBLANK(H36),ISERROR(H36)),"",H36)</f>
        <v xml:space="preserve">Anderson, M.   Norling, K.   Dreyfert, A.   Yuan, J.   </v>
      </c>
      <c r="I37" s="27" t="s">
        <v>2918</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4">
      <c r="A38" s="64">
        <v>2005</v>
      </c>
      <c r="B38" s="30">
        <v>21.3</v>
      </c>
      <c r="C38" s="61" t="s">
        <v>23</v>
      </c>
      <c r="D38" s="61" t="s">
        <v>26</v>
      </c>
      <c r="E38" s="61">
        <v>0.18</v>
      </c>
      <c r="F38" s="27" t="s">
        <v>632</v>
      </c>
      <c r="G38" s="136" t="s">
        <v>2128</v>
      </c>
      <c r="H38" s="27" t="s">
        <v>114</v>
      </c>
      <c r="I38" s="27" t="s">
        <v>2919</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4">
      <c r="A39" s="59">
        <v>2006</v>
      </c>
      <c r="B39" s="30">
        <v>6.2</v>
      </c>
      <c r="C39" s="61" t="s">
        <v>23</v>
      </c>
      <c r="D39" s="61" t="s">
        <v>238</v>
      </c>
      <c r="E39" s="61">
        <v>0.13</v>
      </c>
      <c r="F39" s="27" t="s">
        <v>2129</v>
      </c>
      <c r="G39" s="136" t="s">
        <v>2130</v>
      </c>
      <c r="H39" s="27" t="s">
        <v>2213</v>
      </c>
      <c r="I39" s="27" t="s">
        <v>2920</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4">
      <c r="A40" s="64">
        <v>2006</v>
      </c>
      <c r="B40" s="30">
        <v>6.3</v>
      </c>
      <c r="C40" s="61" t="s">
        <v>23</v>
      </c>
      <c r="D40" s="61" t="s">
        <v>238</v>
      </c>
      <c r="E40" s="61">
        <v>0.13</v>
      </c>
      <c r="F40" s="27" t="s">
        <v>2131</v>
      </c>
      <c r="G40" s="136" t="s">
        <v>2132</v>
      </c>
      <c r="H40" s="27" t="s">
        <v>115</v>
      </c>
      <c r="I40" s="27" t="s">
        <v>2921</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4">
      <c r="A41" s="64">
        <v>2006</v>
      </c>
      <c r="B41" s="30">
        <v>16.100000000000001</v>
      </c>
      <c r="C41" s="61" t="s">
        <v>23</v>
      </c>
      <c r="D41" s="61" t="s">
        <v>26</v>
      </c>
      <c r="E41" s="61">
        <v>0.18</v>
      </c>
      <c r="F41" s="27" t="s">
        <v>633</v>
      </c>
      <c r="G41" s="136" t="s">
        <v>2133</v>
      </c>
      <c r="H41" s="27" t="s">
        <v>2212</v>
      </c>
      <c r="I41" s="27" t="s">
        <v>2922</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4">
      <c r="A42" s="64">
        <v>2006</v>
      </c>
      <c r="B42" s="30">
        <v>16.2</v>
      </c>
      <c r="C42" s="61" t="s">
        <v>23</v>
      </c>
      <c r="D42" s="61" t="s">
        <v>634</v>
      </c>
      <c r="E42" s="61">
        <v>0.18</v>
      </c>
      <c r="F42" s="27" t="s">
        <v>635</v>
      </c>
      <c r="G42" s="136" t="s">
        <v>636</v>
      </c>
      <c r="H42" s="27" t="s">
        <v>2211</v>
      </c>
      <c r="I42" s="27" t="s">
        <v>2923</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4">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2923</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4">
      <c r="A44" s="64">
        <v>2006</v>
      </c>
      <c r="B44" s="30">
        <v>16.3</v>
      </c>
      <c r="C44" s="61" t="s">
        <v>23</v>
      </c>
      <c r="D44" s="61" t="s">
        <v>28</v>
      </c>
      <c r="E44" s="61">
        <v>0.09</v>
      </c>
      <c r="F44" s="27" t="s">
        <v>117</v>
      </c>
      <c r="G44" s="136" t="s">
        <v>7</v>
      </c>
      <c r="H44" s="27" t="s">
        <v>118</v>
      </c>
      <c r="I44" s="27" t="s">
        <v>2924</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4">
      <c r="A45" s="64">
        <v>2006</v>
      </c>
      <c r="B45" s="30">
        <v>16.399999999999999</v>
      </c>
      <c r="C45" s="61" t="s">
        <v>23</v>
      </c>
      <c r="D45" s="61" t="s">
        <v>592</v>
      </c>
      <c r="E45" s="61">
        <v>6.5000000000000002E-2</v>
      </c>
      <c r="F45" s="27" t="s">
        <v>119</v>
      </c>
      <c r="G45" s="136" t="s">
        <v>8</v>
      </c>
      <c r="H45" s="27" t="s">
        <v>2214</v>
      </c>
      <c r="I45" s="27" t="s">
        <v>2925</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4">
      <c r="A46" s="64">
        <v>2006</v>
      </c>
      <c r="B46" s="30">
        <v>19.100000000000001</v>
      </c>
      <c r="C46" s="61" t="s">
        <v>22</v>
      </c>
      <c r="D46" s="61" t="s">
        <v>605</v>
      </c>
      <c r="E46" s="61">
        <v>0.13</v>
      </c>
      <c r="F46" s="27" t="s">
        <v>120</v>
      </c>
      <c r="G46" s="136" t="s">
        <v>142</v>
      </c>
      <c r="H46" s="27" t="s">
        <v>121</v>
      </c>
      <c r="I46" s="27" t="s">
        <v>2476</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4">
      <c r="A47" s="64">
        <v>2006</v>
      </c>
      <c r="B47" s="30">
        <v>19.2</v>
      </c>
      <c r="C47" s="61" t="s">
        <v>22</v>
      </c>
      <c r="D47" s="61" t="s">
        <v>25</v>
      </c>
      <c r="E47" s="61">
        <v>0.13</v>
      </c>
      <c r="F47" s="27" t="s">
        <v>122</v>
      </c>
      <c r="G47" s="136" t="s">
        <v>143</v>
      </c>
      <c r="H47" s="27" t="s">
        <v>123</v>
      </c>
      <c r="I47" s="27" t="s">
        <v>2926</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4">
      <c r="A48" s="64">
        <v>2006</v>
      </c>
      <c r="B48" s="30">
        <v>19.399999999999999</v>
      </c>
      <c r="C48" s="61" t="s">
        <v>22</v>
      </c>
      <c r="D48" s="61" t="s">
        <v>25</v>
      </c>
      <c r="E48" s="61">
        <v>0.09</v>
      </c>
      <c r="F48" s="27" t="s">
        <v>2134</v>
      </c>
      <c r="G48" s="136" t="s">
        <v>2135</v>
      </c>
      <c r="H48" s="27" t="s">
        <v>124</v>
      </c>
      <c r="I48" s="27" t="s">
        <v>2927</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4">
      <c r="A49" s="64">
        <v>2006</v>
      </c>
      <c r="B49" s="30">
        <v>19.5</v>
      </c>
      <c r="C49" s="61" t="s">
        <v>22</v>
      </c>
      <c r="D49" s="61" t="s">
        <v>1955</v>
      </c>
      <c r="E49" s="61" t="s">
        <v>125</v>
      </c>
      <c r="F49" s="27" t="s">
        <v>126</v>
      </c>
      <c r="G49" s="136" t="s">
        <v>144</v>
      </c>
      <c r="H49" s="27" t="s">
        <v>127</v>
      </c>
      <c r="I49" s="27" t="s">
        <v>2928</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4">
      <c r="A50" s="59">
        <v>2007</v>
      </c>
      <c r="B50" s="30">
        <v>7.1</v>
      </c>
      <c r="C50" s="61" t="s">
        <v>23</v>
      </c>
      <c r="D50" s="61" t="s">
        <v>592</v>
      </c>
      <c r="E50" s="61">
        <v>0.13</v>
      </c>
      <c r="F50" s="27" t="s">
        <v>128</v>
      </c>
      <c r="G50" s="136" t="s">
        <v>702</v>
      </c>
      <c r="H50" s="27" t="s">
        <v>703</v>
      </c>
      <c r="I50" s="27" t="s">
        <v>2477</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4">
      <c r="A51" s="64">
        <v>2007</v>
      </c>
      <c r="B51" s="30">
        <v>7.2</v>
      </c>
      <c r="C51" s="61" t="s">
        <v>23</v>
      </c>
      <c r="D51" s="61" t="s">
        <v>27</v>
      </c>
      <c r="E51" s="61">
        <v>0.09</v>
      </c>
      <c r="F51" s="27" t="s">
        <v>129</v>
      </c>
      <c r="G51" s="136" t="s">
        <v>145</v>
      </c>
      <c r="H51" s="27" t="s">
        <v>704</v>
      </c>
      <c r="I51" s="27" t="s">
        <v>2478</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4">
      <c r="A52" s="64">
        <v>2007</v>
      </c>
      <c r="B52" s="30">
        <v>7.3</v>
      </c>
      <c r="C52" s="61" t="s">
        <v>23</v>
      </c>
      <c r="D52" s="61" t="s">
        <v>260</v>
      </c>
      <c r="E52" s="61">
        <v>0.09</v>
      </c>
      <c r="F52" s="27" t="s">
        <v>130</v>
      </c>
      <c r="G52" s="136" t="s">
        <v>705</v>
      </c>
      <c r="H52" s="27" t="s">
        <v>706</v>
      </c>
      <c r="I52" s="27" t="s">
        <v>2929</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4">
      <c r="A53" s="64">
        <v>2007</v>
      </c>
      <c r="B53" s="30">
        <v>19.100000000000001</v>
      </c>
      <c r="C53" s="61" t="s">
        <v>23</v>
      </c>
      <c r="D53" s="61" t="s">
        <v>1964</v>
      </c>
      <c r="E53" s="61">
        <v>0.18</v>
      </c>
      <c r="F53" s="27" t="s">
        <v>707</v>
      </c>
      <c r="G53" s="136" t="s">
        <v>2136</v>
      </c>
      <c r="H53" s="27" t="s">
        <v>131</v>
      </c>
      <c r="I53" s="27" t="s">
        <v>2479</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4">
      <c r="A54" s="64">
        <v>2007</v>
      </c>
      <c r="B54" s="30">
        <v>19.2</v>
      </c>
      <c r="C54" s="61" t="s">
        <v>23</v>
      </c>
      <c r="D54" s="61" t="s">
        <v>26</v>
      </c>
      <c r="E54" s="61">
        <v>0.25</v>
      </c>
      <c r="F54" s="27" t="s">
        <v>708</v>
      </c>
      <c r="G54" s="136" t="s">
        <v>709</v>
      </c>
      <c r="H54" s="27" t="s">
        <v>132</v>
      </c>
      <c r="I54" s="27" t="s">
        <v>2480</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4">
      <c r="A55" s="64">
        <v>2007</v>
      </c>
      <c r="B55" s="30">
        <v>19.3</v>
      </c>
      <c r="C55" s="61" t="s">
        <v>23</v>
      </c>
      <c r="D55" s="61" t="s">
        <v>26</v>
      </c>
      <c r="E55" s="61">
        <v>0.09</v>
      </c>
      <c r="F55" s="27" t="s">
        <v>2137</v>
      </c>
      <c r="G55" s="136" t="s">
        <v>2138</v>
      </c>
      <c r="H55" s="27" t="s">
        <v>133</v>
      </c>
      <c r="I55" s="27" t="s">
        <v>2481</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4">
      <c r="A56" s="64">
        <v>2007</v>
      </c>
      <c r="B56" s="30">
        <v>19.5</v>
      </c>
      <c r="C56" s="61" t="s">
        <v>23</v>
      </c>
      <c r="D56" s="61" t="s">
        <v>26</v>
      </c>
      <c r="E56" s="61">
        <v>0.09</v>
      </c>
      <c r="F56" s="27" t="s">
        <v>710</v>
      </c>
      <c r="G56" s="136" t="s">
        <v>2139</v>
      </c>
      <c r="H56" s="27" t="s">
        <v>134</v>
      </c>
      <c r="I56" s="27" t="s">
        <v>2482</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4">
      <c r="A57" s="64">
        <v>2007</v>
      </c>
      <c r="B57" s="30">
        <v>23.1</v>
      </c>
      <c r="C57" s="61" t="s">
        <v>22</v>
      </c>
      <c r="D57" s="61" t="s">
        <v>30</v>
      </c>
      <c r="E57" s="61">
        <v>0.18</v>
      </c>
      <c r="F57" s="27" t="s">
        <v>711</v>
      </c>
      <c r="G57" s="136" t="s">
        <v>146</v>
      </c>
      <c r="H57" s="27" t="s">
        <v>248</v>
      </c>
      <c r="I57" s="27" t="s">
        <v>2483</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4">
      <c r="A58" s="64">
        <v>2007</v>
      </c>
      <c r="B58" s="30">
        <v>23.2</v>
      </c>
      <c r="C58" s="61" t="s">
        <v>22</v>
      </c>
      <c r="D58" s="61" t="s">
        <v>1963</v>
      </c>
      <c r="E58" s="61">
        <v>0.35</v>
      </c>
      <c r="F58" s="27" t="s">
        <v>249</v>
      </c>
      <c r="G58" s="136" t="s">
        <v>2140</v>
      </c>
      <c r="H58" s="27" t="s">
        <v>250</v>
      </c>
      <c r="I58" s="27" t="s">
        <v>2484</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4">
      <c r="A59" s="64">
        <v>2007</v>
      </c>
      <c r="B59" s="30">
        <v>23.3</v>
      </c>
      <c r="C59" s="61" t="s">
        <v>22</v>
      </c>
      <c r="D59" s="61" t="s">
        <v>25</v>
      </c>
      <c r="E59" s="61">
        <v>0.18</v>
      </c>
      <c r="F59" s="27" t="s">
        <v>251</v>
      </c>
      <c r="G59" s="136" t="s">
        <v>147</v>
      </c>
      <c r="H59" s="27" t="s">
        <v>252</v>
      </c>
      <c r="I59" s="27" t="s">
        <v>2485</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65" x14ac:dyDescent="0.4">
      <c r="A60" s="64">
        <v>2007</v>
      </c>
      <c r="B60" s="30">
        <v>23.4</v>
      </c>
      <c r="C60" s="61" t="s">
        <v>22</v>
      </c>
      <c r="D60" s="61" t="s">
        <v>253</v>
      </c>
      <c r="E60" s="61">
        <v>0.18</v>
      </c>
      <c r="F60" s="27" t="s">
        <v>254</v>
      </c>
      <c r="G60" s="136" t="s">
        <v>148</v>
      </c>
      <c r="H60" s="27" t="s">
        <v>1581</v>
      </c>
      <c r="I60" s="27" t="s">
        <v>2486</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4">
      <c r="A61" s="64">
        <v>2007</v>
      </c>
      <c r="B61" s="30">
        <v>23.5</v>
      </c>
      <c r="C61" s="61" t="s">
        <v>22</v>
      </c>
      <c r="D61" s="61" t="s">
        <v>1302</v>
      </c>
      <c r="E61" s="61">
        <v>0.13</v>
      </c>
      <c r="F61" s="27" t="s">
        <v>255</v>
      </c>
      <c r="G61" s="136" t="s">
        <v>149</v>
      </c>
      <c r="H61" s="27" t="s">
        <v>256</v>
      </c>
      <c r="I61" s="27" t="s">
        <v>2487</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4">
      <c r="A62" s="59">
        <v>2008</v>
      </c>
      <c r="B62" s="30">
        <v>8.1</v>
      </c>
      <c r="C62" s="61" t="s">
        <v>23</v>
      </c>
      <c r="D62" s="61" t="s">
        <v>260</v>
      </c>
      <c r="E62" s="61">
        <v>6.5000000000000002E-2</v>
      </c>
      <c r="F62" s="28" t="s">
        <v>294</v>
      </c>
      <c r="G62" s="28" t="s">
        <v>2141</v>
      </c>
      <c r="H62" s="28" t="s">
        <v>295</v>
      </c>
      <c r="I62" s="28" t="s">
        <v>2930</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4">
      <c r="A63" s="64">
        <v>2008</v>
      </c>
      <c r="B63" s="30">
        <v>8.1999999999999993</v>
      </c>
      <c r="C63" s="61" t="s">
        <v>23</v>
      </c>
      <c r="D63" s="61" t="s">
        <v>26</v>
      </c>
      <c r="E63" s="61">
        <v>0.09</v>
      </c>
      <c r="F63" s="28" t="s">
        <v>296</v>
      </c>
      <c r="G63" s="28" t="s">
        <v>298</v>
      </c>
      <c r="H63" s="28" t="s">
        <v>297</v>
      </c>
      <c r="I63" s="28" t="s">
        <v>2488</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4">
      <c r="A64" s="64">
        <v>2008</v>
      </c>
      <c r="B64" s="30">
        <v>2.1</v>
      </c>
      <c r="C64" s="61" t="s">
        <v>23</v>
      </c>
      <c r="D64" s="61" t="s">
        <v>27</v>
      </c>
      <c r="E64" s="61">
        <v>6.5000000000000002E-2</v>
      </c>
      <c r="F64" s="28" t="s">
        <v>299</v>
      </c>
      <c r="G64" s="28" t="s">
        <v>2142</v>
      </c>
      <c r="H64" s="28" t="s">
        <v>300</v>
      </c>
      <c r="I64" s="28" t="s">
        <v>2489</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4">
      <c r="A65" s="64">
        <v>2008</v>
      </c>
      <c r="B65" s="30">
        <v>2.2000000000000002</v>
      </c>
      <c r="C65" s="61" t="s">
        <v>23</v>
      </c>
      <c r="D65" s="61" t="s">
        <v>27</v>
      </c>
      <c r="E65" s="61">
        <v>0.09</v>
      </c>
      <c r="F65" s="28" t="s">
        <v>301</v>
      </c>
      <c r="G65" s="28" t="s">
        <v>302</v>
      </c>
      <c r="H65" s="28" t="s">
        <v>303</v>
      </c>
      <c r="I65" s="28" t="s">
        <v>2490</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4">
      <c r="A66" s="64">
        <v>2008</v>
      </c>
      <c r="B66" s="30">
        <v>2.2999999999999998</v>
      </c>
      <c r="C66" s="61" t="s">
        <v>23</v>
      </c>
      <c r="D66" s="61" t="s">
        <v>27</v>
      </c>
      <c r="E66" s="61">
        <v>6.5000000000000002E-2</v>
      </c>
      <c r="F66" s="28" t="s">
        <v>304</v>
      </c>
      <c r="G66" s="28" t="s">
        <v>2143</v>
      </c>
      <c r="H66" s="28" t="s">
        <v>305</v>
      </c>
      <c r="I66" s="28" t="s">
        <v>2491</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4">
      <c r="A67" s="64">
        <v>2008</v>
      </c>
      <c r="B67" s="30">
        <v>2.4</v>
      </c>
      <c r="C67" s="61" t="s">
        <v>23</v>
      </c>
      <c r="D67" s="61" t="s">
        <v>260</v>
      </c>
      <c r="E67" s="61">
        <v>0.09</v>
      </c>
      <c r="F67" s="28" t="s">
        <v>306</v>
      </c>
      <c r="G67" s="28" t="s">
        <v>308</v>
      </c>
      <c r="H67" s="28" t="s">
        <v>307</v>
      </c>
      <c r="I67" s="28" t="s">
        <v>2492</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4">
      <c r="A68" s="64">
        <v>2008</v>
      </c>
      <c r="B68" s="30">
        <v>18.2</v>
      </c>
      <c r="C68" s="61" t="s">
        <v>22</v>
      </c>
      <c r="D68" s="61" t="s">
        <v>25</v>
      </c>
      <c r="E68" s="61">
        <v>0.18</v>
      </c>
      <c r="F68" s="28" t="s">
        <v>309</v>
      </c>
      <c r="G68" s="28" t="s">
        <v>310</v>
      </c>
      <c r="H68" s="28" t="s">
        <v>311</v>
      </c>
      <c r="I68" s="28" t="s">
        <v>2931</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4">
      <c r="A69" s="64">
        <v>2008</v>
      </c>
      <c r="B69" s="30">
        <v>18.3</v>
      </c>
      <c r="C69" s="61" t="s">
        <v>22</v>
      </c>
      <c r="D69" s="61" t="s">
        <v>30</v>
      </c>
      <c r="E69" s="61">
        <v>6.5000000000000002E-2</v>
      </c>
      <c r="F69" s="28" t="s">
        <v>312</v>
      </c>
      <c r="G69" s="28" t="s">
        <v>313</v>
      </c>
      <c r="H69" s="28" t="s">
        <v>314</v>
      </c>
      <c r="I69" s="28" t="s">
        <v>2493</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4">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2493</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4">
      <c r="A71" s="64">
        <v>2008</v>
      </c>
      <c r="B71" s="30">
        <v>18.399999999999999</v>
      </c>
      <c r="C71" s="61" t="s">
        <v>22</v>
      </c>
      <c r="D71" s="61" t="s">
        <v>253</v>
      </c>
      <c r="E71" s="61">
        <v>0.18</v>
      </c>
      <c r="F71" s="28" t="s">
        <v>2144</v>
      </c>
      <c r="G71" s="28" t="s">
        <v>2145</v>
      </c>
      <c r="H71" s="28" t="s">
        <v>315</v>
      </c>
      <c r="I71" s="28" t="s">
        <v>2932</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4">
      <c r="A72" s="64">
        <v>2008</v>
      </c>
      <c r="B72" s="30">
        <v>22.1</v>
      </c>
      <c r="C72" s="61" t="s">
        <v>23</v>
      </c>
      <c r="D72" s="61" t="s">
        <v>26</v>
      </c>
      <c r="E72" s="61">
        <v>0.09</v>
      </c>
      <c r="F72" s="28" t="s">
        <v>316</v>
      </c>
      <c r="G72" s="28" t="s">
        <v>317</v>
      </c>
      <c r="H72" s="28" t="s">
        <v>318</v>
      </c>
      <c r="I72" s="28" t="s">
        <v>2494</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4">
      <c r="A73" s="64">
        <v>2008</v>
      </c>
      <c r="B73" s="30">
        <v>22.2</v>
      </c>
      <c r="C73" s="61" t="s">
        <v>23</v>
      </c>
      <c r="D73" s="75" t="s">
        <v>678</v>
      </c>
      <c r="E73" s="61">
        <v>6.5000000000000002E-2</v>
      </c>
      <c r="F73" s="28" t="s">
        <v>319</v>
      </c>
      <c r="G73" s="28" t="s">
        <v>2146</v>
      </c>
      <c r="H73" s="28" t="s">
        <v>320</v>
      </c>
      <c r="I73" s="28" t="s">
        <v>2934</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4">
      <c r="A74" s="64">
        <v>2008</v>
      </c>
      <c r="B74" s="30">
        <v>22.3</v>
      </c>
      <c r="C74" s="61" t="s">
        <v>23</v>
      </c>
      <c r="D74" s="61" t="s">
        <v>26</v>
      </c>
      <c r="E74" s="61">
        <v>0.18</v>
      </c>
      <c r="F74" s="28" t="s">
        <v>321</v>
      </c>
      <c r="G74" s="28" t="s">
        <v>2147</v>
      </c>
      <c r="H74" s="28" t="s">
        <v>322</v>
      </c>
      <c r="I74" s="28" t="s">
        <v>2933</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4">
      <c r="A75" s="64">
        <v>2008</v>
      </c>
      <c r="B75" s="30">
        <v>22.4</v>
      </c>
      <c r="C75" s="61" t="s">
        <v>23</v>
      </c>
      <c r="D75" s="61" t="s">
        <v>26</v>
      </c>
      <c r="E75" s="61">
        <v>0.18</v>
      </c>
      <c r="F75" s="28" t="s">
        <v>323</v>
      </c>
      <c r="G75" s="28" t="s">
        <v>325</v>
      </c>
      <c r="H75" s="28" t="s">
        <v>324</v>
      </c>
      <c r="I75" s="28" t="s">
        <v>2495</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4">
      <c r="A76" s="59">
        <v>2009</v>
      </c>
      <c r="B76" s="30">
        <v>7.1</v>
      </c>
      <c r="C76" s="61" t="s">
        <v>22</v>
      </c>
      <c r="D76" s="61" t="s">
        <v>30</v>
      </c>
      <c r="E76" s="61">
        <v>0.11</v>
      </c>
      <c r="F76" s="28" t="s">
        <v>712</v>
      </c>
      <c r="G76" s="28" t="s">
        <v>353</v>
      </c>
      <c r="H76" s="27" t="s">
        <v>354</v>
      </c>
      <c r="I76" s="28" t="s">
        <v>2244</v>
      </c>
      <c r="J76" s="149" t="s">
        <v>2935</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4">
      <c r="A77" s="64">
        <v>2009</v>
      </c>
      <c r="B77" s="30">
        <v>7.2</v>
      </c>
      <c r="C77" s="61" t="s">
        <v>22</v>
      </c>
      <c r="D77" s="61" t="s">
        <v>30</v>
      </c>
      <c r="E77" s="61">
        <v>0.09</v>
      </c>
      <c r="F77" s="28" t="s">
        <v>355</v>
      </c>
      <c r="G77" s="28" t="s">
        <v>356</v>
      </c>
      <c r="H77" s="27" t="s">
        <v>357</v>
      </c>
      <c r="I77" s="28" t="s">
        <v>2244</v>
      </c>
      <c r="J77" s="149" t="s">
        <v>2936</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4">
      <c r="A78" s="64">
        <v>2009</v>
      </c>
      <c r="B78" s="30">
        <v>7.3</v>
      </c>
      <c r="C78" s="61" t="s">
        <v>22</v>
      </c>
      <c r="D78" s="61" t="s">
        <v>25</v>
      </c>
      <c r="E78" s="61">
        <v>4.4999999999999998E-2</v>
      </c>
      <c r="F78" s="28" t="s">
        <v>2938</v>
      </c>
      <c r="G78" s="28" t="s">
        <v>2148</v>
      </c>
      <c r="H78" s="28" t="s">
        <v>358</v>
      </c>
      <c r="I78" s="28" t="s">
        <v>2244</v>
      </c>
      <c r="J78" s="149" t="s">
        <v>2937</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4">
      <c r="A79" s="64">
        <v>2009</v>
      </c>
      <c r="B79" s="30">
        <v>7.4</v>
      </c>
      <c r="C79" s="30" t="s">
        <v>22</v>
      </c>
      <c r="D79" s="30" t="s">
        <v>399</v>
      </c>
      <c r="E79" s="30">
        <v>0.18</v>
      </c>
      <c r="F79" s="28" t="s">
        <v>359</v>
      </c>
      <c r="G79" s="28" t="s">
        <v>360</v>
      </c>
      <c r="H79" s="28" t="s">
        <v>361</v>
      </c>
      <c r="I79" s="28" t="s">
        <v>2244</v>
      </c>
      <c r="J79" s="149" t="s">
        <v>2939</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4">
      <c r="A80" s="64">
        <v>2009</v>
      </c>
      <c r="B80" s="30">
        <v>23.1</v>
      </c>
      <c r="C80" s="30" t="s">
        <v>23</v>
      </c>
      <c r="D80" s="30" t="s">
        <v>31</v>
      </c>
      <c r="E80" s="30">
        <v>0.13</v>
      </c>
      <c r="F80" s="28" t="s">
        <v>362</v>
      </c>
      <c r="G80" s="28" t="s">
        <v>2149</v>
      </c>
      <c r="H80" s="28" t="s">
        <v>363</v>
      </c>
      <c r="I80" s="28" t="s">
        <v>2244</v>
      </c>
      <c r="J80" s="149" t="s">
        <v>2940</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4">
      <c r="A81" s="64">
        <v>2009</v>
      </c>
      <c r="B81" s="30">
        <v>23.2</v>
      </c>
      <c r="C81" s="30" t="s">
        <v>23</v>
      </c>
      <c r="D81" s="30" t="s">
        <v>31</v>
      </c>
      <c r="E81" s="30">
        <v>0.09</v>
      </c>
      <c r="F81" s="28" t="s">
        <v>364</v>
      </c>
      <c r="G81" s="28" t="s">
        <v>2150</v>
      </c>
      <c r="H81" s="28" t="s">
        <v>383</v>
      </c>
      <c r="I81" s="28" t="s">
        <v>2244</v>
      </c>
      <c r="J81" s="149" t="s">
        <v>2941</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4">
      <c r="A82" s="64">
        <v>2009</v>
      </c>
      <c r="B82" s="30">
        <v>23.3</v>
      </c>
      <c r="C82" s="30" t="s">
        <v>23</v>
      </c>
      <c r="D82" s="30" t="s">
        <v>31</v>
      </c>
      <c r="E82" s="30">
        <v>0.13</v>
      </c>
      <c r="F82" s="28" t="s">
        <v>384</v>
      </c>
      <c r="G82" s="28" t="s">
        <v>385</v>
      </c>
      <c r="H82" s="28" t="s">
        <v>386</v>
      </c>
      <c r="I82" s="28" t="s">
        <v>2244</v>
      </c>
      <c r="J82" s="149" t="s">
        <v>2942</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4">
      <c r="A83" s="64">
        <v>2009</v>
      </c>
      <c r="B83" s="30">
        <v>23.4</v>
      </c>
      <c r="C83" s="30" t="s">
        <v>23</v>
      </c>
      <c r="D83" s="30" t="s">
        <v>31</v>
      </c>
      <c r="E83" s="30">
        <v>0.18</v>
      </c>
      <c r="F83" s="28" t="s">
        <v>387</v>
      </c>
      <c r="G83" s="28" t="s">
        <v>2705</v>
      </c>
      <c r="H83" s="28" t="s">
        <v>388</v>
      </c>
      <c r="I83" s="28" t="s">
        <v>2244</v>
      </c>
      <c r="J83" s="149" t="s">
        <v>2943</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4">
      <c r="A84" s="64">
        <v>2009</v>
      </c>
      <c r="B84" s="30">
        <v>26.1</v>
      </c>
      <c r="C84" s="30" t="s">
        <v>23</v>
      </c>
      <c r="D84" s="30" t="s">
        <v>28</v>
      </c>
      <c r="E84" s="30">
        <v>0.09</v>
      </c>
      <c r="F84" s="28" t="s">
        <v>828</v>
      </c>
      <c r="G84" s="28" t="s">
        <v>827</v>
      </c>
      <c r="H84" s="28" t="s">
        <v>829</v>
      </c>
      <c r="I84" s="28" t="s">
        <v>2244</v>
      </c>
      <c r="J84" s="149" t="s">
        <v>2935</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4">
      <c r="A85" s="64">
        <v>2009</v>
      </c>
      <c r="B85" s="30">
        <v>26.2</v>
      </c>
      <c r="C85" s="30" t="s">
        <v>23</v>
      </c>
      <c r="D85" s="30" t="s">
        <v>27</v>
      </c>
      <c r="E85" s="30">
        <v>6.5000000000000002E-2</v>
      </c>
      <c r="F85" s="28" t="s">
        <v>389</v>
      </c>
      <c r="G85" s="28" t="s">
        <v>2151</v>
      </c>
      <c r="H85" s="28" t="s">
        <v>390</v>
      </c>
      <c r="I85" s="28" t="s">
        <v>2244</v>
      </c>
      <c r="J85" s="149" t="s">
        <v>2944</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4">
      <c r="A86" s="64">
        <v>2009</v>
      </c>
      <c r="B86" s="30">
        <v>26.3</v>
      </c>
      <c r="C86" s="30" t="s">
        <v>23</v>
      </c>
      <c r="D86" s="30" t="s">
        <v>1965</v>
      </c>
      <c r="E86" s="30">
        <v>6.5000000000000002E-2</v>
      </c>
      <c r="F86" s="28" t="s">
        <v>830</v>
      </c>
      <c r="G86" s="28" t="s">
        <v>831</v>
      </c>
      <c r="H86" s="28" t="s">
        <v>832</v>
      </c>
      <c r="I86" s="28" t="s">
        <v>2244</v>
      </c>
      <c r="J86" s="149" t="s">
        <v>2945</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4">
      <c r="A87" s="64">
        <v>2009</v>
      </c>
      <c r="B87" s="30">
        <v>26.4</v>
      </c>
      <c r="C87" s="30" t="s">
        <v>23</v>
      </c>
      <c r="D87" s="30" t="s">
        <v>26</v>
      </c>
      <c r="E87" s="30">
        <v>6.5000000000000002E-2</v>
      </c>
      <c r="F87" s="28" t="s">
        <v>2152</v>
      </c>
      <c r="G87" s="28" t="s">
        <v>2153</v>
      </c>
      <c r="H87" s="28" t="s">
        <v>834</v>
      </c>
      <c r="I87" s="28" t="s">
        <v>2244</v>
      </c>
      <c r="J87" s="149" t="s">
        <v>2946</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4">
      <c r="A88" s="59">
        <v>2010</v>
      </c>
      <c r="B88" s="30">
        <v>15.2</v>
      </c>
      <c r="C88" s="30" t="s">
        <v>22</v>
      </c>
      <c r="D88" s="30" t="s">
        <v>30</v>
      </c>
      <c r="E88" s="30">
        <v>0.09</v>
      </c>
      <c r="F88" s="28" t="s">
        <v>784</v>
      </c>
      <c r="G88" s="28" t="s">
        <v>2154</v>
      </c>
      <c r="H88" s="28" t="s">
        <v>785</v>
      </c>
      <c r="I88" s="28" t="s">
        <v>2496</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4">
      <c r="A89" s="64">
        <v>2010</v>
      </c>
      <c r="B89" s="30">
        <v>15.2</v>
      </c>
      <c r="C89" s="30" t="s">
        <v>22</v>
      </c>
      <c r="D89" s="30" t="s">
        <v>30</v>
      </c>
      <c r="E89" s="30">
        <v>0.09</v>
      </c>
      <c r="F89" s="28" t="s">
        <v>784</v>
      </c>
      <c r="G89" s="28" t="s">
        <v>2154</v>
      </c>
      <c r="H89" s="28" t="s">
        <v>785</v>
      </c>
      <c r="I89" s="28" t="s">
        <v>2496</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4">
      <c r="A90" s="64">
        <v>2010</v>
      </c>
      <c r="B90" s="30">
        <v>15.2</v>
      </c>
      <c r="C90" s="30" t="s">
        <v>22</v>
      </c>
      <c r="D90" s="30" t="s">
        <v>30</v>
      </c>
      <c r="E90" s="30">
        <v>0.09</v>
      </c>
      <c r="F90" s="28" t="s">
        <v>784</v>
      </c>
      <c r="G90" s="28" t="s">
        <v>2154</v>
      </c>
      <c r="H90" s="28" t="s">
        <v>785</v>
      </c>
      <c r="I90" s="28" t="s">
        <v>2496</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4">
      <c r="A91" s="64">
        <v>2010</v>
      </c>
      <c r="B91" s="30">
        <v>15.2</v>
      </c>
      <c r="C91" s="30" t="s">
        <v>22</v>
      </c>
      <c r="D91" s="30" t="s">
        <v>30</v>
      </c>
      <c r="E91" s="30">
        <v>0.09</v>
      </c>
      <c r="F91" s="28" t="s">
        <v>784</v>
      </c>
      <c r="G91" s="28" t="s">
        <v>2154</v>
      </c>
      <c r="H91" s="28" t="s">
        <v>785</v>
      </c>
      <c r="I91" s="28" t="s">
        <v>2496</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4">
      <c r="A92" s="64">
        <v>2010</v>
      </c>
      <c r="B92" s="30">
        <v>15.2</v>
      </c>
      <c r="C92" s="30" t="s">
        <v>22</v>
      </c>
      <c r="D92" s="30" t="s">
        <v>30</v>
      </c>
      <c r="E92" s="30">
        <v>0.09</v>
      </c>
      <c r="F92" s="28" t="s">
        <v>784</v>
      </c>
      <c r="G92" s="28" t="s">
        <v>2154</v>
      </c>
      <c r="H92" s="28" t="s">
        <v>785</v>
      </c>
      <c r="I92" s="28" t="s">
        <v>2496</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4">
      <c r="A93" s="64">
        <v>2010</v>
      </c>
      <c r="B93" s="30">
        <v>15.3</v>
      </c>
      <c r="C93" s="30" t="s">
        <v>22</v>
      </c>
      <c r="D93" s="30" t="s">
        <v>782</v>
      </c>
      <c r="E93" s="30">
        <v>6.5000000000000002E-2</v>
      </c>
      <c r="F93" s="28" t="s">
        <v>786</v>
      </c>
      <c r="G93" s="28" t="s">
        <v>788</v>
      </c>
      <c r="H93" s="28" t="s">
        <v>787</v>
      </c>
      <c r="I93" s="28" t="s">
        <v>2497</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4">
      <c r="A94" s="64">
        <v>2010</v>
      </c>
      <c r="B94" s="30">
        <v>15.4</v>
      </c>
      <c r="C94" s="30" t="s">
        <v>23</v>
      </c>
      <c r="D94" s="30" t="s">
        <v>557</v>
      </c>
      <c r="E94" s="30">
        <v>6.5000000000000002E-2</v>
      </c>
      <c r="F94" s="28" t="s">
        <v>789</v>
      </c>
      <c r="G94" s="28" t="s">
        <v>2155</v>
      </c>
      <c r="H94" s="28" t="s">
        <v>790</v>
      </c>
      <c r="I94" s="28" t="s">
        <v>2498</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4">
      <c r="A95" s="64">
        <v>2010</v>
      </c>
      <c r="B95" s="30">
        <v>15.5</v>
      </c>
      <c r="C95" s="30" t="s">
        <v>23</v>
      </c>
      <c r="D95" s="30" t="s">
        <v>557</v>
      </c>
      <c r="E95" s="30">
        <v>6.5000000000000002E-2</v>
      </c>
      <c r="F95" s="28" t="s">
        <v>791</v>
      </c>
      <c r="G95" s="28" t="s">
        <v>793</v>
      </c>
      <c r="H95" s="28" t="s">
        <v>792</v>
      </c>
      <c r="I95" s="28" t="s">
        <v>2499</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4">
      <c r="A96" s="64">
        <v>2010</v>
      </c>
      <c r="B96" s="30">
        <v>23.1</v>
      </c>
      <c r="C96" s="30" t="s">
        <v>23</v>
      </c>
      <c r="D96" s="30" t="s">
        <v>678</v>
      </c>
      <c r="E96" s="30">
        <v>0.09</v>
      </c>
      <c r="F96" s="28" t="s">
        <v>794</v>
      </c>
      <c r="G96" s="28" t="s">
        <v>2156</v>
      </c>
      <c r="H96" s="28" t="s">
        <v>795</v>
      </c>
      <c r="I96" s="28" t="s">
        <v>2500</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4">
      <c r="A97" s="64">
        <v>2010</v>
      </c>
      <c r="B97" s="30">
        <v>23.2</v>
      </c>
      <c r="C97" s="30" t="s">
        <v>23</v>
      </c>
      <c r="D97" s="30" t="s">
        <v>745</v>
      </c>
      <c r="E97" s="30">
        <v>6.5000000000000002E-2</v>
      </c>
      <c r="F97" s="28" t="s">
        <v>796</v>
      </c>
      <c r="G97" s="28" t="s">
        <v>798</v>
      </c>
      <c r="H97" s="28" t="s">
        <v>797</v>
      </c>
      <c r="I97" s="28" t="s">
        <v>2501</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4">
      <c r="A98" s="64">
        <v>2010</v>
      </c>
      <c r="B98" s="30">
        <v>23.3</v>
      </c>
      <c r="C98" s="30" t="s">
        <v>23</v>
      </c>
      <c r="D98" s="30" t="s">
        <v>31</v>
      </c>
      <c r="E98" s="30">
        <v>0.18</v>
      </c>
      <c r="F98" s="28" t="s">
        <v>799</v>
      </c>
      <c r="G98" s="28" t="s">
        <v>801</v>
      </c>
      <c r="H98" s="28" t="s">
        <v>800</v>
      </c>
      <c r="I98" s="28" t="s">
        <v>2502</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4">
      <c r="A99" s="64">
        <v>2010</v>
      </c>
      <c r="B99" s="30">
        <v>23.4</v>
      </c>
      <c r="C99" s="30" t="s">
        <v>23</v>
      </c>
      <c r="D99" s="30" t="s">
        <v>31</v>
      </c>
      <c r="E99" s="30">
        <v>0.09</v>
      </c>
      <c r="F99" s="28" t="s">
        <v>802</v>
      </c>
      <c r="G99" s="28" t="s">
        <v>804</v>
      </c>
      <c r="H99" s="28" t="s">
        <v>803</v>
      </c>
      <c r="I99" s="28" t="s">
        <v>2503</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4">
      <c r="A100" s="59">
        <v>2011</v>
      </c>
      <c r="B100" s="30">
        <v>4.0999999999999996</v>
      </c>
      <c r="C100" s="30" t="s">
        <v>22</v>
      </c>
      <c r="D100" s="30" t="s">
        <v>399</v>
      </c>
      <c r="E100" s="30">
        <v>0.18</v>
      </c>
      <c r="F100" s="28" t="s">
        <v>866</v>
      </c>
      <c r="G100" s="28" t="s">
        <v>870</v>
      </c>
      <c r="H100" s="28" t="s">
        <v>874</v>
      </c>
      <c r="I100" s="28" t="s">
        <v>2244</v>
      </c>
      <c r="J100" s="149" t="s">
        <v>2947</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4">
      <c r="A101" s="64">
        <v>2011</v>
      </c>
      <c r="B101" s="30">
        <v>4.2</v>
      </c>
      <c r="C101" s="30" t="s">
        <v>22</v>
      </c>
      <c r="D101" s="30" t="s">
        <v>25</v>
      </c>
      <c r="E101" s="30">
        <v>3.2000000000000001E-2</v>
      </c>
      <c r="F101" s="28" t="s">
        <v>2157</v>
      </c>
      <c r="G101" s="28" t="s">
        <v>871</v>
      </c>
      <c r="H101" s="28" t="s">
        <v>875</v>
      </c>
      <c r="I101" s="28" t="s">
        <v>2244</v>
      </c>
      <c r="J101" s="149" t="s">
        <v>2948</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4">
      <c r="A102" s="64">
        <v>2011</v>
      </c>
      <c r="B102" s="30">
        <v>4.3</v>
      </c>
      <c r="C102" s="30" t="s">
        <v>22</v>
      </c>
      <c r="D102" s="30" t="s">
        <v>30</v>
      </c>
      <c r="E102" s="30">
        <v>6.5000000000000002E-2</v>
      </c>
      <c r="F102" s="28" t="s">
        <v>867</v>
      </c>
      <c r="G102" s="28" t="s">
        <v>2158</v>
      </c>
      <c r="H102" s="28" t="s">
        <v>876</v>
      </c>
      <c r="I102" s="28" t="s">
        <v>2244</v>
      </c>
      <c r="J102" s="149" t="s">
        <v>2949</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4">
      <c r="A103" s="64">
        <v>2011</v>
      </c>
      <c r="B103" s="30">
        <v>4.4000000000000004</v>
      </c>
      <c r="C103" s="30" t="s">
        <v>22</v>
      </c>
      <c r="D103" s="30" t="s">
        <v>1955</v>
      </c>
      <c r="E103" s="30">
        <v>0.04</v>
      </c>
      <c r="F103" s="28" t="s">
        <v>868</v>
      </c>
      <c r="G103" s="28" t="s">
        <v>872</v>
      </c>
      <c r="H103" s="28" t="s">
        <v>877</v>
      </c>
      <c r="I103" s="28" t="s">
        <v>2244</v>
      </c>
      <c r="J103" s="149" t="s">
        <v>2950</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4">
      <c r="A104" s="64">
        <v>2011</v>
      </c>
      <c r="B104" s="30">
        <v>4.5</v>
      </c>
      <c r="C104" s="30" t="s">
        <v>22</v>
      </c>
      <c r="D104" s="30" t="s">
        <v>30</v>
      </c>
      <c r="E104" s="30">
        <v>0.04</v>
      </c>
      <c r="F104" s="28" t="s">
        <v>869</v>
      </c>
      <c r="G104" s="28" t="s">
        <v>873</v>
      </c>
      <c r="H104" s="28" t="s">
        <v>878</v>
      </c>
      <c r="I104" s="28" t="s">
        <v>2244</v>
      </c>
      <c r="J104" s="149" t="s">
        <v>2951</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4">
      <c r="A105" s="64">
        <v>2011</v>
      </c>
      <c r="B105" s="30">
        <v>12.1</v>
      </c>
      <c r="C105" s="30" t="s">
        <v>23</v>
      </c>
      <c r="D105" s="30" t="s">
        <v>260</v>
      </c>
      <c r="E105" s="30">
        <v>0.04</v>
      </c>
      <c r="F105" s="28" t="s">
        <v>2159</v>
      </c>
      <c r="G105" s="28" t="s">
        <v>2160</v>
      </c>
      <c r="H105" s="28" t="s">
        <v>885</v>
      </c>
      <c r="I105" s="28" t="s">
        <v>2244</v>
      </c>
      <c r="J105" s="149" t="s">
        <v>2952</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4">
      <c r="A106" s="64">
        <v>2011</v>
      </c>
      <c r="B106" s="30">
        <v>12.2</v>
      </c>
      <c r="C106" s="30" t="s">
        <v>23</v>
      </c>
      <c r="D106" s="30" t="s">
        <v>26</v>
      </c>
      <c r="E106" s="30">
        <v>0.04</v>
      </c>
      <c r="F106" s="28" t="s">
        <v>881</v>
      </c>
      <c r="G106" s="28" t="s">
        <v>2161</v>
      </c>
      <c r="H106" s="28" t="s">
        <v>886</v>
      </c>
      <c r="I106" s="28" t="s">
        <v>2244</v>
      </c>
      <c r="J106" s="149" t="s">
        <v>2953</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4">
      <c r="A107" s="64">
        <v>2011</v>
      </c>
      <c r="B107" s="30">
        <v>12.3</v>
      </c>
      <c r="C107" s="30" t="s">
        <v>23</v>
      </c>
      <c r="D107" s="30" t="s">
        <v>150</v>
      </c>
      <c r="E107" s="30">
        <v>4.4999999999999998E-2</v>
      </c>
      <c r="F107" s="28" t="s">
        <v>882</v>
      </c>
      <c r="G107" s="28" t="s">
        <v>2162</v>
      </c>
      <c r="H107" s="28" t="s">
        <v>887</v>
      </c>
      <c r="I107" s="28" t="s">
        <v>2244</v>
      </c>
      <c r="J107" s="149" t="s">
        <v>2954</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4">
      <c r="A108" s="64">
        <v>2011</v>
      </c>
      <c r="B108" s="30">
        <v>12.4</v>
      </c>
      <c r="C108" s="30" t="s">
        <v>23</v>
      </c>
      <c r="D108" s="30" t="s">
        <v>26</v>
      </c>
      <c r="E108" s="30">
        <v>0.09</v>
      </c>
      <c r="F108" s="28" t="s">
        <v>883</v>
      </c>
      <c r="G108" s="28" t="s">
        <v>890</v>
      </c>
      <c r="H108" s="28" t="s">
        <v>888</v>
      </c>
      <c r="I108" s="28" t="s">
        <v>2244</v>
      </c>
      <c r="J108" s="149" t="s">
        <v>2955</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4">
      <c r="A109" s="64">
        <v>2011</v>
      </c>
      <c r="B109" s="30">
        <v>12.5</v>
      </c>
      <c r="C109" s="30" t="s">
        <v>23</v>
      </c>
      <c r="D109" s="30" t="s">
        <v>19</v>
      </c>
      <c r="E109" s="30">
        <v>5.5E-2</v>
      </c>
      <c r="F109" s="28" t="s">
        <v>884</v>
      </c>
      <c r="G109" s="28" t="s">
        <v>2163</v>
      </c>
      <c r="H109" s="28" t="s">
        <v>889</v>
      </c>
      <c r="I109" s="28" t="s">
        <v>2244</v>
      </c>
      <c r="J109" s="149" t="s">
        <v>2956</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4">
      <c r="A110" s="64">
        <v>2011</v>
      </c>
      <c r="B110" s="30">
        <v>14.2</v>
      </c>
      <c r="C110" s="30" t="s">
        <v>23</v>
      </c>
      <c r="D110" s="30" t="s">
        <v>31</v>
      </c>
      <c r="E110" s="30">
        <v>0.13</v>
      </c>
      <c r="F110" s="28" t="s">
        <v>892</v>
      </c>
      <c r="G110" s="28" t="s">
        <v>894</v>
      </c>
      <c r="H110" s="28" t="s">
        <v>893</v>
      </c>
      <c r="I110" s="28" t="s">
        <v>2244</v>
      </c>
      <c r="J110" s="149" t="s">
        <v>2957</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4">
      <c r="A111" s="64">
        <v>2011</v>
      </c>
      <c r="B111" s="30">
        <v>14.3</v>
      </c>
      <c r="C111" s="30" t="s">
        <v>23</v>
      </c>
      <c r="D111" s="30" t="s">
        <v>31</v>
      </c>
      <c r="E111" s="30">
        <v>0.25</v>
      </c>
      <c r="F111" s="28" t="s">
        <v>895</v>
      </c>
      <c r="G111" s="28" t="s">
        <v>897</v>
      </c>
      <c r="H111" s="28" t="s">
        <v>896</v>
      </c>
      <c r="I111" s="28" t="s">
        <v>2244</v>
      </c>
      <c r="J111" s="149" t="s">
        <v>2958</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4">
      <c r="A112" s="64">
        <v>2011</v>
      </c>
      <c r="B112" s="30">
        <v>25.1</v>
      </c>
      <c r="C112" s="30" t="s">
        <v>23</v>
      </c>
      <c r="D112" s="30" t="s">
        <v>31</v>
      </c>
      <c r="E112" s="30">
        <v>0.04</v>
      </c>
      <c r="F112" s="28" t="s">
        <v>898</v>
      </c>
      <c r="G112" s="28" t="s">
        <v>908</v>
      </c>
      <c r="H112" s="28" t="s">
        <v>903</v>
      </c>
      <c r="I112" s="28" t="s">
        <v>2244</v>
      </c>
      <c r="J112" s="149" t="s">
        <v>2959</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4">
      <c r="A113" s="64">
        <v>2011</v>
      </c>
      <c r="B113" s="30">
        <v>25.2</v>
      </c>
      <c r="C113" s="30" t="s">
        <v>23</v>
      </c>
      <c r="D113" s="30" t="s">
        <v>31</v>
      </c>
      <c r="E113" s="30">
        <v>0.09</v>
      </c>
      <c r="F113" s="28" t="s">
        <v>899</v>
      </c>
      <c r="G113" s="28" t="s">
        <v>909</v>
      </c>
      <c r="H113" s="28" t="s">
        <v>904</v>
      </c>
      <c r="I113" s="28" t="s">
        <v>2244</v>
      </c>
      <c r="J113" s="149" t="s">
        <v>2962</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4">
      <c r="A114" s="64">
        <v>2011</v>
      </c>
      <c r="B114" s="30">
        <v>25.3</v>
      </c>
      <c r="C114" s="30" t="s">
        <v>23</v>
      </c>
      <c r="D114" s="30" t="s">
        <v>27</v>
      </c>
      <c r="E114" s="30">
        <v>0.09</v>
      </c>
      <c r="F114" s="28" t="s">
        <v>900</v>
      </c>
      <c r="G114" s="28" t="s">
        <v>910</v>
      </c>
      <c r="H114" s="28" t="s">
        <v>905</v>
      </c>
      <c r="I114" s="28" t="s">
        <v>2244</v>
      </c>
      <c r="J114" s="149" t="s">
        <v>2960</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4">
      <c r="A115" s="64">
        <v>2011</v>
      </c>
      <c r="B115" s="30">
        <v>25.4</v>
      </c>
      <c r="C115" s="30" t="s">
        <v>23</v>
      </c>
      <c r="D115" s="30" t="s">
        <v>2228</v>
      </c>
      <c r="E115" s="30">
        <v>0.13</v>
      </c>
      <c r="F115" s="28" t="s">
        <v>901</v>
      </c>
      <c r="G115" s="28" t="s">
        <v>911</v>
      </c>
      <c r="H115" s="28" t="s">
        <v>906</v>
      </c>
      <c r="I115" s="28" t="s">
        <v>2244</v>
      </c>
      <c r="J115" s="149" t="s">
        <v>2961</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4">
      <c r="A116" s="64">
        <v>2011</v>
      </c>
      <c r="B116" s="30">
        <v>25.5</v>
      </c>
      <c r="C116" s="30" t="s">
        <v>22</v>
      </c>
      <c r="D116" s="30" t="s">
        <v>782</v>
      </c>
      <c r="E116" s="30">
        <v>0.09</v>
      </c>
      <c r="F116" s="28" t="s">
        <v>902</v>
      </c>
      <c r="G116" s="28" t="s">
        <v>912</v>
      </c>
      <c r="H116" s="28" t="s">
        <v>907</v>
      </c>
      <c r="I116" s="28" t="s">
        <v>2244</v>
      </c>
      <c r="J116" s="149" t="s">
        <v>2963</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4">
      <c r="A117" s="59">
        <v>2012</v>
      </c>
      <c r="B117" s="28">
        <v>4.0999999999999996</v>
      </c>
      <c r="C117" s="30" t="s">
        <v>23</v>
      </c>
      <c r="D117" s="30" t="s">
        <v>27</v>
      </c>
      <c r="E117" s="30">
        <v>0.04</v>
      </c>
      <c r="F117" s="28" t="s">
        <v>955</v>
      </c>
      <c r="G117" s="28" t="s">
        <v>2164</v>
      </c>
      <c r="H117" s="28" t="s">
        <v>956</v>
      </c>
      <c r="I117" s="28" t="s">
        <v>2504</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4">
      <c r="A118" s="64">
        <v>2012</v>
      </c>
      <c r="B118" s="28">
        <v>4.2</v>
      </c>
      <c r="C118" s="30" t="s">
        <v>23</v>
      </c>
      <c r="D118" s="30" t="s">
        <v>958</v>
      </c>
      <c r="E118" s="30">
        <v>0.13</v>
      </c>
      <c r="F118" s="28" t="s">
        <v>957</v>
      </c>
      <c r="G118" s="28" t="s">
        <v>960</v>
      </c>
      <c r="H118" s="28" t="s">
        <v>959</v>
      </c>
      <c r="I118" s="28" t="s">
        <v>2505</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4">
      <c r="A119" s="64">
        <v>2012</v>
      </c>
      <c r="B119" s="28">
        <v>4.3</v>
      </c>
      <c r="C119" s="30" t="s">
        <v>23</v>
      </c>
      <c r="D119" s="30" t="s">
        <v>26</v>
      </c>
      <c r="E119" s="30">
        <v>6.5000000000000002E-2</v>
      </c>
      <c r="F119" s="28" t="s">
        <v>961</v>
      </c>
      <c r="G119" s="28" t="s">
        <v>962</v>
      </c>
      <c r="H119" s="28" t="s">
        <v>963</v>
      </c>
      <c r="I119" s="28" t="s">
        <v>2506</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4">
      <c r="A120" s="64">
        <v>2012</v>
      </c>
      <c r="B120" s="28">
        <v>4.4000000000000004</v>
      </c>
      <c r="C120" s="30" t="s">
        <v>23</v>
      </c>
      <c r="D120" s="30" t="s">
        <v>26</v>
      </c>
      <c r="E120" s="30">
        <v>0.18</v>
      </c>
      <c r="F120" s="28" t="s">
        <v>964</v>
      </c>
      <c r="G120" s="28" t="s">
        <v>965</v>
      </c>
      <c r="H120" s="28" t="s">
        <v>966</v>
      </c>
      <c r="I120" s="28" t="s">
        <v>2507</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4">
      <c r="A121" s="64">
        <v>2012</v>
      </c>
      <c r="B121" s="28">
        <v>11.1</v>
      </c>
      <c r="C121" s="30" t="s">
        <v>23</v>
      </c>
      <c r="D121" s="30" t="s">
        <v>592</v>
      </c>
      <c r="E121" s="30">
        <v>6.5000000000000002E-2</v>
      </c>
      <c r="F121" s="28" t="s">
        <v>967</v>
      </c>
      <c r="G121" s="28" t="s">
        <v>968</v>
      </c>
      <c r="H121" s="28" t="s">
        <v>969</v>
      </c>
      <c r="I121" s="28" t="s">
        <v>2508</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4">
      <c r="A122" s="64">
        <v>2012</v>
      </c>
      <c r="B122" s="28">
        <v>11.2</v>
      </c>
      <c r="C122" s="30" t="s">
        <v>23</v>
      </c>
      <c r="D122" s="30" t="s">
        <v>990</v>
      </c>
      <c r="E122" s="30">
        <v>6.5000000000000002E-2</v>
      </c>
      <c r="F122" s="28" t="s">
        <v>970</v>
      </c>
      <c r="G122" s="28" t="s">
        <v>971</v>
      </c>
      <c r="H122" s="28" t="s">
        <v>972</v>
      </c>
      <c r="I122" s="28" t="s">
        <v>2509</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4">
      <c r="A123" s="64">
        <v>2012</v>
      </c>
      <c r="B123" s="28">
        <v>11.3</v>
      </c>
      <c r="C123" s="30" t="s">
        <v>23</v>
      </c>
      <c r="D123" s="30" t="s">
        <v>31</v>
      </c>
      <c r="E123" s="30">
        <v>2.8000000000000001E-2</v>
      </c>
      <c r="F123" s="28" t="s">
        <v>973</v>
      </c>
      <c r="G123" s="28" t="s">
        <v>975</v>
      </c>
      <c r="H123" s="28" t="s">
        <v>974</v>
      </c>
      <c r="I123" s="28" t="s">
        <v>2510</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4">
      <c r="A124" s="64">
        <v>2012</v>
      </c>
      <c r="B124" s="28">
        <v>11.4</v>
      </c>
      <c r="C124" s="30" t="s">
        <v>23</v>
      </c>
      <c r="D124" s="30" t="s">
        <v>260</v>
      </c>
      <c r="E124" s="30">
        <v>6.5000000000000002E-2</v>
      </c>
      <c r="F124" s="28" t="s">
        <v>976</v>
      </c>
      <c r="G124" s="28" t="s">
        <v>977</v>
      </c>
      <c r="H124" s="28" t="s">
        <v>1118</v>
      </c>
      <c r="I124" s="28" t="s">
        <v>2511</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4">
      <c r="A125" s="64">
        <v>2012</v>
      </c>
      <c r="B125" s="28">
        <v>11.5</v>
      </c>
      <c r="C125" s="30" t="s">
        <v>23</v>
      </c>
      <c r="D125" s="30" t="s">
        <v>31</v>
      </c>
      <c r="E125" s="30">
        <v>0.09</v>
      </c>
      <c r="F125" s="28" t="s">
        <v>978</v>
      </c>
      <c r="G125" s="28" t="s">
        <v>980</v>
      </c>
      <c r="H125" s="28" t="s">
        <v>979</v>
      </c>
      <c r="I125" s="28" t="s">
        <v>2512</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4">
      <c r="A126" s="64">
        <v>2012</v>
      </c>
      <c r="B126" s="28">
        <v>19.100000000000001</v>
      </c>
      <c r="C126" s="30" t="s">
        <v>22</v>
      </c>
      <c r="D126" s="30" t="s">
        <v>30</v>
      </c>
      <c r="E126" s="30">
        <v>0.04</v>
      </c>
      <c r="F126" s="28" t="s">
        <v>981</v>
      </c>
      <c r="G126" s="28" t="s">
        <v>982</v>
      </c>
      <c r="H126" s="28" t="s">
        <v>983</v>
      </c>
      <c r="I126" s="28" t="s">
        <v>2513</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4">
      <c r="A127" s="64">
        <v>2012</v>
      </c>
      <c r="B127" s="28">
        <v>19.2</v>
      </c>
      <c r="C127" s="30" t="s">
        <v>22</v>
      </c>
      <c r="D127" s="30" t="s">
        <v>25</v>
      </c>
      <c r="E127" s="30">
        <v>0.13</v>
      </c>
      <c r="F127" s="28" t="s">
        <v>984</v>
      </c>
      <c r="G127" s="28" t="s">
        <v>985</v>
      </c>
      <c r="H127" s="28" t="s">
        <v>986</v>
      </c>
      <c r="I127" s="28" t="s">
        <v>2514</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4">
      <c r="A128" s="64">
        <v>2012</v>
      </c>
      <c r="B128" s="28">
        <v>19.3</v>
      </c>
      <c r="C128" s="30" t="s">
        <v>22</v>
      </c>
      <c r="D128" s="30" t="s">
        <v>25</v>
      </c>
      <c r="E128" s="30">
        <v>6.5000000000000002E-2</v>
      </c>
      <c r="F128" s="28" t="s">
        <v>987</v>
      </c>
      <c r="G128" s="28" t="s">
        <v>2165</v>
      </c>
      <c r="H128" s="28" t="s">
        <v>988</v>
      </c>
      <c r="I128" s="28" t="s">
        <v>2515</v>
      </c>
      <c r="J128" s="149" t="str">
        <f t="shared" si="20"/>
        <v>https://doi.org/10.1109/VLSIC.2012.6243841</v>
      </c>
      <c r="K128" s="28" t="s">
        <v>2706</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4" x14ac:dyDescent="0.5">
      <c r="A129" s="64">
        <v>2012</v>
      </c>
      <c r="B129" s="28">
        <v>19.399999999999999</v>
      </c>
      <c r="C129" s="30" t="s">
        <v>22</v>
      </c>
      <c r="D129" s="30" t="s">
        <v>782</v>
      </c>
      <c r="E129" s="30">
        <v>6.5000000000000002E-2</v>
      </c>
      <c r="F129" s="28" t="s">
        <v>989</v>
      </c>
      <c r="G129" s="28" t="s">
        <v>2223</v>
      </c>
      <c r="H129" s="28" t="s">
        <v>739</v>
      </c>
      <c r="I129" s="28" t="s">
        <v>2516</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4">
      <c r="A130" s="59">
        <v>2013</v>
      </c>
      <c r="B130" s="28">
        <v>5.0999999999999996</v>
      </c>
      <c r="C130" s="30" t="s">
        <v>22</v>
      </c>
      <c r="D130" s="30" t="s">
        <v>30</v>
      </c>
      <c r="E130" s="30">
        <v>5.5E-2</v>
      </c>
      <c r="F130" s="28" t="s">
        <v>1059</v>
      </c>
      <c r="G130" s="28" t="s">
        <v>2166</v>
      </c>
      <c r="H130" s="28" t="s">
        <v>1060</v>
      </c>
      <c r="I130" s="28" t="s">
        <v>2244</v>
      </c>
      <c r="J130" s="149" t="s">
        <v>2964</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4">
      <c r="A131" s="64">
        <v>2013</v>
      </c>
      <c r="B131" s="28">
        <v>5.2</v>
      </c>
      <c r="C131" s="30" t="s">
        <v>22</v>
      </c>
      <c r="D131" s="30" t="s">
        <v>1955</v>
      </c>
      <c r="E131" s="30">
        <v>6.5000000000000002E-2</v>
      </c>
      <c r="F131" s="28" t="s">
        <v>1061</v>
      </c>
      <c r="G131" s="28" t="s">
        <v>2167</v>
      </c>
      <c r="H131" s="28" t="s">
        <v>1062</v>
      </c>
      <c r="I131" s="28" t="s">
        <v>2244</v>
      </c>
      <c r="J131" s="149" t="s">
        <v>2965</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4">
      <c r="A132" s="64">
        <v>2013</v>
      </c>
      <c r="B132" s="28">
        <v>5.3</v>
      </c>
      <c r="C132" s="30" t="s">
        <v>22</v>
      </c>
      <c r="D132" s="30" t="s">
        <v>1063</v>
      </c>
      <c r="E132" s="30">
        <v>2.1999999999999999E-2</v>
      </c>
      <c r="F132" s="28" t="s">
        <v>1064</v>
      </c>
      <c r="G132" s="28" t="s">
        <v>1065</v>
      </c>
      <c r="H132" s="37" t="s">
        <v>1066</v>
      </c>
      <c r="I132" s="37" t="s">
        <v>2244</v>
      </c>
      <c r="J132" s="149" t="s">
        <v>2966</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4">
      <c r="A133" s="64">
        <v>2013</v>
      </c>
      <c r="B133" s="28">
        <v>5.4</v>
      </c>
      <c r="C133" s="30" t="s">
        <v>22</v>
      </c>
      <c r="D133" s="30" t="s">
        <v>1302</v>
      </c>
      <c r="E133" s="30">
        <v>0.18</v>
      </c>
      <c r="F133" s="28" t="s">
        <v>1067</v>
      </c>
      <c r="G133" s="28" t="s">
        <v>2168</v>
      </c>
      <c r="H133" s="28" t="s">
        <v>1068</v>
      </c>
      <c r="I133" s="28" t="s">
        <v>2244</v>
      </c>
      <c r="J133" s="149" t="s">
        <v>2967</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4">
      <c r="A134" s="64">
        <v>2013</v>
      </c>
      <c r="B134" s="28">
        <v>5.5</v>
      </c>
      <c r="C134" s="30" t="s">
        <v>22</v>
      </c>
      <c r="D134" s="30" t="s">
        <v>782</v>
      </c>
      <c r="E134" s="30">
        <v>0.09</v>
      </c>
      <c r="F134" s="28" t="s">
        <v>1069</v>
      </c>
      <c r="G134" s="28" t="s">
        <v>1070</v>
      </c>
      <c r="H134" s="37" t="s">
        <v>1071</v>
      </c>
      <c r="I134" s="37" t="s">
        <v>2244</v>
      </c>
      <c r="J134" s="149" t="s">
        <v>2968</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4">
      <c r="A135" s="64">
        <v>2013</v>
      </c>
      <c r="B135" s="28">
        <v>8.1</v>
      </c>
      <c r="C135" s="30" t="s">
        <v>23</v>
      </c>
      <c r="D135" s="30" t="s">
        <v>260</v>
      </c>
      <c r="E135" s="30">
        <v>2.8000000000000001E-2</v>
      </c>
      <c r="F135" s="28" t="s">
        <v>1074</v>
      </c>
      <c r="G135" s="28" t="s">
        <v>2169</v>
      </c>
      <c r="H135" s="37" t="s">
        <v>1075</v>
      </c>
      <c r="I135" s="37" t="s">
        <v>2244</v>
      </c>
      <c r="J135" s="149" t="s">
        <v>2969</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4">
      <c r="A136" s="64">
        <v>2013</v>
      </c>
      <c r="B136" s="28">
        <v>8.1999999999999993</v>
      </c>
      <c r="C136" s="30" t="s">
        <v>23</v>
      </c>
      <c r="D136" s="30" t="s">
        <v>26</v>
      </c>
      <c r="E136" s="30">
        <v>0.18</v>
      </c>
      <c r="F136" s="28" t="s">
        <v>1076</v>
      </c>
      <c r="G136" s="28" t="s">
        <v>2707</v>
      </c>
      <c r="H136" s="37" t="s">
        <v>1077</v>
      </c>
      <c r="I136" s="37" t="s">
        <v>2244</v>
      </c>
      <c r="J136" s="149" t="s">
        <v>2970</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4">
      <c r="A137" s="64">
        <v>2013</v>
      </c>
      <c r="B137" s="28">
        <v>8.3000000000000007</v>
      </c>
      <c r="C137" s="30" t="s">
        <v>23</v>
      </c>
      <c r="D137" s="30" t="s">
        <v>26</v>
      </c>
      <c r="E137" s="30">
        <v>0.13</v>
      </c>
      <c r="F137" s="28" t="s">
        <v>1079</v>
      </c>
      <c r="G137" s="28" t="s">
        <v>1080</v>
      </c>
      <c r="H137" s="37" t="s">
        <v>1081</v>
      </c>
      <c r="I137" s="37" t="s">
        <v>2244</v>
      </c>
      <c r="J137" s="149" t="s">
        <v>2971</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4">
      <c r="A138" s="64">
        <v>2013</v>
      </c>
      <c r="B138" s="28">
        <v>8.4</v>
      </c>
      <c r="C138" s="30" t="s">
        <v>23</v>
      </c>
      <c r="D138" s="30" t="s">
        <v>26</v>
      </c>
      <c r="E138" s="30">
        <v>6.5000000000000002E-2</v>
      </c>
      <c r="F138" s="28" t="s">
        <v>1082</v>
      </c>
      <c r="G138" s="28" t="s">
        <v>2170</v>
      </c>
      <c r="H138" s="37" t="s">
        <v>1083</v>
      </c>
      <c r="I138" s="37" t="s">
        <v>2244</v>
      </c>
      <c r="J138" s="149" t="s">
        <v>2972</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4">
      <c r="A139" s="64">
        <v>2013</v>
      </c>
      <c r="B139" s="28">
        <v>8.5</v>
      </c>
      <c r="C139" s="30" t="s">
        <v>23</v>
      </c>
      <c r="D139" s="30" t="s">
        <v>26</v>
      </c>
      <c r="E139" s="30">
        <v>6.5000000000000002E-2</v>
      </c>
      <c r="F139" s="28" t="s">
        <v>1084</v>
      </c>
      <c r="G139" s="28" t="s">
        <v>2222</v>
      </c>
      <c r="H139" s="28" t="s">
        <v>1101</v>
      </c>
      <c r="I139" s="28" t="s">
        <v>2244</v>
      </c>
      <c r="J139" s="149" t="s">
        <v>2973</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4">
      <c r="A140" s="64">
        <v>2013</v>
      </c>
      <c r="B140" s="28">
        <v>21.1</v>
      </c>
      <c r="C140" s="30" t="s">
        <v>23</v>
      </c>
      <c r="D140" s="30" t="s">
        <v>592</v>
      </c>
      <c r="E140" s="30">
        <v>3.2000000000000001E-2</v>
      </c>
      <c r="F140" s="28" t="s">
        <v>1085</v>
      </c>
      <c r="G140" s="28" t="s">
        <v>1086</v>
      </c>
      <c r="H140" s="28" t="s">
        <v>1102</v>
      </c>
      <c r="I140" s="28" t="s">
        <v>2244</v>
      </c>
      <c r="J140" s="149" t="s">
        <v>2974</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4">
      <c r="A141" s="64">
        <v>2013</v>
      </c>
      <c r="B141" s="28">
        <v>21.3</v>
      </c>
      <c r="C141" s="30" t="s">
        <v>23</v>
      </c>
      <c r="D141" s="30" t="s">
        <v>27</v>
      </c>
      <c r="E141" s="30">
        <v>3.2000000000000001E-2</v>
      </c>
      <c r="F141" s="28" t="s">
        <v>1088</v>
      </c>
      <c r="G141" s="28" t="s">
        <v>1089</v>
      </c>
      <c r="H141" s="37" t="s">
        <v>1090</v>
      </c>
      <c r="I141" s="37" t="s">
        <v>2244</v>
      </c>
      <c r="J141" s="149" t="s">
        <v>2975</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4">
      <c r="A142" s="64">
        <v>2013</v>
      </c>
      <c r="B142" s="28">
        <v>21.4</v>
      </c>
      <c r="C142" s="30" t="s">
        <v>23</v>
      </c>
      <c r="D142" s="30" t="s">
        <v>31</v>
      </c>
      <c r="E142" s="30">
        <v>0.04</v>
      </c>
      <c r="F142" s="28" t="s">
        <v>1091</v>
      </c>
      <c r="G142" s="28" t="s">
        <v>2171</v>
      </c>
      <c r="H142" s="28" t="s">
        <v>1092</v>
      </c>
      <c r="I142" s="28" t="s">
        <v>2244</v>
      </c>
      <c r="J142" s="149" t="s">
        <v>2976</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4">
      <c r="A143" s="64">
        <v>2013</v>
      </c>
      <c r="B143" s="28">
        <v>21.5</v>
      </c>
      <c r="C143" s="30" t="s">
        <v>23</v>
      </c>
      <c r="D143" s="30" t="s">
        <v>26</v>
      </c>
      <c r="E143" s="30">
        <v>2.8000000000000001E-2</v>
      </c>
      <c r="F143" s="28" t="s">
        <v>1093</v>
      </c>
      <c r="G143" s="37" t="s">
        <v>1094</v>
      </c>
      <c r="H143" s="28" t="s">
        <v>1095</v>
      </c>
      <c r="I143" s="28" t="s">
        <v>2244</v>
      </c>
      <c r="J143" s="149" t="s">
        <v>2977</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4">
      <c r="A144" s="64">
        <v>2013</v>
      </c>
      <c r="B144" s="28">
        <v>22.2</v>
      </c>
      <c r="C144" s="30" t="s">
        <v>23</v>
      </c>
      <c r="D144" s="30" t="s">
        <v>592</v>
      </c>
      <c r="E144" s="30">
        <v>6.5000000000000002E-2</v>
      </c>
      <c r="F144" s="28" t="s">
        <v>1096</v>
      </c>
      <c r="G144" s="28" t="s">
        <v>2172</v>
      </c>
      <c r="H144" s="28" t="s">
        <v>1097</v>
      </c>
      <c r="I144" s="28" t="s">
        <v>2244</v>
      </c>
      <c r="J144" s="149" t="s">
        <v>2978</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4">
      <c r="A145" s="59">
        <v>2014</v>
      </c>
      <c r="B145" s="28">
        <v>5.0999999999999996</v>
      </c>
      <c r="C145" s="30" t="s">
        <v>23</v>
      </c>
      <c r="D145" s="30" t="s">
        <v>745</v>
      </c>
      <c r="E145" s="30">
        <v>0.18</v>
      </c>
      <c r="F145" s="28" t="s">
        <v>1192</v>
      </c>
      <c r="G145" s="50" t="s">
        <v>1273</v>
      </c>
      <c r="H145" s="28" t="s">
        <v>1193</v>
      </c>
      <c r="I145" s="28" t="s">
        <v>2517</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4">
      <c r="A146" s="64">
        <v>2014</v>
      </c>
      <c r="B146" s="28">
        <v>5.2</v>
      </c>
      <c r="C146" s="30" t="s">
        <v>23</v>
      </c>
      <c r="D146" s="30" t="s">
        <v>31</v>
      </c>
      <c r="E146" s="30">
        <v>0.09</v>
      </c>
      <c r="F146" s="28" t="s">
        <v>1195</v>
      </c>
      <c r="G146" s="49" t="s">
        <v>1196</v>
      </c>
      <c r="H146" s="28" t="s">
        <v>1197</v>
      </c>
      <c r="I146" s="28" t="s">
        <v>2518</v>
      </c>
      <c r="J146" s="149" t="str">
        <f t="shared" si="41"/>
        <v>https://doi.org/10.1109/VLSIC.2014.6858372</v>
      </c>
      <c r="K146" s="28" t="s">
        <v>1050</v>
      </c>
      <c r="L146" s="38">
        <v>0.4</v>
      </c>
      <c r="M146" s="38"/>
      <c r="N146" s="38"/>
      <c r="O146" s="30"/>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4">
      <c r="A147" s="64">
        <v>2014</v>
      </c>
      <c r="B147" s="28">
        <v>5.3</v>
      </c>
      <c r="C147" s="30" t="s">
        <v>23</v>
      </c>
      <c r="D147" s="30" t="s">
        <v>26</v>
      </c>
      <c r="E147" s="30">
        <v>0.18</v>
      </c>
      <c r="F147" s="28" t="s">
        <v>1198</v>
      </c>
      <c r="G147" s="49" t="s">
        <v>2173</v>
      </c>
      <c r="H147" s="28" t="s">
        <v>1199</v>
      </c>
      <c r="I147" s="28" t="s">
        <v>2519</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4">
      <c r="A148" s="64">
        <v>2014</v>
      </c>
      <c r="B148" s="28">
        <v>5.4</v>
      </c>
      <c r="C148" s="30" t="s">
        <v>23</v>
      </c>
      <c r="D148" s="30" t="s">
        <v>19</v>
      </c>
      <c r="E148" s="30">
        <v>6.5000000000000002E-2</v>
      </c>
      <c r="F148" s="28" t="s">
        <v>1200</v>
      </c>
      <c r="G148" s="49" t="s">
        <v>1201</v>
      </c>
      <c r="H148" s="28" t="s">
        <v>1202</v>
      </c>
      <c r="I148" s="28" t="s">
        <v>2520</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4">
      <c r="A149" s="64">
        <v>2014</v>
      </c>
      <c r="B149" s="28">
        <v>10.1</v>
      </c>
      <c r="C149" s="30" t="s">
        <v>22</v>
      </c>
      <c r="D149" s="30" t="s">
        <v>1302</v>
      </c>
      <c r="E149" s="30">
        <v>6.5000000000000002E-2</v>
      </c>
      <c r="F149" s="28" t="s">
        <v>1204</v>
      </c>
      <c r="G149" s="49" t="s">
        <v>1205</v>
      </c>
      <c r="H149" s="28" t="s">
        <v>1206</v>
      </c>
      <c r="I149" s="28" t="s">
        <v>2700</v>
      </c>
      <c r="J149" s="149" t="str">
        <f t="shared" si="41"/>
        <v>https://doi.org/10.1109/VLSIC.2014.6858395</v>
      </c>
      <c r="K149" s="28" t="s">
        <v>1050</v>
      </c>
      <c r="L149" s="38"/>
      <c r="M149" s="38"/>
      <c r="N149" s="38"/>
      <c r="O149" s="30"/>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4">
      <c r="A150" s="64">
        <v>2014</v>
      </c>
      <c r="B150" s="28">
        <v>10.199999999999999</v>
      </c>
      <c r="C150" s="30" t="s">
        <v>22</v>
      </c>
      <c r="D150" s="30" t="s">
        <v>30</v>
      </c>
      <c r="E150" s="30">
        <v>0.02</v>
      </c>
      <c r="F150" s="28" t="s">
        <v>1207</v>
      </c>
      <c r="G150" s="49" t="s">
        <v>1208</v>
      </c>
      <c r="H150" s="28" t="s">
        <v>1209</v>
      </c>
      <c r="I150" s="28" t="s">
        <v>2701</v>
      </c>
      <c r="J150" s="149" t="str">
        <f t="shared" si="41"/>
        <v>https://doi.org/10.1109/VLSIC.2014.6858396</v>
      </c>
      <c r="K150" s="28" t="s">
        <v>1050</v>
      </c>
      <c r="L150" s="38"/>
      <c r="M150" s="38"/>
      <c r="N150" s="38"/>
      <c r="O150" s="30"/>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4">
      <c r="A151" s="64">
        <v>2014</v>
      </c>
      <c r="B151" s="28">
        <v>10.3</v>
      </c>
      <c r="C151" s="30" t="s">
        <v>22</v>
      </c>
      <c r="D151" s="30" t="s">
        <v>30</v>
      </c>
      <c r="E151" s="30">
        <v>0.18</v>
      </c>
      <c r="F151" s="28" t="s">
        <v>1210</v>
      </c>
      <c r="G151" s="49" t="s">
        <v>2174</v>
      </c>
      <c r="H151" s="28" t="s">
        <v>1211</v>
      </c>
      <c r="I151" s="28" t="s">
        <v>2521</v>
      </c>
      <c r="J151" s="149" t="str">
        <f t="shared" si="41"/>
        <v>https://doi.org/10.1109/VLSIC.2014.6858397</v>
      </c>
      <c r="K151" s="28" t="s">
        <v>1050</v>
      </c>
      <c r="L151" s="38"/>
      <c r="M151" s="38"/>
      <c r="N151" s="38"/>
      <c r="O151" s="30"/>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4">
      <c r="A152" s="64">
        <v>2014</v>
      </c>
      <c r="B152" s="28">
        <v>10.4</v>
      </c>
      <c r="C152" s="30" t="s">
        <v>22</v>
      </c>
      <c r="D152" s="30" t="s">
        <v>30</v>
      </c>
      <c r="E152" s="30">
        <v>0.09</v>
      </c>
      <c r="F152" s="28" t="s">
        <v>1212</v>
      </c>
      <c r="G152" s="49" t="s">
        <v>1213</v>
      </c>
      <c r="H152" s="28" t="s">
        <v>1214</v>
      </c>
      <c r="I152" s="28" t="s">
        <v>2522</v>
      </c>
      <c r="J152" s="149" t="str">
        <f t="shared" si="41"/>
        <v>https://doi.org/10.1109/VLSIC.2014.6858398</v>
      </c>
      <c r="K152" s="28" t="s">
        <v>1050</v>
      </c>
      <c r="L152" s="38"/>
      <c r="M152" s="38"/>
      <c r="N152" s="38"/>
      <c r="O152" s="30"/>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4">
      <c r="A153" s="64">
        <v>2014</v>
      </c>
      <c r="B153" s="28">
        <v>23.1</v>
      </c>
      <c r="C153" s="30" t="s">
        <v>23</v>
      </c>
      <c r="D153" s="30" t="s">
        <v>1148</v>
      </c>
      <c r="E153" s="30">
        <v>2.8000000000000001E-2</v>
      </c>
      <c r="F153" s="28" t="s">
        <v>1215</v>
      </c>
      <c r="G153" s="49" t="s">
        <v>1216</v>
      </c>
      <c r="H153" s="28" t="s">
        <v>1217</v>
      </c>
      <c r="I153" s="28" t="s">
        <v>2523</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4">
      <c r="A154" s="64">
        <v>2014</v>
      </c>
      <c r="B154" s="28">
        <v>23.2</v>
      </c>
      <c r="C154" s="30" t="s">
        <v>23</v>
      </c>
      <c r="D154" s="30" t="s">
        <v>745</v>
      </c>
      <c r="E154" s="30">
        <v>6.5000000000000002E-2</v>
      </c>
      <c r="F154" s="28" t="s">
        <v>1218</v>
      </c>
      <c r="G154" s="49" t="s">
        <v>1219</v>
      </c>
      <c r="H154" s="28" t="s">
        <v>1220</v>
      </c>
      <c r="I154" s="28" t="s">
        <v>2524</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4">
      <c r="A155" s="64">
        <v>2014</v>
      </c>
      <c r="B155" s="28">
        <v>23.3</v>
      </c>
      <c r="C155" s="30" t="s">
        <v>23</v>
      </c>
      <c r="D155" s="30" t="s">
        <v>31</v>
      </c>
      <c r="E155" s="30">
        <v>2.8000000000000001E-2</v>
      </c>
      <c r="F155" s="28" t="s">
        <v>1221</v>
      </c>
      <c r="G155" s="49" t="s">
        <v>2175</v>
      </c>
      <c r="H155" s="28" t="s">
        <v>1222</v>
      </c>
      <c r="I155" s="28" t="s">
        <v>2525</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4">
      <c r="A156" s="64">
        <v>2014</v>
      </c>
      <c r="B156" s="28">
        <v>23.4</v>
      </c>
      <c r="C156" s="30" t="s">
        <v>23</v>
      </c>
      <c r="D156" s="30" t="s">
        <v>745</v>
      </c>
      <c r="E156" s="30">
        <v>0.04</v>
      </c>
      <c r="F156" s="28" t="s">
        <v>1224</v>
      </c>
      <c r="G156" s="49" t="s">
        <v>2176</v>
      </c>
      <c r="H156" s="28" t="s">
        <v>1225</v>
      </c>
      <c r="I156" s="28" t="s">
        <v>2526</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4">
      <c r="A157" s="31">
        <v>2015</v>
      </c>
      <c r="B157" s="28">
        <v>3.2</v>
      </c>
      <c r="C157" s="30" t="s">
        <v>23</v>
      </c>
      <c r="D157" s="30" t="s">
        <v>31</v>
      </c>
      <c r="E157" s="30">
        <v>0.18</v>
      </c>
      <c r="F157" s="28" t="s">
        <v>1280</v>
      </c>
      <c r="G157" s="28" t="s">
        <v>1281</v>
      </c>
      <c r="H157" s="28" t="s">
        <v>1282</v>
      </c>
      <c r="I157" s="28" t="s">
        <v>2527</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4">
      <c r="A158" s="30">
        <v>2015</v>
      </c>
      <c r="B158" s="28">
        <v>3.3</v>
      </c>
      <c r="C158" s="30" t="s">
        <v>23</v>
      </c>
      <c r="D158" s="30" t="s">
        <v>31</v>
      </c>
      <c r="E158" s="30">
        <v>1.4E-2</v>
      </c>
      <c r="F158" s="28" t="s">
        <v>1283</v>
      </c>
      <c r="G158" s="28" t="s">
        <v>1284</v>
      </c>
      <c r="H158" s="28" t="s">
        <v>1285</v>
      </c>
      <c r="I158" s="28" t="s">
        <v>2528</v>
      </c>
      <c r="J158" s="149" t="str">
        <f t="shared" si="41"/>
        <v>https://doi.org/10.1109/VLSIC.2015.7231328</v>
      </c>
      <c r="K158" s="28" t="s">
        <v>1050</v>
      </c>
      <c r="L158" s="38">
        <v>1</v>
      </c>
      <c r="M158" s="38"/>
      <c r="N158" s="38"/>
      <c r="O158" s="30"/>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4">
      <c r="A159" s="30">
        <v>2015</v>
      </c>
      <c r="B159" s="28">
        <v>3.4</v>
      </c>
      <c r="C159" s="30" t="s">
        <v>22</v>
      </c>
      <c r="D159" s="30" t="s">
        <v>31</v>
      </c>
      <c r="E159" s="30">
        <v>6.5000000000000002E-2</v>
      </c>
      <c r="F159" s="28" t="s">
        <v>1286</v>
      </c>
      <c r="G159" s="28" t="s">
        <v>1287</v>
      </c>
      <c r="H159" s="28" t="s">
        <v>1288</v>
      </c>
      <c r="I159" s="28" t="s">
        <v>2529</v>
      </c>
      <c r="J159" s="149" t="str">
        <f t="shared" si="41"/>
        <v>https://doi.org/10.1109/VLSIC.2015.7231329</v>
      </c>
      <c r="K159" s="28" t="s">
        <v>1050</v>
      </c>
      <c r="L159" s="38">
        <v>0.8</v>
      </c>
      <c r="M159" s="38"/>
      <c r="N159" s="38"/>
      <c r="O159" s="30"/>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4">
      <c r="A160" s="30">
        <v>2015</v>
      </c>
      <c r="B160" s="28">
        <v>3.5</v>
      </c>
      <c r="C160" s="30" t="s">
        <v>23</v>
      </c>
      <c r="D160" s="30" t="s">
        <v>1279</v>
      </c>
      <c r="E160" s="30">
        <v>4.4999999999999998E-2</v>
      </c>
      <c r="F160" s="28" t="s">
        <v>1289</v>
      </c>
      <c r="G160" s="28" t="s">
        <v>1290</v>
      </c>
      <c r="H160" s="28" t="s">
        <v>1291</v>
      </c>
      <c r="I160" s="28" t="s">
        <v>2530</v>
      </c>
      <c r="J160" s="149" t="str">
        <f t="shared" si="41"/>
        <v>https://doi.org/10.1109/VLSIC.2015.7231330</v>
      </c>
      <c r="K160" s="28" t="s">
        <v>1050</v>
      </c>
      <c r="L160" s="38">
        <v>0.85</v>
      </c>
      <c r="M160" s="38"/>
      <c r="N160" s="38"/>
      <c r="O160" s="30"/>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4">
      <c r="A161" s="30">
        <v>2015</v>
      </c>
      <c r="B161" s="28">
        <v>11.1</v>
      </c>
      <c r="C161" s="30" t="s">
        <v>23</v>
      </c>
      <c r="D161" s="30" t="s">
        <v>2233</v>
      </c>
      <c r="E161" s="30">
        <v>6.5000000000000002E-2</v>
      </c>
      <c r="F161" s="28" t="s">
        <v>1293</v>
      </c>
      <c r="G161" s="28" t="s">
        <v>2177</v>
      </c>
      <c r="H161" s="28" t="s">
        <v>1294</v>
      </c>
      <c r="I161" s="28" t="s">
        <v>2531</v>
      </c>
      <c r="J161" s="149" t="str">
        <f t="shared" si="41"/>
        <v>https://doi.org/10.1109/VLSIC.2015.7231248</v>
      </c>
      <c r="K161" s="28" t="s">
        <v>1050</v>
      </c>
      <c r="L161" s="38"/>
      <c r="M161" s="38"/>
      <c r="N161" s="38"/>
      <c r="O161" s="30"/>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4">
      <c r="A162" s="30">
        <v>2015</v>
      </c>
      <c r="B162" s="28">
        <v>11.2</v>
      </c>
      <c r="C162" s="30" t="s">
        <v>23</v>
      </c>
      <c r="D162" s="30" t="s">
        <v>1292</v>
      </c>
      <c r="E162" s="30">
        <v>2.8000000000000001E-2</v>
      </c>
      <c r="F162" s="28" t="s">
        <v>2178</v>
      </c>
      <c r="G162" s="28" t="s">
        <v>2179</v>
      </c>
      <c r="H162" s="28" t="s">
        <v>1295</v>
      </c>
      <c r="I162" s="28" t="s">
        <v>2695</v>
      </c>
      <c r="J162" s="149" t="str">
        <f t="shared" si="41"/>
        <v>https://doi.org/10.1109/VLSIC.2015.7231249</v>
      </c>
      <c r="K162" s="28" t="s">
        <v>1050</v>
      </c>
      <c r="L162" s="38">
        <v>0.65</v>
      </c>
      <c r="M162" s="38"/>
      <c r="N162" s="38"/>
      <c r="O162" s="30"/>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4">
      <c r="A163" s="30">
        <v>2015</v>
      </c>
      <c r="B163" s="28">
        <v>11.3</v>
      </c>
      <c r="C163" s="30" t="s">
        <v>23</v>
      </c>
      <c r="D163" s="30" t="s">
        <v>592</v>
      </c>
      <c r="E163" s="30">
        <v>2.8000000000000001E-2</v>
      </c>
      <c r="F163" s="28" t="s">
        <v>1296</v>
      </c>
      <c r="G163" s="28" t="s">
        <v>2180</v>
      </c>
      <c r="H163" s="28" t="s">
        <v>1297</v>
      </c>
      <c r="I163" s="28" t="s">
        <v>2532</v>
      </c>
      <c r="J163" s="149" t="str">
        <f t="shared" si="41"/>
        <v>https://doi.org/10.1109/VLSIC.2015.7231250</v>
      </c>
      <c r="K163" s="28" t="s">
        <v>1050</v>
      </c>
      <c r="L163" s="38">
        <v>1.6</v>
      </c>
      <c r="M163" s="38">
        <v>1.05</v>
      </c>
      <c r="N163" s="38"/>
      <c r="O163" s="30"/>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4">
      <c r="A164" s="30">
        <v>2015</v>
      </c>
      <c r="B164" s="28">
        <v>18.100000000000001</v>
      </c>
      <c r="C164" s="30" t="s">
        <v>22</v>
      </c>
      <c r="D164" s="30" t="s">
        <v>30</v>
      </c>
      <c r="E164" s="30">
        <v>0.04</v>
      </c>
      <c r="F164" s="28" t="s">
        <v>1298</v>
      </c>
      <c r="G164" s="28" t="s">
        <v>1299</v>
      </c>
      <c r="H164" s="28" t="s">
        <v>1300</v>
      </c>
      <c r="I164" s="28" t="s">
        <v>2533</v>
      </c>
      <c r="J164" s="149" t="str">
        <f t="shared" si="41"/>
        <v>https://doi.org/10.1109/VLSIC.2015.7231277</v>
      </c>
      <c r="K164" s="28" t="s">
        <v>1050</v>
      </c>
      <c r="L164" s="38">
        <v>1.1000000000000001</v>
      </c>
      <c r="M164" s="38"/>
      <c r="N164" s="38"/>
      <c r="O164" s="30"/>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4">
      <c r="A165" s="30">
        <v>2015</v>
      </c>
      <c r="B165" s="28">
        <v>18.2</v>
      </c>
      <c r="C165" s="30" t="s">
        <v>22</v>
      </c>
      <c r="D165" s="30" t="s">
        <v>1302</v>
      </c>
      <c r="E165" s="30">
        <v>6.5000000000000002E-2</v>
      </c>
      <c r="F165" s="28" t="s">
        <v>1301</v>
      </c>
      <c r="G165" s="28" t="s">
        <v>2221</v>
      </c>
      <c r="H165" s="28" t="s">
        <v>1318</v>
      </c>
      <c r="I165" s="28" t="s">
        <v>2534</v>
      </c>
      <c r="J165" s="149" t="str">
        <f t="shared" si="41"/>
        <v>https://doi.org/10.1109/VLSIC.2015.7231278</v>
      </c>
      <c r="K165" s="28" t="s">
        <v>1050</v>
      </c>
      <c r="L165" s="38"/>
      <c r="M165" s="38"/>
      <c r="N165" s="38"/>
      <c r="O165" s="30"/>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4">
      <c r="A166" s="30">
        <v>2015</v>
      </c>
      <c r="B166" s="28">
        <v>18.3</v>
      </c>
      <c r="C166" s="30" t="s">
        <v>22</v>
      </c>
      <c r="D166" s="30" t="s">
        <v>30</v>
      </c>
      <c r="E166" s="30">
        <v>0.13</v>
      </c>
      <c r="F166" s="28" t="s">
        <v>1303</v>
      </c>
      <c r="G166" s="28" t="s">
        <v>2181</v>
      </c>
      <c r="H166" s="28" t="s">
        <v>1304</v>
      </c>
      <c r="I166" s="28" t="s">
        <v>2535</v>
      </c>
      <c r="J166" s="149" t="str">
        <f t="shared" si="41"/>
        <v>https://doi.org/10.1109/VLSIC.2015.7231279</v>
      </c>
      <c r="K166" s="28" t="s">
        <v>1050</v>
      </c>
      <c r="L166" s="38">
        <v>1.2</v>
      </c>
      <c r="M166" s="38"/>
      <c r="N166" s="38"/>
      <c r="O166" s="30"/>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4">
      <c r="A167" s="30">
        <v>2015</v>
      </c>
      <c r="B167" s="28">
        <v>18.399999999999999</v>
      </c>
      <c r="C167" s="30" t="s">
        <v>22</v>
      </c>
      <c r="D167" s="30" t="s">
        <v>30</v>
      </c>
      <c r="E167" s="30">
        <v>1.6E-2</v>
      </c>
      <c r="F167" s="28" t="s">
        <v>1305</v>
      </c>
      <c r="G167" s="28" t="s">
        <v>2182</v>
      </c>
      <c r="H167" s="28" t="s">
        <v>1306</v>
      </c>
      <c r="I167" s="28" t="s">
        <v>2536</v>
      </c>
      <c r="J167" s="149" t="str">
        <f t="shared" si="41"/>
        <v>https://doi.org/10.1109/VLSIC.2015.7231280</v>
      </c>
      <c r="K167" s="28" t="s">
        <v>1050</v>
      </c>
      <c r="L167" s="38"/>
      <c r="M167" s="38"/>
      <c r="N167" s="38"/>
      <c r="O167" s="30"/>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4">
      <c r="A168" s="30">
        <v>2015</v>
      </c>
      <c r="B168" s="28">
        <v>18.5</v>
      </c>
      <c r="C168" s="30" t="s">
        <v>22</v>
      </c>
      <c r="D168" s="30" t="s">
        <v>30</v>
      </c>
      <c r="E168" s="30">
        <v>0.04</v>
      </c>
      <c r="F168" s="28" t="s">
        <v>1307</v>
      </c>
      <c r="G168" s="28" t="s">
        <v>2183</v>
      </c>
      <c r="H168" s="28" t="s">
        <v>1308</v>
      </c>
      <c r="I168" s="28" t="s">
        <v>2537</v>
      </c>
      <c r="J168" s="149" t="str">
        <f t="shared" si="41"/>
        <v>https://doi.org/10.1109/VLSIC.2015.7231281</v>
      </c>
      <c r="K168" s="28" t="s">
        <v>1316</v>
      </c>
      <c r="L168" s="38"/>
      <c r="M168" s="38"/>
      <c r="N168" s="38"/>
      <c r="O168" s="30"/>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4">
      <c r="A169" s="30">
        <v>2015</v>
      </c>
      <c r="B169" s="28">
        <v>21.1</v>
      </c>
      <c r="C169" s="30" t="s">
        <v>22</v>
      </c>
      <c r="D169" s="30" t="s">
        <v>30</v>
      </c>
      <c r="E169" s="30">
        <v>6.5000000000000002E-2</v>
      </c>
      <c r="F169" s="28" t="s">
        <v>1309</v>
      </c>
      <c r="G169" s="28" t="s">
        <v>2184</v>
      </c>
      <c r="H169" s="28" t="s">
        <v>1310</v>
      </c>
      <c r="I169" s="28" t="s">
        <v>2538</v>
      </c>
      <c r="J169" s="149" t="str">
        <f t="shared" si="41"/>
        <v>https://doi.org/10.1109/VLSIC.2015.7231294</v>
      </c>
      <c r="K169" s="28" t="s">
        <v>1050</v>
      </c>
      <c r="L169" s="38">
        <v>0.7</v>
      </c>
      <c r="M169" s="38"/>
      <c r="N169" s="38"/>
      <c r="O169" s="30"/>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4">
      <c r="A170" s="30">
        <v>2015</v>
      </c>
      <c r="B170" s="28">
        <v>21.2</v>
      </c>
      <c r="C170" s="30" t="s">
        <v>22</v>
      </c>
      <c r="D170" s="30" t="s">
        <v>30</v>
      </c>
      <c r="E170" s="30">
        <v>2.8000000000000001E-2</v>
      </c>
      <c r="F170" s="28" t="s">
        <v>1311</v>
      </c>
      <c r="G170" s="28" t="s">
        <v>2185</v>
      </c>
      <c r="H170" s="28" t="s">
        <v>1312</v>
      </c>
      <c r="I170" s="28" t="s">
        <v>2539</v>
      </c>
      <c r="J170" s="149" t="str">
        <f t="shared" si="41"/>
        <v>https://doi.org/10.1109/VLSIC.2015.7231295</v>
      </c>
      <c r="K170" s="28" t="s">
        <v>1050</v>
      </c>
      <c r="L170" s="38">
        <v>1.8</v>
      </c>
      <c r="M170" s="38">
        <v>0.9</v>
      </c>
      <c r="N170" s="38"/>
      <c r="O170" s="30"/>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4">
      <c r="A171" s="30">
        <v>2015</v>
      </c>
      <c r="B171" s="28">
        <v>21.3</v>
      </c>
      <c r="C171" s="30" t="s">
        <v>22</v>
      </c>
      <c r="D171" s="30" t="s">
        <v>30</v>
      </c>
      <c r="E171" s="30">
        <v>6.5000000000000002E-2</v>
      </c>
      <c r="F171" s="28" t="s">
        <v>1313</v>
      </c>
      <c r="G171" s="28" t="s">
        <v>1314</v>
      </c>
      <c r="H171" s="28" t="s">
        <v>1315</v>
      </c>
      <c r="I171" s="28" t="s">
        <v>2540</v>
      </c>
      <c r="J171" s="149" t="str">
        <f t="shared" si="41"/>
        <v>https://doi.org/10.1109/VLSIC.2015.7231296</v>
      </c>
      <c r="K171" s="28" t="s">
        <v>1050</v>
      </c>
      <c r="L171" s="38">
        <v>1.1000000000000001</v>
      </c>
      <c r="M171" s="38"/>
      <c r="N171" s="38"/>
      <c r="O171" s="30"/>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4">
      <c r="A172" s="31">
        <v>2016</v>
      </c>
      <c r="B172" s="28">
        <v>3.1</v>
      </c>
      <c r="C172" s="30" t="s">
        <v>22</v>
      </c>
      <c r="D172" s="30" t="s">
        <v>31</v>
      </c>
      <c r="E172" s="30">
        <v>2.8000000000000001E-2</v>
      </c>
      <c r="F172" s="28" t="s">
        <v>1370</v>
      </c>
      <c r="G172" s="28" t="s">
        <v>1378</v>
      </c>
      <c r="H172" s="28" t="s">
        <v>1369</v>
      </c>
      <c r="I172" s="28" t="s">
        <v>2541</v>
      </c>
      <c r="J172" s="149" t="str">
        <f t="shared" si="41"/>
        <v>https://doi.org/10.1109/VLSIC.2016.7573463</v>
      </c>
      <c r="K172" s="28" t="s">
        <v>1050</v>
      </c>
      <c r="L172" s="38">
        <v>1.55</v>
      </c>
      <c r="M172" s="38">
        <v>0.75</v>
      </c>
      <c r="N172" s="38"/>
      <c r="O172" s="30"/>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4">
      <c r="A173" s="30">
        <v>2016</v>
      </c>
      <c r="B173" s="28">
        <v>3.2</v>
      </c>
      <c r="C173" s="30" t="s">
        <v>22</v>
      </c>
      <c r="D173" s="30" t="s">
        <v>2231</v>
      </c>
      <c r="E173" s="30">
        <v>0.18</v>
      </c>
      <c r="F173" s="28" t="s">
        <v>1371</v>
      </c>
      <c r="G173" s="28" t="s">
        <v>1379</v>
      </c>
      <c r="H173" s="28" t="s">
        <v>1372</v>
      </c>
      <c r="I173" s="28" t="s">
        <v>2542</v>
      </c>
      <c r="J173" s="149" t="str">
        <f t="shared" si="41"/>
        <v>https://doi.org/10.1109/VLSIC.2016.7573464</v>
      </c>
      <c r="K173" s="28" t="s">
        <v>1050</v>
      </c>
      <c r="L173" s="38">
        <v>1.5</v>
      </c>
      <c r="M173" s="38"/>
      <c r="N173" s="38"/>
      <c r="O173" s="30"/>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4">
      <c r="A174" s="30">
        <v>2016</v>
      </c>
      <c r="B174" s="28">
        <v>3.3</v>
      </c>
      <c r="C174" s="30" t="s">
        <v>22</v>
      </c>
      <c r="D174" s="30" t="s">
        <v>1279</v>
      </c>
      <c r="E174" s="30">
        <v>0.04</v>
      </c>
      <c r="F174" s="28" t="s">
        <v>1373</v>
      </c>
      <c r="G174" s="28" t="s">
        <v>1377</v>
      </c>
      <c r="H174" s="28" t="s">
        <v>1376</v>
      </c>
      <c r="I174" s="28" t="s">
        <v>2543</v>
      </c>
      <c r="J174" s="149" t="str">
        <f t="shared" si="41"/>
        <v>https://doi.org/10.1109/VLSIC.2016.7573465</v>
      </c>
      <c r="K174" s="28" t="s">
        <v>1050</v>
      </c>
      <c r="L174" s="38">
        <v>1.1000000000000001</v>
      </c>
      <c r="M174" s="38"/>
      <c r="N174" s="38"/>
      <c r="O174" s="30"/>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4">
      <c r="A175" s="30">
        <v>2016</v>
      </c>
      <c r="B175" s="28">
        <v>3.4</v>
      </c>
      <c r="C175" s="30" t="s">
        <v>22</v>
      </c>
      <c r="D175" s="30" t="s">
        <v>30</v>
      </c>
      <c r="E175" s="30">
        <v>6.5000000000000002E-2</v>
      </c>
      <c r="F175" s="28" t="s">
        <v>1374</v>
      </c>
      <c r="G175" s="28" t="s">
        <v>1380</v>
      </c>
      <c r="H175" s="28" t="s">
        <v>1375</v>
      </c>
      <c r="I175" s="28" t="s">
        <v>2544</v>
      </c>
      <c r="J175" s="149" t="str">
        <f t="shared" si="41"/>
        <v>https://doi.org/10.1109/VLSIC.2016.7573466</v>
      </c>
      <c r="K175" s="28" t="s">
        <v>1050</v>
      </c>
      <c r="L175" s="38">
        <v>1.4</v>
      </c>
      <c r="M175" s="38"/>
      <c r="N175" s="38"/>
      <c r="O175" s="30"/>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4">
      <c r="A176" s="30">
        <v>2016</v>
      </c>
      <c r="B176" s="28">
        <v>5.4</v>
      </c>
      <c r="C176" s="30" t="s">
        <v>23</v>
      </c>
      <c r="D176" s="30" t="s">
        <v>592</v>
      </c>
      <c r="E176" s="30">
        <v>1.6E-2</v>
      </c>
      <c r="F176" s="28" t="s">
        <v>1381</v>
      </c>
      <c r="G176" s="28" t="s">
        <v>1383</v>
      </c>
      <c r="H176" s="28" t="s">
        <v>1382</v>
      </c>
      <c r="I176" s="28" t="s">
        <v>2545</v>
      </c>
      <c r="J176" s="149" t="str">
        <f t="shared" si="41"/>
        <v>https://doi.org/10.1109/VLSIC.2016.7573474</v>
      </c>
      <c r="K176" s="28" t="s">
        <v>1050</v>
      </c>
      <c r="L176" s="38">
        <v>0.9</v>
      </c>
      <c r="M176" s="38"/>
      <c r="N176" s="38"/>
      <c r="O176" s="30"/>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4">
      <c r="A177" s="30">
        <v>2016</v>
      </c>
      <c r="B177" s="28">
        <v>8.4</v>
      </c>
      <c r="C177" s="30" t="s">
        <v>23</v>
      </c>
      <c r="D177" s="30" t="s">
        <v>31</v>
      </c>
      <c r="E177" s="30">
        <v>0.13</v>
      </c>
      <c r="F177" s="28" t="s">
        <v>1407</v>
      </c>
      <c r="G177" s="28" t="s">
        <v>1408</v>
      </c>
      <c r="H177" s="28" t="s">
        <v>1409</v>
      </c>
      <c r="I177" s="28" t="s">
        <v>2546</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4">
      <c r="A178" s="30">
        <v>2016</v>
      </c>
      <c r="B178" s="28">
        <v>13.3</v>
      </c>
      <c r="C178" s="30" t="s">
        <v>22</v>
      </c>
      <c r="D178" s="30" t="s">
        <v>25</v>
      </c>
      <c r="E178" s="30">
        <v>6.5000000000000002E-2</v>
      </c>
      <c r="F178" s="28" t="s">
        <v>1405</v>
      </c>
      <c r="G178" s="28" t="s">
        <v>2186</v>
      </c>
      <c r="H178" s="28" t="s">
        <v>1406</v>
      </c>
      <c r="I178" s="28" t="s">
        <v>2547</v>
      </c>
      <c r="J178" s="149" t="str">
        <f t="shared" si="41"/>
        <v>https://doi.org/10.1109/VLSIC.2016.7573509</v>
      </c>
      <c r="K178" s="28" t="s">
        <v>1050</v>
      </c>
      <c r="L178" s="38"/>
      <c r="M178" s="38"/>
      <c r="N178" s="38"/>
      <c r="O178" s="30"/>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4">
      <c r="A179" s="30">
        <v>2016</v>
      </c>
      <c r="B179" s="28">
        <v>15.1</v>
      </c>
      <c r="C179" s="30" t="s">
        <v>23</v>
      </c>
      <c r="D179" s="30" t="s">
        <v>592</v>
      </c>
      <c r="E179" s="30">
        <v>6.5000000000000002E-2</v>
      </c>
      <c r="F179" s="28" t="s">
        <v>1384</v>
      </c>
      <c r="G179" s="28" t="s">
        <v>1385</v>
      </c>
      <c r="H179" s="28" t="s">
        <v>1386</v>
      </c>
      <c r="I179" s="28" t="s">
        <v>2548</v>
      </c>
      <c r="J179" s="149" t="str">
        <f t="shared" si="41"/>
        <v>https://doi.org/10.1109/VLSIC.2016.7573516</v>
      </c>
      <c r="K179" s="28" t="s">
        <v>1050</v>
      </c>
      <c r="L179" s="38">
        <v>1.2</v>
      </c>
      <c r="M179" s="38">
        <v>1.1000000000000001</v>
      </c>
      <c r="N179" s="38"/>
      <c r="O179" s="30"/>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4">
      <c r="A180" s="30">
        <v>2016</v>
      </c>
      <c r="B180" s="28">
        <v>15.2</v>
      </c>
      <c r="C180" s="30" t="s">
        <v>23</v>
      </c>
      <c r="D180" s="30" t="s">
        <v>1148</v>
      </c>
      <c r="E180" s="30">
        <v>2.8000000000000001E-2</v>
      </c>
      <c r="F180" s="28" t="s">
        <v>1387</v>
      </c>
      <c r="G180" s="28" t="s">
        <v>1388</v>
      </c>
      <c r="H180" s="28" t="s">
        <v>1389</v>
      </c>
      <c r="I180" s="28" t="s">
        <v>2549</v>
      </c>
      <c r="J180" s="149" t="str">
        <f t="shared" si="41"/>
        <v>https://doi.org/10.1109/VLSIC.2016.7573517</v>
      </c>
      <c r="K180" s="28" t="s">
        <v>1050</v>
      </c>
      <c r="L180" s="38">
        <v>1</v>
      </c>
      <c r="M180" s="38"/>
      <c r="N180" s="38"/>
      <c r="O180" s="30"/>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4">
      <c r="A181" s="30">
        <v>2016</v>
      </c>
      <c r="B181" s="28">
        <v>15.3</v>
      </c>
      <c r="C181" s="30" t="s">
        <v>23</v>
      </c>
      <c r="D181" s="30" t="s">
        <v>31</v>
      </c>
      <c r="E181" s="30">
        <v>0.04</v>
      </c>
      <c r="F181" s="28" t="s">
        <v>1390</v>
      </c>
      <c r="G181" s="28" t="s">
        <v>1391</v>
      </c>
      <c r="H181" s="28" t="s">
        <v>1392</v>
      </c>
      <c r="I181" s="28" t="s">
        <v>2550</v>
      </c>
      <c r="J181" s="149" t="str">
        <f t="shared" si="41"/>
        <v>https://doi.org/10.1109/VLSIC.2016.7573518</v>
      </c>
      <c r="K181" s="28" t="s">
        <v>1050</v>
      </c>
      <c r="L181" s="38"/>
      <c r="M181" s="38"/>
      <c r="N181" s="38"/>
      <c r="O181" s="30"/>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4">
      <c r="A182" s="30">
        <v>2016</v>
      </c>
      <c r="B182" s="28">
        <v>15.4</v>
      </c>
      <c r="C182" s="30" t="s">
        <v>23</v>
      </c>
      <c r="D182" s="30" t="s">
        <v>31</v>
      </c>
      <c r="E182" s="30">
        <v>0.09</v>
      </c>
      <c r="F182" s="28" t="s">
        <v>1393</v>
      </c>
      <c r="G182" s="28" t="s">
        <v>1394</v>
      </c>
      <c r="H182" s="28" t="s">
        <v>1395</v>
      </c>
      <c r="I182" s="28" t="s">
        <v>2551</v>
      </c>
      <c r="J182" s="149" t="str">
        <f t="shared" si="41"/>
        <v>https://doi.org/10.1109/VLSIC.2016.7573519</v>
      </c>
      <c r="K182" s="28" t="s">
        <v>1050</v>
      </c>
      <c r="L182" s="38">
        <v>0.3</v>
      </c>
      <c r="M182" s="38"/>
      <c r="N182" s="38"/>
      <c r="O182" s="30"/>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4">
      <c r="A183" s="30">
        <v>2016</v>
      </c>
      <c r="B183" s="28">
        <v>16.2</v>
      </c>
      <c r="C183" s="30" t="s">
        <v>23</v>
      </c>
      <c r="D183" s="30" t="s">
        <v>27</v>
      </c>
      <c r="E183" s="30">
        <v>2.8000000000000001E-2</v>
      </c>
      <c r="F183" s="28" t="s">
        <v>1396</v>
      </c>
      <c r="G183" s="28" t="s">
        <v>2187</v>
      </c>
      <c r="H183" s="28" t="s">
        <v>1397</v>
      </c>
      <c r="I183" s="28" t="s">
        <v>2552</v>
      </c>
      <c r="J183" s="149" t="str">
        <f t="shared" si="41"/>
        <v>https://doi.org/10.1109/VLSIC.2016.7573521</v>
      </c>
      <c r="K183" s="28" t="s">
        <v>1050</v>
      </c>
      <c r="L183" s="38">
        <v>0.9</v>
      </c>
      <c r="M183" s="38"/>
      <c r="N183" s="38"/>
      <c r="O183" s="30"/>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4">
      <c r="A184" s="30">
        <v>2016</v>
      </c>
      <c r="B184" s="28">
        <v>19.100000000000001</v>
      </c>
      <c r="C184" s="30" t="s">
        <v>23</v>
      </c>
      <c r="D184" s="30" t="s">
        <v>592</v>
      </c>
      <c r="E184" s="30">
        <v>2.8000000000000001E-2</v>
      </c>
      <c r="F184" s="28" t="s">
        <v>1398</v>
      </c>
      <c r="G184" s="28" t="s">
        <v>2188</v>
      </c>
      <c r="H184" s="28" t="s">
        <v>1399</v>
      </c>
      <c r="I184" s="28" t="s">
        <v>2553</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4">
      <c r="A185" s="30">
        <v>2016</v>
      </c>
      <c r="B185" s="28">
        <v>19.2</v>
      </c>
      <c r="C185" s="30" t="s">
        <v>23</v>
      </c>
      <c r="D185" s="30" t="s">
        <v>592</v>
      </c>
      <c r="E185" s="30">
        <v>1.6E-2</v>
      </c>
      <c r="F185" s="28" t="s">
        <v>1400</v>
      </c>
      <c r="G185" s="28" t="s">
        <v>2189</v>
      </c>
      <c r="H185" s="28" t="s">
        <v>1401</v>
      </c>
      <c r="I185" s="28" t="s">
        <v>2554</v>
      </c>
      <c r="J185" s="149" t="str">
        <f t="shared" si="41"/>
        <v>https://doi.org/10.1109/VLSIC.2016.7573536</v>
      </c>
      <c r="K185" s="28" t="s">
        <v>1050</v>
      </c>
      <c r="L185" s="38">
        <v>0.95</v>
      </c>
      <c r="M185" s="38"/>
      <c r="N185" s="38"/>
      <c r="O185" s="30"/>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4">
      <c r="A186" s="30">
        <v>2016</v>
      </c>
      <c r="B186" s="28">
        <v>19.3</v>
      </c>
      <c r="C186" s="30" t="s">
        <v>23</v>
      </c>
      <c r="D186" s="30" t="s">
        <v>260</v>
      </c>
      <c r="E186" s="30">
        <v>2.8000000000000001E-2</v>
      </c>
      <c r="F186" s="28" t="s">
        <v>1402</v>
      </c>
      <c r="G186" s="28" t="s">
        <v>1403</v>
      </c>
      <c r="H186" s="28" t="s">
        <v>1404</v>
      </c>
      <c r="I186" s="28" t="s">
        <v>2696</v>
      </c>
      <c r="J186" s="149" t="str">
        <f t="shared" si="41"/>
        <v>https://doi.org/10.1109/VLSIC.2016.7573537</v>
      </c>
      <c r="K186" s="28" t="s">
        <v>1050</v>
      </c>
      <c r="L186" s="38"/>
      <c r="M186" s="38"/>
      <c r="N186" s="38"/>
      <c r="O186" s="30"/>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4">
      <c r="A187" s="31">
        <v>2017</v>
      </c>
      <c r="B187" s="28">
        <v>3.1</v>
      </c>
      <c r="C187" s="30" t="s">
        <v>22</v>
      </c>
      <c r="D187" s="30" t="s">
        <v>30</v>
      </c>
      <c r="E187" s="30">
        <v>2.8000000000000001E-2</v>
      </c>
      <c r="F187" s="28" t="s">
        <v>1461</v>
      </c>
      <c r="G187" s="28" t="s">
        <v>1468</v>
      </c>
      <c r="H187" s="28" t="s">
        <v>1462</v>
      </c>
      <c r="I187" s="28" t="s">
        <v>2555</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4">
      <c r="A188" s="30">
        <v>2017</v>
      </c>
      <c r="B188" s="28">
        <v>3.2</v>
      </c>
      <c r="C188" s="30" t="s">
        <v>22</v>
      </c>
      <c r="D188" s="30" t="s">
        <v>1302</v>
      </c>
      <c r="E188" s="30">
        <v>0.04</v>
      </c>
      <c r="F188" s="28" t="s">
        <v>2190</v>
      </c>
      <c r="G188" s="28" t="s">
        <v>2191</v>
      </c>
      <c r="H188" s="28" t="s">
        <v>1463</v>
      </c>
      <c r="I188" s="28" t="s">
        <v>2556</v>
      </c>
      <c r="J188" s="149" t="str">
        <f t="shared" si="41"/>
        <v>https://doi.org/10.23919/VLSIC.2017.8008538</v>
      </c>
      <c r="K188" s="28" t="s">
        <v>1050</v>
      </c>
      <c r="L188" s="38"/>
      <c r="M188" s="38"/>
      <c r="N188" s="38"/>
      <c r="O188" s="30"/>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4">
      <c r="A189" s="30">
        <v>2017</v>
      </c>
      <c r="B189" s="28">
        <v>3.3</v>
      </c>
      <c r="C189" s="30" t="s">
        <v>22</v>
      </c>
      <c r="D189" s="30" t="s">
        <v>30</v>
      </c>
      <c r="E189" s="30">
        <v>0.04</v>
      </c>
      <c r="F189" s="28" t="s">
        <v>1464</v>
      </c>
      <c r="G189" s="28" t="s">
        <v>1469</v>
      </c>
      <c r="H189" s="28" t="s">
        <v>1465</v>
      </c>
      <c r="I189" s="28" t="s">
        <v>2557</v>
      </c>
      <c r="J189" s="149" t="str">
        <f t="shared" si="41"/>
        <v>https://doi.org/10.23919/VLSIC.2017.8008539</v>
      </c>
      <c r="K189" s="28" t="s">
        <v>1050</v>
      </c>
      <c r="L189" s="38">
        <v>1.95</v>
      </c>
      <c r="M189" s="38">
        <v>1.1000000000000001</v>
      </c>
      <c r="N189" s="38">
        <v>-0.55000000000000004</v>
      </c>
      <c r="O189" s="30"/>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4">
      <c r="A190" s="30">
        <v>2017</v>
      </c>
      <c r="B190" s="28">
        <v>3.4</v>
      </c>
      <c r="C190" s="30" t="s">
        <v>22</v>
      </c>
      <c r="D190" s="30" t="s">
        <v>30</v>
      </c>
      <c r="E190" s="30">
        <v>6.5000000000000002E-2</v>
      </c>
      <c r="F190" s="28" t="s">
        <v>1466</v>
      </c>
      <c r="G190" s="28" t="s">
        <v>2192</v>
      </c>
      <c r="H190" s="28" t="s">
        <v>1467</v>
      </c>
      <c r="I190" s="28" t="s">
        <v>2558</v>
      </c>
      <c r="J190" s="149" t="str">
        <f t="shared" si="41"/>
        <v>https://doi.org/10.23919/VLSIC.2017.8008540</v>
      </c>
      <c r="K190" s="28" t="s">
        <v>1050</v>
      </c>
      <c r="L190" s="38">
        <v>1.2</v>
      </c>
      <c r="M190" s="38"/>
      <c r="N190" s="38"/>
      <c r="O190" s="30"/>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4">
      <c r="A191" s="30">
        <v>2017</v>
      </c>
      <c r="B191" s="28">
        <v>8.1</v>
      </c>
      <c r="C191" s="30" t="s">
        <v>23</v>
      </c>
      <c r="D191" s="30" t="s">
        <v>1148</v>
      </c>
      <c r="E191" s="30">
        <v>1.6E-2</v>
      </c>
      <c r="F191" s="28" t="s">
        <v>1471</v>
      </c>
      <c r="G191" s="28" t="s">
        <v>1479</v>
      </c>
      <c r="H191" s="28" t="s">
        <v>1475</v>
      </c>
      <c r="I191" s="28" t="s">
        <v>2559</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4">
      <c r="A192" s="30">
        <v>2017</v>
      </c>
      <c r="B192" s="28">
        <v>8.1999999999999993</v>
      </c>
      <c r="C192" s="30" t="s">
        <v>23</v>
      </c>
      <c r="D192" s="30" t="s">
        <v>26</v>
      </c>
      <c r="E192" s="30">
        <v>2.8000000000000001E-2</v>
      </c>
      <c r="F192" s="28" t="s">
        <v>1472</v>
      </c>
      <c r="G192" s="28" t="s">
        <v>1480</v>
      </c>
      <c r="H192" s="28" t="s">
        <v>1476</v>
      </c>
      <c r="I192" s="28" t="s">
        <v>2560</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4">
      <c r="A193" s="30">
        <v>2017</v>
      </c>
      <c r="B193" s="28">
        <v>8.3000000000000007</v>
      </c>
      <c r="C193" s="30" t="s">
        <v>23</v>
      </c>
      <c r="D193" s="30" t="s">
        <v>26</v>
      </c>
      <c r="E193" s="30">
        <v>2.8000000000000001E-2</v>
      </c>
      <c r="F193" s="28" t="s">
        <v>1473</v>
      </c>
      <c r="G193" s="28" t="s">
        <v>1481</v>
      </c>
      <c r="H193" s="28" t="s">
        <v>1477</v>
      </c>
      <c r="I193" s="28" t="s">
        <v>2561</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4">
      <c r="A194" s="30">
        <v>2017</v>
      </c>
      <c r="B194" s="28">
        <v>8.4</v>
      </c>
      <c r="C194" s="30" t="s">
        <v>23</v>
      </c>
      <c r="D194" s="30" t="s">
        <v>745</v>
      </c>
      <c r="E194" s="30">
        <v>0.04</v>
      </c>
      <c r="F194" s="28" t="s">
        <v>1474</v>
      </c>
      <c r="G194" s="28" t="s">
        <v>1482</v>
      </c>
      <c r="H194" s="28" t="s">
        <v>1478</v>
      </c>
      <c r="I194" s="28" t="s">
        <v>2562</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4">
      <c r="A195" s="30">
        <v>2017</v>
      </c>
      <c r="B195" s="28">
        <v>18.100000000000001</v>
      </c>
      <c r="C195" s="30" t="s">
        <v>22</v>
      </c>
      <c r="D195" s="30" t="s">
        <v>31</v>
      </c>
      <c r="E195" s="30">
        <v>1.4E-2</v>
      </c>
      <c r="F195" s="28" t="s">
        <v>1483</v>
      </c>
      <c r="G195" s="28" t="s">
        <v>1491</v>
      </c>
      <c r="H195" s="28" t="s">
        <v>1490</v>
      </c>
      <c r="I195" s="28" t="s">
        <v>2563</v>
      </c>
      <c r="J195" s="149" t="str">
        <f t="shared" ref="J195:J258" si="57">IF(I195&lt;&gt;"?", HYPERLINK(CONCATENATE("https://doi.org/",I195)), "")</f>
        <v>https://doi.org/10.23919/VLSIC.2017.8008491</v>
      </c>
      <c r="K195" s="28" t="s">
        <v>1050</v>
      </c>
      <c r="L195" s="38">
        <v>1</v>
      </c>
      <c r="M195" s="38"/>
      <c r="N195" s="38"/>
      <c r="O195" s="30"/>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4">
      <c r="A196" s="30">
        <v>2017</v>
      </c>
      <c r="B196" s="28">
        <v>18.2</v>
      </c>
      <c r="C196" s="30" t="s">
        <v>22</v>
      </c>
      <c r="D196" s="30" t="s">
        <v>31</v>
      </c>
      <c r="E196" s="30">
        <v>0.04</v>
      </c>
      <c r="F196" s="28" t="s">
        <v>1484</v>
      </c>
      <c r="G196" s="28" t="s">
        <v>1492</v>
      </c>
      <c r="H196" s="28" t="s">
        <v>1489</v>
      </c>
      <c r="I196" s="28" t="s">
        <v>2564</v>
      </c>
      <c r="J196" s="149" t="str">
        <f t="shared" si="57"/>
        <v>https://doi.org/10.23919/VLSIC.2017.8008492</v>
      </c>
      <c r="K196" s="28" t="s">
        <v>1050</v>
      </c>
      <c r="L196" s="38">
        <v>1.1000000000000001</v>
      </c>
      <c r="M196" s="38"/>
      <c r="N196" s="38"/>
      <c r="O196" s="30"/>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4">
      <c r="A197" s="30">
        <v>2017</v>
      </c>
      <c r="B197" s="28">
        <v>18.3</v>
      </c>
      <c r="C197" s="30" t="s">
        <v>23</v>
      </c>
      <c r="D197" s="30" t="s">
        <v>31</v>
      </c>
      <c r="E197" s="30">
        <v>0.04</v>
      </c>
      <c r="F197" s="28" t="s">
        <v>1485</v>
      </c>
      <c r="G197" s="28" t="s">
        <v>1493</v>
      </c>
      <c r="H197" s="28" t="s">
        <v>1488</v>
      </c>
      <c r="I197" s="28" t="s">
        <v>2697</v>
      </c>
      <c r="J197" s="149" t="str">
        <f t="shared" si="57"/>
        <v>https://doi.org/10.23919/VLSIC.2017.8008493</v>
      </c>
      <c r="K197" s="28" t="s">
        <v>1050</v>
      </c>
      <c r="L197" s="38">
        <v>0.7</v>
      </c>
      <c r="M197" s="38"/>
      <c r="N197" s="38"/>
      <c r="O197" s="30"/>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4">
      <c r="A198" s="30">
        <v>2017</v>
      </c>
      <c r="B198" s="28">
        <v>18.399999999999999</v>
      </c>
      <c r="C198" s="30" t="s">
        <v>23</v>
      </c>
      <c r="D198" s="30" t="s">
        <v>31</v>
      </c>
      <c r="E198" s="30">
        <v>0.04</v>
      </c>
      <c r="F198" s="28" t="s">
        <v>1486</v>
      </c>
      <c r="G198" s="28" t="s">
        <v>2193</v>
      </c>
      <c r="H198" s="28" t="s">
        <v>1487</v>
      </c>
      <c r="I198" s="28" t="s">
        <v>2565</v>
      </c>
      <c r="J198" s="149" t="str">
        <f t="shared" si="57"/>
        <v>https://doi.org/10.23919/VLSIC.2017.8008494</v>
      </c>
      <c r="K198" s="28" t="s">
        <v>1050</v>
      </c>
      <c r="L198" s="38">
        <v>2.5</v>
      </c>
      <c r="M198" s="38">
        <v>1.1000000000000001</v>
      </c>
      <c r="N198" s="38"/>
      <c r="O198" s="30"/>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4">
      <c r="A199" s="30">
        <v>2017</v>
      </c>
      <c r="B199" s="28">
        <v>21.1</v>
      </c>
      <c r="C199" s="30" t="s">
        <v>23</v>
      </c>
      <c r="D199" s="30" t="s">
        <v>31</v>
      </c>
      <c r="E199" s="30">
        <v>1.4E-2</v>
      </c>
      <c r="F199" s="28" t="s">
        <v>1495</v>
      </c>
      <c r="G199" s="28" t="s">
        <v>1504</v>
      </c>
      <c r="H199" s="28" t="s">
        <v>1499</v>
      </c>
      <c r="I199" s="28" t="s">
        <v>2566</v>
      </c>
      <c r="J199" s="149" t="str">
        <f t="shared" si="57"/>
        <v>https://doi.org/10.23919/VLSIC.2017.8008506</v>
      </c>
      <c r="K199" s="28" t="s">
        <v>1050</v>
      </c>
      <c r="L199" s="38">
        <v>0.85</v>
      </c>
      <c r="M199" s="38"/>
      <c r="N199" s="38"/>
      <c r="O199" s="30"/>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4">
      <c r="A200" s="30">
        <v>2017</v>
      </c>
      <c r="B200" s="28">
        <v>21.2</v>
      </c>
      <c r="C200" s="30" t="s">
        <v>23</v>
      </c>
      <c r="D200" s="30" t="s">
        <v>592</v>
      </c>
      <c r="E200" s="30">
        <v>1.6E-2</v>
      </c>
      <c r="F200" s="28" t="s">
        <v>2194</v>
      </c>
      <c r="G200" s="28" t="s">
        <v>2195</v>
      </c>
      <c r="H200" s="28" t="s">
        <v>1500</v>
      </c>
      <c r="I200" s="28" t="s">
        <v>2567</v>
      </c>
      <c r="J200" s="149" t="str">
        <f t="shared" si="57"/>
        <v>https://doi.org/10.23919/VLSIC.2017.8008507</v>
      </c>
      <c r="K200" s="28" t="s">
        <v>1050</v>
      </c>
      <c r="L200" s="38">
        <v>1.5</v>
      </c>
      <c r="M200" s="38">
        <v>0.85</v>
      </c>
      <c r="N200" s="38"/>
      <c r="O200" s="30"/>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4">
      <c r="A201" s="30">
        <v>2017</v>
      </c>
      <c r="B201" s="28">
        <v>21.3</v>
      </c>
      <c r="C201" s="30" t="s">
        <v>23</v>
      </c>
      <c r="D201" s="30" t="s">
        <v>1494</v>
      </c>
      <c r="E201" s="30">
        <v>0.18</v>
      </c>
      <c r="F201" s="28" t="s">
        <v>1496</v>
      </c>
      <c r="G201" s="28" t="s">
        <v>1505</v>
      </c>
      <c r="H201" s="28" t="s">
        <v>1501</v>
      </c>
      <c r="I201" s="28" t="s">
        <v>2568</v>
      </c>
      <c r="J201" s="149" t="str">
        <f t="shared" si="57"/>
        <v>https://doi.org/10.23919/VLSIC.2017.8008508</v>
      </c>
      <c r="K201" s="28" t="s">
        <v>2704</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4">
      <c r="A202" s="30">
        <v>2017</v>
      </c>
      <c r="B202" s="28">
        <v>21.4</v>
      </c>
      <c r="C202" s="30" t="s">
        <v>23</v>
      </c>
      <c r="D202" s="30" t="s">
        <v>31</v>
      </c>
      <c r="E202" s="30">
        <v>5.5E-2</v>
      </c>
      <c r="F202" s="28" t="s">
        <v>1497</v>
      </c>
      <c r="G202" s="28" t="s">
        <v>2196</v>
      </c>
      <c r="H202" s="28" t="s">
        <v>1502</v>
      </c>
      <c r="I202" s="28" t="s">
        <v>2569</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4">
      <c r="A203" s="30">
        <v>2017</v>
      </c>
      <c r="B203" s="28">
        <v>21.5</v>
      </c>
      <c r="C203" s="30" t="s">
        <v>23</v>
      </c>
      <c r="D203" s="30" t="s">
        <v>27</v>
      </c>
      <c r="E203" s="30">
        <v>6.5000000000000002E-2</v>
      </c>
      <c r="F203" s="28" t="s">
        <v>1498</v>
      </c>
      <c r="G203" s="28" t="s">
        <v>2197</v>
      </c>
      <c r="H203" s="28" t="s">
        <v>1503</v>
      </c>
      <c r="I203" s="28" t="s">
        <v>2570</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4">
      <c r="A204" s="31">
        <v>2018</v>
      </c>
      <c r="B204" s="28">
        <v>9.1</v>
      </c>
      <c r="C204" s="30" t="s">
        <v>23</v>
      </c>
      <c r="D204" s="30" t="s">
        <v>31</v>
      </c>
      <c r="E204" s="30">
        <v>0.04</v>
      </c>
      <c r="F204" s="28" t="s">
        <v>1551</v>
      </c>
      <c r="G204" s="28" t="s">
        <v>1549</v>
      </c>
      <c r="H204" s="28" t="s">
        <v>1550</v>
      </c>
      <c r="I204" s="28" t="s">
        <v>2571</v>
      </c>
      <c r="J204" s="149" t="str">
        <f t="shared" si="57"/>
        <v>https://doi.org/10.1109/VLSIC.2018.8502325</v>
      </c>
      <c r="K204" s="28" t="s">
        <v>2703</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4">
      <c r="A205" s="30">
        <v>2018</v>
      </c>
      <c r="B205" s="28">
        <v>9.1999999999999993</v>
      </c>
      <c r="C205" s="30" t="s">
        <v>23</v>
      </c>
      <c r="D205" s="30" t="s">
        <v>1279</v>
      </c>
      <c r="E205" s="30">
        <v>0.04</v>
      </c>
      <c r="F205" s="28" t="s">
        <v>1552</v>
      </c>
      <c r="G205" s="28" t="s">
        <v>1553</v>
      </c>
      <c r="H205" s="28" t="s">
        <v>1554</v>
      </c>
      <c r="I205" s="28" t="s">
        <v>2572</v>
      </c>
      <c r="J205" s="149" t="str">
        <f t="shared" si="57"/>
        <v>https://doi.org/10.1109/VLSIC.2018.8502440</v>
      </c>
      <c r="K205" s="28" t="s">
        <v>1050</v>
      </c>
      <c r="L205" s="38">
        <v>0.5</v>
      </c>
      <c r="M205" s="38"/>
      <c r="N205" s="38"/>
      <c r="O205" s="30"/>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4">
      <c r="A206" s="30">
        <v>2018</v>
      </c>
      <c r="B206" s="28">
        <v>9.3000000000000007</v>
      </c>
      <c r="C206" s="30" t="s">
        <v>23</v>
      </c>
      <c r="D206" s="30" t="s">
        <v>2217</v>
      </c>
      <c r="E206" s="30">
        <v>6.5000000000000002E-2</v>
      </c>
      <c r="F206" s="28" t="s">
        <v>1555</v>
      </c>
      <c r="G206" s="28" t="s">
        <v>1557</v>
      </c>
      <c r="H206" s="28" t="s">
        <v>1556</v>
      </c>
      <c r="I206" s="28" t="s">
        <v>2573</v>
      </c>
      <c r="J206" s="149" t="str">
        <f t="shared" si="57"/>
        <v>https://doi.org/10.1109/VLSIC.2018.8502316</v>
      </c>
      <c r="K206" s="28" t="s">
        <v>1050</v>
      </c>
      <c r="L206" s="38">
        <v>1</v>
      </c>
      <c r="M206" s="38"/>
      <c r="N206" s="38"/>
      <c r="O206" s="30"/>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4">
      <c r="A207" s="30">
        <v>2018</v>
      </c>
      <c r="B207" s="28">
        <v>9.4</v>
      </c>
      <c r="C207" s="30" t="s">
        <v>23</v>
      </c>
      <c r="D207" s="30" t="s">
        <v>1559</v>
      </c>
      <c r="E207" s="30">
        <v>0.04</v>
      </c>
      <c r="F207" s="28" t="s">
        <v>1558</v>
      </c>
      <c r="G207" s="28" t="s">
        <v>2219</v>
      </c>
      <c r="H207" s="28" t="s">
        <v>2220</v>
      </c>
      <c r="I207" s="28" t="s">
        <v>2574</v>
      </c>
      <c r="J207" s="149" t="str">
        <f t="shared" si="57"/>
        <v>https://doi.org/10.1109/VLSIC.2018.8502370</v>
      </c>
      <c r="K207" s="28" t="s">
        <v>1050</v>
      </c>
      <c r="L207" s="38">
        <v>1.2</v>
      </c>
      <c r="M207" s="38"/>
      <c r="N207" s="38"/>
      <c r="O207" s="30"/>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4">
      <c r="A208" s="30">
        <v>2018</v>
      </c>
      <c r="B208" s="28">
        <v>9.5</v>
      </c>
      <c r="C208" s="30" t="s">
        <v>23</v>
      </c>
      <c r="D208" s="30" t="s">
        <v>592</v>
      </c>
      <c r="E208" s="30">
        <v>1.6E-2</v>
      </c>
      <c r="F208" s="28" t="s">
        <v>1561</v>
      </c>
      <c r="G208" s="28" t="s">
        <v>1562</v>
      </c>
      <c r="H208" s="28" t="s">
        <v>1563</v>
      </c>
      <c r="I208" s="28" t="s">
        <v>2575</v>
      </c>
      <c r="J208" s="149" t="str">
        <f t="shared" si="57"/>
        <v>https://doi.org/10.1109/VLSIC.2018.8502306</v>
      </c>
      <c r="K208" s="28" t="s">
        <v>1564</v>
      </c>
      <c r="L208" s="38"/>
      <c r="M208" s="38"/>
      <c r="N208" s="38"/>
      <c r="O208" s="30"/>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4">
      <c r="A209" s="30">
        <v>2018</v>
      </c>
      <c r="B209" s="28">
        <v>19.100000000000001</v>
      </c>
      <c r="C209" s="30" t="s">
        <v>22</v>
      </c>
      <c r="D209" s="30" t="s">
        <v>30</v>
      </c>
      <c r="E209" s="30">
        <v>6.5000000000000002E-2</v>
      </c>
      <c r="F209" s="28" t="s">
        <v>1565</v>
      </c>
      <c r="G209" s="28" t="s">
        <v>2198</v>
      </c>
      <c r="H209" s="28" t="s">
        <v>1566</v>
      </c>
      <c r="I209" s="28" t="s">
        <v>2698</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4">
      <c r="A210" s="30">
        <v>2018</v>
      </c>
      <c r="B210" s="28">
        <v>19.2</v>
      </c>
      <c r="C210" s="30" t="s">
        <v>22</v>
      </c>
      <c r="D210" s="30" t="s">
        <v>30</v>
      </c>
      <c r="E210" s="30">
        <v>0.04</v>
      </c>
      <c r="F210" s="28" t="s">
        <v>2199</v>
      </c>
      <c r="G210" s="28" t="s">
        <v>2200</v>
      </c>
      <c r="H210" s="28" t="s">
        <v>1567</v>
      </c>
      <c r="I210" s="28" t="s">
        <v>2699</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4">
      <c r="A211" s="30">
        <v>2018</v>
      </c>
      <c r="B211" s="28">
        <v>19.3</v>
      </c>
      <c r="C211" s="30" t="s">
        <v>22</v>
      </c>
      <c r="D211" s="30" t="s">
        <v>1571</v>
      </c>
      <c r="E211" s="30">
        <v>6.5000000000000002E-2</v>
      </c>
      <c r="F211" s="28" t="s">
        <v>1568</v>
      </c>
      <c r="G211" s="28" t="s">
        <v>1569</v>
      </c>
      <c r="H211" s="28" t="s">
        <v>1570</v>
      </c>
      <c r="I211" s="28" t="s">
        <v>2576</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4">
      <c r="A212" s="30">
        <v>2018</v>
      </c>
      <c r="B212" s="28">
        <v>19.399999999999999</v>
      </c>
      <c r="C212" s="30" t="s">
        <v>22</v>
      </c>
      <c r="D212" s="30" t="s">
        <v>2232</v>
      </c>
      <c r="E212" s="30">
        <v>0.18</v>
      </c>
      <c r="F212" s="28" t="s">
        <v>1572</v>
      </c>
      <c r="G212" s="28" t="s">
        <v>2201</v>
      </c>
      <c r="H212" s="28" t="s">
        <v>1573</v>
      </c>
      <c r="I212" s="28" t="s">
        <v>2577</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3.05" customHeight="1" x14ac:dyDescent="0.4">
      <c r="A213" s="30">
        <v>2018</v>
      </c>
      <c r="B213" s="28">
        <v>19.5</v>
      </c>
      <c r="C213" s="30" t="s">
        <v>22</v>
      </c>
      <c r="D213" s="30" t="s">
        <v>1966</v>
      </c>
      <c r="E213" s="30">
        <v>6.5000000000000002E-2</v>
      </c>
      <c r="F213" s="28" t="s">
        <v>1574</v>
      </c>
      <c r="G213" s="28" t="s">
        <v>2202</v>
      </c>
      <c r="H213" s="28" t="s">
        <v>1576</v>
      </c>
      <c r="I213" s="28" t="s">
        <v>2578</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4">
      <c r="A214" s="30">
        <v>2018</v>
      </c>
      <c r="B214" s="28">
        <v>22.3</v>
      </c>
      <c r="C214" s="30" t="s">
        <v>22</v>
      </c>
      <c r="D214" s="30" t="s">
        <v>30</v>
      </c>
      <c r="E214" s="30">
        <v>0.18</v>
      </c>
      <c r="F214" s="28" t="s">
        <v>1578</v>
      </c>
      <c r="G214" s="28" t="s">
        <v>1579</v>
      </c>
      <c r="H214" s="28" t="s">
        <v>1580</v>
      </c>
      <c r="I214" s="28" t="s">
        <v>2579</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4">
      <c r="A215" s="30">
        <v>2018</v>
      </c>
      <c r="B215" s="28">
        <v>25.5</v>
      </c>
      <c r="C215" s="30" t="s">
        <v>23</v>
      </c>
      <c r="D215" s="30" t="s">
        <v>592</v>
      </c>
      <c r="E215" s="30">
        <v>1.4E-2</v>
      </c>
      <c r="F215" s="28" t="s">
        <v>1575</v>
      </c>
      <c r="G215" s="28" t="s">
        <v>2203</v>
      </c>
      <c r="H215" s="28" t="s">
        <v>1577</v>
      </c>
      <c r="I215" s="28" t="s">
        <v>2580</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4">
      <c r="A216" s="31">
        <v>2019</v>
      </c>
      <c r="B216" s="28">
        <v>7.1</v>
      </c>
      <c r="C216" s="30" t="s">
        <v>22</v>
      </c>
      <c r="D216" s="30" t="s">
        <v>1494</v>
      </c>
      <c r="E216" s="30">
        <v>0.04</v>
      </c>
      <c r="F216" s="28" t="s">
        <v>1632</v>
      </c>
      <c r="G216" s="28" t="s">
        <v>1634</v>
      </c>
      <c r="H216" s="28" t="s">
        <v>1633</v>
      </c>
      <c r="I216" s="28" t="s">
        <v>2581</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4">
      <c r="A217" s="30">
        <v>2019</v>
      </c>
      <c r="B217" s="28">
        <v>7.2</v>
      </c>
      <c r="C217" s="30" t="s">
        <v>22</v>
      </c>
      <c r="D217" s="30" t="s">
        <v>31</v>
      </c>
      <c r="E217" s="30">
        <v>5.5E-2</v>
      </c>
      <c r="F217" s="28" t="s">
        <v>1635</v>
      </c>
      <c r="G217" s="28" t="s">
        <v>2204</v>
      </c>
      <c r="H217" s="28" t="s">
        <v>1636</v>
      </c>
      <c r="I217" s="28" t="s">
        <v>2582</v>
      </c>
      <c r="J217" s="149" t="str">
        <f t="shared" si="57"/>
        <v>https://doi.org/10.23919/VLSIC.2019.8777944</v>
      </c>
      <c r="K217" s="28" t="s">
        <v>1050</v>
      </c>
      <c r="L217" s="38">
        <v>2.5</v>
      </c>
      <c r="M217" s="38">
        <v>1.2</v>
      </c>
      <c r="N217" s="38"/>
      <c r="O217" s="30"/>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4">
      <c r="A218" s="30">
        <v>2019</v>
      </c>
      <c r="B218" s="28">
        <v>7.3</v>
      </c>
      <c r="C218" s="30" t="s">
        <v>23</v>
      </c>
      <c r="D218" s="30" t="s">
        <v>1494</v>
      </c>
      <c r="E218" s="30">
        <v>0.04</v>
      </c>
      <c r="F218" s="28" t="s">
        <v>1637</v>
      </c>
      <c r="G218" s="28" t="s">
        <v>2205</v>
      </c>
      <c r="H218" s="28" t="s">
        <v>1638</v>
      </c>
      <c r="I218" s="28" t="s">
        <v>2583</v>
      </c>
      <c r="J218" s="149" t="str">
        <f t="shared" si="57"/>
        <v>https://doi.org/10.23919/VLSIC.2019.8778005</v>
      </c>
      <c r="K218" s="28" t="s">
        <v>1050</v>
      </c>
      <c r="L218" s="38">
        <v>0.9</v>
      </c>
      <c r="M218" s="38"/>
      <c r="N218" s="38"/>
      <c r="O218" s="30"/>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4">
      <c r="A219" s="30">
        <v>2019</v>
      </c>
      <c r="B219" s="28">
        <v>7.4</v>
      </c>
      <c r="C219" s="30" t="s">
        <v>23</v>
      </c>
      <c r="D219" s="30" t="s">
        <v>31</v>
      </c>
      <c r="E219" s="30">
        <v>6.5000000000000002E-2</v>
      </c>
      <c r="F219" s="28" t="s">
        <v>1639</v>
      </c>
      <c r="G219" s="28" t="s">
        <v>2206</v>
      </c>
      <c r="H219" s="28" t="s">
        <v>1640</v>
      </c>
      <c r="I219" s="28" t="s">
        <v>2584</v>
      </c>
      <c r="J219" s="149" t="str">
        <f t="shared" si="57"/>
        <v>https://doi.org/10.23919/VLSIC.2019.8778093</v>
      </c>
      <c r="K219" s="28" t="s">
        <v>1050</v>
      </c>
      <c r="L219" s="38">
        <v>0.7</v>
      </c>
      <c r="M219" s="38"/>
      <c r="N219" s="38"/>
      <c r="O219" s="30"/>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4">
      <c r="A220" s="30">
        <v>2019</v>
      </c>
      <c r="B220" s="28">
        <v>7.5</v>
      </c>
      <c r="C220" s="30" t="s">
        <v>23</v>
      </c>
      <c r="D220" s="30" t="s">
        <v>592</v>
      </c>
      <c r="E220" s="30">
        <v>2.8000000000000001E-2</v>
      </c>
      <c r="F220" s="28" t="s">
        <v>1641</v>
      </c>
      <c r="G220" s="28" t="s">
        <v>1642</v>
      </c>
      <c r="H220" s="28" t="s">
        <v>1643</v>
      </c>
      <c r="I220" s="28" t="s">
        <v>2585</v>
      </c>
      <c r="J220" s="149" t="str">
        <f t="shared" si="57"/>
        <v>https://doi.org/10.23919/VLSIC.2019.8778077</v>
      </c>
      <c r="K220" s="28" t="s">
        <v>1050</v>
      </c>
      <c r="L220" s="38">
        <v>1</v>
      </c>
      <c r="M220" s="38">
        <v>0.85</v>
      </c>
      <c r="N220" s="38"/>
      <c r="O220" s="30"/>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4">
      <c r="A221" s="30">
        <v>2019</v>
      </c>
      <c r="B221" s="28">
        <v>18.399999999999999</v>
      </c>
      <c r="C221" s="30" t="s">
        <v>23</v>
      </c>
      <c r="D221" s="30" t="s">
        <v>2216</v>
      </c>
      <c r="E221" s="30">
        <v>0.18</v>
      </c>
      <c r="F221" s="28" t="s">
        <v>1644</v>
      </c>
      <c r="G221" s="28" t="s">
        <v>1645</v>
      </c>
      <c r="H221" s="28" t="s">
        <v>1646</v>
      </c>
      <c r="I221" s="28" t="s">
        <v>2586</v>
      </c>
      <c r="J221" s="149" t="str">
        <f t="shared" si="57"/>
        <v>https://doi.org/10.23919/VLSIC.2019.8778200</v>
      </c>
      <c r="K221" s="28" t="s">
        <v>1660</v>
      </c>
      <c r="L221" s="38"/>
      <c r="M221" s="38"/>
      <c r="N221" s="38"/>
      <c r="O221" s="30"/>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4">
      <c r="A222" s="30">
        <v>2019</v>
      </c>
      <c r="B222" s="28">
        <v>19.100000000000001</v>
      </c>
      <c r="C222" s="30" t="s">
        <v>22</v>
      </c>
      <c r="D222" s="30" t="s">
        <v>30</v>
      </c>
      <c r="E222" s="30">
        <v>0.16</v>
      </c>
      <c r="F222" s="28" t="s">
        <v>1647</v>
      </c>
      <c r="G222" s="28" t="s">
        <v>2207</v>
      </c>
      <c r="H222" s="28" t="s">
        <v>1648</v>
      </c>
      <c r="I222" s="28" t="s">
        <v>2587</v>
      </c>
      <c r="J222" s="149" t="str">
        <f t="shared" si="57"/>
        <v>https://doi.org/10.23919/VLSIC.2019.8778021</v>
      </c>
      <c r="K222" s="28" t="s">
        <v>1050</v>
      </c>
      <c r="L222" s="38">
        <v>1.8</v>
      </c>
      <c r="M222" s="38"/>
      <c r="N222" s="38"/>
      <c r="O222" s="30"/>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4">
      <c r="A223" s="30">
        <v>2019</v>
      </c>
      <c r="B223" s="28">
        <v>19.2</v>
      </c>
      <c r="C223" s="30" t="s">
        <v>22</v>
      </c>
      <c r="D223" s="30" t="s">
        <v>30</v>
      </c>
      <c r="E223" s="30">
        <v>0.18</v>
      </c>
      <c r="F223" s="28" t="s">
        <v>1651</v>
      </c>
      <c r="G223" s="28" t="s">
        <v>1649</v>
      </c>
      <c r="H223" s="28" t="s">
        <v>1650</v>
      </c>
      <c r="I223" s="28" t="s">
        <v>2588</v>
      </c>
      <c r="J223" s="149" t="str">
        <f t="shared" si="57"/>
        <v>https://doi.org/10.23919/VLSIC.2019.8778026</v>
      </c>
      <c r="K223" s="28" t="s">
        <v>1050</v>
      </c>
      <c r="L223" s="38"/>
      <c r="M223" s="38"/>
      <c r="N223" s="38"/>
      <c r="O223" s="30"/>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4">
      <c r="A224" s="30">
        <v>2019</v>
      </c>
      <c r="B224" s="28">
        <v>19.3</v>
      </c>
      <c r="C224" s="30" t="s">
        <v>22</v>
      </c>
      <c r="D224" s="30" t="s">
        <v>30</v>
      </c>
      <c r="E224" s="30">
        <v>1.2E-2</v>
      </c>
      <c r="F224" s="28" t="s">
        <v>1652</v>
      </c>
      <c r="G224" s="28" t="s">
        <v>1654</v>
      </c>
      <c r="H224" s="28" t="s">
        <v>1653</v>
      </c>
      <c r="I224" s="28" t="s">
        <v>2589</v>
      </c>
      <c r="J224" s="149" t="str">
        <f t="shared" si="57"/>
        <v>https://doi.org/10.23919/VLSIC.2019.8777949</v>
      </c>
      <c r="K224" s="28" t="s">
        <v>1050</v>
      </c>
      <c r="L224" s="38">
        <v>1.5</v>
      </c>
      <c r="M224" s="38">
        <v>0.8</v>
      </c>
      <c r="N224" s="38"/>
      <c r="O224" s="30"/>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4">
      <c r="A225" s="30">
        <v>2019</v>
      </c>
      <c r="B225" s="28">
        <v>19.399999999999999</v>
      </c>
      <c r="C225" s="30" t="s">
        <v>22</v>
      </c>
      <c r="D225" s="30" t="s">
        <v>30</v>
      </c>
      <c r="E225" s="30">
        <v>2.8000000000000001E-2</v>
      </c>
      <c r="F225" s="28" t="s">
        <v>1656</v>
      </c>
      <c r="G225" s="28" t="s">
        <v>1655</v>
      </c>
      <c r="H225" s="28" t="s">
        <v>1657</v>
      </c>
      <c r="I225" s="28" t="s">
        <v>2590</v>
      </c>
      <c r="J225" s="149" t="str">
        <f t="shared" si="57"/>
        <v>https://doi.org/10.23919/VLSIC.2019.8778176</v>
      </c>
      <c r="K225" s="28" t="s">
        <v>1050</v>
      </c>
      <c r="L225" s="38">
        <v>0.9</v>
      </c>
      <c r="M225" s="38"/>
      <c r="N225" s="38"/>
      <c r="O225" s="30"/>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4">
      <c r="A226" s="30">
        <v>2019</v>
      </c>
      <c r="B226" s="28">
        <v>22.3</v>
      </c>
      <c r="C226" s="30" t="s">
        <v>23</v>
      </c>
      <c r="D226" s="30" t="s">
        <v>592</v>
      </c>
      <c r="E226" s="30">
        <v>7.0000000000000001E-3</v>
      </c>
      <c r="F226" s="28" t="s">
        <v>1658</v>
      </c>
      <c r="G226" s="28" t="s">
        <v>2208</v>
      </c>
      <c r="H226" s="28" t="s">
        <v>1659</v>
      </c>
      <c r="I226" s="28" t="s">
        <v>2591</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4">
      <c r="A227" s="31">
        <v>2020</v>
      </c>
      <c r="B227" s="70" t="s">
        <v>1721</v>
      </c>
      <c r="C227" s="30" t="s">
        <v>23</v>
      </c>
      <c r="D227" s="30" t="s">
        <v>26</v>
      </c>
      <c r="E227" s="30">
        <v>1.6E-2</v>
      </c>
      <c r="F227" s="28" t="s">
        <v>1722</v>
      </c>
      <c r="G227" s="28" t="s">
        <v>1723</v>
      </c>
      <c r="H227" s="28" t="s">
        <v>1746</v>
      </c>
      <c r="I227" s="28" t="s">
        <v>2592</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4">
      <c r="A228" s="30">
        <v>2020</v>
      </c>
      <c r="B228" s="70" t="s">
        <v>1724</v>
      </c>
      <c r="C228" s="30" t="s">
        <v>23</v>
      </c>
      <c r="D228" s="30" t="s">
        <v>31</v>
      </c>
      <c r="E228" s="30">
        <v>0.04</v>
      </c>
      <c r="F228" s="28" t="s">
        <v>1726</v>
      </c>
      <c r="G228" s="28" t="s">
        <v>1727</v>
      </c>
      <c r="H228" s="28" t="s">
        <v>1747</v>
      </c>
      <c r="I228" s="28" t="s">
        <v>2593</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4">
      <c r="A229" s="30">
        <v>2020</v>
      </c>
      <c r="B229" s="70" t="s">
        <v>1725</v>
      </c>
      <c r="C229" s="30" t="s">
        <v>23</v>
      </c>
      <c r="D229" s="30" t="s">
        <v>1730</v>
      </c>
      <c r="E229" s="30">
        <v>2.8000000000000001E-2</v>
      </c>
      <c r="F229" s="28" t="s">
        <v>1728</v>
      </c>
      <c r="G229" s="28" t="s">
        <v>1729</v>
      </c>
      <c r="H229" s="28" t="s">
        <v>1748</v>
      </c>
      <c r="I229" s="28" t="s">
        <v>2693</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4">
      <c r="A230" s="30">
        <v>2020</v>
      </c>
      <c r="B230" s="70" t="s">
        <v>1731</v>
      </c>
      <c r="C230" s="30" t="s">
        <v>22</v>
      </c>
      <c r="D230" s="30" t="s">
        <v>25</v>
      </c>
      <c r="E230" s="30">
        <v>0.16</v>
      </c>
      <c r="F230" s="28" t="s">
        <v>1736</v>
      </c>
      <c r="G230" s="28" t="s">
        <v>2209</v>
      </c>
      <c r="H230" s="28" t="s">
        <v>1749</v>
      </c>
      <c r="I230" s="28" t="s">
        <v>2594</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4">
      <c r="A231" s="30">
        <v>2020</v>
      </c>
      <c r="B231" s="70" t="s">
        <v>1732</v>
      </c>
      <c r="C231" s="30" t="s">
        <v>22</v>
      </c>
      <c r="D231" s="30" t="s">
        <v>405</v>
      </c>
      <c r="E231" s="30">
        <v>2.8000000000000001E-2</v>
      </c>
      <c r="F231" s="28" t="s">
        <v>1737</v>
      </c>
      <c r="G231" s="28" t="s">
        <v>1738</v>
      </c>
      <c r="H231" s="28" t="s">
        <v>1750</v>
      </c>
      <c r="I231" s="28" t="s">
        <v>2595</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4">
      <c r="A232" s="30">
        <v>2020</v>
      </c>
      <c r="B232" s="70" t="s">
        <v>1733</v>
      </c>
      <c r="C232" s="30" t="s">
        <v>22</v>
      </c>
      <c r="D232" s="30" t="s">
        <v>30</v>
      </c>
      <c r="E232" s="30">
        <v>2.8000000000000001E-2</v>
      </c>
      <c r="F232" s="28" t="s">
        <v>1739</v>
      </c>
      <c r="G232" s="28" t="s">
        <v>1740</v>
      </c>
      <c r="H232" s="28" t="s">
        <v>1751</v>
      </c>
      <c r="I232" s="28" t="s">
        <v>2596</v>
      </c>
      <c r="J232" s="149" t="str">
        <f t="shared" si="57"/>
        <v>https://doi.org/10.1109/VLSICircuits18222.2020.9162797</v>
      </c>
      <c r="K232" s="28" t="s">
        <v>1050</v>
      </c>
      <c r="L232" s="38">
        <v>1.5</v>
      </c>
      <c r="M232" s="38">
        <v>1</v>
      </c>
      <c r="N232" s="38"/>
      <c r="O232" s="30"/>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4">
      <c r="A233" s="30">
        <v>2020</v>
      </c>
      <c r="B233" s="70" t="s">
        <v>1734</v>
      </c>
      <c r="C233" s="30" t="s">
        <v>22</v>
      </c>
      <c r="D233" s="30" t="s">
        <v>1494</v>
      </c>
      <c r="E233" s="30">
        <v>2.8000000000000001E-2</v>
      </c>
      <c r="F233" s="28" t="s">
        <v>1741</v>
      </c>
      <c r="G233" s="28" t="s">
        <v>1742</v>
      </c>
      <c r="H233" s="28" t="s">
        <v>1752</v>
      </c>
      <c r="I233" s="28" t="s">
        <v>2597</v>
      </c>
      <c r="J233" s="149" t="str">
        <f t="shared" si="57"/>
        <v>https://doi.org/10.1109/VLSICircuits18222.2020.9162805</v>
      </c>
      <c r="K233" s="28" t="s">
        <v>1050</v>
      </c>
      <c r="L233" s="38">
        <v>1</v>
      </c>
      <c r="M233" s="38"/>
      <c r="N233" s="38"/>
      <c r="O233" s="30"/>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4">
      <c r="A234" s="30">
        <v>2020</v>
      </c>
      <c r="B234" s="70" t="s">
        <v>1735</v>
      </c>
      <c r="C234" s="30" t="s">
        <v>23</v>
      </c>
      <c r="D234" s="30" t="s">
        <v>31</v>
      </c>
      <c r="E234" s="30">
        <v>0.04</v>
      </c>
      <c r="F234" s="28" t="s">
        <v>1743</v>
      </c>
      <c r="G234" s="28" t="s">
        <v>1744</v>
      </c>
      <c r="H234" s="28" t="s">
        <v>1753</v>
      </c>
      <c r="I234" s="28" t="s">
        <v>2692</v>
      </c>
      <c r="J234" s="149" t="str">
        <f t="shared" si="57"/>
        <v>https://doi.org/10.1109/VLSICircuits18222.2020.9162846</v>
      </c>
      <c r="K234" s="28" t="s">
        <v>1050</v>
      </c>
      <c r="L234" s="38"/>
      <c r="M234" s="38"/>
      <c r="N234" s="38"/>
      <c r="O234" s="30"/>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4">
      <c r="A235" s="30">
        <v>2020</v>
      </c>
      <c r="B235" s="70" t="s">
        <v>1745</v>
      </c>
      <c r="C235" s="30" t="s">
        <v>23</v>
      </c>
      <c r="D235" s="30" t="s">
        <v>2218</v>
      </c>
      <c r="E235" s="30">
        <v>1.6E-2</v>
      </c>
      <c r="F235" s="28" t="s">
        <v>1755</v>
      </c>
      <c r="G235" s="28" t="s">
        <v>2210</v>
      </c>
      <c r="H235" s="28" t="s">
        <v>1754</v>
      </c>
      <c r="I235" s="28" t="s">
        <v>2691</v>
      </c>
      <c r="J235" s="149" t="str">
        <f t="shared" si="57"/>
        <v>https://doi.org/10.1109/VLSICircuits18222.2020.9162800</v>
      </c>
      <c r="K235" s="28" t="s">
        <v>1050</v>
      </c>
      <c r="L235" s="38">
        <v>0.9</v>
      </c>
      <c r="M235" s="38"/>
      <c r="N235" s="38"/>
      <c r="O235" s="30"/>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4">
      <c r="A236" s="31">
        <v>2021</v>
      </c>
      <c r="B236" s="70" t="s">
        <v>1815</v>
      </c>
      <c r="C236" s="30" t="s">
        <v>22</v>
      </c>
      <c r="D236" s="30" t="s">
        <v>30</v>
      </c>
      <c r="E236" s="30">
        <v>2.8000000000000001E-2</v>
      </c>
      <c r="F236" s="28" t="s">
        <v>1822</v>
      </c>
      <c r="G236" s="28" t="s">
        <v>1823</v>
      </c>
      <c r="H236" s="28" t="s">
        <v>1824</v>
      </c>
      <c r="I236" s="28" t="s">
        <v>2598</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4">
      <c r="A237" s="30">
        <v>2021</v>
      </c>
      <c r="B237" s="70" t="s">
        <v>1816</v>
      </c>
      <c r="C237" s="30" t="s">
        <v>22</v>
      </c>
      <c r="D237" s="30" t="s">
        <v>1279</v>
      </c>
      <c r="E237" s="30">
        <v>6.5000000000000002E-2</v>
      </c>
      <c r="F237" s="28" t="s">
        <v>1825</v>
      </c>
      <c r="G237" s="28" t="s">
        <v>1826</v>
      </c>
      <c r="H237" s="28" t="s">
        <v>1827</v>
      </c>
      <c r="I237" s="28" t="s">
        <v>2599</v>
      </c>
      <c r="J237" s="149" t="str">
        <f t="shared" si="57"/>
        <v>https://doi.org/10.23919/VLSICircuits52068.2021.9492344</v>
      </c>
      <c r="K237" s="28" t="s">
        <v>1050</v>
      </c>
      <c r="L237" s="38">
        <v>1.1000000000000001</v>
      </c>
      <c r="M237" s="38"/>
      <c r="N237" s="38"/>
      <c r="O237" s="30"/>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4">
      <c r="A238" s="30">
        <v>2021</v>
      </c>
      <c r="B238" s="70" t="s">
        <v>1817</v>
      </c>
      <c r="C238" s="30" t="s">
        <v>22</v>
      </c>
      <c r="D238" s="30" t="s">
        <v>1955</v>
      </c>
      <c r="E238" s="30">
        <v>2.8000000000000001E-2</v>
      </c>
      <c r="F238" s="28" t="s">
        <v>1828</v>
      </c>
      <c r="G238" s="28" t="s">
        <v>1829</v>
      </c>
      <c r="H238" s="28" t="s">
        <v>1830</v>
      </c>
      <c r="I238" s="28" t="s">
        <v>2600</v>
      </c>
      <c r="J238" s="149" t="str">
        <f t="shared" si="57"/>
        <v>https://doi.org/10.23919/VLSICircuits52068.2021.9492383</v>
      </c>
      <c r="K238" s="28" t="s">
        <v>865</v>
      </c>
      <c r="L238" s="38"/>
      <c r="M238" s="38"/>
      <c r="N238" s="38"/>
      <c r="O238" s="30"/>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4">
      <c r="A239" s="30">
        <v>2021</v>
      </c>
      <c r="B239" s="70" t="s">
        <v>1818</v>
      </c>
      <c r="C239" s="30" t="s">
        <v>23</v>
      </c>
      <c r="D239" s="30" t="s">
        <v>1494</v>
      </c>
      <c r="E239" s="30">
        <v>1.6E-2</v>
      </c>
      <c r="F239" s="28" t="s">
        <v>1831</v>
      </c>
      <c r="G239" s="28" t="s">
        <v>1832</v>
      </c>
      <c r="H239" s="28" t="s">
        <v>1833</v>
      </c>
      <c r="I239" s="28" t="s">
        <v>2601</v>
      </c>
      <c r="J239" s="149" t="str">
        <f t="shared" si="57"/>
        <v>https://doi.org/10.23919/VLSICircuits52068.2021.9492354</v>
      </c>
      <c r="K239" s="28" t="s">
        <v>1050</v>
      </c>
      <c r="L239" s="38">
        <v>0.9</v>
      </c>
      <c r="M239" s="38"/>
      <c r="N239" s="38"/>
      <c r="O239" s="30"/>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4">
      <c r="A240" s="30">
        <v>2021</v>
      </c>
      <c r="B240" s="70" t="s">
        <v>1819</v>
      </c>
      <c r="C240" s="30" t="s">
        <v>23</v>
      </c>
      <c r="D240" s="30" t="s">
        <v>2218</v>
      </c>
      <c r="E240" s="30">
        <v>6.5000000000000002E-2</v>
      </c>
      <c r="F240" s="28" t="s">
        <v>1834</v>
      </c>
      <c r="G240" s="28" t="s">
        <v>1835</v>
      </c>
      <c r="H240" s="28" t="s">
        <v>1836</v>
      </c>
      <c r="I240" s="28" t="s">
        <v>2602</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4">
      <c r="A241" s="30">
        <v>2021</v>
      </c>
      <c r="B241" s="70" t="s">
        <v>1820</v>
      </c>
      <c r="C241" s="30" t="s">
        <v>23</v>
      </c>
      <c r="D241" s="30" t="s">
        <v>592</v>
      </c>
      <c r="E241" s="30">
        <v>1.6E-2</v>
      </c>
      <c r="F241" s="28" t="s">
        <v>1837</v>
      </c>
      <c r="G241" s="28" t="s">
        <v>1838</v>
      </c>
      <c r="H241" s="28" t="s">
        <v>1839</v>
      </c>
      <c r="I241" s="28" t="s">
        <v>2603</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4">
      <c r="A242" s="30">
        <v>2021</v>
      </c>
      <c r="B242" s="70" t="s">
        <v>1821</v>
      </c>
      <c r="C242" s="30" t="s">
        <v>23</v>
      </c>
      <c r="D242" s="30" t="s">
        <v>1494</v>
      </c>
      <c r="E242" s="30">
        <v>2.8000000000000001E-2</v>
      </c>
      <c r="F242" s="28" t="s">
        <v>1840</v>
      </c>
      <c r="G242" s="28" t="s">
        <v>1841</v>
      </c>
      <c r="H242" s="28" t="s">
        <v>1842</v>
      </c>
      <c r="I242" s="28" t="s">
        <v>2604</v>
      </c>
      <c r="J242" s="149" t="str">
        <f t="shared" si="57"/>
        <v>https://doi.org/10.23919/VLSICircuits52068.2021.9492336</v>
      </c>
      <c r="K242" s="28" t="s">
        <v>1050</v>
      </c>
      <c r="L242" s="38">
        <v>1</v>
      </c>
      <c r="M242" s="38">
        <v>5</v>
      </c>
      <c r="N242" s="38"/>
      <c r="O242" s="30"/>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4">
      <c r="A243" s="30">
        <v>2021</v>
      </c>
      <c r="B243" s="70" t="s">
        <v>1843</v>
      </c>
      <c r="C243" s="30" t="s">
        <v>23</v>
      </c>
      <c r="D243" s="30" t="s">
        <v>31</v>
      </c>
      <c r="E243" s="30">
        <v>0.18</v>
      </c>
      <c r="F243" s="28" t="s">
        <v>1844</v>
      </c>
      <c r="G243" s="28" t="s">
        <v>1845</v>
      </c>
      <c r="H243" s="28" t="s">
        <v>1846</v>
      </c>
      <c r="I243" s="28" t="s">
        <v>2877</v>
      </c>
      <c r="J243" s="149" t="str">
        <f t="shared" si="57"/>
        <v>https://doi.org/10.23919/VLSICircuits52068.2021.9492499</v>
      </c>
      <c r="K243" s="28" t="s">
        <v>1050</v>
      </c>
      <c r="L243" s="38">
        <v>1.2</v>
      </c>
      <c r="M243" s="38"/>
      <c r="N243" s="38"/>
      <c r="O243" s="30"/>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4">
      <c r="A244" s="31">
        <v>2022</v>
      </c>
      <c r="B244" s="70" t="s">
        <v>1900</v>
      </c>
      <c r="C244" s="30" t="s">
        <v>22</v>
      </c>
      <c r="D244" s="30" t="s">
        <v>31</v>
      </c>
      <c r="E244" s="30">
        <v>6.5000000000000002E-2</v>
      </c>
      <c r="F244" s="28" t="s">
        <v>1901</v>
      </c>
      <c r="G244" s="28" t="s">
        <v>1903</v>
      </c>
      <c r="H244" s="28" t="s">
        <v>1902</v>
      </c>
      <c r="I244" s="28" t="s">
        <v>2878</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4">
      <c r="A245" s="30">
        <v>2022</v>
      </c>
      <c r="B245" s="70" t="s">
        <v>1904</v>
      </c>
      <c r="C245" s="30" t="s">
        <v>22</v>
      </c>
      <c r="D245" s="30" t="s">
        <v>30</v>
      </c>
      <c r="E245" s="30">
        <v>2.8000000000000001E-2</v>
      </c>
      <c r="F245" s="28" t="s">
        <v>1905</v>
      </c>
      <c r="G245" s="28" t="s">
        <v>1906</v>
      </c>
      <c r="H245" s="28" t="s">
        <v>1907</v>
      </c>
      <c r="I245" s="28" t="s">
        <v>2879</v>
      </c>
      <c r="J245" s="149" t="str">
        <f t="shared" si="57"/>
        <v>https://doi.org/10.1109/VLSITechnologyandCir46769.2022.9830207</v>
      </c>
      <c r="K245" s="28" t="s">
        <v>1050</v>
      </c>
      <c r="L245" s="38">
        <v>1.1000000000000001</v>
      </c>
      <c r="M245" s="38">
        <v>1</v>
      </c>
      <c r="N245" s="38"/>
      <c r="O245" s="30"/>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4">
      <c r="A246" s="30">
        <v>2022</v>
      </c>
      <c r="B246" s="70" t="s">
        <v>1908</v>
      </c>
      <c r="C246" s="30" t="s">
        <v>22</v>
      </c>
      <c r="D246" s="30" t="s">
        <v>31</v>
      </c>
      <c r="E246" s="30">
        <v>0.04</v>
      </c>
      <c r="F246" s="28" t="s">
        <v>1910</v>
      </c>
      <c r="G246" s="28" t="s">
        <v>1911</v>
      </c>
      <c r="H246" s="28" t="s">
        <v>1912</v>
      </c>
      <c r="I246" s="28" t="s">
        <v>2880</v>
      </c>
      <c r="J246" s="149" t="str">
        <f t="shared" si="57"/>
        <v>https://doi.org/10.1109/VLSITechnologyandCir46769.2022.9830166</v>
      </c>
      <c r="K246" s="28" t="s">
        <v>1050</v>
      </c>
      <c r="L246" s="38">
        <v>1.1000000000000001</v>
      </c>
      <c r="M246" s="38"/>
      <c r="N246" s="38"/>
      <c r="O246" s="30"/>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4">
      <c r="A247" s="30">
        <v>2022</v>
      </c>
      <c r="B247" s="70" t="s">
        <v>1909</v>
      </c>
      <c r="C247" s="30" t="s">
        <v>22</v>
      </c>
      <c r="D247" s="30" t="s">
        <v>2215</v>
      </c>
      <c r="E247" s="30">
        <v>6.5000000000000002E-2</v>
      </c>
      <c r="F247" s="28" t="s">
        <v>1913</v>
      </c>
      <c r="G247" s="28" t="s">
        <v>1914</v>
      </c>
      <c r="H247" s="28" t="s">
        <v>1915</v>
      </c>
      <c r="I247" s="28" t="s">
        <v>2881</v>
      </c>
      <c r="J247" s="149" t="str">
        <f t="shared" si="57"/>
        <v>https://doi.org/10.1109/VLSITechnologyandCir46769.2022.9830373</v>
      </c>
      <c r="K247" s="28" t="s">
        <v>1050</v>
      </c>
      <c r="L247" s="38">
        <v>1.1000000000000001</v>
      </c>
      <c r="M247" s="38">
        <v>0.7</v>
      </c>
      <c r="N247" s="38"/>
      <c r="O247" s="30"/>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4">
      <c r="A248" s="30">
        <v>2022</v>
      </c>
      <c r="B248" s="70" t="s">
        <v>1916</v>
      </c>
      <c r="C248" s="30" t="s">
        <v>23</v>
      </c>
      <c r="D248" s="30" t="s">
        <v>1494</v>
      </c>
      <c r="E248" s="30">
        <v>6.5000000000000002E-2</v>
      </c>
      <c r="F248" s="28" t="s">
        <v>1920</v>
      </c>
      <c r="G248" s="28" t="s">
        <v>1921</v>
      </c>
      <c r="H248" s="28" t="s">
        <v>1922</v>
      </c>
      <c r="I248" s="28" t="s">
        <v>2882</v>
      </c>
      <c r="J248" s="149" t="str">
        <f t="shared" si="57"/>
        <v>https://doi.org/10.1109/VLSITechnologyandCir46769.2022.9830300</v>
      </c>
      <c r="K248" s="28" t="s">
        <v>1050</v>
      </c>
      <c r="L248" s="38">
        <v>0.85</v>
      </c>
      <c r="M248" s="38"/>
      <c r="N248" s="38"/>
      <c r="O248" s="30"/>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4">
      <c r="A249" s="30">
        <v>2022</v>
      </c>
      <c r="B249" s="70" t="s">
        <v>1917</v>
      </c>
      <c r="C249" s="30" t="s">
        <v>23</v>
      </c>
      <c r="D249" s="30" t="s">
        <v>31</v>
      </c>
      <c r="E249" s="30">
        <v>8.0000000000000002E-3</v>
      </c>
      <c r="F249" s="28" t="s">
        <v>1923</v>
      </c>
      <c r="G249" s="28" t="s">
        <v>1924</v>
      </c>
      <c r="H249" s="28" t="s">
        <v>1925</v>
      </c>
      <c r="I249" s="28" t="s">
        <v>2883</v>
      </c>
      <c r="J249" s="149" t="str">
        <f t="shared" si="57"/>
        <v>https://doi.org/10.1109/VLSITechnologyandCir46769.2022.9830180</v>
      </c>
      <c r="K249" s="28" t="s">
        <v>1050</v>
      </c>
      <c r="L249" s="38">
        <v>0.8</v>
      </c>
      <c r="M249" s="38"/>
      <c r="N249" s="38"/>
      <c r="O249" s="30"/>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4">
      <c r="A250" s="30">
        <v>2022</v>
      </c>
      <c r="B250" s="70" t="s">
        <v>1918</v>
      </c>
      <c r="C250" s="30" t="s">
        <v>23</v>
      </c>
      <c r="D250" s="30" t="s">
        <v>19</v>
      </c>
      <c r="E250" s="30">
        <v>2.8000000000000001E-2</v>
      </c>
      <c r="F250" s="28" t="s">
        <v>1926</v>
      </c>
      <c r="G250" s="28" t="s">
        <v>1927</v>
      </c>
      <c r="H250" s="28" t="s">
        <v>1928</v>
      </c>
      <c r="I250" s="28" t="s">
        <v>2884</v>
      </c>
      <c r="J250" s="149" t="str">
        <f t="shared" si="57"/>
        <v>https://doi.org/10.1109/VLSITechnologyandCir46769.2022.9830239</v>
      </c>
      <c r="K250" s="28" t="s">
        <v>1050</v>
      </c>
      <c r="L250" s="38">
        <v>1</v>
      </c>
      <c r="M250" s="38"/>
      <c r="N250" s="38"/>
      <c r="O250" s="30"/>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4">
      <c r="A251" s="30">
        <v>2022</v>
      </c>
      <c r="B251" s="70" t="s">
        <v>1919</v>
      </c>
      <c r="C251" s="30" t="s">
        <v>23</v>
      </c>
      <c r="D251" s="30" t="s">
        <v>31</v>
      </c>
      <c r="E251" s="30">
        <v>6.5000000000000002E-2</v>
      </c>
      <c r="F251" s="28" t="s">
        <v>1929</v>
      </c>
      <c r="G251" s="28" t="s">
        <v>1930</v>
      </c>
      <c r="H251" s="28" t="s">
        <v>1931</v>
      </c>
      <c r="I251" s="28" t="s">
        <v>2885</v>
      </c>
      <c r="J251" s="149" t="str">
        <f t="shared" si="57"/>
        <v>https://doi.org/10.1109/VLSITechnologyandCir46769.2022.9830365</v>
      </c>
      <c r="K251" s="28" t="s">
        <v>1050</v>
      </c>
      <c r="L251" s="38">
        <v>1.2</v>
      </c>
      <c r="M251" s="38"/>
      <c r="N251" s="38"/>
      <c r="O251" s="30"/>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4">
      <c r="A252" s="30">
        <v>2022</v>
      </c>
      <c r="B252" s="70" t="s">
        <v>1943</v>
      </c>
      <c r="C252" s="30" t="s">
        <v>23</v>
      </c>
      <c r="D252" s="30" t="s">
        <v>31</v>
      </c>
      <c r="E252" s="30">
        <v>6.5000000000000002E-2</v>
      </c>
      <c r="F252" s="28" t="s">
        <v>1944</v>
      </c>
      <c r="G252" s="28" t="s">
        <v>1945</v>
      </c>
      <c r="H252" s="28" t="s">
        <v>1949</v>
      </c>
      <c r="I252" s="28" t="s">
        <v>2886</v>
      </c>
      <c r="J252" s="149" t="str">
        <f t="shared" si="57"/>
        <v>https://doi.org/10.1109/VLSITechnologyandCir46769.2022.9830235</v>
      </c>
      <c r="K252" s="28" t="s">
        <v>1050</v>
      </c>
      <c r="L252" s="38"/>
      <c r="M252" s="38"/>
      <c r="N252" s="38"/>
      <c r="O252" s="30"/>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4">
      <c r="A253" s="30">
        <v>2022</v>
      </c>
      <c r="B253" s="70" t="s">
        <v>1932</v>
      </c>
      <c r="C253" s="30" t="s">
        <v>23</v>
      </c>
      <c r="D253" s="30" t="s">
        <v>592</v>
      </c>
      <c r="E253" s="30">
        <v>4.0000000000000001E-3</v>
      </c>
      <c r="F253" s="28" t="s">
        <v>1935</v>
      </c>
      <c r="G253" s="28" t="s">
        <v>1936</v>
      </c>
      <c r="H253" s="28" t="s">
        <v>1950</v>
      </c>
      <c r="I253" s="28" t="s">
        <v>2887</v>
      </c>
      <c r="J253" s="149" t="str">
        <f t="shared" si="57"/>
        <v>https://doi.org/10.1109/VLSITechnologyandCir46769.2022.9830308</v>
      </c>
      <c r="K253" s="28" t="s">
        <v>1050</v>
      </c>
      <c r="L253" s="38">
        <v>0.8</v>
      </c>
      <c r="M253" s="38"/>
      <c r="N253" s="38"/>
      <c r="O253" s="30"/>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4">
      <c r="A254" s="30">
        <v>2022</v>
      </c>
      <c r="B254" s="70" t="s">
        <v>1843</v>
      </c>
      <c r="C254" s="30" t="s">
        <v>23</v>
      </c>
      <c r="D254" s="30" t="s">
        <v>592</v>
      </c>
      <c r="E254" s="30">
        <v>2.1999999999999999E-2</v>
      </c>
      <c r="F254" s="28" t="s">
        <v>1937</v>
      </c>
      <c r="G254" s="28" t="s">
        <v>1938</v>
      </c>
      <c r="H254" s="28" t="s">
        <v>1946</v>
      </c>
      <c r="I254" s="28" t="s">
        <v>2888</v>
      </c>
      <c r="J254" s="149" t="str">
        <f t="shared" si="57"/>
        <v>https://doi.org/10.1109/VLSITechnologyandCir46769.2022.9830329</v>
      </c>
      <c r="K254" s="28" t="s">
        <v>1050</v>
      </c>
      <c r="L254" s="38">
        <v>1.2</v>
      </c>
      <c r="M254" s="38">
        <v>1</v>
      </c>
      <c r="N254" s="38"/>
      <c r="O254" s="30"/>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4">
      <c r="A255" s="30">
        <v>2022</v>
      </c>
      <c r="B255" s="70" t="s">
        <v>1933</v>
      </c>
      <c r="C255" s="30" t="s">
        <v>23</v>
      </c>
      <c r="D255" s="30" t="s">
        <v>1951</v>
      </c>
      <c r="E255" s="30">
        <v>5.0000000000000001E-3</v>
      </c>
      <c r="F255" s="28" t="s">
        <v>1939</v>
      </c>
      <c r="G255" s="28" t="s">
        <v>1940</v>
      </c>
      <c r="H255" s="28" t="s">
        <v>1947</v>
      </c>
      <c r="I255" s="28" t="s">
        <v>2889</v>
      </c>
      <c r="J255" s="149" t="str">
        <f t="shared" si="57"/>
        <v>https://doi.org/10.1109/VLSITechnologyandCir46769.2022.9830208</v>
      </c>
      <c r="K255" s="28" t="s">
        <v>2702</v>
      </c>
      <c r="L255" s="38">
        <v>0.85</v>
      </c>
      <c r="M255" s="38"/>
      <c r="N255" s="38"/>
      <c r="O255" s="30"/>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4">
      <c r="A256" s="30">
        <v>2022</v>
      </c>
      <c r="B256" s="70" t="s">
        <v>1934</v>
      </c>
      <c r="C256" s="30" t="s">
        <v>23</v>
      </c>
      <c r="D256" s="30" t="s">
        <v>1952</v>
      </c>
      <c r="E256" s="30">
        <v>2.8000000000000001E-2</v>
      </c>
      <c r="F256" s="28" t="s">
        <v>1941</v>
      </c>
      <c r="G256" s="28" t="s">
        <v>1942</v>
      </c>
      <c r="H256" s="28" t="s">
        <v>1948</v>
      </c>
      <c r="I256" s="28" t="s">
        <v>2890</v>
      </c>
      <c r="J256" s="149" t="str">
        <f t="shared" si="57"/>
        <v>https://doi.org/10.1109/VLSITechnologyandCir46769.2022.9830416</v>
      </c>
      <c r="K256" s="28" t="s">
        <v>1050</v>
      </c>
      <c r="L256" s="38">
        <v>1</v>
      </c>
      <c r="M256" s="38"/>
      <c r="N256" s="38"/>
      <c r="O256" s="30"/>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4">
      <c r="A257" s="31">
        <v>2023</v>
      </c>
      <c r="B257" s="70" t="s">
        <v>2999</v>
      </c>
      <c r="C257" s="30" t="s">
        <v>22</v>
      </c>
      <c r="D257" s="30" t="s">
        <v>3051</v>
      </c>
      <c r="E257" s="30">
        <v>1.6E-2</v>
      </c>
      <c r="F257" s="28" t="s">
        <v>3003</v>
      </c>
      <c r="G257" s="28" t="s">
        <v>3004</v>
      </c>
      <c r="H257" s="28" t="s">
        <v>3008</v>
      </c>
      <c r="I257" s="28" t="s">
        <v>3005</v>
      </c>
      <c r="J257" s="149" t="str">
        <f t="shared" si="57"/>
        <v>https://doi.org/10.23919/VLSITechnologyandCir57934.2023.10185279</v>
      </c>
      <c r="K257" s="28" t="s">
        <v>3052</v>
      </c>
      <c r="L257" s="38"/>
      <c r="O257" s="30"/>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4">
      <c r="A258" s="30">
        <v>2023</v>
      </c>
      <c r="B258" s="70" t="s">
        <v>3000</v>
      </c>
      <c r="C258" s="30" t="s">
        <v>22</v>
      </c>
      <c r="D258" s="30" t="s">
        <v>1302</v>
      </c>
      <c r="E258" s="30">
        <v>2.8000000000000001E-2</v>
      </c>
      <c r="F258" s="28" t="s">
        <v>3006</v>
      </c>
      <c r="G258" s="28" t="s">
        <v>3009</v>
      </c>
      <c r="H258" s="28" t="s">
        <v>3007</v>
      </c>
      <c r="I258" s="28" t="s">
        <v>3010</v>
      </c>
      <c r="J258" s="149" t="str">
        <f t="shared" si="57"/>
        <v>https://doi.org/10.23919/VLSITechnologyandCir57934.2023.10185345</v>
      </c>
      <c r="K258" s="28" t="s">
        <v>1050</v>
      </c>
      <c r="L258" s="38">
        <v>1.8</v>
      </c>
      <c r="M258" s="38">
        <v>1.2</v>
      </c>
      <c r="N258" s="38">
        <v>1</v>
      </c>
      <c r="O258" s="30"/>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4">
      <c r="A259" s="30">
        <v>2023</v>
      </c>
      <c r="B259" s="70" t="s">
        <v>3001</v>
      </c>
      <c r="C259" s="30" t="s">
        <v>22</v>
      </c>
      <c r="D259" s="30" t="s">
        <v>30</v>
      </c>
      <c r="E259" s="30">
        <v>2.8000000000000001E-2</v>
      </c>
      <c r="F259" s="28" t="s">
        <v>3011</v>
      </c>
      <c r="G259" s="28" t="s">
        <v>3014</v>
      </c>
      <c r="H259" s="28" t="s">
        <v>3012</v>
      </c>
      <c r="I259" s="28" t="s">
        <v>3013</v>
      </c>
      <c r="J259" s="149" t="str">
        <f t="shared" ref="J259:J280" si="80">IF(I259&lt;&gt;"?", HYPERLINK(CONCATENATE("https://doi.org/",I259)), "")</f>
        <v>https://doi.org/10.23919/VLSITechnologyandCir57934.2023.10185356</v>
      </c>
      <c r="K259" s="28" t="s">
        <v>3053</v>
      </c>
      <c r="L259" s="38"/>
      <c r="O259" s="30"/>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4">
      <c r="A260" s="30">
        <v>2023</v>
      </c>
      <c r="B260" s="70" t="s">
        <v>3002</v>
      </c>
      <c r="C260" s="30" t="s">
        <v>22</v>
      </c>
      <c r="D260" s="30" t="s">
        <v>30</v>
      </c>
      <c r="E260" s="30">
        <v>2.1999999999999999E-2</v>
      </c>
      <c r="F260" s="28" t="s">
        <v>3015</v>
      </c>
      <c r="G260" s="28" t="s">
        <v>3018</v>
      </c>
      <c r="H260" s="28" t="s">
        <v>3016</v>
      </c>
      <c r="I260" s="28" t="s">
        <v>3017</v>
      </c>
      <c r="J260" s="149" t="str">
        <f t="shared" si="80"/>
        <v>https://doi.org/10.23919/VLSITechnologyandCir57934.2023.10185281</v>
      </c>
      <c r="K260" s="28" t="s">
        <v>1050</v>
      </c>
      <c r="L260" s="38">
        <v>0.9</v>
      </c>
      <c r="M260" s="38">
        <v>-0.5</v>
      </c>
      <c r="O260" s="30"/>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4">
      <c r="A261" s="30">
        <v>2023</v>
      </c>
      <c r="B261" s="70" t="s">
        <v>1815</v>
      </c>
      <c r="C261" s="30" t="s">
        <v>23</v>
      </c>
      <c r="D261" s="30" t="s">
        <v>592</v>
      </c>
      <c r="E261" s="30">
        <v>2.8000000000000001E-2</v>
      </c>
      <c r="F261" s="28" t="s">
        <v>3019</v>
      </c>
      <c r="G261" s="28" t="s">
        <v>3021</v>
      </c>
      <c r="H261" s="28" t="s">
        <v>3020</v>
      </c>
      <c r="I261" s="28" t="s">
        <v>3022</v>
      </c>
      <c r="J261" s="149" t="str">
        <f t="shared" si="80"/>
        <v>https://doi.org/10.23919/VLSITechnologyandCir57934.2023.10185370</v>
      </c>
      <c r="K261" s="28" t="s">
        <v>3054</v>
      </c>
      <c r="L261" s="38">
        <v>1.65</v>
      </c>
      <c r="M261" s="38">
        <v>1</v>
      </c>
      <c r="N261" s="38">
        <v>-1</v>
      </c>
      <c r="O261" s="30"/>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4">
      <c r="A262" s="30">
        <v>2023</v>
      </c>
      <c r="B262" s="70" t="s">
        <v>1816</v>
      </c>
      <c r="C262" s="30" t="s">
        <v>23</v>
      </c>
      <c r="D262" s="30" t="s">
        <v>1494</v>
      </c>
      <c r="E262" s="30">
        <v>6.5000000000000002E-2</v>
      </c>
      <c r="F262" s="28" t="s">
        <v>3024</v>
      </c>
      <c r="G262" s="28" t="s">
        <v>3026</v>
      </c>
      <c r="H262" s="28" t="s">
        <v>3025</v>
      </c>
      <c r="I262" s="28" t="s">
        <v>3027</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4">
      <c r="A263" s="30">
        <v>2023</v>
      </c>
      <c r="B263" s="70" t="s">
        <v>1817</v>
      </c>
      <c r="C263" s="30" t="s">
        <v>23</v>
      </c>
      <c r="D263" s="30" t="s">
        <v>1494</v>
      </c>
      <c r="E263" s="30">
        <v>2.8000000000000001E-2</v>
      </c>
      <c r="F263" s="28" t="s">
        <v>3028</v>
      </c>
      <c r="G263" s="28" t="s">
        <v>3030</v>
      </c>
      <c r="H263" s="28" t="s">
        <v>3029</v>
      </c>
      <c r="I263" s="28" t="s">
        <v>3031</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4">
      <c r="A264" s="30">
        <v>2023</v>
      </c>
      <c r="B264" s="70" t="s">
        <v>3023</v>
      </c>
      <c r="C264" s="30" t="s">
        <v>23</v>
      </c>
      <c r="D264" s="30" t="s">
        <v>238</v>
      </c>
      <c r="E264" s="30">
        <v>7.0000000000000001E-3</v>
      </c>
      <c r="F264" s="28" t="s">
        <v>3032</v>
      </c>
      <c r="G264" s="28" t="s">
        <v>3034</v>
      </c>
      <c r="H264" s="28" t="s">
        <v>3033</v>
      </c>
      <c r="I264" s="28" t="s">
        <v>3035</v>
      </c>
      <c r="J264" s="149" t="str">
        <f t="shared" si="80"/>
        <v>https://doi.org/10.23919/VLSITechnologyandCir57934.2023.10185426</v>
      </c>
      <c r="K264" s="28" t="s">
        <v>1050</v>
      </c>
      <c r="L264" s="38">
        <v>1.8</v>
      </c>
      <c r="M264" s="30">
        <v>0.75</v>
      </c>
      <c r="N264" s="30"/>
      <c r="O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4">
      <c r="A265" s="30">
        <v>2023</v>
      </c>
      <c r="B265" s="70" t="s">
        <v>3036</v>
      </c>
      <c r="C265" s="30" t="s">
        <v>23</v>
      </c>
      <c r="D265" s="30" t="s">
        <v>3055</v>
      </c>
      <c r="E265" s="30">
        <v>6.5000000000000002E-2</v>
      </c>
      <c r="F265" s="28" t="s">
        <v>3039</v>
      </c>
      <c r="G265" s="28" t="s">
        <v>3041</v>
      </c>
      <c r="H265" s="28" t="s">
        <v>3040</v>
      </c>
      <c r="I265" s="28" t="s">
        <v>3042</v>
      </c>
      <c r="J265" s="149" t="str">
        <f t="shared" si="80"/>
        <v>https://doi.org/10.23919/VLSITechnologyandCir57934.2023.10185322</v>
      </c>
      <c r="K265" s="28" t="s">
        <v>3056</v>
      </c>
      <c r="L265" s="38">
        <v>1.2</v>
      </c>
      <c r="N265" s="30"/>
      <c r="O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4">
      <c r="A266" s="30">
        <v>2023</v>
      </c>
      <c r="B266" s="70" t="s">
        <v>3037</v>
      </c>
      <c r="C266" s="30" t="s">
        <v>22</v>
      </c>
      <c r="D266" s="30" t="s">
        <v>25</v>
      </c>
      <c r="E266" s="30">
        <v>2.1999999999999999E-2</v>
      </c>
      <c r="F266" s="28" t="s">
        <v>3043</v>
      </c>
      <c r="G266" s="28" t="s">
        <v>3045</v>
      </c>
      <c r="H266" s="28" t="s">
        <v>3044</v>
      </c>
      <c r="I266" s="28" t="s">
        <v>3046</v>
      </c>
      <c r="J266" s="149" t="str">
        <f t="shared" si="80"/>
        <v>https://doi.org/10.23919/VLSITechnologyandCir57934.2023.10185310</v>
      </c>
      <c r="K266" s="28" t="s">
        <v>1050</v>
      </c>
      <c r="L266" s="38">
        <v>1</v>
      </c>
      <c r="N266" s="30"/>
      <c r="O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4">
      <c r="A267" s="30">
        <v>2023</v>
      </c>
      <c r="B267" s="70" t="s">
        <v>3038</v>
      </c>
      <c r="C267" s="30" t="s">
        <v>22</v>
      </c>
      <c r="D267" s="30" t="s">
        <v>3057</v>
      </c>
      <c r="E267" s="30">
        <v>2.8000000000000001E-2</v>
      </c>
      <c r="F267" s="28" t="s">
        <v>3047</v>
      </c>
      <c r="G267" s="28" t="s">
        <v>3050</v>
      </c>
      <c r="H267" s="28" t="s">
        <v>3048</v>
      </c>
      <c r="I267" s="28" t="s">
        <v>3049</v>
      </c>
      <c r="J267" s="149" t="str">
        <f t="shared" si="80"/>
        <v>https://doi.org/10.23919/VLSITechnologyandCir57934.2023.10185342</v>
      </c>
      <c r="K267" s="28" t="s">
        <v>865</v>
      </c>
      <c r="L267" s="38">
        <v>1.1000000000000001</v>
      </c>
      <c r="N267" s="30"/>
      <c r="O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4">
      <c r="A268" s="31">
        <v>2024</v>
      </c>
      <c r="B268" s="70" t="s">
        <v>3136</v>
      </c>
      <c r="C268" s="30" t="s">
        <v>22</v>
      </c>
      <c r="D268" s="30" t="s">
        <v>782</v>
      </c>
      <c r="E268" s="30">
        <v>0.18</v>
      </c>
      <c r="F268" s="28" t="s">
        <v>3146</v>
      </c>
      <c r="G268" s="28" t="s">
        <v>3147</v>
      </c>
      <c r="H268" s="28" t="s">
        <v>3148</v>
      </c>
      <c r="I268" s="28" t="s">
        <v>1050</v>
      </c>
      <c r="J268" s="149" t="str">
        <f t="shared" si="80"/>
        <v xml:space="preserve">https://doi.org/ </v>
      </c>
      <c r="K268" s="28" t="s">
        <v>3149</v>
      </c>
      <c r="L268" s="38">
        <v>1.4</v>
      </c>
      <c r="N268" s="30"/>
      <c r="O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4">
      <c r="A269" s="30">
        <v>2024</v>
      </c>
      <c r="B269" s="70" t="s">
        <v>3137</v>
      </c>
      <c r="C269" s="30" t="s">
        <v>22</v>
      </c>
      <c r="D269" s="30" t="s">
        <v>25</v>
      </c>
      <c r="E269" s="30">
        <v>0.18</v>
      </c>
      <c r="F269" s="28" t="s">
        <v>3150</v>
      </c>
      <c r="G269" s="28" t="s">
        <v>3152</v>
      </c>
      <c r="H269" s="28" t="s">
        <v>3151</v>
      </c>
      <c r="I269" s="28" t="s">
        <v>1050</v>
      </c>
      <c r="J269" s="149" t="str">
        <f t="shared" si="80"/>
        <v xml:space="preserve">https://doi.org/ </v>
      </c>
      <c r="K269" s="28" t="s">
        <v>861</v>
      </c>
      <c r="L269" s="38">
        <v>1.8</v>
      </c>
      <c r="N269" s="30"/>
      <c r="O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4">
      <c r="A270" s="30">
        <v>2024</v>
      </c>
      <c r="B270" s="70" t="s">
        <v>3138</v>
      </c>
      <c r="C270" s="30" t="s">
        <v>22</v>
      </c>
      <c r="D270" s="30" t="s">
        <v>30</v>
      </c>
      <c r="E270" s="30">
        <v>6.5000000000000002E-2</v>
      </c>
      <c r="F270" s="28" t="s">
        <v>3154</v>
      </c>
      <c r="G270" s="28" t="s">
        <v>3155</v>
      </c>
      <c r="H270" s="28" t="s">
        <v>3153</v>
      </c>
      <c r="I270" s="28" t="s">
        <v>1050</v>
      </c>
      <c r="J270" s="149" t="str">
        <f t="shared" si="80"/>
        <v xml:space="preserve">https://doi.org/ </v>
      </c>
      <c r="L270" s="38">
        <v>1</v>
      </c>
      <c r="N270" s="30"/>
      <c r="O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4">
      <c r="A271" s="30">
        <v>2024</v>
      </c>
      <c r="B271" s="70" t="s">
        <v>3139</v>
      </c>
      <c r="C271" s="30" t="s">
        <v>22</v>
      </c>
      <c r="D271" s="30" t="s">
        <v>30</v>
      </c>
      <c r="E271" s="30">
        <v>2.8000000000000001E-2</v>
      </c>
      <c r="F271" s="28" t="s">
        <v>3156</v>
      </c>
      <c r="G271" s="28" t="s">
        <v>3157</v>
      </c>
      <c r="H271" s="28" t="s">
        <v>3158</v>
      </c>
      <c r="I271" s="28" t="s">
        <v>1050</v>
      </c>
      <c r="J271" s="149" t="str">
        <f t="shared" si="80"/>
        <v xml:space="preserve">https://doi.org/ </v>
      </c>
      <c r="L271" s="38">
        <v>1.1000000000000001</v>
      </c>
      <c r="N271" s="30"/>
      <c r="O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4">
      <c r="A272" s="30">
        <v>2024</v>
      </c>
      <c r="B272" s="70" t="s">
        <v>3140</v>
      </c>
      <c r="C272" s="30" t="s">
        <v>22</v>
      </c>
      <c r="D272" s="30" t="s">
        <v>30</v>
      </c>
      <c r="E272" s="30">
        <v>6.5000000000000002E-2</v>
      </c>
      <c r="F272" s="28" t="s">
        <v>3159</v>
      </c>
      <c r="G272" s="28" t="s">
        <v>3160</v>
      </c>
      <c r="H272" s="28" t="s">
        <v>3161</v>
      </c>
      <c r="I272" s="28" t="s">
        <v>1050</v>
      </c>
      <c r="J272" s="149" t="str">
        <f t="shared" si="80"/>
        <v xml:space="preserve">https://doi.org/ </v>
      </c>
      <c r="K272" s="28" t="s">
        <v>865</v>
      </c>
      <c r="L272" s="38">
        <v>1.2</v>
      </c>
      <c r="N272" s="30"/>
      <c r="O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4">
      <c r="A273" s="30">
        <v>2024</v>
      </c>
      <c r="B273" s="70" t="s">
        <v>3141</v>
      </c>
      <c r="C273" s="30" t="s">
        <v>22</v>
      </c>
      <c r="D273" s="30" t="s">
        <v>30</v>
      </c>
      <c r="E273" s="30">
        <v>0.18</v>
      </c>
      <c r="F273" s="28" t="s">
        <v>3165</v>
      </c>
      <c r="G273" s="28" t="s">
        <v>3166</v>
      </c>
      <c r="H273" s="28" t="s">
        <v>3167</v>
      </c>
      <c r="I273" s="28" t="s">
        <v>1050</v>
      </c>
      <c r="J273" s="149" t="str">
        <f t="shared" si="80"/>
        <v xml:space="preserve">https://doi.org/ </v>
      </c>
      <c r="L273" s="38">
        <v>1.8</v>
      </c>
      <c r="N273" s="30"/>
      <c r="O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4">
      <c r="A274" s="30">
        <v>2024</v>
      </c>
      <c r="B274" s="70" t="s">
        <v>3142</v>
      </c>
      <c r="C274" s="30" t="s">
        <v>22</v>
      </c>
      <c r="D274" s="30" t="s">
        <v>31</v>
      </c>
      <c r="E274" s="30">
        <v>0.04</v>
      </c>
      <c r="F274" s="28" t="s">
        <v>3168</v>
      </c>
      <c r="G274" s="28" t="s">
        <v>3169</v>
      </c>
      <c r="H274" s="28" t="s">
        <v>3170</v>
      </c>
      <c r="I274" s="28" t="s">
        <v>1050</v>
      </c>
      <c r="J274" s="149" t="str">
        <f t="shared" si="80"/>
        <v xml:space="preserve">https://doi.org/ </v>
      </c>
      <c r="L274" s="38">
        <v>1.1000000000000001</v>
      </c>
      <c r="N274" s="30"/>
      <c r="O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4">
      <c r="A275" s="30">
        <v>2024</v>
      </c>
      <c r="B275" s="70" t="s">
        <v>3143</v>
      </c>
      <c r="C275" s="30" t="s">
        <v>23</v>
      </c>
      <c r="D275" s="30" t="s">
        <v>1494</v>
      </c>
      <c r="E275" s="30">
        <v>3.7999999999999999E-2</v>
      </c>
      <c r="F275" s="28" t="s">
        <v>3171</v>
      </c>
      <c r="G275" s="28" t="s">
        <v>3174</v>
      </c>
      <c r="H275" s="28" t="s">
        <v>3175</v>
      </c>
      <c r="I275" s="28" t="s">
        <v>1050</v>
      </c>
      <c r="J275" s="149" t="str">
        <f t="shared" si="80"/>
        <v xml:space="preserve">https://doi.org/ </v>
      </c>
      <c r="K275" s="28" t="s">
        <v>3172</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4">
      <c r="A276" s="30">
        <v>2024</v>
      </c>
      <c r="B276" s="70" t="s">
        <v>3144</v>
      </c>
      <c r="C276" s="30" t="s">
        <v>23</v>
      </c>
      <c r="D276" s="30" t="s">
        <v>26</v>
      </c>
      <c r="E276" s="30">
        <v>1.6E-2</v>
      </c>
      <c r="F276" s="28" t="s">
        <v>3173</v>
      </c>
      <c r="G276" s="28" t="s">
        <v>3176</v>
      </c>
      <c r="H276" s="28" t="s">
        <v>3177</v>
      </c>
      <c r="I276" s="28" t="s">
        <v>1050</v>
      </c>
      <c r="J276" s="149" t="str">
        <f t="shared" si="80"/>
        <v xml:space="preserve">https://doi.org/ </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4">
      <c r="A277" s="30">
        <v>2024</v>
      </c>
      <c r="B277" s="70" t="s">
        <v>3145</v>
      </c>
      <c r="C277" s="30" t="s">
        <v>23</v>
      </c>
      <c r="D277" s="30" t="s">
        <v>3180</v>
      </c>
      <c r="E277" s="30">
        <v>4.0000000000000001E-3</v>
      </c>
      <c r="F277" s="28" t="s">
        <v>3178</v>
      </c>
      <c r="G277" s="28" t="s">
        <v>3179</v>
      </c>
      <c r="H277" s="28" t="s">
        <v>3184</v>
      </c>
      <c r="I277" s="28" t="s">
        <v>1050</v>
      </c>
      <c r="J277" s="149" t="str">
        <f t="shared" si="80"/>
        <v xml:space="preserve">https://doi.org/ </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4">
      <c r="A278" s="30">
        <v>2024</v>
      </c>
      <c r="B278" s="70" t="s">
        <v>3162</v>
      </c>
      <c r="C278" s="30" t="s">
        <v>23</v>
      </c>
      <c r="D278" s="30" t="s">
        <v>592</v>
      </c>
      <c r="E278" s="30">
        <v>5.0000000000000001E-3</v>
      </c>
      <c r="F278" s="28" t="s">
        <v>3181</v>
      </c>
      <c r="G278" s="28" t="s">
        <v>3182</v>
      </c>
      <c r="H278" s="28" t="s">
        <v>3183</v>
      </c>
      <c r="I278" s="28" t="s">
        <v>1050</v>
      </c>
      <c r="J278" s="149" t="str">
        <f t="shared" si="80"/>
        <v xml:space="preserve">https://doi.org/ </v>
      </c>
      <c r="K278" s="28" t="s">
        <v>3185</v>
      </c>
      <c r="L278" s="38">
        <v>0.9</v>
      </c>
      <c r="M278" s="30"/>
      <c r="N278" s="30"/>
      <c r="O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4">
      <c r="A279" s="30">
        <v>2024</v>
      </c>
      <c r="B279" s="70" t="s">
        <v>3163</v>
      </c>
      <c r="C279" s="30" t="s">
        <v>23</v>
      </c>
      <c r="D279" s="30" t="s">
        <v>592</v>
      </c>
      <c r="E279" s="30">
        <v>5.0000000000000001E-3</v>
      </c>
      <c r="F279" s="28" t="s">
        <v>3186</v>
      </c>
      <c r="G279" s="28" t="s">
        <v>3188</v>
      </c>
      <c r="H279" s="28" t="s">
        <v>3187</v>
      </c>
      <c r="I279" s="28" t="s">
        <v>1050</v>
      </c>
      <c r="J279" s="149" t="str">
        <f t="shared" si="80"/>
        <v xml:space="preserve">https://doi.org/ </v>
      </c>
      <c r="L279" s="38">
        <v>1.2</v>
      </c>
      <c r="M279" s="30">
        <v>0.9</v>
      </c>
      <c r="N279" s="30">
        <v>0.75</v>
      </c>
      <c r="O279" s="30"/>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4">
      <c r="A280" s="30">
        <v>2024</v>
      </c>
      <c r="B280" s="70" t="s">
        <v>3164</v>
      </c>
      <c r="C280" s="30" t="s">
        <v>23</v>
      </c>
      <c r="D280" s="30" t="s">
        <v>26</v>
      </c>
      <c r="E280" s="30">
        <v>1.6E-2</v>
      </c>
      <c r="F280" s="28" t="s">
        <v>3189</v>
      </c>
      <c r="G280" s="28" t="s">
        <v>3190</v>
      </c>
      <c r="H280" s="28" t="s">
        <v>3191</v>
      </c>
      <c r="I280" s="28" t="s">
        <v>1050</v>
      </c>
      <c r="J280" s="149" t="str">
        <f t="shared" si="80"/>
        <v xml:space="preserve">https://doi.org/ </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sheetData>
  <phoneticPr fontId="5" type="noConversion"/>
  <conditionalFormatting sqref="AB2:AB494">
    <cfRule type="cellIs" dxfId="2" priority="4" stopIfTrue="1" operator="greaterThan">
      <formula>1000000000</formula>
    </cfRule>
  </conditionalFormatting>
  <conditionalFormatting sqref="AC2:AC243">
    <cfRule type="expression" dxfId="1" priority="13">
      <formula>AND(NOT(ISERROR(FIND("BP",#REF!))),AC2="")</formula>
    </cfRule>
  </conditionalFormatting>
  <conditionalFormatting sqref="AK34">
    <cfRule type="expression" dxfId="0"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35"/>
  <cols>
    <col min="2" max="2" width="10" bestFit="1" customWidth="1"/>
    <col min="14" max="14" width="10.33203125" customWidth="1"/>
  </cols>
  <sheetData>
    <row r="1" spans="1:8" ht="13.15" x14ac:dyDescent="0.4">
      <c r="A1" s="14" t="s">
        <v>139</v>
      </c>
      <c r="B1" s="16">
        <v>9.9999999999999998E-13</v>
      </c>
      <c r="C1" s="16">
        <v>1E-13</v>
      </c>
    </row>
    <row r="2" spans="1:8" x14ac:dyDescent="0.35">
      <c r="C2" s="3"/>
      <c r="D2" t="s">
        <v>140</v>
      </c>
    </row>
    <row r="3" spans="1:8" x14ac:dyDescent="0.35">
      <c r="A3" s="3" t="s">
        <v>141</v>
      </c>
      <c r="B3" s="3" t="s">
        <v>152</v>
      </c>
      <c r="C3" s="3" t="s">
        <v>152</v>
      </c>
    </row>
    <row r="4" spans="1:8" x14ac:dyDescent="0.35">
      <c r="A4" s="5">
        <v>10000</v>
      </c>
      <c r="B4" s="4">
        <f t="shared" ref="B4:B11" si="0">-20*LOG(6.28*$B$1*$A4,10)</f>
        <v>144.04080712525607</v>
      </c>
      <c r="C4" s="4">
        <f t="shared" ref="C4:C11" si="1">-20*LOG(6.28*$C$1*$A4,10)</f>
        <v>164.04080712525604</v>
      </c>
    </row>
    <row r="5" spans="1:8" x14ac:dyDescent="0.35">
      <c r="A5" s="5">
        <v>100000</v>
      </c>
      <c r="B5" s="4">
        <f t="shared" si="0"/>
        <v>124.04080712525607</v>
      </c>
      <c r="C5" s="4">
        <f t="shared" si="1"/>
        <v>144.04080712525607</v>
      </c>
    </row>
    <row r="6" spans="1:8" x14ac:dyDescent="0.35">
      <c r="A6" s="5">
        <v>1000000</v>
      </c>
      <c r="B6" s="4">
        <f t="shared" si="0"/>
        <v>104.04080712525607</v>
      </c>
      <c r="C6" s="4">
        <f t="shared" si="1"/>
        <v>124.04080712525607</v>
      </c>
    </row>
    <row r="7" spans="1:8" x14ac:dyDescent="0.35">
      <c r="A7" s="5">
        <v>10000000</v>
      </c>
      <c r="B7" s="4">
        <f t="shared" si="0"/>
        <v>84.040807125256066</v>
      </c>
      <c r="C7" s="4">
        <f t="shared" si="1"/>
        <v>104.04080712525607</v>
      </c>
    </row>
    <row r="8" spans="1:8" x14ac:dyDescent="0.35">
      <c r="A8" s="5">
        <v>100000000</v>
      </c>
      <c r="B8" s="4">
        <f t="shared" si="0"/>
        <v>64.040807125256066</v>
      </c>
      <c r="C8" s="4">
        <f t="shared" si="1"/>
        <v>84.040807125256066</v>
      </c>
    </row>
    <row r="9" spans="1:8" x14ac:dyDescent="0.35">
      <c r="A9" s="5">
        <v>1000000000</v>
      </c>
      <c r="B9" s="4">
        <f t="shared" si="0"/>
        <v>44.04080712525608</v>
      </c>
      <c r="C9" s="4">
        <f t="shared" si="1"/>
        <v>64.040807125256066</v>
      </c>
    </row>
    <row r="10" spans="1:8" x14ac:dyDescent="0.35">
      <c r="A10" s="5">
        <v>10000000000</v>
      </c>
      <c r="B10" s="4">
        <f t="shared" si="0"/>
        <v>24.04080712525608</v>
      </c>
      <c r="C10" s="4">
        <f t="shared" si="1"/>
        <v>44.040807125256066</v>
      </c>
    </row>
    <row r="11" spans="1:8" x14ac:dyDescent="0.35">
      <c r="A11" s="5">
        <v>100000000000</v>
      </c>
      <c r="B11" s="4">
        <f t="shared" si="0"/>
        <v>4.0408071252560775</v>
      </c>
      <c r="C11" s="4">
        <f t="shared" si="1"/>
        <v>24.040807125256073</v>
      </c>
      <c r="D11" s="3"/>
      <c r="E11" s="3"/>
      <c r="F11" s="3"/>
    </row>
    <row r="12" spans="1:8" x14ac:dyDescent="0.35">
      <c r="A12" s="3"/>
      <c r="B12" s="3"/>
      <c r="C12" s="3"/>
      <c r="D12" s="3"/>
      <c r="E12" s="3"/>
      <c r="F12" s="3"/>
    </row>
    <row r="13" spans="1:8" x14ac:dyDescent="0.35">
      <c r="A13" s="3"/>
      <c r="B13" s="3"/>
      <c r="C13" s="3"/>
      <c r="D13" s="3"/>
      <c r="E13" s="3"/>
      <c r="F13" s="3"/>
    </row>
    <row r="14" spans="1:8" ht="13.15" x14ac:dyDescent="0.4">
      <c r="A14" s="2" t="s">
        <v>995</v>
      </c>
      <c r="B14" s="5">
        <v>1.0000000000000001E-15</v>
      </c>
      <c r="C14" s="5">
        <v>1E-13</v>
      </c>
      <c r="D14" s="32" t="s">
        <v>1100</v>
      </c>
      <c r="E14" s="3"/>
      <c r="F14" s="3"/>
      <c r="H14" s="17"/>
    </row>
    <row r="15" spans="1:8" x14ac:dyDescent="0.35">
      <c r="A15" s="3"/>
      <c r="B15" s="3"/>
      <c r="C15" s="3"/>
      <c r="D15" s="3"/>
      <c r="E15" s="3"/>
      <c r="F15" s="3"/>
    </row>
    <row r="16" spans="1:8" x14ac:dyDescent="0.35">
      <c r="A16" s="3" t="s">
        <v>391</v>
      </c>
      <c r="B16" s="8" t="s">
        <v>392</v>
      </c>
      <c r="C16" s="8" t="s">
        <v>392</v>
      </c>
      <c r="D16" s="3"/>
      <c r="E16" s="3"/>
      <c r="F16" s="3"/>
    </row>
    <row r="17" spans="1:6" x14ac:dyDescent="0.35">
      <c r="A17" s="3">
        <v>10</v>
      </c>
      <c r="B17" s="5">
        <f t="shared" ref="B17:C29" si="2">B$14*2^(($A17-1.76)/6.02)*1000000000000</f>
        <v>2.5825043230330211E-3</v>
      </c>
      <c r="C17" s="5">
        <f t="shared" si="2"/>
        <v>0.25825043230330208</v>
      </c>
      <c r="D17" s="3"/>
      <c r="E17" s="3"/>
      <c r="F17" s="3"/>
    </row>
    <row r="18" spans="1:6" x14ac:dyDescent="0.35">
      <c r="A18" s="3">
        <v>20</v>
      </c>
      <c r="B18" s="5">
        <f t="shared" si="2"/>
        <v>8.1675327367691317E-3</v>
      </c>
      <c r="C18" s="5">
        <f t="shared" si="2"/>
        <v>0.81675327367691331</v>
      </c>
      <c r="D18" s="3"/>
      <c r="E18" s="3"/>
      <c r="F18" s="3"/>
    </row>
    <row r="19" spans="1:6" x14ac:dyDescent="0.35">
      <c r="A19" s="3">
        <v>30</v>
      </c>
      <c r="B19" s="5">
        <f t="shared" si="2"/>
        <v>2.5830969734002087E-2</v>
      </c>
      <c r="C19" s="5">
        <f t="shared" si="2"/>
        <v>2.5830969734002087</v>
      </c>
      <c r="D19" s="3"/>
      <c r="E19" s="3"/>
      <c r="F19" s="3"/>
    </row>
    <row r="20" spans="1:6" x14ac:dyDescent="0.35">
      <c r="A20" s="3">
        <v>40</v>
      </c>
      <c r="B20" s="5">
        <f t="shared" si="2"/>
        <v>8.1694070768166191E-2</v>
      </c>
      <c r="C20" s="5">
        <f t="shared" si="2"/>
        <v>8.1694070768166185</v>
      </c>
      <c r="D20" s="3"/>
      <c r="E20" s="3"/>
      <c r="F20" s="3"/>
    </row>
    <row r="21" spans="1:6" x14ac:dyDescent="0.35">
      <c r="A21" s="3">
        <v>50</v>
      </c>
      <c r="B21" s="5">
        <f t="shared" si="2"/>
        <v>0.25836897597727682</v>
      </c>
      <c r="C21" s="5">
        <f t="shared" si="2"/>
        <v>25.836897597727678</v>
      </c>
      <c r="D21" s="3"/>
      <c r="E21" s="3"/>
      <c r="F21" s="3"/>
    </row>
    <row r="22" spans="1:6" x14ac:dyDescent="0.35">
      <c r="A22" s="3">
        <v>60</v>
      </c>
      <c r="B22" s="5">
        <f t="shared" si="2"/>
        <v>0.81712818470002024</v>
      </c>
      <c r="C22" s="5">
        <f t="shared" si="2"/>
        <v>81.71281847000202</v>
      </c>
      <c r="D22" s="3"/>
      <c r="E22" s="3"/>
      <c r="F22" s="3"/>
    </row>
    <row r="23" spans="1:6" x14ac:dyDescent="0.35">
      <c r="A23" s="3">
        <v>70</v>
      </c>
      <c r="B23" s="5">
        <f t="shared" si="2"/>
        <v>2.5842826821819056</v>
      </c>
      <c r="C23" s="5">
        <f t="shared" si="2"/>
        <v>258.42826821819057</v>
      </c>
      <c r="D23" s="3"/>
      <c r="E23" s="3"/>
      <c r="F23" s="3"/>
    </row>
    <row r="24" spans="1:6" x14ac:dyDescent="0.35">
      <c r="A24" s="3">
        <v>80</v>
      </c>
      <c r="B24" s="5">
        <f t="shared" si="2"/>
        <v>8.173157047418572</v>
      </c>
      <c r="C24" s="5">
        <f t="shared" si="2"/>
        <v>817.31570474185719</v>
      </c>
      <c r="D24" s="3"/>
      <c r="E24" s="3"/>
      <c r="F24" s="3"/>
    </row>
    <row r="25" spans="1:6" x14ac:dyDescent="0.35">
      <c r="A25" s="3">
        <v>90</v>
      </c>
      <c r="B25" s="5">
        <f t="shared" si="2"/>
        <v>25.848757406588479</v>
      </c>
      <c r="C25" s="5">
        <f t="shared" si="2"/>
        <v>2584.8757406588479</v>
      </c>
      <c r="D25" s="3"/>
      <c r="E25" s="3"/>
      <c r="F25" s="3"/>
    </row>
    <row r="26" spans="1:6" x14ac:dyDescent="0.35">
      <c r="A26" s="3">
        <v>100</v>
      </c>
      <c r="B26" s="5">
        <f t="shared" si="2"/>
        <v>81.750326781704786</v>
      </c>
      <c r="C26" s="5">
        <f t="shared" si="2"/>
        <v>8175.0326781704798</v>
      </c>
      <c r="D26" s="3"/>
      <c r="E26" s="3"/>
      <c r="F26" s="3"/>
    </row>
    <row r="27" spans="1:6" x14ac:dyDescent="0.35">
      <c r="A27" s="3">
        <v>110</v>
      </c>
      <c r="B27" s="5">
        <f t="shared" si="2"/>
        <v>258.54689352348174</v>
      </c>
      <c r="C27" s="5">
        <f t="shared" si="2"/>
        <v>25854.689352348174</v>
      </c>
      <c r="D27" s="3"/>
      <c r="E27" s="3"/>
      <c r="F27" s="3"/>
    </row>
    <row r="28" spans="1:6" x14ac:dyDescent="0.35">
      <c r="A28" s="3">
        <v>120</v>
      </c>
      <c r="B28" s="5">
        <f t="shared" si="2"/>
        <v>817.6908739354692</v>
      </c>
      <c r="C28" s="5">
        <f t="shared" si="2"/>
        <v>81769.087393546914</v>
      </c>
      <c r="D28" s="3"/>
      <c r="E28" s="3"/>
      <c r="F28" s="3"/>
    </row>
    <row r="29" spans="1:6" x14ac:dyDescent="0.35">
      <c r="A29" s="3">
        <v>130</v>
      </c>
      <c r="B29" s="5">
        <f t="shared" si="2"/>
        <v>2586.0622659410465</v>
      </c>
      <c r="C29" s="5">
        <f t="shared" si="2"/>
        <v>258606.22659410461</v>
      </c>
    </row>
    <row r="31" spans="1:6" ht="13.15" x14ac:dyDescent="0.4">
      <c r="A31" s="2" t="s">
        <v>996</v>
      </c>
      <c r="B31" s="4">
        <v>160</v>
      </c>
      <c r="C31" s="4">
        <v>185</v>
      </c>
      <c r="D31" s="32" t="s">
        <v>1099</v>
      </c>
    </row>
    <row r="32" spans="1:6" x14ac:dyDescent="0.35">
      <c r="A32" s="3"/>
      <c r="B32" s="3"/>
      <c r="C32" s="3"/>
      <c r="D32" s="3"/>
    </row>
    <row r="33" spans="1:4" x14ac:dyDescent="0.35">
      <c r="A33" s="3" t="s">
        <v>391</v>
      </c>
      <c r="B33" s="8" t="s">
        <v>392</v>
      </c>
      <c r="C33" s="8" t="s">
        <v>392</v>
      </c>
      <c r="D33" s="3"/>
    </row>
    <row r="34" spans="1:4" x14ac:dyDescent="0.35">
      <c r="A34" s="3">
        <v>10</v>
      </c>
      <c r="B34" s="33">
        <f>0.5*10^(-($B$31-A34)/10)*1000000000000</f>
        <v>5.0000000000000001E-4</v>
      </c>
      <c r="C34" s="33">
        <f>0.5*10^(-($C$31-A34)/10)*1000000000000</f>
        <v>1.5811388300841845E-6</v>
      </c>
      <c r="D34" s="3"/>
    </row>
    <row r="35" spans="1:4" x14ac:dyDescent="0.35">
      <c r="A35" s="3">
        <v>20</v>
      </c>
      <c r="B35" s="33">
        <f t="shared" ref="B35:B46" si="3">0.5*10^(-($B$31-A35)/10)*1000000000000</f>
        <v>5.0000000000000001E-3</v>
      </c>
      <c r="C35" s="33">
        <f t="shared" ref="C35:C46" si="4">0.5*10^(-($C$31-A35)/10)*1000000000000</f>
        <v>1.5811388300841806E-5</v>
      </c>
      <c r="D35" s="3"/>
    </row>
    <row r="36" spans="1:4" x14ac:dyDescent="0.35">
      <c r="A36" s="3">
        <v>30</v>
      </c>
      <c r="B36" s="33">
        <f t="shared" si="3"/>
        <v>0.05</v>
      </c>
      <c r="C36" s="33">
        <f t="shared" si="4"/>
        <v>1.5811388300841878E-4</v>
      </c>
      <c r="D36" s="3"/>
    </row>
    <row r="37" spans="1:4" x14ac:dyDescent="0.35">
      <c r="A37" s="3">
        <v>40</v>
      </c>
      <c r="B37" s="33">
        <f t="shared" si="3"/>
        <v>0.5</v>
      </c>
      <c r="C37" s="33">
        <f t="shared" si="4"/>
        <v>1.5811388300841841E-3</v>
      </c>
      <c r="D37" s="3"/>
    </row>
    <row r="38" spans="1:4" x14ac:dyDescent="0.35">
      <c r="A38" s="3">
        <v>50</v>
      </c>
      <c r="B38" s="33">
        <f t="shared" si="3"/>
        <v>5</v>
      </c>
      <c r="C38" s="33">
        <f t="shared" si="4"/>
        <v>1.5811388300841858E-2</v>
      </c>
      <c r="D38" s="3"/>
    </row>
    <row r="39" spans="1:4" x14ac:dyDescent="0.35">
      <c r="A39" s="3">
        <v>60</v>
      </c>
      <c r="B39" s="33">
        <f t="shared" si="3"/>
        <v>50</v>
      </c>
      <c r="C39" s="33">
        <f t="shared" si="4"/>
        <v>0.15811388300841872</v>
      </c>
      <c r="D39" s="3"/>
    </row>
    <row r="40" spans="1:4" x14ac:dyDescent="0.35">
      <c r="A40" s="3">
        <v>70</v>
      </c>
      <c r="B40" s="33">
        <f t="shared" si="3"/>
        <v>500.00000000000006</v>
      </c>
      <c r="C40" s="33">
        <f t="shared" si="4"/>
        <v>1.5811388300841835</v>
      </c>
      <c r="D40" s="3"/>
    </row>
    <row r="41" spans="1:4" x14ac:dyDescent="0.35">
      <c r="A41" s="3">
        <v>80</v>
      </c>
      <c r="B41" s="33">
        <f t="shared" si="3"/>
        <v>5000</v>
      </c>
      <c r="C41" s="33">
        <f t="shared" si="4"/>
        <v>15.811388300841855</v>
      </c>
      <c r="D41" s="3"/>
    </row>
    <row r="42" spans="1:4" x14ac:dyDescent="0.35">
      <c r="A42" s="3">
        <v>90</v>
      </c>
      <c r="B42" s="33">
        <f t="shared" si="3"/>
        <v>50000</v>
      </c>
      <c r="C42" s="33">
        <f t="shared" si="4"/>
        <v>158.11388300841872</v>
      </c>
      <c r="D42" s="3"/>
    </row>
    <row r="43" spans="1:4" x14ac:dyDescent="0.35">
      <c r="A43" s="3">
        <v>100</v>
      </c>
      <c r="B43" s="33">
        <f t="shared" si="3"/>
        <v>500000</v>
      </c>
      <c r="C43" s="33">
        <f t="shared" si="4"/>
        <v>1581.1388300841888</v>
      </c>
      <c r="D43" s="3"/>
    </row>
    <row r="44" spans="1:4" x14ac:dyDescent="0.35">
      <c r="A44" s="3">
        <v>110</v>
      </c>
      <c r="B44" s="33">
        <f t="shared" si="3"/>
        <v>5000000</v>
      </c>
      <c r="C44" s="33">
        <f t="shared" si="4"/>
        <v>15811.388300841849</v>
      </c>
      <c r="D44" s="3"/>
    </row>
    <row r="45" spans="1:4" x14ac:dyDescent="0.35">
      <c r="A45" s="3">
        <v>120</v>
      </c>
      <c r="B45" s="33">
        <f t="shared" si="3"/>
        <v>50000000</v>
      </c>
      <c r="C45" s="33">
        <f t="shared" si="4"/>
        <v>158113.88300841866</v>
      </c>
      <c r="D45" s="3"/>
    </row>
    <row r="46" spans="1:4" x14ac:dyDescent="0.35">
      <c r="A46" s="3">
        <v>130</v>
      </c>
      <c r="B46" s="33">
        <f t="shared" si="3"/>
        <v>500000000</v>
      </c>
      <c r="C46" s="33">
        <f t="shared" si="4"/>
        <v>1581138.8300841884</v>
      </c>
    </row>
    <row r="48" spans="1:4" ht="13.15" x14ac:dyDescent="0.4">
      <c r="A48" s="7" t="s">
        <v>1172</v>
      </c>
    </row>
    <row r="50" spans="1:14" ht="13.15" x14ac:dyDescent="0.4">
      <c r="B50" s="7" t="s">
        <v>1170</v>
      </c>
      <c r="E50" s="7" t="s">
        <v>1176</v>
      </c>
      <c r="I50" s="7" t="s">
        <v>1179</v>
      </c>
      <c r="L50" s="7" t="s">
        <v>1181</v>
      </c>
    </row>
    <row r="51" spans="1:14" x14ac:dyDescent="0.35">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35">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261.93550002027126</v>
      </c>
      <c r="N52" s="41">
        <f>LARGE($L$52:$M$56,$A52)</f>
        <v>265.84374627283972</v>
      </c>
    </row>
    <row r="53" spans="1:14" x14ac:dyDescent="0.35">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1.7344813110675267E-9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260.30868619442077</v>
      </c>
      <c r="N53" s="41">
        <f>LARGE($L$52:$M$56,$A53)</f>
        <v>263.47568062913444</v>
      </c>
    </row>
    <row r="54" spans="1:14" x14ac:dyDescent="0.35">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2.1462510748784467E-9</v>
      </c>
      <c r="G54" s="16">
        <f>SMALL($E$52:$F$56,$A54)</f>
        <v>6.6629481454280862E-10</v>
      </c>
      <c r="I54" s="41">
        <f>LARGE(ISSCC!AH:AH,'Jitter and FOM lines'!$A54)</f>
        <v>186.00581074285708</v>
      </c>
      <c r="J54" s="41">
        <f>LARGE(VLSI!AH:AH,'Jitter and FOM lines'!$A54)</f>
        <v>182.02429823902062</v>
      </c>
      <c r="K54" s="47">
        <f>LARGE($I$52:$J$56,$A54)</f>
        <v>186.00581074285708</v>
      </c>
      <c r="L54" s="41">
        <f>LARGE(ISSCC!AJ:AJ,'Jitter and FOM lines'!$A54)</f>
        <v>263.34278573518418</v>
      </c>
      <c r="M54" s="41">
        <f>LARGE(VLSI!AJ:AJ,'Jitter and FOM lines'!$A54)</f>
        <v>259.46661994673894</v>
      </c>
      <c r="N54" s="41">
        <f>LARGE($L$52:$M$56,$A54)</f>
        <v>263.34278573518418</v>
      </c>
    </row>
    <row r="55" spans="1:14" x14ac:dyDescent="0.35">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2.6890450487405588E-9</v>
      </c>
      <c r="G55" s="16">
        <f>SMALL($E$52:$F$56,$A55)</f>
        <v>6.6999999999999996E-10</v>
      </c>
      <c r="I55" s="41">
        <f>LARGE(ISSCC!AH:AH,'Jitter and FOM lines'!$A55)</f>
        <v>185.32465582102742</v>
      </c>
      <c r="J55" s="41">
        <f>LARGE(VLSI!AH:AH,'Jitter and FOM lines'!$A55)</f>
        <v>181.50041520575166</v>
      </c>
      <c r="K55" s="47">
        <f>LARGE($I$52:$J$56,$A55)</f>
        <v>185.32465582102742</v>
      </c>
      <c r="L55" s="41">
        <f>LARGE(ISSCC!AJ:AJ,'Jitter and FOM lines'!$A55)</f>
        <v>263.08970004336015</v>
      </c>
      <c r="M55" s="41">
        <f>LARGE(VLSI!AJ:AJ,'Jitter and FOM lines'!$A55)</f>
        <v>258.79751981665834</v>
      </c>
      <c r="N55" s="41">
        <f>LARGE($L$52:$M$56,$A55)</f>
        <v>263.08970004336015</v>
      </c>
    </row>
    <row r="56" spans="1:14" x14ac:dyDescent="0.35">
      <c r="A56">
        <v>5</v>
      </c>
      <c r="B56" s="41">
        <f>SMALL(ISSCC!AF:AF,'Jitter and FOM lines'!$A56)</f>
        <v>1.77816904953662</v>
      </c>
      <c r="C56" s="41">
        <f>SMALL(VLSI!AF:AF,'Jitter and FOM lines'!$A56)</f>
        <v>2.1774483511800651</v>
      </c>
      <c r="D56" s="41">
        <f>SMALL($B$52:$C$56,$A56)</f>
        <v>1.0944719800908733</v>
      </c>
      <c r="E56" s="16">
        <f>SMALL(ISSCC!AI:AI,'Jitter and FOM lines'!$A56)</f>
        <v>7.4620636511223816E-10</v>
      </c>
      <c r="F56" s="16">
        <f>SMALL(VLSI!AI:AI,'Jitter and FOM lines'!$A56)</f>
        <v>3.0645982157872947E-9</v>
      </c>
      <c r="G56" s="16">
        <f>SMALL($E$52:$F$56,$A56)</f>
        <v>7.1639991418025394E-10</v>
      </c>
      <c r="I56" s="41">
        <f>LARGE(ISSCC!AH:AH,'Jitter and FOM lines'!$A56)</f>
        <v>184.83494205967631</v>
      </c>
      <c r="J56" s="41">
        <f>LARGE(VLSI!AH:AH,'Jitter and FOM lines'!$A56)</f>
        <v>180.76199648183163</v>
      </c>
      <c r="K56" s="47">
        <f>LARGE($I$52:$J$56,$A56)</f>
        <v>184.83494205967631</v>
      </c>
      <c r="L56" s="41">
        <f>LARGE(ISSCC!AJ:AJ,'Jitter and FOM lines'!$A56)</f>
        <v>262.63042856565977</v>
      </c>
      <c r="M56" s="41">
        <f>LARGE(VLSI!AJ:AJ,'Jitter and FOM lines'!$A56)</f>
        <v>258.43706578140484</v>
      </c>
      <c r="N56" s="41">
        <f>LARGE($L$52:$M$56,$A56)</f>
        <v>262.63042856565977</v>
      </c>
    </row>
    <row r="57" spans="1:14" ht="13.15" x14ac:dyDescent="0.4">
      <c r="A57" s="7" t="s">
        <v>1171</v>
      </c>
      <c r="B57" s="42">
        <f t="shared" ref="B57:G57" si="5">AVERAGE(B52:B56)</f>
        <v>1.2236110891735197</v>
      </c>
      <c r="C57" s="42">
        <f t="shared" si="5"/>
        <v>1.2180410526958869</v>
      </c>
      <c r="D57" s="44">
        <f t="shared" si="5"/>
        <v>0.66936434251522825</v>
      </c>
      <c r="E57" s="43">
        <f t="shared" si="5"/>
        <v>5.5412051496710433E-10</v>
      </c>
      <c r="F57" s="43">
        <f t="shared" si="5"/>
        <v>2.0701551129308165E-9</v>
      </c>
      <c r="G57" s="45">
        <f t="shared" si="5"/>
        <v>5.4815922478070745E-10</v>
      </c>
      <c r="I57" s="42">
        <f t="array" ref="I57">10*LOG10(AVERAGE(10^(I52:I56/10)))</f>
        <v>186.72331722916886</v>
      </c>
      <c r="J57" s="42">
        <f t="array" ref="J57">10*LOG10(AVERAGE(10^(J52:J56/10)))</f>
        <v>182.40662776261442</v>
      </c>
      <c r="K57" s="44">
        <f t="array" ref="K57">10*LOG10(AVERAGE(10^(K52:K56/10)))</f>
        <v>186.72331722916886</v>
      </c>
      <c r="L57" s="42">
        <f t="array" ref="L57">10*LOG10(AVERAGE(10^(L52:L56/10)))</f>
        <v>263.83640509182447</v>
      </c>
      <c r="M57" s="42">
        <f t="array" ref="M57">10*LOG10(AVERAGE(10^(M52:M56/10)))</f>
        <v>259.97868968288549</v>
      </c>
      <c r="N57" s="44">
        <f t="array" ref="N57">10*LOG10(AVERAGE(10^(N52:N56/10)))</f>
        <v>263.83640509182447</v>
      </c>
    </row>
    <row r="59" spans="1:14" ht="13.15" x14ac:dyDescent="0.4">
      <c r="D59" s="46" t="s">
        <v>1178</v>
      </c>
      <c r="E59" s="16"/>
      <c r="G59" s="45">
        <f>D57/G57</f>
        <v>1221112976.4039075</v>
      </c>
      <c r="K59" s="46" t="s">
        <v>1182</v>
      </c>
      <c r="N59" s="45">
        <f>10^((N57-K57)/10)</f>
        <v>51440927.000128388</v>
      </c>
    </row>
    <row r="61" spans="1:14" s="7" customFormat="1" ht="13.15" x14ac:dyDescent="0.4">
      <c r="A61" s="7" t="s">
        <v>1180</v>
      </c>
    </row>
    <row r="63" spans="1:14" ht="13.15" x14ac:dyDescent="0.4">
      <c r="C63" s="7" t="s">
        <v>1170</v>
      </c>
      <c r="D63" s="43" t="s">
        <v>1179</v>
      </c>
    </row>
    <row r="64" spans="1:14" ht="13.15" x14ac:dyDescent="0.4">
      <c r="A64" t="s">
        <v>1168</v>
      </c>
      <c r="B64" s="17" t="s">
        <v>141</v>
      </c>
      <c r="C64" s="7" t="s">
        <v>1169</v>
      </c>
      <c r="D64" s="7" t="s">
        <v>1169</v>
      </c>
    </row>
    <row r="65" spans="1:10" x14ac:dyDescent="0.35">
      <c r="A65">
        <v>2</v>
      </c>
      <c r="B65" s="16">
        <f>10^A65</f>
        <v>100</v>
      </c>
      <c r="C65" s="41">
        <f>$D$57*SQRT(1+(B65/$G$59)^2)</f>
        <v>0.66936434251523047</v>
      </c>
      <c r="D65" s="41">
        <f>$K$57-10*LOG10(SQRT(1+(B65/$N$59)^2))</f>
        <v>186.72331722916064</v>
      </c>
      <c r="I65" s="41"/>
      <c r="J65" s="41"/>
    </row>
    <row r="66" spans="1:10" x14ac:dyDescent="0.35">
      <c r="A66">
        <v>2.1</v>
      </c>
      <c r="B66" s="16">
        <f t="shared" ref="B66:B129" si="6">10^A66</f>
        <v>125.89254117941677</v>
      </c>
      <c r="C66" s="41">
        <f t="shared" ref="C66:C129" si="7">$D$57*SQRT(1+(B66/$G$59)^2)</f>
        <v>0.6693643425152318</v>
      </c>
      <c r="D66" s="41">
        <f t="shared" ref="D66:D129" si="8">$K$57-10*LOG10(SQRT(1+(B66/$N$59)^2))</f>
        <v>186.72331722915584</v>
      </c>
    </row>
    <row r="67" spans="1:10" x14ac:dyDescent="0.35">
      <c r="A67">
        <v>2.2000000000000002</v>
      </c>
      <c r="B67" s="16">
        <f t="shared" si="6"/>
        <v>158.48931924611153</v>
      </c>
      <c r="C67" s="41">
        <f t="shared" si="7"/>
        <v>0.66936434251523391</v>
      </c>
      <c r="D67" s="41">
        <f t="shared" si="8"/>
        <v>186.72331722914825</v>
      </c>
    </row>
    <row r="68" spans="1:10" x14ac:dyDescent="0.35">
      <c r="A68">
        <v>2.2999999999999998</v>
      </c>
      <c r="B68" s="16">
        <f t="shared" si="6"/>
        <v>199.52623149688802</v>
      </c>
      <c r="C68" s="41">
        <f t="shared" si="7"/>
        <v>0.66936434251523713</v>
      </c>
      <c r="D68" s="41">
        <f t="shared" si="8"/>
        <v>186.7233172291362</v>
      </c>
    </row>
    <row r="69" spans="1:10" x14ac:dyDescent="0.35">
      <c r="A69">
        <v>2.4</v>
      </c>
      <c r="B69" s="16">
        <f t="shared" si="6"/>
        <v>251.18864315095806</v>
      </c>
      <c r="C69" s="41">
        <f t="shared" si="7"/>
        <v>0.66936434251524257</v>
      </c>
      <c r="D69" s="41">
        <f t="shared" si="8"/>
        <v>186.72331722911707</v>
      </c>
    </row>
    <row r="70" spans="1:10" x14ac:dyDescent="0.35">
      <c r="A70">
        <v>2.5</v>
      </c>
      <c r="B70" s="16">
        <f t="shared" si="6"/>
        <v>316.22776601683825</v>
      </c>
      <c r="C70" s="41">
        <f t="shared" si="7"/>
        <v>0.66936434251525068</v>
      </c>
      <c r="D70" s="41">
        <f t="shared" si="8"/>
        <v>186.7233172290868</v>
      </c>
    </row>
    <row r="71" spans="1:10" x14ac:dyDescent="0.35">
      <c r="A71">
        <v>2.6</v>
      </c>
      <c r="B71" s="16">
        <f t="shared" si="6"/>
        <v>398.10717055349761</v>
      </c>
      <c r="C71" s="41">
        <f t="shared" si="7"/>
        <v>0.66936434251526389</v>
      </c>
      <c r="D71" s="41">
        <f t="shared" si="8"/>
        <v>186.7233172290388</v>
      </c>
    </row>
    <row r="72" spans="1:10" x14ac:dyDescent="0.35">
      <c r="A72">
        <v>2.7</v>
      </c>
      <c r="B72" s="16">
        <f t="shared" si="6"/>
        <v>501.18723362727269</v>
      </c>
      <c r="C72" s="41">
        <f t="shared" si="7"/>
        <v>0.66936434251528476</v>
      </c>
      <c r="D72" s="41">
        <f t="shared" si="8"/>
        <v>186.72331722896274</v>
      </c>
    </row>
    <row r="73" spans="1:10" x14ac:dyDescent="0.35">
      <c r="A73">
        <v>2.8</v>
      </c>
      <c r="B73" s="16">
        <f t="shared" si="6"/>
        <v>630.95734448019323</v>
      </c>
      <c r="C73" s="41">
        <f t="shared" si="7"/>
        <v>0.66936434251531762</v>
      </c>
      <c r="D73" s="41">
        <f t="shared" si="8"/>
        <v>186.72331722884218</v>
      </c>
    </row>
    <row r="74" spans="1:10" x14ac:dyDescent="0.35">
      <c r="A74">
        <v>2.9</v>
      </c>
      <c r="B74" s="16">
        <f t="shared" si="6"/>
        <v>794.32823472428208</v>
      </c>
      <c r="C74" s="41">
        <f t="shared" si="7"/>
        <v>0.66936434251536991</v>
      </c>
      <c r="D74" s="41">
        <f t="shared" si="8"/>
        <v>186.7233172286511</v>
      </c>
    </row>
    <row r="75" spans="1:10" x14ac:dyDescent="0.35">
      <c r="A75">
        <v>3</v>
      </c>
      <c r="B75" s="16">
        <f t="shared" si="6"/>
        <v>1000</v>
      </c>
      <c r="C75" s="41">
        <f t="shared" si="7"/>
        <v>0.66936434251545263</v>
      </c>
      <c r="D75" s="41">
        <f t="shared" si="8"/>
        <v>186.72331722834824</v>
      </c>
    </row>
    <row r="76" spans="1:10" x14ac:dyDescent="0.35">
      <c r="A76">
        <v>3.1</v>
      </c>
      <c r="B76" s="16">
        <f t="shared" si="6"/>
        <v>1258.925411794168</v>
      </c>
      <c r="C76" s="41">
        <f t="shared" si="7"/>
        <v>0.66936434251558408</v>
      </c>
      <c r="D76" s="41">
        <f t="shared" si="8"/>
        <v>186.72331722786828</v>
      </c>
    </row>
    <row r="77" spans="1:10" x14ac:dyDescent="0.35">
      <c r="A77">
        <v>3.2</v>
      </c>
      <c r="B77" s="16">
        <f t="shared" si="6"/>
        <v>1584.8931924611156</v>
      </c>
      <c r="C77" s="41">
        <f t="shared" si="7"/>
        <v>0.66936434251579213</v>
      </c>
      <c r="D77" s="41">
        <f t="shared" si="8"/>
        <v>186.72331722710757</v>
      </c>
    </row>
    <row r="78" spans="1:10" x14ac:dyDescent="0.35">
      <c r="A78">
        <v>3.3</v>
      </c>
      <c r="B78" s="16">
        <f t="shared" si="6"/>
        <v>1995.2623149688804</v>
      </c>
      <c r="C78" s="41">
        <f t="shared" si="7"/>
        <v>0.66936434251612176</v>
      </c>
      <c r="D78" s="41">
        <f t="shared" si="8"/>
        <v>186.72331722590195</v>
      </c>
    </row>
    <row r="79" spans="1:10" x14ac:dyDescent="0.35">
      <c r="A79">
        <v>3.4</v>
      </c>
      <c r="B79" s="16">
        <f t="shared" si="6"/>
        <v>2511.8864315095811</v>
      </c>
      <c r="C79" s="41">
        <f t="shared" si="7"/>
        <v>0.66936434251664434</v>
      </c>
      <c r="D79" s="41">
        <f t="shared" si="8"/>
        <v>186.72331722399116</v>
      </c>
    </row>
    <row r="80" spans="1:10" x14ac:dyDescent="0.35">
      <c r="A80">
        <v>3.5</v>
      </c>
      <c r="B80" s="16">
        <f t="shared" si="6"/>
        <v>3162.2776601683804</v>
      </c>
      <c r="C80" s="41">
        <f t="shared" si="7"/>
        <v>0.66936434251747279</v>
      </c>
      <c r="D80" s="41">
        <f t="shared" si="8"/>
        <v>186.72331722096277</v>
      </c>
    </row>
    <row r="81" spans="1:4" x14ac:dyDescent="0.35">
      <c r="A81">
        <v>3.6</v>
      </c>
      <c r="B81" s="16">
        <f t="shared" si="6"/>
        <v>3981.0717055349769</v>
      </c>
      <c r="C81" s="41">
        <f t="shared" si="7"/>
        <v>0.66936434251878552</v>
      </c>
      <c r="D81" s="41">
        <f t="shared" si="8"/>
        <v>186.72331721616305</v>
      </c>
    </row>
    <row r="82" spans="1:4" x14ac:dyDescent="0.35">
      <c r="A82">
        <v>3.7</v>
      </c>
      <c r="B82" s="16">
        <f t="shared" si="6"/>
        <v>5011.8723362727324</v>
      </c>
      <c r="C82" s="41">
        <f t="shared" si="7"/>
        <v>0.66936434252086618</v>
      </c>
      <c r="D82" s="41">
        <f t="shared" si="8"/>
        <v>186.72331720855607</v>
      </c>
    </row>
    <row r="83" spans="1:4" x14ac:dyDescent="0.35">
      <c r="A83">
        <v>3.8</v>
      </c>
      <c r="B83" s="16">
        <f t="shared" si="6"/>
        <v>6309.5734448019384</v>
      </c>
      <c r="C83" s="41">
        <f t="shared" si="7"/>
        <v>0.66936434252416377</v>
      </c>
      <c r="D83" s="41">
        <f t="shared" si="8"/>
        <v>186.72331719649978</v>
      </c>
    </row>
    <row r="84" spans="1:4" x14ac:dyDescent="0.35">
      <c r="A84">
        <v>3.9</v>
      </c>
      <c r="B84" s="16">
        <f t="shared" si="6"/>
        <v>7943.2823472428154</v>
      </c>
      <c r="C84" s="41">
        <f t="shared" si="7"/>
        <v>0.66936434252939014</v>
      </c>
      <c r="D84" s="41">
        <f t="shared" si="8"/>
        <v>186.72331717739186</v>
      </c>
    </row>
    <row r="85" spans="1:4" x14ac:dyDescent="0.35">
      <c r="A85">
        <v>4</v>
      </c>
      <c r="B85" s="16">
        <f t="shared" si="6"/>
        <v>10000</v>
      </c>
      <c r="C85" s="41">
        <f t="shared" si="7"/>
        <v>0.6693643425376733</v>
      </c>
      <c r="D85" s="41">
        <f t="shared" si="8"/>
        <v>186.72331714710788</v>
      </c>
    </row>
    <row r="86" spans="1:4" x14ac:dyDescent="0.35">
      <c r="A86">
        <v>4.0999999999999996</v>
      </c>
      <c r="B86" s="16">
        <f t="shared" si="6"/>
        <v>12589.254117941671</v>
      </c>
      <c r="C86" s="41">
        <f t="shared" si="7"/>
        <v>0.66936434255080135</v>
      </c>
      <c r="D86" s="41">
        <f t="shared" si="8"/>
        <v>186.72331709911097</v>
      </c>
    </row>
    <row r="87" spans="1:4" x14ac:dyDescent="0.35">
      <c r="A87">
        <v>4.2</v>
      </c>
      <c r="B87" s="16">
        <f t="shared" si="6"/>
        <v>15848.931924611146</v>
      </c>
      <c r="C87" s="41">
        <f t="shared" si="7"/>
        <v>0.66936434257160771</v>
      </c>
      <c r="D87" s="41">
        <f t="shared" si="8"/>
        <v>186.72331702304098</v>
      </c>
    </row>
    <row r="88" spans="1:4" x14ac:dyDescent="0.35">
      <c r="A88">
        <v>4.3</v>
      </c>
      <c r="B88" s="16">
        <f t="shared" si="6"/>
        <v>19952.623149688792</v>
      </c>
      <c r="C88" s="41">
        <f t="shared" si="7"/>
        <v>0.66936434260458366</v>
      </c>
      <c r="D88" s="41">
        <f t="shared" si="8"/>
        <v>186.72331690247819</v>
      </c>
    </row>
    <row r="89" spans="1:4" x14ac:dyDescent="0.35">
      <c r="A89">
        <v>4.4000000000000004</v>
      </c>
      <c r="B89" s="16">
        <f t="shared" si="6"/>
        <v>25118.86431509586</v>
      </c>
      <c r="C89" s="41">
        <f t="shared" si="7"/>
        <v>0.66936434265684708</v>
      </c>
      <c r="D89" s="41">
        <f t="shared" si="8"/>
        <v>186.72331671139909</v>
      </c>
    </row>
    <row r="90" spans="1:4" x14ac:dyDescent="0.35">
      <c r="A90">
        <v>4.5</v>
      </c>
      <c r="B90" s="16">
        <f t="shared" si="6"/>
        <v>31622.77660168384</v>
      </c>
      <c r="C90" s="41">
        <f t="shared" si="7"/>
        <v>0.66936434273967893</v>
      </c>
      <c r="D90" s="41">
        <f t="shared" si="8"/>
        <v>186.72331640855913</v>
      </c>
    </row>
    <row r="91" spans="1:4" x14ac:dyDescent="0.35">
      <c r="A91">
        <v>4.5999999999999996</v>
      </c>
      <c r="B91" s="16">
        <f t="shared" si="6"/>
        <v>39810.717055349742</v>
      </c>
      <c r="C91" s="41">
        <f t="shared" si="7"/>
        <v>0.66936434287095847</v>
      </c>
      <c r="D91" s="41">
        <f t="shared" si="8"/>
        <v>186.72331592859024</v>
      </c>
    </row>
    <row r="92" spans="1:4" x14ac:dyDescent="0.35">
      <c r="A92">
        <v>4.7</v>
      </c>
      <c r="B92" s="16">
        <f t="shared" si="6"/>
        <v>50118.723362727294</v>
      </c>
      <c r="C92" s="41">
        <f t="shared" si="7"/>
        <v>0.66936434307902282</v>
      </c>
      <c r="D92" s="41">
        <f t="shared" si="8"/>
        <v>186.723315167891</v>
      </c>
    </row>
    <row r="93" spans="1:4" x14ac:dyDescent="0.35">
      <c r="A93">
        <v>4.8</v>
      </c>
      <c r="B93" s="16">
        <f t="shared" si="6"/>
        <v>63095.734448019342</v>
      </c>
      <c r="C93" s="41">
        <f t="shared" si="7"/>
        <v>0.66936434340878226</v>
      </c>
      <c r="D93" s="41">
        <f t="shared" si="8"/>
        <v>186.72331396226451</v>
      </c>
    </row>
    <row r="94" spans="1:4" x14ac:dyDescent="0.35">
      <c r="A94">
        <v>4.9000000000000004</v>
      </c>
      <c r="B94" s="16">
        <f t="shared" si="6"/>
        <v>79432.823472428237</v>
      </c>
      <c r="C94" s="41">
        <f t="shared" si="7"/>
        <v>0.66936434393141608</v>
      </c>
      <c r="D94" s="41">
        <f t="shared" si="8"/>
        <v>186.72331205147671</v>
      </c>
    </row>
    <row r="95" spans="1:4" x14ac:dyDescent="0.35">
      <c r="A95">
        <v>5</v>
      </c>
      <c r="B95" s="16">
        <f t="shared" si="6"/>
        <v>100000</v>
      </c>
      <c r="C95" s="41">
        <f t="shared" si="7"/>
        <v>0.66936434475973483</v>
      </c>
      <c r="D95" s="41">
        <f t="shared" si="8"/>
        <v>186.72330902308553</v>
      </c>
    </row>
    <row r="96" spans="1:4" x14ac:dyDescent="0.35">
      <c r="A96">
        <v>5.0999999999999996</v>
      </c>
      <c r="B96" s="16">
        <f t="shared" si="6"/>
        <v>125892.54117941685</v>
      </c>
      <c r="C96" s="41">
        <f t="shared" si="7"/>
        <v>0.66936434607253148</v>
      </c>
      <c r="D96" s="41">
        <f t="shared" si="8"/>
        <v>186.72330422341764</v>
      </c>
    </row>
    <row r="97" spans="1:4" x14ac:dyDescent="0.35">
      <c r="A97">
        <v>5.2</v>
      </c>
      <c r="B97" s="16">
        <f t="shared" si="6"/>
        <v>158489.31924611164</v>
      </c>
      <c r="C97" s="41">
        <f t="shared" si="7"/>
        <v>0.66936434815317392</v>
      </c>
      <c r="D97" s="41">
        <f t="shared" si="8"/>
        <v>186.72329661647839</v>
      </c>
    </row>
    <row r="98" spans="1:4" x14ac:dyDescent="0.35">
      <c r="A98">
        <v>5.3</v>
      </c>
      <c r="B98" s="16">
        <f t="shared" si="6"/>
        <v>199526.23149688813</v>
      </c>
      <c r="C98" s="41">
        <f t="shared" si="7"/>
        <v>0.66936435145076989</v>
      </c>
      <c r="D98" s="41">
        <f t="shared" si="8"/>
        <v>186.72328456034674</v>
      </c>
    </row>
    <row r="99" spans="1:4" x14ac:dyDescent="0.35">
      <c r="A99">
        <v>5.4</v>
      </c>
      <c r="B99" s="16">
        <f t="shared" si="6"/>
        <v>251188.64315095844</v>
      </c>
      <c r="C99" s="41">
        <f t="shared" si="7"/>
        <v>0.66936435667710725</v>
      </c>
      <c r="D99" s="41">
        <f t="shared" si="8"/>
        <v>186.72326545280288</v>
      </c>
    </row>
    <row r="100" spans="1:4" x14ac:dyDescent="0.35">
      <c r="A100">
        <v>5.5</v>
      </c>
      <c r="B100" s="16">
        <f t="shared" si="6"/>
        <v>316227.7660168382</v>
      </c>
      <c r="C100" s="41">
        <f t="shared" si="7"/>
        <v>0.66936436496029372</v>
      </c>
      <c r="D100" s="41">
        <f t="shared" si="8"/>
        <v>186.72323516973108</v>
      </c>
    </row>
    <row r="101" spans="1:4" x14ac:dyDescent="0.35">
      <c r="A101">
        <v>5.6</v>
      </c>
      <c r="B101" s="16">
        <f t="shared" si="6"/>
        <v>398107.17055349716</v>
      </c>
      <c r="C101" s="41">
        <f t="shared" si="7"/>
        <v>0.66936437808825955</v>
      </c>
      <c r="D101" s="41">
        <f t="shared" si="8"/>
        <v>186.7231871751618</v>
      </c>
    </row>
    <row r="102" spans="1:4" x14ac:dyDescent="0.35">
      <c r="A102">
        <v>5.7</v>
      </c>
      <c r="B102" s="16">
        <f t="shared" si="6"/>
        <v>501187.23362727347</v>
      </c>
      <c r="C102" s="41">
        <f t="shared" si="7"/>
        <v>0.66936439889468247</v>
      </c>
      <c r="D102" s="41">
        <f t="shared" si="8"/>
        <v>186.72311111106853</v>
      </c>
    </row>
    <row r="103" spans="1:4" x14ac:dyDescent="0.35">
      <c r="A103">
        <v>5.8</v>
      </c>
      <c r="B103" s="16">
        <f t="shared" si="6"/>
        <v>630957.34448019415</v>
      </c>
      <c r="C103" s="41">
        <f t="shared" si="7"/>
        <v>0.66936443187063899</v>
      </c>
      <c r="D103" s="41">
        <f t="shared" si="8"/>
        <v>186.72299056306247</v>
      </c>
    </row>
    <row r="104" spans="1:4" x14ac:dyDescent="0.35">
      <c r="A104">
        <v>5.9</v>
      </c>
      <c r="B104" s="16">
        <f t="shared" si="6"/>
        <v>794328.23472428333</v>
      </c>
      <c r="C104" s="41">
        <f t="shared" si="7"/>
        <v>0.66936448413400507</v>
      </c>
      <c r="D104" s="41">
        <f t="shared" si="8"/>
        <v>186.72279952105538</v>
      </c>
    </row>
    <row r="105" spans="1:4" x14ac:dyDescent="0.35">
      <c r="A105">
        <v>6</v>
      </c>
      <c r="B105" s="16">
        <f t="shared" si="6"/>
        <v>1000000</v>
      </c>
      <c r="C105" s="41">
        <f t="shared" si="7"/>
        <v>0.66936456696584967</v>
      </c>
      <c r="D105" s="41">
        <f t="shared" si="8"/>
        <v>186.72249677430298</v>
      </c>
    </row>
    <row r="106" spans="1:4" x14ac:dyDescent="0.35">
      <c r="A106">
        <v>6.1</v>
      </c>
      <c r="B106" s="16">
        <f t="shared" si="6"/>
        <v>1258925.4117941677</v>
      </c>
      <c r="C106" s="41">
        <f t="shared" si="7"/>
        <v>0.66936469824545541</v>
      </c>
      <c r="D106" s="41">
        <f t="shared" si="8"/>
        <v>186.72201703947971</v>
      </c>
    </row>
    <row r="107" spans="1:4" x14ac:dyDescent="0.35">
      <c r="A107">
        <v>6.2</v>
      </c>
      <c r="B107" s="16">
        <f t="shared" si="6"/>
        <v>1584893.1924611153</v>
      </c>
      <c r="C107" s="41">
        <f t="shared" si="7"/>
        <v>0.66936490630955592</v>
      </c>
      <c r="D107" s="41">
        <f t="shared" si="8"/>
        <v>186.72125692805795</v>
      </c>
    </row>
    <row r="108" spans="1:4" x14ac:dyDescent="0.35">
      <c r="A108">
        <v>6.3</v>
      </c>
      <c r="B108" s="16">
        <f t="shared" si="6"/>
        <v>1995262.31496888</v>
      </c>
      <c r="C108" s="41">
        <f t="shared" si="7"/>
        <v>0.66936523606880016</v>
      </c>
      <c r="D108" s="41">
        <f t="shared" si="8"/>
        <v>186.72005277739552</v>
      </c>
    </row>
    <row r="109" spans="1:4" x14ac:dyDescent="0.35">
      <c r="A109">
        <v>6.4</v>
      </c>
      <c r="B109" s="16">
        <f t="shared" si="6"/>
        <v>2511886.431509587</v>
      </c>
      <c r="C109" s="41">
        <f t="shared" si="7"/>
        <v>0.66936575870164849</v>
      </c>
      <c r="D109" s="41">
        <f t="shared" si="8"/>
        <v>186.7181456939463</v>
      </c>
    </row>
    <row r="110" spans="1:4" x14ac:dyDescent="0.35">
      <c r="A110">
        <v>6.5</v>
      </c>
      <c r="B110" s="16">
        <f t="shared" si="6"/>
        <v>3162277.6601683851</v>
      </c>
      <c r="C110" s="41">
        <f t="shared" si="7"/>
        <v>0.66936658701805607</v>
      </c>
      <c r="D110" s="41">
        <f t="shared" si="8"/>
        <v>186.71512659700582</v>
      </c>
    </row>
    <row r="111" spans="1:4" x14ac:dyDescent="0.35">
      <c r="A111">
        <v>6.6</v>
      </c>
      <c r="B111" s="16">
        <f t="shared" si="6"/>
        <v>3981071.705534976</v>
      </c>
      <c r="C111" s="41">
        <f t="shared" si="7"/>
        <v>0.66936789980899214</v>
      </c>
      <c r="D111" s="41">
        <f t="shared" si="8"/>
        <v>186.71035023253307</v>
      </c>
    </row>
    <row r="112" spans="1:4" x14ac:dyDescent="0.35">
      <c r="A112">
        <v>6.7</v>
      </c>
      <c r="B112" s="16">
        <f t="shared" si="6"/>
        <v>5011872.3362727314</v>
      </c>
      <c r="C112" s="41">
        <f t="shared" si="7"/>
        <v>0.66936998043713603</v>
      </c>
      <c r="D112" s="41">
        <f t="shared" si="8"/>
        <v>186.70280165996456</v>
      </c>
    </row>
    <row r="113" spans="1:4" x14ac:dyDescent="0.35">
      <c r="A113">
        <v>6.8</v>
      </c>
      <c r="B113" s="16">
        <f t="shared" si="6"/>
        <v>6309573.4448019378</v>
      </c>
      <c r="C113" s="41">
        <f t="shared" si="7"/>
        <v>0.66937327799726976</v>
      </c>
      <c r="D113" s="41">
        <f t="shared" si="8"/>
        <v>186.69089147152812</v>
      </c>
    </row>
    <row r="114" spans="1:4" x14ac:dyDescent="0.35">
      <c r="A114">
        <v>6.9</v>
      </c>
      <c r="B114" s="16">
        <f t="shared" si="6"/>
        <v>7943282.3472428275</v>
      </c>
      <c r="C114" s="41">
        <f t="shared" si="7"/>
        <v>0.66937850424460188</v>
      </c>
      <c r="D114" s="41">
        <f t="shared" si="8"/>
        <v>186.67214789548916</v>
      </c>
    </row>
    <row r="115" spans="1:4" x14ac:dyDescent="0.35">
      <c r="A115">
        <v>7</v>
      </c>
      <c r="B115" s="16">
        <f t="shared" si="6"/>
        <v>10000000</v>
      </c>
      <c r="C115" s="41">
        <f t="shared" si="7"/>
        <v>0.66938678720483791</v>
      </c>
      <c r="D115" s="41">
        <f t="shared" si="8"/>
        <v>186.64276881341758</v>
      </c>
    </row>
    <row r="116" spans="1:4" x14ac:dyDescent="0.35">
      <c r="A116">
        <v>7.1</v>
      </c>
      <c r="B116" s="16">
        <f t="shared" si="6"/>
        <v>12589254.117941668</v>
      </c>
      <c r="C116" s="41">
        <f t="shared" si="7"/>
        <v>0.66939991460218817</v>
      </c>
      <c r="D116" s="41">
        <f t="shared" si="8"/>
        <v>186.597005312634</v>
      </c>
    </row>
    <row r="117" spans="1:4" x14ac:dyDescent="0.35">
      <c r="A117">
        <v>7.2</v>
      </c>
      <c r="B117" s="16">
        <f t="shared" si="6"/>
        <v>15848931.924611172</v>
      </c>
      <c r="C117" s="41">
        <f t="shared" si="7"/>
        <v>0.66942071959756777</v>
      </c>
      <c r="D117" s="41">
        <f t="shared" si="8"/>
        <v>186.5263945797206</v>
      </c>
    </row>
    <row r="118" spans="1:4" x14ac:dyDescent="0.35">
      <c r="A118">
        <v>7.3</v>
      </c>
      <c r="B118" s="16">
        <f t="shared" si="6"/>
        <v>19952623.149688821</v>
      </c>
      <c r="C118" s="41">
        <f t="shared" si="7"/>
        <v>0.66945369196868887</v>
      </c>
      <c r="D118" s="41">
        <f t="shared" si="8"/>
        <v>186.41898487177534</v>
      </c>
    </row>
    <row r="119" spans="1:4" x14ac:dyDescent="0.35">
      <c r="A119">
        <v>7.4</v>
      </c>
      <c r="B119" s="16">
        <f t="shared" si="6"/>
        <v>25118864.315095898</v>
      </c>
      <c r="C119" s="41">
        <f t="shared" si="7"/>
        <v>0.66950594632894034</v>
      </c>
      <c r="D119" s="41">
        <f t="shared" si="8"/>
        <v>186.2589391850359</v>
      </c>
    </row>
    <row r="120" spans="1:4" x14ac:dyDescent="0.35">
      <c r="A120">
        <v>7.5000000000000098</v>
      </c>
      <c r="B120" s="16">
        <f t="shared" si="6"/>
        <v>31622776.601684563</v>
      </c>
      <c r="C120" s="41">
        <f t="shared" si="7"/>
        <v>0.66958875555564401</v>
      </c>
      <c r="D120" s="41">
        <f t="shared" si="8"/>
        <v>186.02722113760086</v>
      </c>
    </row>
    <row r="121" spans="1:4" x14ac:dyDescent="0.35">
      <c r="A121">
        <v>7.6</v>
      </c>
      <c r="B121" s="16">
        <f t="shared" si="6"/>
        <v>39810717.055349804</v>
      </c>
      <c r="C121" s="41">
        <f t="shared" si="7"/>
        <v>0.66971997836153485</v>
      </c>
      <c r="D121" s="41">
        <f t="shared" si="8"/>
        <v>185.70415806149248</v>
      </c>
    </row>
    <row r="122" spans="1:4" x14ac:dyDescent="0.35">
      <c r="A122">
        <v>7.7</v>
      </c>
      <c r="B122" s="16">
        <f t="shared" si="6"/>
        <v>50118723.362727284</v>
      </c>
      <c r="C122" s="41">
        <f t="shared" si="7"/>
        <v>0.6699278998427064</v>
      </c>
      <c r="D122" s="41">
        <f t="shared" si="8"/>
        <v>185.27397507912801</v>
      </c>
    </row>
    <row r="123" spans="1:4" x14ac:dyDescent="0.35">
      <c r="A123">
        <v>7.8000000000000096</v>
      </c>
      <c r="B123" s="16">
        <f t="shared" si="6"/>
        <v>63095734.448020898</v>
      </c>
      <c r="C123" s="41">
        <f t="shared" si="7"/>
        <v>0.67025730106242654</v>
      </c>
      <c r="D123" s="41">
        <f t="shared" si="8"/>
        <v>184.72974137782057</v>
      </c>
    </row>
    <row r="124" spans="1:4" x14ac:dyDescent="0.35">
      <c r="A124">
        <v>7.9000000000000101</v>
      </c>
      <c r="B124" s="16">
        <f t="shared" si="6"/>
        <v>79432823.47243005</v>
      </c>
      <c r="C124" s="41">
        <f t="shared" si="7"/>
        <v>0.67077903546585771</v>
      </c>
      <c r="D124" s="41">
        <f t="shared" si="8"/>
        <v>184.07589712216003</v>
      </c>
    </row>
    <row r="125" spans="1:4" x14ac:dyDescent="0.35">
      <c r="A125">
        <v>8.0000000000000107</v>
      </c>
      <c r="B125" s="16">
        <f t="shared" si="6"/>
        <v>100000000.00000267</v>
      </c>
      <c r="C125" s="41">
        <f t="shared" si="7"/>
        <v>0.67160509854226524</v>
      </c>
      <c r="D125" s="41">
        <f t="shared" si="8"/>
        <v>183.32661019031414</v>
      </c>
    </row>
    <row r="126" spans="1:4" x14ac:dyDescent="0.35">
      <c r="A126">
        <v>8.1</v>
      </c>
      <c r="B126" s="16">
        <f t="shared" si="6"/>
        <v>125892541.17941682</v>
      </c>
      <c r="C126" s="41">
        <f t="shared" si="7"/>
        <v>0.67291224308088871</v>
      </c>
      <c r="D126" s="41">
        <f t="shared" si="8"/>
        <v>182.5011215676285</v>
      </c>
    </row>
    <row r="127" spans="1:4" x14ac:dyDescent="0.35">
      <c r="A127">
        <v>8.2000000000000099</v>
      </c>
      <c r="B127" s="16">
        <f t="shared" si="6"/>
        <v>158489319.24611527</v>
      </c>
      <c r="C127" s="41">
        <f t="shared" si="7"/>
        <v>0.67497874233119159</v>
      </c>
      <c r="D127" s="41">
        <f t="shared" si="8"/>
        <v>181.61891409954006</v>
      </c>
    </row>
    <row r="128" spans="1:4" x14ac:dyDescent="0.35">
      <c r="A128">
        <v>8.3000000000000096</v>
      </c>
      <c r="B128" s="16">
        <f t="shared" si="6"/>
        <v>199526231.49689269</v>
      </c>
      <c r="C128" s="41">
        <f t="shared" si="7"/>
        <v>0.67824102574032485</v>
      </c>
      <c r="D128" s="41">
        <f t="shared" si="8"/>
        <v>180.69666440213354</v>
      </c>
    </row>
    <row r="129" spans="1:4" x14ac:dyDescent="0.35">
      <c r="A129">
        <v>8.4000000000000092</v>
      </c>
      <c r="B129" s="16">
        <f t="shared" si="6"/>
        <v>251188643.15096372</v>
      </c>
      <c r="C129" s="41">
        <f t="shared" si="7"/>
        <v>0.68337949700548561</v>
      </c>
      <c r="D129" s="41">
        <f t="shared" si="8"/>
        <v>179.74719372176611</v>
      </c>
    </row>
    <row r="130" spans="1:4" x14ac:dyDescent="0.35">
      <c r="A130">
        <v>8.5000000000000107</v>
      </c>
      <c r="B130" s="16">
        <f t="shared" ref="B130:B145" si="9">10^A130</f>
        <v>316227766.01684594</v>
      </c>
      <c r="C130" s="41">
        <f t="shared" ref="C130:C145" si="10">$D$57*SQRT(1+(B130/$G$59)^2)</f>
        <v>0.69144520867677128</v>
      </c>
      <c r="D130" s="41">
        <f t="shared" ref="D130:D145" si="11">$K$57-10*LOG10(SQRT(1+(B130/$N$59)^2))</f>
        <v>178.77969136693295</v>
      </c>
    </row>
    <row r="131" spans="1:4" x14ac:dyDescent="0.35">
      <c r="A131">
        <v>8.6000000000000103</v>
      </c>
      <c r="B131" s="16">
        <f t="shared" si="9"/>
        <v>398107170.55350697</v>
      </c>
      <c r="C131" s="41">
        <f t="shared" si="10"/>
        <v>0.70403924720425837</v>
      </c>
      <c r="D131" s="41">
        <f t="shared" si="11"/>
        <v>177.80044909552015</v>
      </c>
    </row>
    <row r="132" spans="1:4" x14ac:dyDescent="0.35">
      <c r="A132">
        <v>8.7000000000000099</v>
      </c>
      <c r="B132" s="16">
        <f t="shared" si="9"/>
        <v>501187233.62728405</v>
      </c>
      <c r="C132" s="41">
        <f t="shared" si="10"/>
        <v>0.72355056403293472</v>
      </c>
      <c r="D132" s="41">
        <f t="shared" si="11"/>
        <v>176.81364917648375</v>
      </c>
    </row>
    <row r="133" spans="1:4" x14ac:dyDescent="0.35">
      <c r="A133">
        <v>8.8000000000000096</v>
      </c>
      <c r="B133" s="16">
        <f t="shared" si="9"/>
        <v>630957344.48020744</v>
      </c>
      <c r="C133" s="41">
        <f t="shared" si="10"/>
        <v>0.75343963440695472</v>
      </c>
      <c r="D133" s="41">
        <f t="shared" si="11"/>
        <v>175.82201934148625</v>
      </c>
    </row>
    <row r="134" spans="1:4" x14ac:dyDescent="0.35">
      <c r="A134">
        <v>8.9000000000000092</v>
      </c>
      <c r="B134" s="16">
        <f t="shared" si="9"/>
        <v>794328234.7242986</v>
      </c>
      <c r="C134" s="41">
        <f t="shared" si="10"/>
        <v>0.79852223638237518</v>
      </c>
      <c r="D134" s="41">
        <f t="shared" si="11"/>
        <v>174.82731720766029</v>
      </c>
    </row>
    <row r="135" spans="1:4" x14ac:dyDescent="0.35">
      <c r="A135">
        <v>9.0000000000000107</v>
      </c>
      <c r="B135" s="16">
        <f t="shared" si="9"/>
        <v>1000000000.0000277</v>
      </c>
      <c r="C135" s="41">
        <f t="shared" si="10"/>
        <v>0.86517464060329852</v>
      </c>
      <c r="D135" s="41">
        <f t="shared" si="11"/>
        <v>173.83066659808168</v>
      </c>
    </row>
    <row r="136" spans="1:4" x14ac:dyDescent="0.35">
      <c r="A136">
        <v>9.1000000000000103</v>
      </c>
      <c r="B136" s="16">
        <f t="shared" si="9"/>
        <v>1258925411.7942009</v>
      </c>
      <c r="C136" s="41">
        <f t="shared" si="10"/>
        <v>0.96139222420497905</v>
      </c>
      <c r="D136" s="41">
        <f t="shared" si="11"/>
        <v>172.83278258187616</v>
      </c>
    </row>
    <row r="137" spans="1:4" x14ac:dyDescent="0.35">
      <c r="A137">
        <v>9.2000000000000099</v>
      </c>
      <c r="B137" s="16">
        <f t="shared" si="9"/>
        <v>1584893192.4611545</v>
      </c>
      <c r="C137" s="41">
        <f t="shared" si="10"/>
        <v>1.096729948458685</v>
      </c>
      <c r="D137" s="41">
        <f t="shared" si="11"/>
        <v>171.83411873909296</v>
      </c>
    </row>
    <row r="138" spans="1:4" x14ac:dyDescent="0.35">
      <c r="A138">
        <v>9.3000000000000096</v>
      </c>
      <c r="B138" s="16">
        <f t="shared" si="9"/>
        <v>1995262314.9689293</v>
      </c>
      <c r="C138" s="41">
        <f t="shared" si="10"/>
        <v>1.2822929539209311</v>
      </c>
      <c r="D138" s="41">
        <f t="shared" si="11"/>
        <v>170.83496222053083</v>
      </c>
    </row>
    <row r="139" spans="1:4" x14ac:dyDescent="0.35">
      <c r="A139">
        <v>9.4000000000000092</v>
      </c>
      <c r="B139" s="16">
        <f t="shared" si="9"/>
        <v>2511886431.5096402</v>
      </c>
      <c r="C139" s="41">
        <f t="shared" si="10"/>
        <v>1.5309931458675816</v>
      </c>
      <c r="D139" s="41">
        <f t="shared" si="11"/>
        <v>169.83549458996967</v>
      </c>
    </row>
    <row r="140" spans="1:4" x14ac:dyDescent="0.35">
      <c r="A140">
        <v>9.5000000000000107</v>
      </c>
      <c r="B140" s="16">
        <f t="shared" si="9"/>
        <v>3162277660.1684632</v>
      </c>
      <c r="C140" s="41">
        <f t="shared" si="10"/>
        <v>1.8581802873114504</v>
      </c>
      <c r="D140" s="41">
        <f t="shared" si="11"/>
        <v>168.83583055954543</v>
      </c>
    </row>
    <row r="141" spans="1:4" x14ac:dyDescent="0.35">
      <c r="A141">
        <v>9.6000000000000103</v>
      </c>
      <c r="B141" s="16">
        <f t="shared" si="9"/>
        <v>3981071705.5350742</v>
      </c>
      <c r="C141" s="41">
        <f t="shared" si="10"/>
        <v>2.2826108911376815</v>
      </c>
      <c r="D141" s="41">
        <f t="shared" si="11"/>
        <v>167.83604256876586</v>
      </c>
    </row>
    <row r="142" spans="1:4" x14ac:dyDescent="0.35">
      <c r="A142">
        <v>9.7000000000000099</v>
      </c>
      <c r="B142" s="16">
        <f t="shared" si="9"/>
        <v>5011872336.2728462</v>
      </c>
      <c r="C142" s="41">
        <f t="shared" si="10"/>
        <v>2.8276718676650385</v>
      </c>
      <c r="D142" s="41">
        <f t="shared" si="11"/>
        <v>166.83617634819183</v>
      </c>
    </row>
    <row r="143" spans="1:4" x14ac:dyDescent="0.35">
      <c r="A143">
        <v>9.8000000000000096</v>
      </c>
      <c r="B143" s="16">
        <f t="shared" si="9"/>
        <v>6309573444.8020811</v>
      </c>
      <c r="C143" s="41">
        <f t="shared" si="10"/>
        <v>3.5228276411818742</v>
      </c>
      <c r="D143" s="41">
        <f t="shared" si="11"/>
        <v>165.83626076154408</v>
      </c>
    </row>
    <row r="144" spans="1:4" x14ac:dyDescent="0.35">
      <c r="A144">
        <v>9.9000000000000092</v>
      </c>
      <c r="B144" s="16">
        <f t="shared" si="9"/>
        <v>7943282347.2429953</v>
      </c>
      <c r="C144" s="41">
        <f t="shared" si="10"/>
        <v>4.4053334175357817</v>
      </c>
      <c r="D144" s="41">
        <f t="shared" si="11"/>
        <v>164.83631402445712</v>
      </c>
    </row>
    <row r="145" spans="1:4" x14ac:dyDescent="0.35">
      <c r="A145">
        <v>10</v>
      </c>
      <c r="B145" s="16">
        <f t="shared" si="9"/>
        <v>10000000000</v>
      </c>
      <c r="C145" s="41">
        <f t="shared" si="10"/>
        <v>5.5223094982307419</v>
      </c>
      <c r="D145" s="41">
        <f t="shared" si="11"/>
        <v>163.83634763175561</v>
      </c>
    </row>
    <row r="146" spans="1:4" x14ac:dyDescent="0.35">
      <c r="A146">
        <v>10.1</v>
      </c>
      <c r="B146" s="16">
        <f t="shared" ref="B146:B165" si="12">10^A146</f>
        <v>12589254117.94171</v>
      </c>
      <c r="C146" s="41">
        <f t="shared" ref="C146:C165" si="13">$D$57*SQRT(1+(B146/$G$59)^2)</f>
        <v>6.9333027624735859</v>
      </c>
      <c r="D146" s="41">
        <f t="shared" ref="D146:D165" si="14">$K$57-10*LOG10(SQRT(1+(B146/$N$59)^2))</f>
        <v>162.83636883679497</v>
      </c>
    </row>
    <row r="147" spans="1:4" x14ac:dyDescent="0.35">
      <c r="A147">
        <v>10.199999999999999</v>
      </c>
      <c r="B147" s="16">
        <f t="shared" si="12"/>
        <v>15848931924.611168</v>
      </c>
      <c r="C147" s="41">
        <f t="shared" si="13"/>
        <v>8.7134863461511127</v>
      </c>
      <c r="D147" s="41">
        <f t="shared" si="14"/>
        <v>161.83638221637688</v>
      </c>
    </row>
    <row r="148" spans="1:4" x14ac:dyDescent="0.35">
      <c r="A148">
        <v>10.3</v>
      </c>
      <c r="B148" s="16">
        <f t="shared" si="12"/>
        <v>19952623149.688889</v>
      </c>
      <c r="C148" s="41">
        <f t="shared" si="13"/>
        <v>10.95767805182596</v>
      </c>
      <c r="D148" s="41">
        <f t="shared" si="14"/>
        <v>160.83639065836473</v>
      </c>
    </row>
    <row r="149" spans="1:4" x14ac:dyDescent="0.35">
      <c r="A149">
        <v>10.4</v>
      </c>
      <c r="B149" s="16">
        <f t="shared" si="12"/>
        <v>25118864315.095894</v>
      </c>
      <c r="C149" s="41">
        <f t="shared" si="13"/>
        <v>13.785397621733301</v>
      </c>
      <c r="D149" s="41">
        <f t="shared" si="14"/>
        <v>159.83639598491587</v>
      </c>
    </row>
    <row r="150" spans="1:4" x14ac:dyDescent="0.35">
      <c r="A150">
        <v>10.5</v>
      </c>
      <c r="B150" s="16">
        <f t="shared" si="12"/>
        <v>31622776601.68388</v>
      </c>
      <c r="C150" s="41">
        <f t="shared" si="13"/>
        <v>17.347235639583001</v>
      </c>
      <c r="D150" s="41">
        <f t="shared" si="14"/>
        <v>158.83639934574916</v>
      </c>
    </row>
    <row r="151" spans="1:4" x14ac:dyDescent="0.35">
      <c r="A151">
        <v>10.6</v>
      </c>
      <c r="B151" s="16">
        <f t="shared" si="12"/>
        <v>39810717055.349792</v>
      </c>
      <c r="C151" s="41">
        <f t="shared" si="13"/>
        <v>21.832875082177335</v>
      </c>
      <c r="D151" s="41">
        <f t="shared" si="14"/>
        <v>157.83640146629429</v>
      </c>
    </row>
    <row r="152" spans="1:4" x14ac:dyDescent="0.35">
      <c r="A152">
        <v>10.7</v>
      </c>
      <c r="B152" s="16">
        <f t="shared" si="12"/>
        <v>50118723362.727272</v>
      </c>
      <c r="C152" s="41">
        <f t="shared" si="13"/>
        <v>27.481193668367812</v>
      </c>
      <c r="D152" s="41">
        <f t="shared" si="14"/>
        <v>156.83640280426889</v>
      </c>
    </row>
    <row r="153" spans="1:4" x14ac:dyDescent="0.35">
      <c r="A153">
        <v>10.8</v>
      </c>
      <c r="B153" s="16">
        <f t="shared" si="12"/>
        <v>63095734448.019539</v>
      </c>
      <c r="C153" s="41">
        <f t="shared" si="13"/>
        <v>34.592985492255551</v>
      </c>
      <c r="D153" s="41">
        <f t="shared" si="14"/>
        <v>155.83640364847417</v>
      </c>
    </row>
    <row r="154" spans="1:4" x14ac:dyDescent="0.35">
      <c r="A154">
        <v>10.9</v>
      </c>
      <c r="B154" s="16">
        <f t="shared" si="12"/>
        <v>79432823472.428345</v>
      </c>
      <c r="C154" s="41">
        <f t="shared" si="13"/>
        <v>43.546979668923292</v>
      </c>
      <c r="D154" s="41">
        <f t="shared" si="14"/>
        <v>154.83640418113188</v>
      </c>
    </row>
    <row r="155" spans="1:4" x14ac:dyDescent="0.35">
      <c r="A155">
        <v>11</v>
      </c>
      <c r="B155" s="16">
        <f t="shared" si="12"/>
        <v>100000000000</v>
      </c>
      <c r="C155" s="41">
        <f t="shared" si="13"/>
        <v>54.820009173155853</v>
      </c>
      <c r="D155" s="41">
        <f t="shared" si="14"/>
        <v>153.83640451721627</v>
      </c>
    </row>
    <row r="156" spans="1:4" x14ac:dyDescent="0.35">
      <c r="A156">
        <v>11.1</v>
      </c>
      <c r="B156" s="16">
        <f t="shared" si="12"/>
        <v>125892541179.41679</v>
      </c>
      <c r="C156" s="41">
        <f t="shared" si="13"/>
        <v>69.012404000529571</v>
      </c>
      <c r="D156" s="41">
        <f t="shared" si="14"/>
        <v>152.83640472927118</v>
      </c>
    </row>
    <row r="157" spans="1:4" x14ac:dyDescent="0.35">
      <c r="A157">
        <v>11.2</v>
      </c>
      <c r="B157" s="16">
        <f t="shared" si="12"/>
        <v>158489319246.1113</v>
      </c>
      <c r="C157" s="41">
        <f t="shared" si="13"/>
        <v>86.879960962100441</v>
      </c>
      <c r="D157" s="41">
        <f t="shared" si="14"/>
        <v>151.83640486306882</v>
      </c>
    </row>
    <row r="158" spans="1:4" x14ac:dyDescent="0.35">
      <c r="A158">
        <v>11.3</v>
      </c>
      <c r="B158" s="16">
        <f t="shared" si="12"/>
        <v>199526231496.8891</v>
      </c>
      <c r="C158" s="41">
        <f t="shared" si="13"/>
        <v>109.37419263732559</v>
      </c>
      <c r="D158" s="41">
        <f t="shared" si="14"/>
        <v>150.83640494748937</v>
      </c>
    </row>
    <row r="159" spans="1:4" x14ac:dyDescent="0.35">
      <c r="A159">
        <v>11.4</v>
      </c>
      <c r="B159" s="16">
        <f t="shared" si="12"/>
        <v>251188643150.9592</v>
      </c>
      <c r="C159" s="41">
        <f t="shared" si="13"/>
        <v>137.69299889699911</v>
      </c>
      <c r="D159" s="41">
        <f t="shared" si="14"/>
        <v>149.83640500075518</v>
      </c>
    </row>
    <row r="160" spans="1:4" x14ac:dyDescent="0.35">
      <c r="A160">
        <v>11.5</v>
      </c>
      <c r="B160" s="16">
        <f t="shared" si="12"/>
        <v>316227766016.83917</v>
      </c>
      <c r="C160" s="41">
        <f t="shared" si="13"/>
        <v>173.3444594437384</v>
      </c>
      <c r="D160" s="41">
        <f t="shared" si="14"/>
        <v>148.83640503436362</v>
      </c>
    </row>
    <row r="161" spans="1:4" x14ac:dyDescent="0.35">
      <c r="A161">
        <v>11.6</v>
      </c>
      <c r="B161" s="16">
        <f t="shared" si="12"/>
        <v>398107170553.49841</v>
      </c>
      <c r="C161" s="41">
        <f t="shared" si="13"/>
        <v>218.22714455749096</v>
      </c>
      <c r="D161" s="41">
        <f t="shared" si="14"/>
        <v>147.83640505556914</v>
      </c>
    </row>
    <row r="162" spans="1:4" x14ac:dyDescent="0.35">
      <c r="A162">
        <v>11.7</v>
      </c>
      <c r="B162" s="16">
        <f t="shared" si="12"/>
        <v>501187233627.27325</v>
      </c>
      <c r="C162" s="41">
        <f t="shared" si="13"/>
        <v>274.73122088716826</v>
      </c>
      <c r="D162" s="41">
        <f t="shared" si="14"/>
        <v>146.83640506894892</v>
      </c>
    </row>
    <row r="163" spans="1:4" x14ac:dyDescent="0.35">
      <c r="A163">
        <v>11.8</v>
      </c>
      <c r="B163" s="16">
        <f t="shared" si="12"/>
        <v>630957344480.19604</v>
      </c>
      <c r="C163" s="41">
        <f t="shared" si="13"/>
        <v>345.8657365410175</v>
      </c>
      <c r="D163" s="41">
        <f t="shared" si="14"/>
        <v>145.83640507739096</v>
      </c>
    </row>
    <row r="164" spans="1:4" x14ac:dyDescent="0.35">
      <c r="A164">
        <v>11.9</v>
      </c>
      <c r="B164" s="16">
        <f t="shared" si="12"/>
        <v>794328234724.2843</v>
      </c>
      <c r="C164" s="41">
        <f t="shared" si="13"/>
        <v>435.41886387119507</v>
      </c>
      <c r="D164" s="41">
        <f t="shared" si="14"/>
        <v>144.83640508271753</v>
      </c>
    </row>
    <row r="165" spans="1:4" x14ac:dyDescent="0.35">
      <c r="A165">
        <v>12</v>
      </c>
      <c r="B165" s="16">
        <f t="shared" si="12"/>
        <v>1000000000000</v>
      </c>
      <c r="C165" s="41">
        <f t="shared" si="13"/>
        <v>548.15963346529736</v>
      </c>
      <c r="D165" s="41">
        <f t="shared" si="14"/>
        <v>143.8364050860784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4</vt:i4>
      </vt:variant>
    </vt:vector>
  </HeadingPairs>
  <TitlesOfParts>
    <vt:vector size="8" baseType="lpstr">
      <vt:lpstr>Readme</vt:lpstr>
      <vt:lpstr>ISSCC</vt:lpstr>
      <vt:lpstr>VLSI</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Boris Murmann</cp:lastModifiedBy>
  <cp:lastPrinted>2005-02-25T22:03:21Z</cp:lastPrinted>
  <dcterms:created xsi:type="dcterms:W3CDTF">1996-10-14T23:33:28Z</dcterms:created>
  <dcterms:modified xsi:type="dcterms:W3CDTF">2025-06-09T06:14:45Z</dcterms:modified>
</cp:coreProperties>
</file>