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bmurm\Documents\GitHub\ADC-survey\xls\"/>
    </mc:Choice>
  </mc:AlternateContent>
  <xr:revisionPtr revIDLastSave="0" documentId="8_{9CCB2494-82BD-4B90-895E-9C88A6C3258E}" xr6:coauthVersionLast="47" xr6:coauthVersionMax="47" xr10:uidLastSave="{00000000-0000-0000-0000-000000000000}"/>
  <bookViews>
    <workbookView xWindow="18780" yWindow="480" windowWidth="23210" windowHeight="19720"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76" i="32" l="1"/>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B427" i="1"/>
  <c r="AB428" i="1"/>
  <c r="AB426" i="1"/>
  <c r="AB425" i="1"/>
  <c r="AD413" i="1"/>
  <c r="AE413" i="1"/>
  <c r="X413" i="1"/>
  <c r="AF413" i="1"/>
  <c r="AG413" i="1"/>
  <c r="AH413" i="1"/>
  <c r="AI413" i="1"/>
  <c r="AJ413"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AB424" i="1"/>
  <c r="J424" i="1"/>
  <c r="AB423" i="1"/>
  <c r="X414" i="1"/>
  <c r="X415" i="1"/>
  <c r="X416" i="1"/>
  <c r="X417" i="1"/>
  <c r="X418" i="1"/>
  <c r="X419" i="1"/>
  <c r="X420" i="1"/>
  <c r="X421" i="1"/>
  <c r="X422" i="1"/>
  <c r="X423" i="1"/>
  <c r="AB422" i="1"/>
  <c r="AD412" i="1"/>
  <c r="AE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AB412" i="1"/>
  <c r="X412"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<sst xmlns="http://schemas.openxmlformats.org/spreadsheetml/2006/main" count="6219" uniqueCount="3196">
  <si>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</si>
  <si>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</si>
  <si>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</si>
  <si>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</si>
  <si>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</si>
  <si>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</si>
  <si>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</si>
  <si>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</si>
  <si>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</si>
  <si>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</si>
  <si>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</si>
  <si>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</si>
  <si>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</si>
  <si>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</si>
  <si>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</si>
  <si>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</si>
  <si>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</si>
  <si>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</si>
  <si>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</si>
  <si>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</si>
  <si>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</si>
  <si>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</si>
  <si>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</si>
  <si>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</si>
  <si>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</si>
  <si>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</si>
  <si>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</si>
  <si>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</si>
  <si>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</si>
  <si>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</si>
  <si>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</si>
  <si>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</si>
  <si>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</si>
  <si>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</si>
  <si>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</si>
  <si>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</si>
  <si>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</si>
  <si>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</si>
  <si>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</si>
  <si>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</si>
  <si>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</si>
  <si>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</si>
  <si>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</si>
  <si>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</si>
  <si>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</si>
  <si>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</si>
  <si>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</si>
  <si>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</si>
  <si>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</si>
  <si>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</si>
  <si>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</si>
  <si>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</si>
  <si>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</si>
  <si>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</si>
  <si>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</si>
  <si>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</si>
  <si>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</si>
  <si>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</si>
  <si>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</si>
  <si>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</si>
  <si>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</si>
  <si>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</si>
  <si>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</si>
  <si>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</si>
  <si>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</si>
  <si>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</si>
  <si>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</si>
  <si>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</si>
  <si>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</si>
  <si>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</si>
  <si>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</si>
  <si>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</si>
  <si>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</si>
  <si>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</si>
  <si>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</si>
  <si>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</si>
  <si>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</si>
  <si>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</si>
  <si>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</si>
  <si>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</si>
  <si>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</si>
  <si>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</si>
  <si>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</si>
  <si>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</si>
  <si>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</si>
  <si>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</si>
  <si>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</si>
  <si>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</si>
  <si>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</si>
  <si>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</si>
  <si>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</si>
  <si>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</si>
  <si>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</si>
  <si>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</si>
  <si>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</si>
  <si>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</si>
  <si>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</si>
  <si>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</si>
  <si>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</si>
  <si>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Cyclic</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</si>
  <si>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</si>
  <si>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</si>
  <si>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</si>
  <si>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</si>
  <si>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</si>
  <si>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</si>
  <si>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</si>
  <si>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</si>
  <si>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</si>
  <si>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</si>
  <si>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</si>
  <si>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</si>
  <si>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</si>
  <si>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</si>
  <si>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</si>
  <si>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</si>
  <si>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</si>
  <si>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</si>
  <si>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</si>
  <si>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</si>
  <si>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</si>
  <si>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</si>
  <si>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</si>
  <si>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</si>
  <si>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</si>
  <si>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</si>
  <si>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</si>
  <si>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</si>
  <si>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</si>
  <si>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</si>
  <si>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</si>
  <si>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</si>
  <si>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</si>
  <si>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</si>
  <si>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</si>
  <si>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</si>
  <si>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</si>
  <si>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</si>
  <si>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</si>
  <si>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</si>
  <si>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</si>
  <si>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</si>
  <si>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</si>
  <si>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</si>
  <si>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</si>
  <si>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</si>
  <si>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</si>
  <si>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</si>
  <si>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</si>
  <si>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</si>
  <si>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</si>
  <si>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</si>
  <si>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</si>
  <si>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</si>
  <si>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</si>
  <si>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</si>
  <si>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</si>
  <si>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</si>
  <si>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</si>
  <si>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</si>
  <si>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</si>
  <si>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</si>
  <si>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</si>
  <si>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</si>
  <si>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</si>
  <si>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</si>
  <si>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</si>
  <si>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</si>
  <si>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</si>
  <si>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</si>
  <si>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</si>
  <si>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</si>
  <si>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</si>
  <si>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</si>
  <si>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</si>
  <si>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</si>
  <si>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</si>
  <si>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</si>
  <si>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</si>
  <si>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</si>
  <si>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</si>
  <si>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</si>
  <si>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</si>
  <si>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</si>
  <si>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</si>
  <si>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</si>
  <si>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</si>
  <si>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</si>
  <si>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</si>
  <si>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</si>
  <si>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</si>
  <si>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</si>
  <si>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</si>
  <si>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</si>
  <si>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</si>
  <si>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</si>
  <si>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</si>
  <si>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</si>
  <si>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</si>
  <si>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</si>
  <si>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</si>
  <si>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</si>
  <si>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</si>
  <si>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</si>
  <si>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</si>
  <si>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</si>
  <si>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</si>
  <si>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</si>
  <si>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</si>
  <si>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</si>
  <si>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</si>
  <si>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</si>
  <si>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</si>
  <si>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</si>
  <si>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</si>
  <si>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</si>
  <si>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</si>
  <si>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</si>
  <si>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</si>
  <si>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</si>
  <si>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</si>
  <si>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</si>
  <si>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</si>
  <si>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</si>
  <si>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</si>
  <si>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</si>
  <si>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</si>
  <si>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</si>
  <si>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</si>
  <si>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</si>
  <si>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</si>
  <si>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</si>
  <si>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</si>
  <si>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</si>
  <si>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</si>
  <si>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</si>
  <si>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</si>
  <si>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</si>
  <si>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</si>
  <si>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</si>
  <si>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</si>
  <si>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</si>
  <si>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</si>
  <si>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</si>
  <si>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</si>
  <si>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</si>
  <si>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</si>
  <si>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</si>
  <si>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</si>
  <si>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</si>
  <si>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</si>
  <si>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</si>
  <si>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</si>
  <si>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</si>
  <si>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</si>
  <si>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</si>
  <si>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</si>
  <si>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</si>
  <si>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</si>
  <si>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</si>
  <si>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</si>
  <si>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</si>
  <si>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</si>
  <si>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</si>
  <si>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</si>
  <si>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</si>
  <si>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</si>
  <si>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</si>
  <si>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</si>
  <si>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</si>
  <si>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</si>
  <si>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</si>
  <si>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</si>
  <si>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</si>
  <si>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</si>
  <si>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</si>
  <si>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</si>
  <si>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</si>
  <si>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</si>
  <si>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</si>
  <si>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</si>
  <si>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</si>
  <si>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</si>
  <si>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</si>
  <si>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</si>
  <si>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</si>
  <si>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</si>
  <si>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</si>
  <si>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</si>
  <si>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</si>
  <si>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</si>
  <si>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</si>
  <si>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</si>
  <si>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</si>
  <si>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</si>
  <si>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</si>
  <si>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</si>
  <si>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</si>
  <si>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</si>
  <si>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</si>
  <si>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</si>
  <si>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</si>
  <si>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</si>
  <si>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</si>
  <si>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</si>
  <si>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</si>
  <si>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</si>
  <si>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</si>
  <si>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</si>
  <si>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</si>
  <si>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</si>
  <si>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</si>
  <si>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</si>
  <si>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</si>
  <si>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</si>
  <si>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</si>
  <si>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</si>
  <si>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</si>
  <si>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</si>
  <si>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</si>
  <si>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</si>
  <si>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</si>
  <si>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</si>
  <si>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</si>
  <si>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</si>
  <si>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</si>
  <si>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</si>
  <si>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</si>
  <si>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</si>
  <si>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</si>
  <si>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</si>
  <si>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</si>
  <si>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</si>
  <si>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</si>
  <si>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</si>
  <si>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</si>
  <si>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</si>
  <si>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</si>
  <si>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</si>
  <si>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</si>
  <si>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</si>
  <si>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</si>
  <si>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</si>
  <si>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</si>
  <si>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</si>
  <si>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</si>
  <si>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</si>
  <si>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</si>
  <si>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</si>
  <si>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</si>
  <si>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</si>
  <si>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</si>
  <si>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</si>
  <si>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</si>
  <si>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</si>
  <si>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</si>
  <si>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</si>
  <si>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</si>
  <si>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</si>
  <si>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</si>
  <si>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</si>
  <si>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</si>
  <si>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</si>
  <si>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</si>
  <si>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</si>
  <si>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</si>
  <si>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</si>
  <si>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</si>
  <si>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</si>
  <si>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</si>
  <si>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</si>
  <si>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</si>
  <si>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</si>
  <si>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</si>
  <si>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</si>
  <si>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</si>
  <si>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</si>
  <si>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</si>
  <si>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</si>
  <si>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</si>
  <si>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</si>
  <si>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</si>
  <si>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</si>
  <si>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</si>
  <si>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</si>
  <si>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</si>
  <si>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</si>
  <si>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</si>
  <si>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</si>
  <si>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</si>
  <si>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</si>
  <si>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</si>
  <si>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</si>
  <si>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</si>
  <si>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</si>
  <si>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</si>
  <si>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</si>
  <si>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</si>
  <si>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</si>
  <si>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</si>
  <si>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</si>
  <si>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</si>
  <si>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</si>
  <si>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</si>
  <si>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</si>
  <si>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</si>
  <si>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</si>
  <si>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</si>
  <si>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</si>
  <si>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</si>
  <si>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</si>
  <si>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</si>
  <si>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</si>
  <si>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</si>
  <si>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</si>
  <si>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</si>
  <si>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</si>
  <si>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</si>
  <si>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</si>
  <si>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</si>
  <si>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</si>
  <si>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</si>
  <si>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</si>
  <si>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</si>
  <si>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</si>
  <si>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</si>
  <si>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</si>
  <si>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</si>
  <si>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</si>
  <si>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</si>
  <si>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</si>
  <si>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</si>
  <si>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</si>
  <si>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</si>
  <si>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</si>
  <si>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</si>
  <si>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</si>
  <si>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</si>
  <si>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</si>
  <si>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</si>
  <si>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</si>
  <si>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</si>
  <si>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</si>
  <si>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</si>
  <si>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</si>
  <si>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</si>
  <si>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</si>
  <si>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</si>
  <si>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</si>
  <si>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</si>
  <si>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</si>
  <si>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</si>
  <si>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</si>
  <si>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</si>
  <si>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</si>
  <si>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</si>
  <si>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</si>
  <si>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</si>
  <si>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</si>
  <si>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</si>
  <si>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</si>
  <si>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</si>
  <si>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</si>
  <si>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</si>
  <si>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</si>
  <si>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</si>
  <si>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</si>
  <si>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</si>
  <si>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</si>
  <si>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</si>
  <si>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</si>
  <si>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</si>
  <si>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</si>
  <si>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</si>
  <si>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</si>
  <si>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</si>
  <si>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</si>
  <si>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</si>
  <si>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</si>
  <si>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</si>
  <si>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</si>
  <si>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</si>
  <si>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</si>
  <si>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</si>
  <si>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</si>
  <si>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</si>
  <si>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</si>
  <si>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</si>
  <si>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</si>
  <si>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</si>
  <si>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</si>
  <si>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</si>
  <si>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</si>
  <si>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</si>
  <si>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</si>
  <si>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</si>
  <si>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</si>
  <si>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</si>
  <si>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</si>
  <si>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</si>
  <si>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</si>
  <si>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</si>
  <si>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</si>
  <si>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</si>
  <si>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</si>
  <si>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</si>
  <si>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</si>
  <si>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</si>
  <si>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</si>
  <si>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</si>
  <si>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</si>
  <si>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</si>
  <si>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</si>
  <si>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</si>
  <si>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</si>
  <si>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</si>
  <si>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</si>
  <si>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</si>
  <si>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</si>
  <si>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</si>
  <si>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</si>
  <si>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</si>
  <si>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</si>
  <si>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</si>
  <si>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</si>
  <si>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</si>
  <si>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</si>
  <si>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</si>
  <si>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</si>
  <si>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</si>
  <si>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</si>
  <si>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</si>
  <si>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</si>
  <si>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</si>
  <si>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</si>
  <si>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</si>
  <si>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</si>
  <si>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</si>
  <si>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</si>
  <si>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</si>
  <si>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</si>
  <si>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</si>
  <si>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</si>
  <si>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</si>
  <si>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</si>
  <si>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</si>
  <si>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</si>
  <si>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</si>
  <si>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</si>
  <si>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</si>
  <si>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</si>
  <si>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</si>
  <si>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</si>
  <si>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</si>
  <si>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</si>
  <si>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</si>
  <si>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</si>
  <si>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</si>
  <si>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</si>
  <si>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</si>
  <si>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</si>
  <si>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</si>
  <si>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</si>
  <si>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</si>
  <si>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</si>
  <si>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</si>
  <si>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</si>
  <si>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</si>
  <si>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</si>
  <si>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</si>
  <si>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</si>
  <si>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</si>
  <si>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</si>
  <si>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</si>
  <si>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</si>
  <si>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</si>
  <si>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</si>
  <si>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</si>
  <si>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</si>
  <si>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</si>
  <si>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</si>
  <si>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</si>
  <si>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</si>
  <si>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</si>
  <si>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</si>
  <si>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</si>
  <si>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</si>
  <si>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</si>
  <si>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</si>
  <si>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</si>
  <si>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</si>
  <si>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</si>
  <si>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</si>
  <si>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</si>
  <si>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</si>
  <si>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</si>
  <si>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</si>
  <si>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</si>
  <si>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</si>
  <si>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</si>
  <si>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</si>
  <si>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</si>
  <si>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</si>
  <si>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</si>
  <si>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</si>
  <si>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</si>
  <si>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</si>
  <si>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</si>
  <si>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</si>
  <si>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</si>
  <si>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</si>
  <si>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</si>
  <si>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</si>
  <si>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</si>
  <si>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</si>
  <si>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</si>
  <si>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</si>
  <si>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</si>
  <si>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</si>
  <si>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</si>
  <si>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</si>
  <si>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</si>
  <si>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</si>
  <si>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</si>
  <si>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</si>
  <si>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</si>
  <si>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</si>
  <si>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</si>
  <si>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</si>
  <si>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</si>
  <si>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</si>
  <si>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</si>
  <si>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</si>
  <si>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</si>
  <si>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</si>
  <si>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</si>
  <si>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</si>
  <si>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</si>
  <si>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</si>
  <si>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</si>
  <si>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</si>
  <si>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</si>
  <si>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</si>
  <si>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</si>
  <si>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</si>
  <si>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</si>
  <si>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</si>
  <si>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</si>
  <si>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</si>
  <si>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</si>
  <si>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</si>
  <si>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</si>
  <si>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</si>
  <si>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</si>
  <si>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</si>
  <si>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</si>
  <si>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</si>
  <si>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</si>
  <si>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</si>
  <si>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</si>
  <si>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</si>
  <si>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</si>
  <si>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</si>
  <si>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</si>
  <si>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</si>
  <si>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</si>
  <si>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</si>
  <si>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</si>
  <si>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</si>
  <si>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</si>
  <si>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</si>
  <si>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</si>
  <si>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</si>
  <si>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</si>
  <si>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</si>
  <si>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</si>
  <si>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</si>
  <si>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</si>
  <si>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</si>
  <si>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</si>
  <si>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</si>
  <si>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</si>
  <si>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</si>
  <si>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</si>
  <si>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</si>
  <si>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</si>
  <si>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</si>
  <si>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</si>
  <si>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</si>
  <si>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</si>
  <si>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</si>
  <si>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</si>
  <si>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</si>
  <si>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</si>
  <si>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</si>
  <si>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</si>
  <si>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</si>
  <si>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</si>
  <si>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</si>
  <si>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</si>
  <si>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</si>
  <si>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</si>
  <si>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</si>
  <si>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</si>
  <si>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</si>
  <si>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</si>
  <si>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</si>
  <si>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</si>
  <si>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</si>
  <si>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</si>
  <si>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</si>
  <si>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</si>
  <si>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</si>
  <si>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</si>
  <si>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</si>
  <si>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</si>
  <si>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</si>
  <si>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</si>
  <si>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</si>
  <si>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</si>
  <si>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</si>
  <si>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</si>
  <si>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</si>
  <si>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</si>
  <si>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</si>
  <si>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</si>
  <si>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</si>
  <si>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</si>
  <si>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</si>
  <si>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</si>
  <si>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</si>
  <si>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</si>
  <si>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</si>
  <si>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</si>
  <si>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</si>
  <si>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</si>
  <si>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</si>
  <si>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</si>
  <si>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</si>
  <si>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</si>
  <si>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</si>
  <si>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</si>
  <si>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</si>
  <si>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</si>
  <si>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</si>
  <si>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</si>
  <si>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</si>
  <si>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</si>
  <si>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</si>
  <si>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</si>
  <si>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</si>
  <si>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</si>
  <si>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</si>
  <si>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</si>
  <si>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</si>
  <si>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</si>
  <si>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</si>
  <si>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</si>
  <si>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</si>
  <si>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</si>
  <si>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</si>
  <si>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</si>
  <si>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</si>
  <si>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</si>
  <si>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</si>
  <si>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</si>
  <si>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</si>
  <si>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</si>
  <si>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</si>
  <si>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</si>
  <si>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</si>
  <si>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</si>
  <si>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</si>
  <si>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</si>
  <si>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</si>
  <si>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</si>
  <si>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</si>
  <si>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</si>
  <si>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</si>
  <si>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</si>
  <si>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</si>
  <si>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</si>
  <si>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</si>
  <si>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</si>
  <si>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</si>
  <si>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</si>
  <si>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</si>
  <si>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</si>
  <si>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</si>
  <si>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</si>
  <si>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</si>
  <si>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</si>
  <si>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</si>
  <si>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</si>
  <si>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</si>
  <si>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</si>
  <si>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</si>
  <si>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</si>
  <si>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</si>
  <si>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</si>
  <si>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</si>
  <si>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</si>
  <si>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</si>
  <si>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</si>
  <si>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</si>
  <si>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</si>
  <si>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</si>
  <si>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</si>
  <si>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</si>
  <si>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</si>
  <si>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</si>
  <si>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</si>
  <si>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</si>
  <si>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</si>
  <si>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</si>
  <si>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</si>
  <si>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</si>
  <si>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</si>
  <si>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</si>
  <si>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</si>
  <si>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</si>
  <si>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</si>
  <si>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</si>
  <si>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</si>
  <si>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</si>
  <si>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</si>
  <si>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</si>
  <si>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</si>
  <si>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</si>
  <si>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</si>
  <si>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</si>
  <si>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</si>
  <si>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</si>
  <si>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</si>
  <si>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</si>
  <si>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</si>
  <si>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</si>
  <si>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</si>
  <si>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</si>
  <si>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</si>
  <si>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</si>
  <si>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</si>
  <si>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</si>
  <si>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</si>
  <si>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</si>
  <si>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</si>
  <si>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</si>
  <si>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</si>
  <si>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</si>
  <si>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</si>
  <si>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</si>
  <si>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</si>
  <si>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</si>
  <si>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</si>
  <si>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</si>
  <si>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</si>
  <si>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</si>
  <si>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</si>
  <si>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</si>
  <si>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</si>
  <si>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</si>
  <si>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</si>
  <si>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</si>
  <si>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</si>
  <si>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</si>
  <si>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</si>
  <si>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</si>
  <si>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</si>
  <si>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</si>
  <si>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</si>
  <si>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</si>
  <si>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</si>
  <si>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</si>
  <si>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</si>
  <si>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</si>
  <si>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</si>
  <si>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</si>
  <si>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</si>
  <si>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</si>
  <si>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</si>
  <si>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</si>
  <si>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</si>
  <si>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</si>
  <si>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</si>
  <si>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</si>
  <si>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</si>
  <si>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</si>
  <si>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</si>
  <si>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</si>
  <si>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</si>
  <si>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</si>
  <si>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</si>
  <si>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</si>
  <si>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</si>
  <si>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</si>
  <si>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</si>
  <si>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</si>
  <si>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</si>
  <si>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</si>
  <si>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</si>
  <si>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</si>
  <si>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</si>
  <si>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</si>
  <si>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</si>
  <si>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</si>
  <si>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</si>
  <si>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</si>
  <si>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</si>
  <si>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</si>
  <si>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</si>
  <si>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</si>
  <si>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</si>
  <si>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</si>
  <si>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</si>
  <si>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</si>
  <si>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</si>
  <si>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</si>
  <si>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</si>
  <si>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</si>
  <si>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</si>
  <si>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</si>
  <si>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</si>
  <si>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</si>
  <si>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</si>
  <si>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</si>
  <si>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</si>
  <si>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</si>
  <si>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</si>
  <si>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</si>
  <si>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</si>
  <si>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</si>
  <si>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</si>
  <si>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</si>
  <si>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</si>
  <si>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</si>
  <si>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</si>
  <si>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</si>
  <si>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</si>
  <si>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</si>
  <si>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</si>
  <si>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</si>
  <si>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</si>
  <si>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</si>
  <si>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</si>
  <si>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</si>
  <si>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</si>
  <si>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</si>
  <si>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</si>
  <si>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</si>
  <si>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</si>
  <si>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</si>
  <si>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</si>
  <si>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</si>
  <si>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</si>
  <si>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</si>
  <si>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</si>
  <si>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</si>
  <si>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</si>
  <si>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</si>
  <si>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</si>
  <si>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</si>
  <si>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</si>
  <si>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</si>
  <si>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</si>
  <si>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</si>
  <si>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</si>
  <si>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</si>
  <si>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</si>
  <si>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</si>
  <si>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</si>
  <si>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</si>
  <si>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</si>
  <si>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</si>
  <si>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</si>
  <si>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</si>
  <si>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</si>
  <si>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</si>
  <si>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</si>
  <si>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</si>
  <si>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</si>
  <si>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</si>
  <si>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</si>
  <si>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</si>
  <si>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</si>
  <si>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</si>
  <si>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</si>
  <si>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</si>
  <si>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</si>
  <si>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</si>
  <si>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</si>
  <si>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</si>
  <si>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</si>
  <si>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</si>
  <si>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</si>
  <si>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</si>
  <si>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</si>
  <si>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</si>
  <si>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</si>
  <si>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</si>
  <si>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</si>
  <si>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</si>
  <si>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</si>
  <si>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</si>
  <si>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</si>
  <si>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</si>
  <si>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</si>
  <si>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</si>
  <si>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</si>
  <si>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</si>
  <si>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</si>
  <si>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</si>
  <si>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</si>
  <si>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</si>
  <si>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</si>
  <si>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</si>
  <si>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</si>
  <si>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</si>
  <si>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</si>
  <si>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</si>
  <si>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</si>
  <si>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</si>
  <si>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</si>
  <si>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</si>
  <si>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</si>
  <si>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</si>
  <si>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</si>
  <si>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</si>
  <si>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</si>
  <si>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</si>
  <si>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</si>
  <si>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</si>
  <si>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</si>
  <si>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</si>
  <si>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</si>
  <si>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</si>
  <si>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</si>
  <si>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</si>
  <si>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</si>
  <si>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</si>
  <si>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</si>
  <si>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</si>
  <si>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</si>
  <si>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</si>
  <si>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</si>
  <si>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</si>
  <si>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</si>
  <si>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</si>
  <si>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</si>
  <si>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</si>
  <si>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</si>
  <si>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</si>
  <si>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</si>
  <si>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</si>
  <si>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</si>
  <si>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</si>
  <si>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</si>
  <si>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</si>
  <si>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</si>
  <si>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</si>
  <si>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</si>
  <si>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</si>
  <si>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</si>
  <si>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</si>
  <si>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</si>
  <si>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</si>
  <si>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</si>
  <si>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</si>
  <si>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</si>
  <si>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</si>
  <si>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</si>
  <si>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</si>
  <si>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</si>
  <si>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</si>
  <si>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</si>
  <si>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</si>
  <si>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</si>
  <si>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</si>
  <si>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</si>
  <si>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</si>
  <si>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</si>
  <si>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</si>
  <si>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</si>
  <si>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</si>
  <si>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</si>
  <si>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</si>
  <si>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</si>
  <si>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</si>
  <si>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</si>
  <si>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</si>
  <si>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</si>
  <si>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</si>
  <si>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</si>
  <si>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</si>
  <si>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</si>
  <si>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</si>
  <si>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</si>
  <si>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</si>
  <si>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</si>
  <si>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</si>
  <si>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</si>
  <si>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</si>
  <si>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</si>
  <si>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</si>
  <si>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</si>
  <si>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</si>
  <si>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</si>
  <si>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</si>
  <si>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</si>
  <si>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</si>
  <si>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</si>
  <si>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</si>
  <si>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</si>
  <si>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</si>
  <si>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</si>
  <si>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</si>
  <si>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</si>
  <si>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</si>
  <si>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</si>
  <si>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</si>
  <si>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</si>
  <si>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</si>
  <si>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</si>
  <si>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</si>
  <si>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</si>
  <si>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</si>
  <si>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</si>
  <si>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</si>
  <si>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</si>
  <si>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</si>
  <si>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</si>
  <si>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</si>
  <si>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</si>
  <si>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</si>
  <si>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</si>
  <si>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</si>
  <si>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</si>
  <si>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</si>
  <si>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</si>
  <si>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</si>
  <si>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</si>
  <si>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</si>
  <si>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</si>
  <si>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</si>
  <si>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</si>
  <si>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</si>
  <si>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</si>
  <si>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</si>
  <si>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</si>
  <si>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</si>
  <si>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</si>
  <si>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</si>
  <si>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</si>
  <si>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</si>
  <si>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</si>
  <si>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</si>
  <si>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</si>
  <si>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</si>
  <si>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</si>
  <si>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</si>
  <si>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</si>
  <si>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</si>
  <si>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</si>
  <si>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</si>
  <si>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</si>
  <si>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</si>
  <si>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</si>
  <si>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</si>
  <si>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</si>
  <si>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</si>
  <si>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</si>
  <si>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</si>
  <si>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</si>
  <si>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</si>
  <si>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</si>
  <si>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</si>
  <si>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</si>
  <si>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</si>
  <si>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</si>
  <si>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</si>
  <si>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</si>
  <si>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</si>
  <si>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</si>
  <si>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</si>
  <si>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</si>
  <si>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</si>
  <si>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</si>
  <si>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</si>
  <si>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</si>
  <si>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</si>
  <si>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</si>
  <si>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</si>
  <si>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</si>
  <si>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</si>
  <si>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</si>
  <si>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</si>
  <si>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</si>
  <si>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</si>
  <si>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</si>
  <si>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</si>
  <si>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</si>
  <si>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</si>
  <si>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</si>
  <si>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</si>
  <si>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</si>
  <si>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</si>
  <si>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</si>
  <si>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</si>
  <si>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</si>
  <si>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</si>
  <si>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</si>
  <si>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</si>
  <si>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</si>
  <si>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</si>
  <si>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</si>
  <si>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</si>
  <si>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</si>
  <si>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</si>
  <si>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</si>
  <si>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</si>
  <si>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</si>
  <si>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</si>
  <si>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</si>
  <si>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</si>
  <si>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</si>
  <si>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</si>
  <si>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</si>
  <si>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</si>
  <si>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</si>
  <si>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</si>
  <si>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</si>
  <si>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</si>
  <si>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</si>
  <si>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</si>
  <si>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</si>
  <si>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</si>
  <si>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</si>
  <si>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</si>
  <si>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</si>
  <si>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</si>
  <si>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</si>
  <si>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</si>
  <si>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</si>
  <si>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</si>
  <si>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</si>
  <si>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</si>
  <si>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</si>
  <si>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</si>
  <si>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</si>
  <si>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</si>
  <si>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</si>
  <si>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</si>
  <si>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</si>
  <si>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</si>
  <si>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</si>
  <si>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</si>
  <si>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</si>
  <si>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</si>
  <si>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</si>
  <si>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</si>
  <si>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</si>
  <si>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</si>
  <si>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</si>
  <si>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</si>
  <si>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</si>
  <si>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</si>
  <si>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</si>
  <si>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</si>
  <si>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</si>
  <si>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</si>
  <si>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</si>
  <si>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</si>
  <si>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</si>
  <si>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</si>
  <si>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</si>
  <si>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</si>
  <si>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</si>
  <si>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</si>
  <si>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</si>
  <si>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</si>
  <si>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</si>
  <si>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</si>
  <si>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</si>
  <si>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</si>
  <si>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</si>
  <si>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</si>
  <si>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</si>
  <si>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</si>
  <si>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</si>
  <si>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</si>
  <si>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</si>
  <si>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</si>
  <si>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</si>
  <si>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</si>
  <si>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</si>
  <si>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</si>
  <si>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</si>
  <si>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</si>
  <si>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</si>
  <si>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</si>
  <si>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</si>
  <si>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</si>
  <si>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</si>
  <si>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</si>
  <si>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</si>
  <si>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</si>
  <si>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</si>
  <si>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</si>
  <si>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</si>
  <si>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</si>
  <si>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</si>
  <si>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</si>
  <si>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</si>
  <si>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</si>
  <si>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</si>
  <si>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</si>
  <si>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</si>
  <si>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</si>
  <si>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</si>
  <si>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</si>
  <si>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</si>
  <si>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</si>
  <si>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</si>
  <si>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</si>
  <si>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</si>
  <si>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</si>
  <si>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</si>
  <si>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</si>
  <si>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</si>
  <si>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</si>
  <si>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</si>
  <si>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</si>
  <si>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</si>
  <si>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</si>
  <si>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</si>
  <si>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</si>
  <si>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</si>
  <si>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</si>
  <si>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</si>
  <si>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</si>
  <si>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</si>
  <si>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</si>
  <si>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</si>
  <si>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</si>
  <si>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</si>
  <si>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</si>
  <si>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</si>
  <si>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</si>
  <si>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</si>
  <si>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</si>
  <si>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</si>
  <si>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</si>
  <si>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</si>
  <si>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</si>
  <si>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</si>
  <si>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</si>
  <si>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</si>
  <si>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</si>
  <si>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</si>
  <si>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</si>
  <si>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</si>
  <si>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</si>
  <si>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</si>
  <si>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</si>
  <si>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</si>
  <si>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</si>
  <si>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</si>
  <si>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</si>
  <si>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</si>
  <si>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</si>
  <si>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</si>
  <si>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</si>
  <si>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</si>
  <si>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</si>
  <si>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</si>
  <si>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</si>
  <si>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</si>
  <si>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</si>
  <si>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</si>
  <si>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</si>
  <si>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</si>
  <si>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</si>
  <si>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</si>
  <si>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</si>
  <si>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</si>
  <si>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</si>
  <si>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</si>
  <si>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</si>
  <si>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</si>
  <si>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</si>
  <si>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</si>
  <si>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</si>
  <si>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</si>
  <si>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</si>
  <si>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</si>
  <si>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</si>
  <si>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</si>
  <si>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</si>
  <si>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</si>
  <si>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</si>
  <si>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</si>
  <si>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</si>
  <si>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</si>
  <si>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</si>
  <si>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</si>
  <si>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</si>
  <si>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</si>
  <si>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</si>
  <si>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</si>
  <si>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</si>
  <si>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</si>
  <si>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</si>
  <si>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</si>
  <si>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</si>
  <si>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</si>
  <si>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</si>
  <si>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</si>
  <si>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</si>
  <si>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</si>
  <si>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</si>
  <si>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</si>
  <si>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</si>
  <si>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</si>
  <si>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</si>
  <si>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</si>
  <si>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</si>
  <si>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</si>
  <si>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</si>
  <si>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</si>
  <si>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</si>
  <si>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</si>
  <si>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</si>
  <si>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</si>
  <si>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</si>
  <si>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</si>
  <si>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</si>
  <si>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</si>
  <si>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</si>
  <si>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</si>
  <si>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</si>
  <si>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</si>
  <si>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</si>
  <si>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</si>
  <si>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</si>
  <si>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</si>
  <si>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</si>
  <si>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</si>
  <si>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</si>
  <si>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</si>
  <si>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</si>
  <si>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</si>
  <si>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</si>
  <si>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</si>
  <si>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</si>
  <si>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</si>
  <si>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</si>
  <si>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</si>
  <si>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</si>
  <si>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</si>
  <si>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</si>
  <si>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</si>
  <si>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</si>
  <si>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</si>
  <si>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</si>
  <si>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</si>
  <si>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</si>
  <si>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</si>
  <si>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</si>
  <si>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</si>
  <si>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</si>
  <si>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</si>
  <si>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</si>
  <si>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</si>
  <si>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</si>
  <si>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</si>
  <si>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</si>
  <si>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</si>
  <si>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</si>
  <si>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</si>
  <si>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</si>
  <si>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</si>
  <si>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</si>
  <si>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</si>
  <si>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</si>
  <si>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</si>
  <si>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</si>
  <si>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</si>
  <si>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</si>
  <si>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</si>
  <si>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</si>
  <si>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</si>
  <si>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</si>
  <si>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</si>
  <si>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</si>
  <si>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</si>
  <si>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</si>
  <si>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</si>
  <si>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</si>
  <si>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</si>
  <si>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</si>
  <si>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</si>
  <si>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</si>
  <si>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</si>
  <si>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</si>
  <si>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</si>
  <si>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</si>
  <si>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</si>
  <si>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</si>
  <si>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</si>
  <si>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</si>
  <si>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</si>
  <si>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</si>
  <si>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</si>
  <si>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</si>
  <si>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</si>
  <si>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</si>
  <si>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</si>
  <si>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</si>
  <si>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</si>
  <si>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</si>
  <si>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</si>
  <si>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</si>
  <si>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</si>
  <si>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</si>
  <si>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</si>
  <si>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</si>
  <si>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</si>
  <si>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</si>
  <si>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</si>
  <si>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</si>
  <si>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</si>
  <si>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</si>
  <si>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</si>
  <si>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</si>
  <si>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</si>
  <si>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</si>
  <si>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</si>
  <si>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</si>
  <si>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</si>
  <si>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</si>
  <si>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</si>
  <si>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</si>
  <si>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</si>
  <si>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</si>
  <si>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</si>
  <si>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</si>
  <si>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</si>
  <si>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</si>
  <si>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</si>
  <si>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</si>
  <si>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</si>
  <si>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</si>
  <si>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</si>
  <si>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</si>
  <si>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</si>
  <si>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</si>
  <si>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</si>
  <si>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</si>
  <si>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</si>
  <si>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</si>
  <si>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</si>
  <si>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</si>
  <si>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</si>
  <si>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</si>
  <si>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</si>
  <si>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</si>
  <si>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</si>
  <si>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</si>
  <si>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</si>
  <si>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</si>
  <si>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</si>
  <si>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</si>
  <si>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</si>
  <si>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</si>
  <si>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</si>
  <si>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</si>
  <si>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</si>
  <si>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</si>
  <si>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</si>
  <si>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</si>
  <si>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</si>
  <si>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</si>
  <si>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</si>
  <si>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</si>
  <si>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</si>
  <si>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</si>
  <si>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</si>
  <si>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</si>
  <si>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</si>
  <si>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</si>
  <si>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</si>
  <si>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</si>
  <si>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</si>
  <si>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</si>
  <si>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</si>
  <si>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</si>
  <si>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</si>
  <si>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</si>
  <si>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</si>
  <si>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</si>
  <si>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</si>
  <si>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</si>
  <si>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</si>
  <si>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</si>
  <si>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</si>
  <si>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</si>
  <si>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</si>
  <si>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</si>
  <si>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</si>
  <si>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</si>
  <si>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</si>
  <si>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</si>
  <si>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</si>
  <si>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</si>
  <si>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</si>
  <si>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</si>
  <si>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</si>
  <si>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</si>
  <si>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</si>
  <si>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</si>
  <si>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</si>
  <si>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</si>
  <si>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</si>
  <si>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</si>
  <si>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</si>
  <si>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</si>
  <si>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</si>
  <si>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</si>
  <si>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</si>
  <si>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</si>
  <si>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</si>
  <si>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</si>
  <si>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</si>
  <si>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</si>
  <si>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</si>
  <si>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</si>
  <si>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</si>
  <si>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</si>
  <si>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</si>
  <si>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</si>
  <si>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</si>
  <si>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</si>
  <si>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</si>
  <si>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</si>
  <si>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</si>
  <si>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</si>
  <si>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</si>
  <si>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</si>
  <si>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</si>
  <si>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</si>
  <si>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</si>
  <si>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</si>
  <si>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</si>
  <si>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</si>
  <si>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</si>
  <si>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</si>
  <si>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</si>
  <si>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</si>
  <si>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</si>
  <si>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</si>
  <si>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</si>
  <si>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</si>
  <si>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</si>
  <si>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</si>
  <si>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</si>
  <si>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</si>
  <si>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</si>
  <si>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</si>
  <si>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</si>
  <si>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</si>
  <si>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</si>
  <si>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</si>
  <si>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</si>
  <si>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</si>
  <si>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</si>
  <si>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</si>
  <si>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</si>
  <si>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</si>
  <si>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</si>
  <si>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</si>
  <si>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</si>
  <si>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</si>
  <si>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</si>
  <si>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</si>
  <si>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</si>
  <si>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</si>
  <si>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</si>
  <si>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</si>
  <si>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</si>
  <si>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</si>
  <si>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</si>
  <si>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</si>
  <si>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</si>
  <si>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</si>
  <si>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</si>
  <si>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</si>
  <si>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</si>
  <si>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</si>
  <si>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</si>
  <si>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</si>
  <si>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</si>
  <si>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</si>
  <si>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</si>
  <si>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</si>
  <si>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</si>
  <si>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</si>
  <si>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</si>
  <si>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</si>
  <si>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</si>
  <si>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</si>
  <si>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</si>
  <si>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</si>
  <si>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</si>
  <si>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</si>
  <si>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</si>
  <si>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</si>
  <si>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</si>
  <si>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</si>
  <si>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</si>
  <si>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</si>
  <si>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</si>
  <si>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</si>
  <si>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</si>
  <si>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</si>
  <si>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</si>
  <si>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</si>
  <si>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</si>
  <si>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</si>
  <si>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</si>
  <si>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</si>
  <si>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</si>
  <si>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</si>
  <si>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</si>
  <si>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</si>
  <si>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</si>
  <si>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</si>
  <si>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</si>
  <si>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</si>
  <si>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</si>
  <si>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</si>
  <si>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</si>
  <si>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</si>
  <si>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</si>
  <si>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</si>
  <si>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</si>
  <si>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</si>
  <si>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</si>
  <si>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</si>
  <si>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</si>
  <si>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</si>
  <si>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</si>
  <si>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</si>
  <si>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</si>
  <si>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</si>
  <si>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</si>
  <si>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</si>
  <si>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</si>
  <si>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</si>
  <si>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</si>
  <si>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</si>
  <si>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</si>
  <si>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</si>
  <si>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</si>
  <si>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</si>
  <si>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</si>
  <si>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</si>
  <si>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</si>
  <si>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</si>
  <si>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</si>
  <si>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</si>
  <si>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</si>
  <si>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</si>
  <si>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</si>
  <si>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</si>
  <si>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</si>
  <si>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</si>
  <si>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</si>
  <si>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</si>
  <si>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</si>
  <si>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</si>
  <si>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</si>
  <si>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</si>
  <si>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</si>
  <si>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</si>
  <si>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</si>
  <si>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</si>
  <si>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</si>
  <si>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</si>
  <si>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</si>
  <si>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</si>
  <si>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</si>
  <si>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</si>
  <si>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</si>
  <si>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</si>
  <si>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</si>
  <si>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</si>
  <si>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</si>
  <si>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</si>
  <si>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</si>
  <si>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</si>
  <si>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</si>
  <si>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</si>
  <si>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</si>
  <si>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</si>
  <si>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</si>
  <si>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</si>
  <si>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</si>
  <si>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</si>
  <si>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</si>
  <si>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</si>
  <si>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</si>
  <si>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</si>
  <si>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</si>
  <si>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</si>
  <si>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</si>
  <si>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</si>
  <si>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</si>
  <si>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</si>
  <si>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</si>
  <si>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</si>
  <si>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</si>
  <si>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</si>
  <si>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</si>
  <si>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</si>
  <si>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</si>
  <si>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</si>
  <si>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</si>
  <si>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</si>
  <si>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</si>
  <si>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</si>
  <si>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</si>
  <si>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</si>
  <si>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</si>
  <si>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</si>
  <si>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</si>
  <si>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</si>
  <si>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</si>
  <si>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</si>
  <si>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</si>
  <si>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</si>
  <si>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</si>
  <si>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</si>
  <si>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</si>
  <si>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</si>
  <si>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</si>
  <si>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</si>
  <si>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</si>
  <si>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</si>
  <si>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</si>
  <si>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</si>
  <si>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</si>
  <si>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</si>
  <si>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</si>
  <si>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</si>
  <si>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</si>
  <si>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</si>
  <si>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</si>
  <si>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</si>
  <si>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</si>
  <si>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</si>
  <si>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</si>
  <si>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</si>
  <si>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</si>
  <si>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</si>
  <si>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</si>
  <si>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</si>
  <si>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</si>
  <si>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</si>
  <si>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</si>
  <si>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</si>
  <si>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</si>
  <si>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</si>
  <si>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</si>
  <si>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</si>
  <si>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</si>
  <si>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</si>
  <si>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</si>
  <si>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</si>
  <si>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</si>
  <si>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</si>
  <si>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</si>
  <si>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</si>
  <si>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</si>
  <si>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</si>
  <si>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</si>
  <si>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</si>
  <si>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</si>
  <si>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</si>
  <si>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</si>
  <si>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</si>
  <si>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</si>
  <si>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</si>
  <si>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</si>
  <si>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</si>
  <si>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</si>
  <si>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</si>
  <si>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</si>
  <si>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</si>
  <si>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</si>
  <si>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</si>
  <si>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</si>
  <si>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</si>
  <si>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</si>
  <si>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</si>
  <si>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</si>
  <si>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</si>
  <si>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</si>
  <si>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</si>
  <si>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</si>
  <si>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</si>
  <si>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</si>
  <si>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</si>
  <si>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</si>
  <si>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</si>
  <si>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</si>
  <si>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</si>
  <si>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</si>
  <si>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</si>
  <si>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</si>
  <si>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</si>
  <si>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</si>
  <si>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</si>
  <si>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</si>
  <si>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</si>
  <si>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</si>
  <si>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</si>
  <si>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</si>
  <si>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</si>
  <si>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</si>
  <si>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</si>
  <si>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</si>
  <si>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</si>
  <si>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</si>
  <si>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</si>
  <si>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</si>
  <si>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</si>
  <si>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</si>
  <si>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</si>
  <si>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</si>
  <si>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</si>
  <si>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</si>
  <si>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</si>
  <si>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</si>
  <si>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</si>
  <si>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</si>
  <si>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</si>
  <si>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</si>
  <si>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</si>
  <si>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</si>
  <si>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</si>
  <si>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</si>
  <si>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</si>
  <si>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</si>
  <si>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</si>
  <si>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</si>
  <si>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</si>
  <si>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</si>
  <si>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</si>
  <si>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</si>
  <si>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</si>
  <si>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</si>
  <si>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</si>
  <si>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</si>
  <si>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</si>
  <si>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</si>
  <si>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</si>
  <si>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</si>
  <si>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</si>
  <si>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</si>
  <si>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</si>
  <si>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</si>
  <si>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</si>
  <si>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</si>
  <si>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</si>
  <si>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</si>
  <si>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</si>
  <si>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</si>
  <si>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</si>
  <si>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</si>
  <si>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</si>
  <si>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</si>
  <si>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</si>
  <si>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</si>
  <si>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</si>
  <si>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</si>
  <si>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</si>
  <si>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</si>
  <si>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</si>
  <si>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</si>
  <si>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</si>
  <si>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</si>
  <si>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</si>
  <si>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</si>
  <si>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</si>
  <si>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</si>
  <si>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</si>
  <si>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</si>
  <si>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</si>
  <si>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</si>
  <si>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</si>
  <si>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</si>
  <si>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</si>
  <si>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</si>
  <si>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</si>
  <si>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</si>
  <si>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</si>
  <si>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</si>
  <si>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</si>
  <si>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</si>
  <si>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</si>
  <si>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</si>
  <si>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</si>
  <si>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</si>
  <si>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</si>
  <si>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</si>
  <si>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</si>
  <si>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</si>
  <si>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</si>
  <si>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</si>
  <si>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</si>
  <si>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</si>
  <si>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</si>
  <si>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</si>
  <si>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</si>
  <si>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</si>
  <si>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</si>
  <si>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</si>
  <si>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</si>
  <si>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</si>
  <si>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</si>
  <si>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</si>
  <si>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</si>
  <si>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</si>
  <si>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</si>
  <si>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</si>
  <si>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</si>
  <si>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</si>
  <si>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</si>
  <si>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</si>
  <si>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</si>
  <si>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</si>
  <si>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</si>
  <si>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</si>
  <si>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</si>
  <si>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</si>
  <si>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</si>
  <si>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</si>
  <si>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</si>
  <si>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</si>
  <si>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</si>
  <si>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</si>
  <si>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</si>
  <si>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</si>
  <si>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</si>
  <si>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</si>
  <si>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</si>
  <si>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</si>
  <si>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</si>
  <si>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</si>
  <si>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</si>
  <si>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</si>
  <si>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</si>
  <si>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</si>
  <si>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</si>
  <si>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</si>
  <si>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</si>
  <si>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</si>
  <si>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</si>
  <si>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</si>
  <si>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</si>
  <si>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</si>
  <si>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</si>
  <si>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</si>
  <si>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</si>
  <si>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</si>
  <si>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</si>
  <si>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</si>
  <si>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</si>
  <si>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</si>
  <si>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</si>
  <si>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</si>
  <si>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</si>
  <si>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</si>
  <si>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</si>
  <si>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</si>
  <si>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</si>
  <si>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</si>
  <si>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</si>
  <si>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</si>
  <si>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</si>
  <si>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</si>
  <si>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</si>
  <si>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</si>
  <si>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</si>
  <si>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</si>
  <si>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</si>
  <si>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</si>
  <si>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</si>
  <si>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</si>
  <si>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</si>
  <si>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</si>
  <si>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</si>
  <si>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</si>
  <si>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</si>
  <si>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</si>
  <si>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</si>
  <si>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</si>
  <si>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</si>
  <si>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</si>
  <si>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</si>
  <si>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</si>
  <si>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</si>
  <si>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</si>
  <si>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</si>
  <si>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</si>
  <si>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</si>
  <si>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</si>
  <si>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</si>
  <si>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</si>
  <si>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</si>
  <si>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</si>
  <si>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</si>
  <si>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</si>
  <si>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</si>
  <si>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</si>
  <si>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</si>
  <si>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</si>
  <si>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</si>
  <si>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</si>
  <si>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</si>
  <si>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</si>
  <si>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</si>
  <si>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</si>
  <si>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</si>
  <si>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</si>
  <si>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</si>
  <si>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</si>
  <si>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</si>
  <si>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</si>
  <si>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</si>
  <si>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</si>
  <si>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</si>
  <si>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</si>
  <si>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</si>
  <si>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</si>
  <si>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</si>
  <si>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</si>
  <si>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</si>
  <si>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</si>
  <si>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</si>
  <si>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</si>
  <si>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</si>
  <si>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</si>
  <si>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</si>
  <si>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</si>
  <si>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</si>
  <si>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</si>
  <si>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</si>
  <si>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</si>
  <si>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</si>
  <si>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</si>
  <si>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</si>
  <si>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</si>
  <si>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</si>
  <si>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</si>
  <si>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</si>
  <si>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</si>
  <si>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</si>
  <si>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</si>
  <si>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</si>
  <si>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</si>
  <si>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</si>
  <si>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</si>
  <si>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</si>
  <si>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</si>
  <si>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</si>
  <si>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</si>
  <si>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</si>
  <si>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</si>
  <si>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</si>
  <si>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</si>
  <si>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</si>
  <si>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</si>
  <si>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</si>
  <si>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</si>
  <si>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</si>
  <si>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</si>
  <si>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</si>
  <si>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</si>
  <si>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</si>
  <si>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</si>
  <si>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</si>
  <si>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</si>
  <si>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</si>
  <si>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</si>
  <si>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</si>
  <si>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</si>
  <si>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</si>
  <si>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</si>
  <si>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</si>
  <si>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</si>
  <si>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</si>
  <si>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</si>
  <si>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</si>
  <si>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</si>
  <si>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</si>
  <si>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</si>
  <si>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</si>
  <si>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</si>
  <si>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</si>
  <si>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</si>
  <si>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</si>
  <si>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</si>
  <si>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</si>
  <si>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</si>
  <si>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</si>
  <si>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</si>
  <si>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</si>
  <si>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</si>
  <si>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</si>
  <si>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</si>
  <si>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</si>
  <si>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</si>
  <si>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</si>
  <si>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</si>
  <si>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</si>
  <si>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</si>
  <si>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</si>
  <si>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</si>
  <si>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</si>
  <si>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</si>
  <si>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</si>
  <si>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</si>
  <si>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</si>
  <si>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</si>
  <si>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</si>
  <si>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</si>
  <si>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</si>
  <si>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</si>
  <si>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</si>
  <si>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</si>
  <si>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</si>
  <si>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</si>
  <si>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</si>
  <si>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</si>
  <si>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</si>
  <si>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</si>
  <si>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</si>
  <si>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</si>
  <si>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</si>
  <si>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</si>
  <si>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</si>
  <si>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</si>
  <si>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</si>
  <si>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</si>
  <si>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</si>
  <si>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</si>
  <si>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</si>
  <si>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</si>
  <si>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</si>
  <si>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</si>
  <si>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</si>
  <si>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</si>
  <si>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</si>
  <si>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</si>
  <si>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</si>
  <si>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</si>
  <si>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</si>
  <si>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</si>
  <si>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</si>
  <si>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</si>
  <si>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</si>
  <si>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</si>
  <si>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</si>
  <si>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</si>
  <si>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</si>
  <si>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</si>
  <si>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</si>
  <si>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</si>
  <si>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</si>
  <si>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</si>
  <si>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</si>
  <si>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</si>
  <si>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</si>
  <si>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</si>
  <si>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</si>
  <si>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</si>
  <si>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</si>
  <si>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</si>
  <si>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</si>
  <si>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</si>
  <si>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</si>
  <si>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</si>
  <si>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</si>
  <si>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</si>
  <si>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</si>
  <si>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</si>
  <si>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</si>
  <si>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</si>
  <si>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</si>
  <si>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</si>
  <si>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</si>
  <si>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</si>
  <si>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</si>
  <si>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</si>
  <si>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</si>
  <si>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</si>
  <si>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</si>
  <si>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</si>
  <si>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</si>
  <si>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</si>
  <si>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</si>
  <si>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</si>
  <si>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</si>
  <si>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</si>
  <si>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</si>
  <si>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</si>
  <si>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</si>
  <si>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</si>
  <si>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</si>
  <si>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</si>
  <si>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</si>
  <si>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</si>
  <si>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</si>
  <si>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</si>
  <si>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</si>
  <si>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</si>
  <si>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</si>
  <si>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</si>
  <si>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</si>
  <si>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</si>
  <si>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</si>
  <si>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</si>
  <si>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</si>
  <si>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</si>
  <si>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</si>
  <si>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</si>
  <si>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</si>
  <si>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</si>
  <si>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</si>
  <si>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</si>
  <si>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</si>
  <si>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</si>
  <si>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</si>
  <si>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</si>
  <si>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</si>
  <si>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</si>
  <si>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</si>
  <si>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</si>
  <si>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</si>
  <si>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</si>
  <si>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</si>
  <si>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</si>
  <si>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</si>
  <si>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</si>
  <si>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</si>
  <si>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</si>
  <si>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</si>
  <si>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</si>
  <si>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</si>
  <si>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</si>
  <si>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</si>
  <si>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</si>
  <si>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</si>
  <si>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</si>
  <si>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</si>
  <si>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</si>
  <si>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</si>
  <si>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</si>
  <si>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</si>
  <si>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</si>
  <si>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</si>
  <si>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</si>
  <si>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</si>
  <si>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</si>
  <si>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</si>
  <si>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</si>
  <si>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</si>
  <si>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</si>
  <si>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</si>
  <si>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</si>
  <si>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</si>
  <si>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</si>
  <si>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</si>
  <si>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</si>
  <si>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</si>
  <si>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</si>
  <si>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</si>
  <si>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</si>
  <si>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</si>
  <si>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</si>
  <si>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</si>
  <si>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</si>
  <si>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</si>
  <si>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</si>
  <si>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</si>
  <si>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</si>
  <si>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</si>
  <si>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</si>
  <si>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</si>
  <si>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</si>
  <si>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</si>
  <si>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</si>
  <si>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</si>
  <si>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</si>
  <si>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</si>
  <si>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</si>
  <si>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</si>
  <si>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</si>
  <si>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</si>
  <si>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</si>
  <si>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</si>
  <si>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</si>
  <si>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</si>
  <si>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</si>
  <si>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</si>
  <si>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</si>
  <si>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</si>
  <si>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</si>
  <si>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</si>
  <si>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</si>
  <si>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</si>
  <si>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</si>
  <si>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</si>
  <si>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</si>
  <si>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</si>
  <si>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</si>
  <si>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</si>
  <si>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</si>
  <si>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</si>
  <si>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</si>
  <si>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</si>
  <si>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</si>
  <si>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</si>
  <si>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</si>
  <si>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</si>
  <si>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</si>
  <si>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</si>
  <si>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</si>
  <si>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</si>
  <si>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</si>
  <si>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</si>
  <si>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</si>
  <si>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</si>
  <si>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</si>
  <si>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</si>
  <si>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</si>
  <si>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</si>
  <si>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</si>
  <si>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</si>
  <si>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</si>
  <si>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</si>
  <si>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</si>
  <si>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</si>
  <si>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</si>
  <si>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</si>
  <si>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</si>
  <si>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</si>
  <si>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</si>
  <si>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</si>
  <si>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</si>
  <si>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</si>
  <si>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</si>
  <si>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</si>
  <si>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</si>
  <si>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</si>
  <si>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</si>
  <si>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</si>
  <si>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</si>
  <si>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</si>
  <si>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</si>
  <si>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</si>
  <si>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</si>
  <si>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</si>
  <si>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</si>
  <si>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</si>
  <si>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</si>
  <si>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</si>
  <si>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</si>
  <si>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</si>
  <si>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</si>
  <si>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</si>
  <si>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</si>
  <si>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</si>
  <si>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</si>
  <si>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</si>
  <si>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</si>
  <si>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</si>
  <si>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</si>
  <si>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</si>
  <si>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</si>
  <si>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</si>
  <si>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</si>
  <si>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</si>
  <si>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</si>
  <si>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</si>
  <si>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</si>
  <si>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</si>
  <si>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</si>
  <si>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</si>
  <si>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</si>
  <si>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</si>
  <si>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</si>
  <si>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</si>
  <si>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</si>
  <si>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</si>
  <si>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</si>
  <si>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</si>
  <si>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</si>
  <si>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</si>
  <si>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</si>
  <si>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</si>
  <si>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</si>
  <si>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</si>
  <si>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</si>
  <si>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</si>
  <si>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</si>
  <si>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</si>
  <si>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</si>
  <si>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</si>
  <si>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</si>
  <si>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</si>
  <si>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</si>
  <si>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</si>
  <si>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</si>
  <si>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</si>
  <si>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</si>
  <si>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</si>
  <si>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</si>
  <si>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</si>
  <si>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</si>
  <si>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</si>
  <si>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</si>
  <si>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</si>
  <si>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</si>
  <si>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</si>
  <si>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</si>
  <si>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</si>
  <si>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</si>
  <si>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</si>
  <si>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</si>
  <si>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</si>
  <si>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</si>
  <si>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</si>
  <si>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</si>
  <si>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</si>
  <si>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</si>
  <si>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</si>
  <si>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</si>
  <si>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</si>
  <si>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</si>
  <si>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</si>
  <si>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</si>
  <si>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</si>
  <si>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</si>
  <si>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</si>
  <si>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</si>
  <si>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</si>
  <si>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</si>
  <si>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</si>
  <si>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</si>
  <si>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</si>
  <si>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</si>
  <si>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</si>
  <si>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</si>
  <si>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</si>
  <si>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</si>
  <si>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</si>
  <si>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</si>
  <si>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</si>
  <si>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</si>
  <si>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</si>
  <si>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</si>
  <si>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</si>
  <si>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</si>
  <si>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</si>
  <si>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</si>
  <si>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</si>
  <si>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</si>
  <si>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</si>
  <si>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</si>
  <si>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</si>
  <si>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</si>
  <si>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</si>
  <si>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</si>
  <si>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</si>
  <si>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</si>
  <si>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</si>
  <si>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</si>
  <si>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</si>
  <si>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</si>
  <si>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</si>
  <si>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</si>
  <si>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</si>
  <si>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</si>
  <si>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</si>
  <si>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</si>
  <si>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</si>
  <si>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</si>
  <si>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</si>
  <si>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</si>
  <si>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</si>
  <si>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</si>
  <si>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</si>
  <si>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</si>
  <si>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</si>
  <si>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</si>
  <si>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</si>
  <si>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</si>
  <si>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</si>
  <si>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</si>
  <si>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</si>
  <si>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</si>
  <si>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</si>
  <si>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</si>
  <si>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</si>
  <si>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</si>
  <si>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</si>
  <si>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</si>
  <si>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</si>
  <si>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</si>
  <si>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</si>
  <si>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</si>
  <si>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</si>
  <si>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</si>
  <si>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</si>
  <si>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</si>
  <si>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</si>
  <si>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</si>
  <si>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</si>
  <si>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</si>
  <si>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</si>
  <si>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</si>
  <si>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</si>
  <si>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</si>
  <si>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</si>
  <si>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</si>
  <si>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</si>
  <si>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</si>
  <si>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</si>
  <si>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</si>
  <si>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</si>
  <si>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</si>
  <si>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</si>
  <si>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</si>
  <si>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</si>
  <si>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</si>
  <si>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</si>
  <si>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</si>
  <si>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</si>
  <si>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</si>
  <si>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</si>
  <si>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</si>
  <si>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</si>
  <si>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</si>
  <si>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</si>
  <si>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</si>
  <si>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</si>
  <si>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</si>
  <si>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</si>
  <si>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</si>
  <si>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</si>
  <si>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</si>
  <si>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</si>
  <si>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</si>
  <si>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</si>
  <si>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</si>
  <si>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</si>
  <si>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</si>
  <si>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</si>
  <si>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</si>
  <si>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</si>
  <si>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</si>
  <si>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</si>
  <si>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</si>
  <si>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</si>
  <si>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</si>
  <si>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</si>
  <si>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</si>
  <si>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</si>
  <si>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</si>
  <si>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</si>
  <si>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</si>
  <si>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</si>
  <si>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</si>
  <si>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</si>
  <si>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</si>
  <si>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</si>
  <si>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</si>
  <si>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</si>
  <si>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</si>
  <si>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</si>
  <si>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</si>
  <si>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</si>
  <si>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</si>
  <si>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</si>
  <si>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</si>
  <si>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</si>
  <si>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</si>
  <si>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</si>
  <si>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</si>
  <si>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</si>
  <si>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</si>
  <si>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</si>
  <si>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</si>
  <si>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</si>
  <si>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</si>
  <si>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</si>
  <si>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</si>
  <si>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</si>
  <si>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</si>
  <si>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</si>
  <si>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</si>
  <si>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</si>
  <si>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</si>
  <si>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</si>
  <si>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</si>
  <si>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</si>
  <si>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</si>
  <si>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</si>
  <si>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</si>
  <si>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</si>
  <si>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</si>
  <si>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</si>
  <si>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</si>
  <si>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</si>
  <si>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</si>
  <si>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</si>
  <si>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</si>
  <si>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</si>
  <si>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</si>
  <si>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</si>
  <si>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</si>
  <si>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</si>
  <si>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</si>
  <si>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</si>
  <si>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Incremental</t>
  </si>
  <si>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</si>
  <si>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</si>
  <si>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</si>
  <si>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</si>
  <si>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</si>
  <si>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</si>
  <si>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</si>
  <si>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</si>
  <si>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</si>
  <si>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</si>
  <si>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</si>
  <si>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</si>
  <si>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</si>
  <si>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</si>
  <si>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</si>
  <si>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</si>
  <si>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</si>
  <si>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</si>
  <si>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</si>
  <si>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</si>
  <si>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</si>
  <si>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</si>
  <si>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</si>
  <si>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</si>
  <si>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</si>
  <si>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</si>
  <si>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</si>
  <si>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</si>
  <si>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</si>
  <si>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</si>
  <si>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</si>
  <si>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</si>
  <si>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</si>
  <si>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</si>
  <si>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</si>
  <si>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</si>
  <si>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</si>
  <si>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</si>
  <si>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</si>
  <si>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</si>
  <si>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</si>
  <si>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</si>
  <si>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</si>
  <si>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</si>
  <si>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</si>
  <si>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</si>
  <si>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</si>
  <si>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</si>
  <si>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</si>
  <si>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</si>
  <si>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</si>
  <si>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</si>
  <si>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</si>
  <si>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</si>
  <si>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</si>
  <si>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</si>
  <si>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</si>
  <si>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</si>
  <si>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</si>
  <si>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</si>
  <si>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</si>
  <si>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</si>
  <si>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</si>
  <si>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</si>
  <si>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</si>
  <si>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</si>
  <si>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</si>
  <si>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</si>
  <si>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</si>
  <si>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</si>
  <si>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</si>
  <si>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</si>
  <si>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</si>
  <si>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</si>
  <si>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</si>
  <si>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</si>
  <si>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</si>
  <si>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</si>
  <si>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</si>
  <si>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</si>
  <si>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</si>
  <si>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</si>
  <si>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</si>
  <si>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</si>
  <si>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</si>
  <si>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</si>
  <si>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</si>
  <si>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</si>
  <si>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</si>
  <si>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</si>
  <si>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</si>
  <si>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</si>
  <si>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</si>
  <si>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</si>
  <si>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</si>
  <si>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</si>
  <si>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</si>
  <si>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</si>
  <si>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</si>
  <si>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</si>
  <si>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</si>
  <si>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</si>
  <si>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</si>
  <si>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</si>
  <si>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</si>
  <si>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</si>
  <si>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</si>
  <si>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</si>
  <si>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</si>
  <si>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</si>
  <si>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</si>
  <si>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</si>
  <si>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</si>
  <si>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</si>
  <si>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</si>
  <si>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</si>
  <si>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</si>
  <si>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</si>
  <si>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</si>
  <si>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</si>
  <si>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</si>
  <si>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</si>
  <si>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</si>
  <si>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</si>
  <si>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</si>
  <si>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</si>
  <si>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</si>
  <si>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</si>
  <si>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</si>
  <si>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</si>
  <si>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</si>
  <si>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</si>
  <si>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</si>
  <si>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</si>
  <si>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</si>
  <si>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</si>
  <si>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</si>
  <si>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</si>
  <si>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</si>
  <si>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</si>
  <si>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</si>
  <si>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</si>
  <si>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=IF(I340&lt;&gt;"?", HYPERLINK(CONCATENATE("https://doi.org/",I340)), "")</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</si>
  <si>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</si>
  <si>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</si>
  <si>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</si>
  <si>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</si>
  <si>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</si>
  <si>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</si>
  <si>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</si>
  <si>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</si>
  <si>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</si>
  <si>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</si>
  <si>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</si>
  <si>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</si>
  <si>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</si>
  <si>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</si>
  <si>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</si>
  <si>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</si>
  <si>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</si>
  <si>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</si>
  <si>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</si>
  <si>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</si>
  <si>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</si>
  <si>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</si>
  <si>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</si>
  <si>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</si>
  <si>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</si>
  <si>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</si>
  <si>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</si>
  <si>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</si>
  <si>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</si>
  <si>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</si>
  <si>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</si>
  <si>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</si>
  <si>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</si>
  <si>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</si>
  <si>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</si>
  <si>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</si>
  <si>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</si>
  <si>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</si>
  <si>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</si>
  <si>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</si>
  <si>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</si>
  <si>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</si>
  <si>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</si>
  <si>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</si>
  <si>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</si>
  <si>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</si>
  <si>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</si>
  <si>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</si>
  <si>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</si>
  <si>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</si>
  <si>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</si>
  <si>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</si>
  <si>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</si>
  <si>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</si>
  <si>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</si>
  <si>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</si>
  <si>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</si>
  <si>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</si>
  <si>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</si>
  <si>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</si>
  <si>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</si>
  <si>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</si>
  <si>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</si>
  <si>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</si>
  <si>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</si>
  <si>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</si>
  <si>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</si>
  <si>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</si>
  <si>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</si>
  <si>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</si>
  <si>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</si>
  <si>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</si>
  <si>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</si>
  <si>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</si>
  <si>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</si>
  <si>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</si>
  <si>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</si>
  <si>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</si>
  <si>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</si>
  <si>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</si>
  <si>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</si>
  <si>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</si>
  <si>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</si>
  <si>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</si>
  <si>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</si>
  <si>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</si>
  <si>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</si>
  <si>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</si>
  <si>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</si>
  <si>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</si>
  <si>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</si>
  <si>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</si>
  <si>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</si>
  <si>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</si>
  <si>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</si>
  <si>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</si>
  <si>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</si>
  <si>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</si>
  <si>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</si>
  <si>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</si>
  <si>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</si>
  <si>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</si>
  <si>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</si>
  <si>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</si>
  <si>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</si>
  <si>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</si>
  <si>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</si>
  <si>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</si>
  <si>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</si>
  <si>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</si>
  <si>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</si>
  <si>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</si>
  <si>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</si>
  <si>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</si>
  <si>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</si>
  <si>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</si>
  <si>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</si>
  <si>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</si>
  <si>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</si>
  <si>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</si>
  <si>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</si>
  <si>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</si>
  <si>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</si>
  <si>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</si>
  <si>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</si>
  <si>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</si>
  <si>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</si>
  <si>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</si>
  <si>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</si>
  <si>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</si>
  <si>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</si>
  <si>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</si>
  <si>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</si>
  <si>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</si>
  <si>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</si>
  <si>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</si>
  <si>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</si>
  <si>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</si>
  <si>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</si>
  <si>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</si>
  <si>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</si>
  <si>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</si>
  <si>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</si>
  <si>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</si>
  <si>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</si>
  <si>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</si>
  <si>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</si>
  <si>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</si>
  <si>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</si>
  <si>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</si>
  <si>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</si>
  <si>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</si>
  <si>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</si>
  <si>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</si>
  <si>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</si>
  <si>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</si>
  <si>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</si>
  <si>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</si>
  <si>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</si>
  <si>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</si>
  <si>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</si>
  <si>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</si>
  <si>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</si>
  <si>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</si>
  <si>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</si>
  <si>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</si>
  <si>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</si>
  <si>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</si>
  <si>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</si>
  <si>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</si>
  <si>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</si>
  <si>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</si>
  <si>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</si>
  <si>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</si>
  <si>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</si>
  <si>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</si>
  <si>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</si>
  <si>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</si>
  <si>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</si>
  <si>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</si>
  <si>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</si>
  <si>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</si>
  <si>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</si>
  <si>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</si>
  <si>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</si>
  <si>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</si>
  <si>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</si>
  <si>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</si>
  <si>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</si>
  <si>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</si>
  <si>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</si>
  <si>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</si>
  <si>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</si>
  <si>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</si>
  <si>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</si>
  <si>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</si>
  <si>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</si>
  <si>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</si>
  <si>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</si>
  <si>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</si>
  <si>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</si>
  <si>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</si>
  <si>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</si>
  <si>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</si>
  <si>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</si>
  <si>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</si>
  <si>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</si>
  <si>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</si>
  <si>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</si>
  <si>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</si>
  <si>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</si>
  <si>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</si>
  <si>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</si>
  <si>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</si>
  <si>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</si>
  <si>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</si>
  <si>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</si>
  <si>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</si>
  <si>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</si>
  <si>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</si>
  <si>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</si>
  <si>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</si>
  <si>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</si>
  <si>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</si>
  <si>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</si>
  <si>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</si>
  <si>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</si>
  <si>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</si>
  <si>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</si>
  <si>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</si>
  <si>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</si>
  <si>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</si>
  <si>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</si>
  <si>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</si>
  <si>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</si>
  <si>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</si>
  <si>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</si>
  <si>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</si>
  <si>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</si>
  <si>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</si>
  <si>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</si>
  <si>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</si>
  <si>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</si>
  <si>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</si>
  <si>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</si>
  <si>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</si>
  <si>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</si>
  <si>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</si>
  <si>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</si>
  <si>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</si>
  <si>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</si>
  <si>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</si>
  <si>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</si>
  <si>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</si>
  <si>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</si>
  <si>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</si>
  <si>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</si>
  <si>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ADC Performance Survey 1997-2024</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</si>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</sst>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ISSCC!$AD$412:$AD$428</c:f>
              <c:numCache>
                <c:formatCode>0.00E+00</c:formatCode>
                <c:ptCount val="17"/>
                <c:pt idx="0">
                  <c:v>170</c:v>
                </c:pt>
                <c:pt idx="1">
                  <c:v>10.000000000000002</c:v>
                </c:pt>
                <c:pt idx="2">
                  <c:v>5.1999999999999993</c:v>
                </c:pt>
                <c:pt idx="3">
                  <c:v>31.250000000000004</c:v>
                </c:pt>
                <c:pt idx="4">
                  <c:v>7.2000000000000011</c:v>
                </c:pt>
                <c:pt idx="5">
                  <c:v>82750</c:v>
                </c:pt>
                <c:pt idx="6">
                  <c:v>110.00000000000001</c:v>
                </c:pt>
                <c:pt idx="7">
                  <c:v>536.9</c:v>
                </c:pt>
                <c:pt idx="8">
                  <c:v>1250</c:v>
                </c:pt>
                <c:pt idx="9">
                  <c:v>7.5499999999999989</c:v>
                </c:pt>
                <c:pt idx="10">
                  <c:v>6.6476190476190471</c:v>
                </c:pt>
                <c:pt idx="11">
                  <c:v>2</c:v>
                </c:pt>
                <c:pt idx="12">
                  <c:v>14.983333333333331</c:v>
                </c:pt>
                <c:pt idx="13">
                  <c:v>109.84375</c:v>
                </c:pt>
                <c:pt idx="14">
                  <c:v>1.6525000000000001</c:v>
                </c:pt>
                <c:pt idx="15">
                  <c:v>1.6041666666666667</c:v>
                </c:pt>
                <c:pt idx="16">
                  <c:v>2.285714285714286</c:v>
                </c:pt>
              </c:numCache>
            </c:numRef>
          </c:yVal>
          <c:smooth val="0"/>
          <c:extLst>
            <c:ext xmlns:c16="http://schemas.microsoft.com/office/drawing/2014/chart" uri="{C3380CC4-5D6E-409C-BE32-E72D297353CC}">
              <c16:uniqueId val="{00000002-F3A9-4B4D-917F-4EAEF3A346FC}"/>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VLSI!$AD$268:$AD$280</c:f>
              <c:numCache>
                <c:formatCode>0.00E+00</c:formatCode>
                <c:ptCount val="13"/>
                <c:pt idx="0">
                  <c:v>419.99999999999994</c:v>
                </c:pt>
                <c:pt idx="1">
                  <c:v>11750</c:v>
                </c:pt>
                <c:pt idx="2">
                  <c:v>1681.25</c:v>
                </c:pt>
                <c:pt idx="3">
                  <c:v>950</c:v>
                </c:pt>
                <c:pt idx="4">
                  <c:v>315.47619047619048</c:v>
                </c:pt>
                <c:pt idx="5">
                  <c:v>12406.153846153848</c:v>
                </c:pt>
                <c:pt idx="6">
                  <c:v>72.000000000000014</c:v>
                </c:pt>
                <c:pt idx="7">
                  <c:v>13.242105263157894</c:v>
                </c:pt>
                <c:pt idx="8">
                  <c:v>17.8</c:v>
                </c:pt>
                <c:pt idx="9">
                  <c:v>5.8875000000000002</c:v>
                </c:pt>
                <c:pt idx="10">
                  <c:v>1.8216666666666665</c:v>
                </c:pt>
                <c:pt idx="11">
                  <c:v>38.6</c:v>
                </c:pt>
                <c:pt idx="12">
                  <c:v>34.999999999999993</c:v>
                </c:pt>
              </c:numCache>
            </c:numRef>
          </c:yVal>
          <c:smooth val="0"/>
          <c:extLst>
            <c:ext xmlns:c16="http://schemas.microsoft.com/office/drawing/2014/chart" uri="{C3380CC4-5D6E-409C-BE32-E72D297353CC}">
              <c16:uniqueId val="{00000005-F3A9-4B4D-917F-4EAEF3A346FC}"/>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ISSCC!$AD$2:$AD$411</c:f>
              <c:numCache>
                <c:formatCode>0.00E+00</c:formatCode>
                <c:ptCount val="410"/>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numCache>
            </c:numRef>
          </c:yVal>
          <c:smooth val="0"/>
          <c:extLst>
            <c:ext xmlns:c16="http://schemas.microsoft.com/office/drawing/2014/chart" uri="{C3380CC4-5D6E-409C-BE32-E72D297353CC}">
              <c16:uniqueId val="{00000006-F3A9-4B4D-917F-4EAEF3A346FC}"/>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VLSI!$AD$2:$AD$267</c:f>
              <c:numCache>
                <c:formatCode>0.00E+00</c:formatCode>
                <c:ptCount val="266"/>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0.00E+00</c:formatCode>
                <c:ptCount val="12"/>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0.00E+00</c:formatCode>
                <c:ptCount val="12"/>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2024</c:v>
          </c:tx>
          <c:spPr>
            <a:ln w="28575">
              <a:noFill/>
            </a:ln>
          </c:spPr>
          <c:marker>
            <c:symbol val="star"/>
            <c:size val="8"/>
            <c:spPr>
              <a:solidFill>
                <a:schemeClr val="accent2">
                  <a:lumMod val="75000"/>
                </a:schemeClr>
              </a:solidFill>
              <a:ln>
                <a:noFill/>
              </a:ln>
            </c:spPr>
          </c:marker>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ISSCC!$R$412:$R$428</c:f>
              <c:numCache>
                <c:formatCode>0.00E+00</c:formatCode>
                <c:ptCount val="17"/>
                <c:pt idx="0">
                  <c:v>100000</c:v>
                </c:pt>
                <c:pt idx="1">
                  <c:v>94300000</c:v>
                </c:pt>
                <c:pt idx="2">
                  <c:v>199800000</c:v>
                </c:pt>
                <c:pt idx="3">
                  <c:v>20000000</c:v>
                </c:pt>
                <c:pt idx="4">
                  <c:v>23200000</c:v>
                </c:pt>
                <c:pt idx="5">
                  <c:v>20000</c:v>
                </c:pt>
                <c:pt idx="6">
                  <c:v>625000</c:v>
                </c:pt>
                <c:pt idx="7">
                  <c:v>9012</c:v>
                </c:pt>
                <c:pt idx="8">
                  <c:v>1000000</c:v>
                </c:pt>
                <c:pt idx="9">
                  <c:v>981000</c:v>
                </c:pt>
                <c:pt idx="10">
                  <c:v>20900000000</c:v>
                </c:pt>
                <c:pt idx="11">
                  <c:v>20000000000</c:v>
                </c:pt>
                <c:pt idx="12">
                  <c:v>5710000000</c:v>
                </c:pt>
                <c:pt idx="13">
                  <c:v>229000000</c:v>
                </c:pt>
                <c:pt idx="14">
                  <c:v>20000000000</c:v>
                </c:pt>
                <c:pt idx="15">
                  <c:v>2400000000</c:v>
                </c:pt>
                <c:pt idx="16">
                  <c:v>20800000000</c:v>
                </c:pt>
              </c:numCache>
            </c:numRef>
          </c:yVal>
          <c:smooth val="0"/>
          <c:extLst>
            <c:ext xmlns:c16="http://schemas.microsoft.com/office/drawing/2014/chart" uri="{C3380CC4-5D6E-409C-BE32-E72D297353CC}">
              <c16:uniqueId val="{00000000-EE4C-4284-89A2-DD5452AF3207}"/>
            </c:ext>
          </c:extLst>
        </c:ser>
        <c:ser>
          <c:idx val="5"/>
          <c:order val="1"/>
          <c:tx>
            <c:v>VLSI 2024</c:v>
          </c:tx>
          <c:spPr>
            <a:ln w="28575">
              <a:noFill/>
            </a:ln>
          </c:spPr>
          <c:marker>
            <c:symbol val="diamond"/>
            <c:size val="12"/>
            <c:spPr>
              <a:solidFill>
                <a:schemeClr val="tx2"/>
              </a:solidFill>
              <a:ln>
                <a:noFill/>
              </a:ln>
            </c:spPr>
          </c:marker>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VLSI!$R$268:$R$280</c:f>
              <c:numCache>
                <c:formatCode>0.00E+00</c:formatCode>
                <c:ptCount val="13"/>
                <c:pt idx="0">
                  <c:v>5000</c:v>
                </c:pt>
                <c:pt idx="1">
                  <c:v>20000</c:v>
                </c:pt>
                <c:pt idx="2">
                  <c:v>24000</c:v>
                </c:pt>
                <c:pt idx="3">
                  <c:v>200000</c:v>
                </c:pt>
                <c:pt idx="4">
                  <c:v>2770000000</c:v>
                </c:pt>
                <c:pt idx="5">
                  <c:v>15332</c:v>
                </c:pt>
                <c:pt idx="6">
                  <c:v>625000</c:v>
                </c:pt>
                <c:pt idx="7">
                  <c:v>234860000</c:v>
                </c:pt>
                <c:pt idx="8">
                  <c:v>499000000</c:v>
                </c:pt>
                <c:pt idx="9">
                  <c:v>7620000000</c:v>
                </c:pt>
                <c:pt idx="10">
                  <c:v>32000000000</c:v>
                </c:pt>
                <c:pt idx="11">
                  <c:v>5000000000</c:v>
                </c:pt>
                <c:pt idx="12">
                  <c:v>5000000000</c:v>
                </c:pt>
              </c:numCache>
            </c:numRef>
          </c:yVal>
          <c:smooth val="0"/>
          <c:extLst>
            <c:ext xmlns:c16="http://schemas.microsoft.com/office/drawing/2014/chart" uri="{C3380CC4-5D6E-409C-BE32-E72D297353CC}">
              <c16:uniqueId val="{00000001-EE4C-4284-89A2-DD5452AF3207}"/>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ISSCC!$R$2:$R$411</c:f>
              <c:numCache>
                <c:formatCode>0.00E+00</c:formatCode>
                <c:ptCount val="410"/>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numCache>
            </c:numRef>
          </c:yVal>
          <c:smooth val="0"/>
          <c:extLst>
            <c:ext xmlns:c16="http://schemas.microsoft.com/office/drawing/2014/chart" uri="{C3380CC4-5D6E-409C-BE32-E72D297353CC}">
              <c16:uniqueId val="{00000002-EE4C-4284-89A2-DD5452AF3207}"/>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VLSI!$R$2:$R$267</c:f>
              <c:numCache>
                <c:formatCode>0.00E+00</c:formatCode>
                <c:ptCount val="266"/>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9571069984"/>
          <c:y val="4.0883070897640289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ISSCC!$AF$412:$AF$428</c:f>
              <c:numCache>
                <c:formatCode>0.0</c:formatCode>
                <c:ptCount val="17"/>
                <c:pt idx="0">
                  <c:v>147.28000246453149</c:v>
                </c:pt>
                <c:pt idx="1">
                  <c:v>3.5699036497452443</c:v>
                </c:pt>
                <c:pt idx="2">
                  <c:v>4.6099817016582154</c:v>
                </c:pt>
                <c:pt idx="3">
                  <c:v>10.531834483346868</c:v>
                </c:pt>
                <c:pt idx="4">
                  <c:v>1.77816904953662</c:v>
                </c:pt>
                <c:pt idx="5">
                  <c:v>646.03950052445646</c:v>
                </c:pt>
                <c:pt idx="6">
                  <c:v>24.775889152842016</c:v>
                </c:pt>
                <c:pt idx="7">
                  <c:v>12.659959251572449</c:v>
                </c:pt>
                <c:pt idx="8">
                  <c:v>38.411421280088689</c:v>
                </c:pt>
                <c:pt idx="9">
                  <c:v>2.7264902233615023</c:v>
                </c:pt>
                <c:pt idx="10">
                  <c:v>89.2235651244997</c:v>
                </c:pt>
                <c:pt idx="11">
                  <c:v>38.358259317005036</c:v>
                </c:pt>
                <c:pt idx="12">
                  <c:v>36.169928352250047</c:v>
                </c:pt>
                <c:pt idx="13">
                  <c:v>37.01939820896424</c:v>
                </c:pt>
                <c:pt idx="14">
                  <c:v>49.089577861311007</c:v>
                </c:pt>
                <c:pt idx="15">
                  <c:v>11.968439397736242</c:v>
                </c:pt>
                <c:pt idx="16">
                  <c:v>100.43537675016375</c:v>
                </c:pt>
              </c:numCache>
            </c:numRef>
          </c:yVal>
          <c:smooth val="0"/>
          <c:extLst>
            <c:ext xmlns:c16="http://schemas.microsoft.com/office/drawing/2014/chart" uri="{C3380CC4-5D6E-409C-BE32-E72D297353CC}">
              <c16:uniqueId val="{00000002-DF11-4372-8AD9-8B118ABEB65E}"/>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VLSI!$AB$268:$AB$2280</c:f>
              <c:numCache>
                <c:formatCode>0.00E+00</c:formatCode>
                <c:ptCount val="20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VLSI!$AF$268:$AF$280</c:f>
              <c:numCache>
                <c:formatCode>0.0</c:formatCode>
                <c:ptCount val="13"/>
                <c:pt idx="0">
                  <c:v>34.462133189186758</c:v>
                </c:pt>
                <c:pt idx="1">
                  <c:v>132.60041442258935</c:v>
                </c:pt>
                <c:pt idx="2">
                  <c:v>22.550012457448261</c:v>
                </c:pt>
                <c:pt idx="3">
                  <c:v>41.23717609251203</c:v>
                </c:pt>
                <c:pt idx="4">
                  <c:v>306.66656731649522</c:v>
                </c:pt>
                <c:pt idx="5">
                  <c:v>309.86930470145921</c:v>
                </c:pt>
                <c:pt idx="6">
                  <c:v>7.1603406415065862</c:v>
                </c:pt>
                <c:pt idx="7">
                  <c:v>8.2155652158983763</c:v>
                </c:pt>
                <c:pt idx="8">
                  <c:v>9.2383133931609809</c:v>
                </c:pt>
                <c:pt idx="9">
                  <c:v>43.024720779848941</c:v>
                </c:pt>
                <c:pt idx="10">
                  <c:v>42.983994850815236</c:v>
                </c:pt>
                <c:pt idx="11">
                  <c:v>145.99767650412375</c:v>
                </c:pt>
                <c:pt idx="12">
                  <c:v>120.73208415178932</c:v>
                </c:pt>
              </c:numCache>
            </c:numRef>
          </c:yVal>
          <c:smooth val="0"/>
          <c:extLst>
            <c:ext xmlns:c16="http://schemas.microsoft.com/office/drawing/2014/chart" uri="{C3380CC4-5D6E-409C-BE32-E72D297353CC}">
              <c16:uniqueId val="{00000005-DF11-4372-8AD9-8B118ABEB65E}"/>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ISSCC!$AF$2:$AF$411</c:f>
              <c:numCache>
                <c:formatCode>0.0</c:formatCode>
                <c:ptCount val="410"/>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numCache>
            </c:numRef>
          </c:yVal>
          <c:smooth val="0"/>
          <c:extLst>
            <c:ext xmlns:c16="http://schemas.microsoft.com/office/drawing/2014/chart" uri="{C3380CC4-5D6E-409C-BE32-E72D297353CC}">
              <c16:uniqueId val="{00000006-DF11-4372-8AD9-8B118ABEB65E}"/>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VLSI!$AF$2:$AF$267</c:f>
              <c:numCache>
                <c:formatCode>0.0</c:formatCode>
                <c:ptCount val="266"/>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0.66936434251523103</c:v>
                </c:pt>
                <c:pt idx="1">
                  <c:v>0.66936434251523269</c:v>
                </c:pt>
                <c:pt idx="2">
                  <c:v>0.66936434251523536</c:v>
                </c:pt>
                <c:pt idx="3">
                  <c:v>0.66936434251523957</c:v>
                </c:pt>
                <c:pt idx="4">
                  <c:v>0.66936434251524635</c:v>
                </c:pt>
                <c:pt idx="5">
                  <c:v>0.66936434251525678</c:v>
                </c:pt>
                <c:pt idx="6">
                  <c:v>0.66936434251527355</c:v>
                </c:pt>
                <c:pt idx="7">
                  <c:v>0.66936434251530019</c:v>
                </c:pt>
                <c:pt idx="8">
                  <c:v>0.66936434251534205</c:v>
                </c:pt>
                <c:pt idx="9">
                  <c:v>0.66936434251540866</c:v>
                </c:pt>
                <c:pt idx="10">
                  <c:v>0.66936434251551424</c:v>
                </c:pt>
                <c:pt idx="11">
                  <c:v>0.66936434251568155</c:v>
                </c:pt>
                <c:pt idx="12">
                  <c:v>0.66936434251594668</c:v>
                </c:pt>
                <c:pt idx="13">
                  <c:v>0.66936434251636701</c:v>
                </c:pt>
                <c:pt idx="14">
                  <c:v>0.66936434251703325</c:v>
                </c:pt>
                <c:pt idx="15">
                  <c:v>0.66936434251808907</c:v>
                </c:pt>
                <c:pt idx="16">
                  <c:v>0.66936434251976218</c:v>
                </c:pt>
                <c:pt idx="17">
                  <c:v>0.66936434252241406</c:v>
                </c:pt>
                <c:pt idx="18">
                  <c:v>0.66936434252661692</c:v>
                </c:pt>
                <c:pt idx="19">
                  <c:v>0.66936434253327803</c:v>
                </c:pt>
                <c:pt idx="20">
                  <c:v>0.66936434254383537</c:v>
                </c:pt>
                <c:pt idx="21">
                  <c:v>0.66936434256056743</c:v>
                </c:pt>
                <c:pt idx="22">
                  <c:v>0.6693643425870861</c:v>
                </c:pt>
                <c:pt idx="23">
                  <c:v>0.66936434262911515</c:v>
                </c:pt>
                <c:pt idx="24">
                  <c:v>0.66936434269572687</c:v>
                </c:pt>
                <c:pt idx="25">
                  <c:v>0.66936434280129919</c:v>
                </c:pt>
                <c:pt idx="26">
                  <c:v>0.66936434296862024</c:v>
                </c:pt>
                <c:pt idx="27">
                  <c:v>0.669364343233806</c:v>
                </c:pt>
                <c:pt idx="28">
                  <c:v>0.66936434365409736</c:v>
                </c:pt>
                <c:pt idx="29">
                  <c:v>0.66936434432021408</c:v>
                </c:pt>
                <c:pt idx="30">
                  <c:v>0.66936434537593792</c:v>
                </c:pt>
                <c:pt idx="31">
                  <c:v>0.66936434704914771</c:v>
                </c:pt>
                <c:pt idx="32">
                  <c:v>0.66936434970100633</c:v>
                </c:pt>
                <c:pt idx="33">
                  <c:v>0.66936435390391902</c:v>
                </c:pt>
                <c:pt idx="34">
                  <c:v>0.66936436056508664</c:v>
                </c:pt>
                <c:pt idx="35">
                  <c:v>0.66936437112232561</c:v>
                </c:pt>
                <c:pt idx="36">
                  <c:v>0.66936438785442165</c:v>
                </c:pt>
                <c:pt idx="37">
                  <c:v>0.66936441437300587</c:v>
                </c:pt>
                <c:pt idx="38">
                  <c:v>0.66936445640212705</c:v>
                </c:pt>
                <c:pt idx="39">
                  <c:v>0.66936452301379001</c:v>
                </c:pt>
                <c:pt idx="40">
                  <c:v>0.66936462858614754</c:v>
                </c:pt>
                <c:pt idx="41">
                  <c:v>0.66936479590702402</c:v>
                </c:pt>
                <c:pt idx="42">
                  <c:v>0.66936506109265648</c:v>
                </c:pt>
                <c:pt idx="43">
                  <c:v>0.66936548138334495</c:v>
                </c:pt>
                <c:pt idx="44">
                  <c:v>0.66936614749865564</c:v>
                </c:pt>
                <c:pt idx="45">
                  <c:v>0.66936720321891885</c:v>
                </c:pt>
                <c:pt idx="46">
                  <c:v>0.6693688764193666</c:v>
                </c:pt>
                <c:pt idx="47">
                  <c:v>0.6693715282547984</c:v>
                </c:pt>
                <c:pt idx="48">
                  <c:v>0.66937573110920212</c:v>
                </c:pt>
                <c:pt idx="49">
                  <c:v>0.66938239213048178</c:v>
                </c:pt>
                <c:pt idx="50">
                  <c:v>0.66939294900198987</c:v>
                </c:pt>
                <c:pt idx="51">
                  <c:v>0.66940968017474756</c:v>
                </c:pt>
                <c:pt idx="52">
                  <c:v>0.66943619643999641</c:v>
                </c:pt>
                <c:pt idx="53">
                  <c:v>0.66947821973697952</c:v>
                </c:pt>
                <c:pt idx="54">
                  <c:v>0.66954481677156352</c:v>
                </c:pt>
                <c:pt idx="55">
                  <c:v>0.66965035239161197</c:v>
                </c:pt>
                <c:pt idx="56">
                  <c:v>0.66981758101664046</c:v>
                </c:pt>
                <c:pt idx="57">
                  <c:v>0.67008253503796156</c:v>
                </c:pt>
                <c:pt idx="58">
                  <c:v>0.6705022443991967</c:v>
                </c:pt>
                <c:pt idx="59">
                  <c:v>0.67116690128392953</c:v>
                </c:pt>
                <c:pt idx="60">
                  <c:v>0.67221896529665592</c:v>
                </c:pt>
                <c:pt idx="61">
                  <c:v>0.67388300995962425</c:v>
                </c:pt>
                <c:pt idx="62">
                  <c:v>0.67651195876452641</c:v>
                </c:pt>
                <c:pt idx="63">
                  <c:v>0.68065776287794344</c:v>
                </c:pt>
                <c:pt idx="64">
                  <c:v>0.68717718713089293</c:v>
                </c:pt>
                <c:pt idx="65">
                  <c:v>0.6973849480505534</c:v>
                </c:pt>
                <c:pt idx="66">
                  <c:v>0.71326397907425487</c:v>
                </c:pt>
                <c:pt idx="67">
                  <c:v>0.73773077490136496</c:v>
                </c:pt>
                <c:pt idx="68">
                  <c:v>0.77492728328693683</c:v>
                </c:pt>
                <c:pt idx="69">
                  <c:v>0.83047411630566059</c:v>
                </c:pt>
                <c:pt idx="70">
                  <c:v>0.91160301140196942</c:v>
                </c:pt>
                <c:pt idx="71">
                  <c:v>1.0271404145348388</c:v>
                </c:pt>
                <c:pt idx="72">
                  <c:v>1.1874465693613734</c:v>
                </c:pt>
                <c:pt idx="73">
                  <c:v>1.4045231705269718</c:v>
                </c:pt>
                <c:pt idx="74">
                  <c:v>1.6924641713368991</c:v>
                </c:pt>
                <c:pt idx="75">
                  <c:v>2.0682753435395855</c:v>
                </c:pt>
                <c:pt idx="76">
                  <c:v>2.5529858410164352</c:v>
                </c:pt>
                <c:pt idx="77">
                  <c:v>3.1729884877829817</c:v>
                </c:pt>
                <c:pt idx="78">
                  <c:v>3.9616178208143364</c:v>
                </c:pt>
                <c:pt idx="79">
                  <c:v>4.9610394178350683</c:v>
                </c:pt>
                <c:pt idx="80">
                  <c:v>6.2245635477243129</c:v>
                </c:pt>
                <c:pt idx="81">
                  <c:v>7.8195223279317787</c:v>
                </c:pt>
                <c:pt idx="82">
                  <c:v>9.8308759441237683</c:v>
                </c:pt>
                <c:pt idx="83">
                  <c:v>12.365747853431833</c:v>
                </c:pt>
                <c:pt idx="84">
                  <c:v>15.559135048126755</c:v>
                </c:pt>
                <c:pt idx="85">
                  <c:v>19.581099968829825</c:v>
                </c:pt>
                <c:pt idx="86">
                  <c:v>24.645828384595983</c:v>
                </c:pt>
                <c:pt idx="87">
                  <c:v>31.023036290476693</c:v>
                </c:pt>
                <c:pt idx="88">
                  <c:v>39.052333632438128</c:v>
                </c:pt>
                <c:pt idx="89">
                  <c:v>49.161309958657327</c:v>
                </c:pt>
                <c:pt idx="90">
                  <c:v>61.88830521419839</c:v>
                </c:pt>
                <c:pt idx="91">
                  <c:v>77.911078352325987</c:v>
                </c:pt>
                <c:pt idx="92">
                  <c:v>98.08290049338386</c:v>
                </c:pt>
                <c:pt idx="93">
                  <c:v>123.4779947350352</c:v>
                </c:pt>
                <c:pt idx="94">
                  <c:v>155.44874245520492</c:v>
                </c:pt>
                <c:pt idx="95">
                  <c:v>195.69770255486083</c:v>
                </c:pt>
                <c:pt idx="96">
                  <c:v>246.36827892936176</c:v>
                </c:pt>
                <c:pt idx="97">
                  <c:v>310.15886454258168</c:v>
                </c:pt>
                <c:pt idx="98">
                  <c:v>390.46654069234415</c:v>
                </c:pt>
                <c:pt idx="99">
                  <c:v>491.56798397723014</c:v>
                </c:pt>
                <c:pt idx="100">
                  <c:v>618.84721492053075</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3355569463025128"/>
          <c:y val="0.6369583304289542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ISSCC!$AH$412:$AH$428</c:f>
              <c:numCache>
                <c:formatCode>0.0</c:formatCode>
                <c:ptCount val="17"/>
                <c:pt idx="0">
                  <c:v>157.68521082957744</c:v>
                </c:pt>
                <c:pt idx="1">
                  <c:v>177.68970004336018</c:v>
                </c:pt>
                <c:pt idx="2">
                  <c:v>172.62966660701221</c:v>
                </c:pt>
                <c:pt idx="3">
                  <c:v>173.24119982655924</c:v>
                </c:pt>
                <c:pt idx="4">
                  <c:v>182.3163750790475</c:v>
                </c:pt>
                <c:pt idx="5">
                  <c:v>171.71202001888264</c:v>
                </c:pt>
                <c:pt idx="6">
                  <c:v>171.27577319177794</c:v>
                </c:pt>
                <c:pt idx="7">
                  <c:v>183.9907660037278</c:v>
                </c:pt>
                <c:pt idx="8">
                  <c:v>178.02059991327963</c:v>
                </c:pt>
                <c:pt idx="9">
                  <c:v>178.81023052706831</c:v>
                </c:pt>
                <c:pt idx="10">
                  <c:v>147.96303880782796</c:v>
                </c:pt>
                <c:pt idx="11">
                  <c:v>150.07940008672037</c:v>
                </c:pt>
                <c:pt idx="12">
                  <c:v>159.33361562986434</c:v>
                </c:pt>
                <c:pt idx="13">
                  <c:v>167.78194653300085</c:v>
                </c:pt>
                <c:pt idx="14">
                  <c:v>147.10828536178343</c:v>
                </c:pt>
                <c:pt idx="15">
                  <c:v>159.23720516539123</c:v>
                </c:pt>
                <c:pt idx="16">
                  <c:v>142.2994806169435</c:v>
                </c:pt>
              </c:numCache>
            </c:numRef>
          </c:yVal>
          <c:smooth val="0"/>
          <c:extLst>
            <c:ext xmlns:c16="http://schemas.microsoft.com/office/drawing/2014/chart" uri="{C3380CC4-5D6E-409C-BE32-E72D297353CC}">
              <c16:uniqueId val="{00000002-8FC9-40EB-9F38-9C989B7C6F39}"/>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VLSI!$AB$268:$AB$280</c:f>
              <c:numCache>
                <c:formatCode>0.00E+00</c:formatCode>
                <c:ptCount val="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VLSI!$AH$268:$AH$280</c:f>
              <c:numCache>
                <c:formatCode>0.0</c:formatCode>
                <c:ptCount val="13"/>
                <c:pt idx="0">
                  <c:v>174.22720713938116</c:v>
                </c:pt>
                <c:pt idx="1">
                  <c:v>176.98932137728264</c:v>
                </c:pt>
                <c:pt idx="2">
                  <c:v>183.93337706989536</c:v>
                </c:pt>
                <c:pt idx="3">
                  <c:v>176.21246399047172</c:v>
                </c:pt>
                <c:pt idx="4">
                  <c:v>154.00003416461092</c:v>
                </c:pt>
                <c:pt idx="5">
                  <c:v>169.85332841877425</c:v>
                </c:pt>
                <c:pt idx="6">
                  <c:v>180.21637507904751</c:v>
                </c:pt>
                <c:pt idx="7">
                  <c:v>171.67012968515616</c:v>
                </c:pt>
                <c:pt idx="8">
                  <c:v>171.93550002027126</c:v>
                </c:pt>
                <c:pt idx="9">
                  <c:v>153.77039084199066</c:v>
                </c:pt>
                <c:pt idx="10">
                  <c:v>148.68501092769958</c:v>
                </c:pt>
                <c:pt idx="11">
                  <c:v>151.32382699664265</c:v>
                </c:pt>
                <c:pt idx="12">
                  <c:v>152.54901959985744</c:v>
                </c:pt>
              </c:numCache>
            </c:numRef>
          </c:yVal>
          <c:smooth val="0"/>
          <c:extLst>
            <c:ext xmlns:c16="http://schemas.microsoft.com/office/drawing/2014/chart" uri="{C3380CC4-5D6E-409C-BE32-E72D297353CC}">
              <c16:uniqueId val="{00000005-8FC9-40EB-9F38-9C989B7C6F39}"/>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ISSCC!$AH$2:$AH$411</c:f>
              <c:numCache>
                <c:formatCode>0.0</c:formatCode>
                <c:ptCount val="410"/>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numCache>
            </c:numRef>
          </c:yVal>
          <c:smooth val="0"/>
          <c:extLst>
            <c:ext xmlns:c16="http://schemas.microsoft.com/office/drawing/2014/chart" uri="{C3380CC4-5D6E-409C-BE32-E72D297353CC}">
              <c16:uniqueId val="{00000006-8FC9-40EB-9F38-9C989B7C6F39}"/>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VLSI!$AH$2:$AH$267</c:f>
              <c:numCache>
                <c:formatCode>0.0</c:formatCode>
                <c:ptCount val="266"/>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185.4864924264003</c:v>
                </c:pt>
                <c:pt idx="1">
                  <c:v>185.48649242639732</c:v>
                </c:pt>
                <c:pt idx="2">
                  <c:v>185.48649242639254</c:v>
                </c:pt>
                <c:pt idx="3">
                  <c:v>185.48649242638498</c:v>
                </c:pt>
                <c:pt idx="4">
                  <c:v>185.48649242637302</c:v>
                </c:pt>
                <c:pt idx="5">
                  <c:v>185.48649242635406</c:v>
                </c:pt>
                <c:pt idx="6">
                  <c:v>185.48649242632402</c:v>
                </c:pt>
                <c:pt idx="7">
                  <c:v>185.48649242627639</c:v>
                </c:pt>
                <c:pt idx="8">
                  <c:v>185.4864924262009</c:v>
                </c:pt>
                <c:pt idx="9">
                  <c:v>185.48649242608127</c:v>
                </c:pt>
                <c:pt idx="10">
                  <c:v>185.48649242589167</c:v>
                </c:pt>
                <c:pt idx="11">
                  <c:v>185.48649242559114</c:v>
                </c:pt>
                <c:pt idx="12">
                  <c:v>185.48649242511488</c:v>
                </c:pt>
                <c:pt idx="13">
                  <c:v>185.48649242436002</c:v>
                </c:pt>
                <c:pt idx="14">
                  <c:v>185.48649242316367</c:v>
                </c:pt>
                <c:pt idx="15">
                  <c:v>185.48649242126757</c:v>
                </c:pt>
                <c:pt idx="16">
                  <c:v>185.48649241826246</c:v>
                </c:pt>
                <c:pt idx="17">
                  <c:v>185.48649241349969</c:v>
                </c:pt>
                <c:pt idx="18">
                  <c:v>185.4864924059512</c:v>
                </c:pt>
                <c:pt idx="19">
                  <c:v>185.48649239398762</c:v>
                </c:pt>
                <c:pt idx="20">
                  <c:v>185.48649237502667</c:v>
                </c:pt>
                <c:pt idx="21">
                  <c:v>185.48649234497557</c:v>
                </c:pt>
                <c:pt idx="22">
                  <c:v>185.48649229734781</c:v>
                </c:pt>
                <c:pt idx="23">
                  <c:v>185.48649222186285</c:v>
                </c:pt>
                <c:pt idx="24">
                  <c:v>185.48649210222729</c:v>
                </c:pt>
                <c:pt idx="25">
                  <c:v>185.48649191261774</c:v>
                </c:pt>
                <c:pt idx="26">
                  <c:v>185.48649161210685</c:v>
                </c:pt>
                <c:pt idx="27">
                  <c:v>185.48649113582928</c:v>
                </c:pt>
                <c:pt idx="28">
                  <c:v>185.48649038098043</c:v>
                </c:pt>
                <c:pt idx="29">
                  <c:v>185.48648918462612</c:v>
                </c:pt>
                <c:pt idx="30">
                  <c:v>185.48648728853371</c:v>
                </c:pt>
                <c:pt idx="31">
                  <c:v>185.48648428343316</c:v>
                </c:pt>
                <c:pt idx="32">
                  <c:v>185.48647952067824</c:v>
                </c:pt>
                <c:pt idx="33">
                  <c:v>185.48647197224182</c:v>
                </c:pt>
                <c:pt idx="34">
                  <c:v>185.48646000883005</c:v>
                </c:pt>
                <c:pt idx="35">
                  <c:v>185.48644104823518</c:v>
                </c:pt>
                <c:pt idx="36">
                  <c:v>185.48641099805661</c:v>
                </c:pt>
                <c:pt idx="37">
                  <c:v>185.48636337258492</c:v>
                </c:pt>
                <c:pt idx="38">
                  <c:v>185.48628789343866</c:v>
                </c:pt>
                <c:pt idx="39">
                  <c:v>185.48616827242745</c:v>
                </c:pt>
                <c:pt idx="40">
                  <c:v>185.48597869939823</c:v>
                </c:pt>
                <c:pt idx="41">
                  <c:v>185.48567828029152</c:v>
                </c:pt>
                <c:pt idx="42">
                  <c:v>185.48520223321412</c:v>
                </c:pt>
                <c:pt idx="43">
                  <c:v>185.48444796315226</c:v>
                </c:pt>
                <c:pt idx="44">
                  <c:v>185.48325306208284</c:v>
                </c:pt>
                <c:pt idx="45">
                  <c:v>185.48136061734215</c:v>
                </c:pt>
                <c:pt idx="46">
                  <c:v>185.47836466881921</c:v>
                </c:pt>
                <c:pt idx="47">
                  <c:v>185.47362486114756</c:v>
                </c:pt>
                <c:pt idx="48">
                  <c:v>185.46613390053432</c:v>
                </c:pt>
                <c:pt idx="49">
                  <c:v>185.45431420940861</c:v>
                </c:pt>
                <c:pt idx="50">
                  <c:v>185.43571205899667</c:v>
                </c:pt>
                <c:pt idx="51">
                  <c:v>185.40655222694872</c:v>
                </c:pt>
                <c:pt idx="52">
                  <c:v>185.3611244379818</c:v>
                </c:pt>
                <c:pt idx="53">
                  <c:v>185.29101810589799</c:v>
                </c:pt>
                <c:pt idx="54">
                  <c:v>185.18434510667856</c:v>
                </c:pt>
                <c:pt idx="55">
                  <c:v>185.02533213776985</c:v>
                </c:pt>
                <c:pt idx="56">
                  <c:v>184.79498140643932</c:v>
                </c:pt>
                <c:pt idx="57">
                  <c:v>184.47359797492587</c:v>
                </c:pt>
                <c:pt idx="58">
                  <c:v>184.04529831412435</c:v>
                </c:pt>
                <c:pt idx="59">
                  <c:v>183.50297191806811</c:v>
                </c:pt>
                <c:pt idx="60">
                  <c:v>182.8508701495999</c:v>
                </c:pt>
                <c:pt idx="61">
                  <c:v>182.1030315307936</c:v>
                </c:pt>
                <c:pt idx="62">
                  <c:v>181.27865505814177</c:v>
                </c:pt>
                <c:pt idx="63">
                  <c:v>180.39725077525307</c:v>
                </c:pt>
                <c:pt idx="64">
                  <c:v>179.47555578025822</c:v>
                </c:pt>
                <c:pt idx="65">
                  <c:v>178.52645647140335</c:v>
                </c:pt>
                <c:pt idx="66">
                  <c:v>177.55919760339467</c:v>
                </c:pt>
                <c:pt idx="67">
                  <c:v>176.58011279067227</c:v>
                </c:pt>
                <c:pt idx="68">
                  <c:v>175.59341379321444</c:v>
                </c:pt>
                <c:pt idx="69">
                  <c:v>174.60184827356261</c:v>
                </c:pt>
                <c:pt idx="70">
                  <c:v>173.60718697719733</c:v>
                </c:pt>
                <c:pt idx="71">
                  <c:v>172.61056223752476</c:v>
                </c:pt>
                <c:pt idx="72">
                  <c:v>171.6126945854202</c:v>
                </c:pt>
                <c:pt idx="73">
                  <c:v>170.61404108417779</c:v>
                </c:pt>
                <c:pt idx="74">
                  <c:v>169.61489109726503</c:v>
                </c:pt>
                <c:pt idx="75">
                  <c:v>168.61542759051815</c:v>
                </c:pt>
                <c:pt idx="76">
                  <c:v>167.61576616308955</c:v>
                </c:pt>
                <c:pt idx="77">
                  <c:v>166.61597981510533</c:v>
                </c:pt>
                <c:pt idx="78">
                  <c:v>165.61611463123077</c:v>
                </c:pt>
                <c:pt idx="79">
                  <c:v>164.61619969876216</c:v>
                </c:pt>
                <c:pt idx="80">
                  <c:v>163.61625337446071</c:v>
                </c:pt>
                <c:pt idx="81">
                  <c:v>162.61628724221956</c:v>
                </c:pt>
                <c:pt idx="82">
                  <c:v>161.61630861160253</c:v>
                </c:pt>
                <c:pt idx="83">
                  <c:v>160.61632209487985</c:v>
                </c:pt>
                <c:pt idx="84">
                  <c:v>159.61633060229579</c:v>
                </c:pt>
                <c:pt idx="85">
                  <c:v>158.61633597012951</c:v>
                </c:pt>
                <c:pt idx="86">
                  <c:v>157.61633935701047</c:v>
                </c:pt>
                <c:pt idx="87">
                  <c:v>156.6163414939906</c:v>
                </c:pt>
                <c:pt idx="88">
                  <c:v>155.61634284233497</c:v>
                </c:pt>
                <c:pt idx="89">
                  <c:v>154.61634369308319</c:v>
                </c:pt>
                <c:pt idx="90">
                  <c:v>153.61634422986921</c:v>
                </c:pt>
                <c:pt idx="91">
                  <c:v>152.61634456855836</c:v>
                </c:pt>
                <c:pt idx="92">
                  <c:v>151.61634478225679</c:v>
                </c:pt>
                <c:pt idx="93">
                  <c:v>150.61634491709137</c:v>
                </c:pt>
                <c:pt idx="94">
                  <c:v>149.61634500216627</c:v>
                </c:pt>
                <c:pt idx="95">
                  <c:v>148.61634505584487</c:v>
                </c:pt>
                <c:pt idx="96">
                  <c:v>147.61634508971383</c:v>
                </c:pt>
                <c:pt idx="97">
                  <c:v>146.61634511108366</c:v>
                </c:pt>
                <c:pt idx="98">
                  <c:v>145.61634512456712</c:v>
                </c:pt>
                <c:pt idx="99">
                  <c:v>144.61634513307462</c:v>
                </c:pt>
                <c:pt idx="100">
                  <c:v>143.61634513844248</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42" workbookViewId="0">
      <selection activeCell="A94" sqref="A94"/>
    </sheetView>
  </sheetViews>
  <sheetFormatPr defaultRowHeight="12.5" x14ac:dyDescent="0.25"/>
  <cols>
    <col min="1" max="1" width="176.36328125" customWidth="1"/>
  </cols>
  <sheetData>
    <row r="1" spans="1:2" s="7" customFormat="1" ht="13" x14ac:dyDescent="0.3">
      <c r="A1" s="9" t="s">
        <v>3136</v>
      </c>
    </row>
    <row r="2" spans="1:2" ht="13" x14ac:dyDescent="0.25">
      <c r="A2" s="10" t="s">
        <v>3137</v>
      </c>
    </row>
    <row r="3" spans="1:2" x14ac:dyDescent="0.25">
      <c r="A3" s="11"/>
    </row>
    <row r="4" spans="1:2" ht="50" x14ac:dyDescent="0.25">
      <c r="A4" s="18" t="s">
        <v>1110</v>
      </c>
      <c r="B4" s="23"/>
    </row>
    <row r="6" spans="1:2" x14ac:dyDescent="0.25">
      <c r="A6" s="11" t="s">
        <v>278</v>
      </c>
    </row>
    <row r="7" spans="1:2" x14ac:dyDescent="0.25">
      <c r="A7" s="23" t="s">
        <v>3138</v>
      </c>
    </row>
    <row r="9" spans="1:2" ht="13" x14ac:dyDescent="0.3">
      <c r="A9" s="34" t="s">
        <v>816</v>
      </c>
    </row>
    <row r="11" spans="1:2" ht="25.5" x14ac:dyDescent="0.25">
      <c r="A11" s="10" t="s">
        <v>1187</v>
      </c>
    </row>
    <row r="12" spans="1:2" ht="12.75" customHeight="1" x14ac:dyDescent="0.25">
      <c r="A12" s="10" t="s">
        <v>815</v>
      </c>
    </row>
    <row r="13" spans="1:2" ht="40.5" customHeight="1" x14ac:dyDescent="0.25">
      <c r="A13" s="19" t="s">
        <v>1108</v>
      </c>
    </row>
    <row r="14" spans="1:2" ht="38" x14ac:dyDescent="0.25">
      <c r="A14" s="20" t="s">
        <v>1188</v>
      </c>
    </row>
    <row r="15" spans="1:2" ht="38" x14ac:dyDescent="0.25">
      <c r="A15" s="19" t="s">
        <v>1111</v>
      </c>
    </row>
    <row r="16" spans="1:2" ht="13" x14ac:dyDescent="0.3">
      <c r="A16" s="17" t="s">
        <v>998</v>
      </c>
    </row>
    <row r="17" spans="1:1" ht="13" x14ac:dyDescent="0.3">
      <c r="A17" s="17" t="s">
        <v>1109</v>
      </c>
    </row>
    <row r="18" spans="1:1" ht="25.5" x14ac:dyDescent="0.25">
      <c r="A18" s="19" t="s">
        <v>2719</v>
      </c>
    </row>
    <row r="20" spans="1:1" ht="13" x14ac:dyDescent="0.3">
      <c r="A20" s="34" t="s">
        <v>818</v>
      </c>
    </row>
    <row r="22" spans="1:1" ht="25.5" x14ac:dyDescent="0.25">
      <c r="A22" s="10" t="s">
        <v>1112</v>
      </c>
    </row>
    <row r="23" spans="1:1" ht="38" x14ac:dyDescent="0.25">
      <c r="A23" s="21" t="s">
        <v>999</v>
      </c>
    </row>
    <row r="26" spans="1:1" ht="13" x14ac:dyDescent="0.3">
      <c r="A26" s="34" t="s">
        <v>819</v>
      </c>
    </row>
    <row r="28" spans="1:1" ht="75" x14ac:dyDescent="0.25">
      <c r="A28" s="22" t="s">
        <v>1118</v>
      </c>
    </row>
    <row r="30" spans="1:1" ht="13" x14ac:dyDescent="0.3">
      <c r="A30" s="34" t="s">
        <v>1000</v>
      </c>
    </row>
    <row r="32" spans="1:1" ht="39" customHeight="1" x14ac:dyDescent="0.25">
      <c r="A32" s="35" t="s">
        <v>1113</v>
      </c>
    </row>
    <row r="33" spans="1:1" ht="50" x14ac:dyDescent="0.25">
      <c r="A33" s="1" t="s">
        <v>1189</v>
      </c>
    </row>
    <row r="35" spans="1:1" ht="13" x14ac:dyDescent="0.3">
      <c r="A35" s="34" t="s">
        <v>820</v>
      </c>
    </row>
    <row r="37" spans="1:1" ht="25" x14ac:dyDescent="0.25">
      <c r="A37" s="19" t="s">
        <v>821</v>
      </c>
    </row>
    <row r="38" spans="1:1" ht="62.5" x14ac:dyDescent="0.25">
      <c r="A38" s="19" t="s">
        <v>1114</v>
      </c>
    </row>
    <row r="40" spans="1:1" ht="25" x14ac:dyDescent="0.25">
      <c r="A40" s="13" t="s">
        <v>2772</v>
      </c>
    </row>
    <row r="41" spans="1:1" x14ac:dyDescent="0.25">
      <c r="A41" s="11"/>
    </row>
    <row r="42" spans="1:1" x14ac:dyDescent="0.25">
      <c r="A42" s="11" t="s">
        <v>32</v>
      </c>
    </row>
    <row r="43" spans="1:1" x14ac:dyDescent="0.25">
      <c r="A43" s="11" t="s">
        <v>33</v>
      </c>
    </row>
    <row r="44" spans="1:1" x14ac:dyDescent="0.25">
      <c r="A44" s="12"/>
    </row>
    <row r="45" spans="1:1" x14ac:dyDescent="0.25">
      <c r="A45" s="13" t="s">
        <v>279</v>
      </c>
    </row>
    <row r="46" spans="1:1" x14ac:dyDescent="0.25">
      <c r="A46" s="13" t="s">
        <v>778</v>
      </c>
    </row>
    <row r="47" spans="1:1" x14ac:dyDescent="0.25">
      <c r="A47" s="13" t="s">
        <v>777</v>
      </c>
    </row>
    <row r="48" spans="1:1" x14ac:dyDescent="0.25">
      <c r="A48" s="19" t="s">
        <v>995</v>
      </c>
    </row>
    <row r="49" spans="1:1" x14ac:dyDescent="0.25">
      <c r="A49" s="13" t="s">
        <v>994</v>
      </c>
    </row>
    <row r="50" spans="1:1" x14ac:dyDescent="0.25">
      <c r="A50" s="13" t="s">
        <v>1184</v>
      </c>
    </row>
    <row r="52" spans="1:1" ht="13" x14ac:dyDescent="0.3">
      <c r="A52" s="24" t="s">
        <v>243</v>
      </c>
    </row>
    <row r="53" spans="1:1" x14ac:dyDescent="0.25">
      <c r="A53" s="19" t="s">
        <v>776</v>
      </c>
    </row>
    <row r="54" spans="1:1" x14ac:dyDescent="0.25">
      <c r="A54" s="19" t="s">
        <v>822</v>
      </c>
    </row>
    <row r="55" spans="1:1" x14ac:dyDescent="0.25">
      <c r="A55" s="1" t="s">
        <v>293</v>
      </c>
    </row>
    <row r="56" spans="1:1" x14ac:dyDescent="0.25">
      <c r="A56" s="1" t="s">
        <v>294</v>
      </c>
    </row>
    <row r="57" spans="1:1" x14ac:dyDescent="0.25">
      <c r="A57" s="17" t="s">
        <v>395</v>
      </c>
    </row>
    <row r="58" spans="1:1" x14ac:dyDescent="0.25">
      <c r="A58" s="17" t="s">
        <v>394</v>
      </c>
    </row>
    <row r="59" spans="1:1" x14ac:dyDescent="0.25">
      <c r="A59" s="1" t="s">
        <v>396</v>
      </c>
    </row>
    <row r="60" spans="1:1" x14ac:dyDescent="0.25">
      <c r="A60" s="19" t="s">
        <v>817</v>
      </c>
    </row>
    <row r="61" spans="1:1" x14ac:dyDescent="0.25">
      <c r="A61" s="19" t="s">
        <v>825</v>
      </c>
    </row>
    <row r="62" spans="1:1" x14ac:dyDescent="0.25">
      <c r="A62" s="19" t="s">
        <v>826</v>
      </c>
    </row>
    <row r="63" spans="1:1" x14ac:dyDescent="0.25">
      <c r="A63" s="17" t="s">
        <v>827</v>
      </c>
    </row>
    <row r="64" spans="1:1" x14ac:dyDescent="0.25">
      <c r="A64" s="19" t="s">
        <v>1411</v>
      </c>
    </row>
    <row r="65" spans="1:1" x14ac:dyDescent="0.25">
      <c r="A65" s="19" t="s">
        <v>914</v>
      </c>
    </row>
    <row r="66" spans="1:1" x14ac:dyDescent="0.25">
      <c r="A66" s="26" t="s">
        <v>915</v>
      </c>
    </row>
    <row r="67" spans="1:1" x14ac:dyDescent="0.25">
      <c r="A67" s="19" t="s">
        <v>939</v>
      </c>
    </row>
    <row r="68" spans="1:1" x14ac:dyDescent="0.25">
      <c r="A68" s="19" t="s">
        <v>1041</v>
      </c>
    </row>
    <row r="69" spans="1:1" x14ac:dyDescent="0.25">
      <c r="A69" s="19" t="s">
        <v>1001</v>
      </c>
    </row>
    <row r="70" spans="1:1" x14ac:dyDescent="0.25">
      <c r="A70" s="19" t="s">
        <v>1020</v>
      </c>
    </row>
    <row r="71" spans="1:1" x14ac:dyDescent="0.25">
      <c r="A71" s="19" t="s">
        <v>1185</v>
      </c>
    </row>
    <row r="72" spans="1:1" x14ac:dyDescent="0.25">
      <c r="A72" s="19" t="s">
        <v>1107</v>
      </c>
    </row>
    <row r="73" spans="1:1" x14ac:dyDescent="0.25">
      <c r="A73" s="19" t="s">
        <v>1117</v>
      </c>
    </row>
    <row r="74" spans="1:1" x14ac:dyDescent="0.25">
      <c r="A74" s="19" t="s">
        <v>1186</v>
      </c>
    </row>
    <row r="75" spans="1:1" x14ac:dyDescent="0.25">
      <c r="A75" s="19" t="s">
        <v>1192</v>
      </c>
    </row>
    <row r="76" spans="1:1" x14ac:dyDescent="0.25">
      <c r="A76" s="19" t="s">
        <v>1227</v>
      </c>
    </row>
    <row r="77" spans="1:1" x14ac:dyDescent="0.25">
      <c r="A77" s="19" t="s">
        <v>1279</v>
      </c>
    </row>
    <row r="78" spans="1:1" x14ac:dyDescent="0.25">
      <c r="A78" s="19" t="s">
        <v>1318</v>
      </c>
    </row>
    <row r="79" spans="1:1" x14ac:dyDescent="0.25">
      <c r="A79" s="19" t="s">
        <v>1320</v>
      </c>
    </row>
    <row r="80" spans="1:1" x14ac:dyDescent="0.25">
      <c r="A80" s="19" t="s">
        <v>1412</v>
      </c>
    </row>
    <row r="81" spans="1:1" x14ac:dyDescent="0.25">
      <c r="A81" s="19" t="s">
        <v>1471</v>
      </c>
    </row>
    <row r="82" spans="1:1" x14ac:dyDescent="0.25">
      <c r="A82" s="19" t="s">
        <v>1548</v>
      </c>
    </row>
    <row r="83" spans="1:1" x14ac:dyDescent="0.25">
      <c r="A83" s="19" t="s">
        <v>1561</v>
      </c>
    </row>
    <row r="84" spans="1:1" x14ac:dyDescent="0.25">
      <c r="A84" s="19" t="s">
        <v>1583</v>
      </c>
    </row>
    <row r="85" spans="1:1" x14ac:dyDescent="0.25">
      <c r="A85" s="19" t="s">
        <v>1632</v>
      </c>
    </row>
    <row r="86" spans="1:1" x14ac:dyDescent="0.25">
      <c r="A86" s="19" t="s">
        <v>1721</v>
      </c>
    </row>
    <row r="87" spans="1:1" x14ac:dyDescent="0.25">
      <c r="A87" s="19" t="s">
        <v>1757</v>
      </c>
    </row>
    <row r="88" spans="1:1" x14ac:dyDescent="0.25">
      <c r="A88" s="19" t="s">
        <v>1815</v>
      </c>
    </row>
    <row r="89" spans="1:1" x14ac:dyDescent="0.25">
      <c r="A89" s="19" t="s">
        <v>1848</v>
      </c>
    </row>
    <row r="90" spans="1:1" x14ac:dyDescent="0.25">
      <c r="A90" s="19" t="s">
        <v>2720</v>
      </c>
    </row>
    <row r="91" spans="1:1" x14ac:dyDescent="0.25">
      <c r="A91" s="19" t="s">
        <v>3001</v>
      </c>
    </row>
    <row r="92" spans="1:1" x14ac:dyDescent="0.25">
      <c r="A92" s="19" t="s">
        <v>3061</v>
      </c>
    </row>
    <row r="93" spans="1:1" x14ac:dyDescent="0.25">
      <c r="A93" s="19" t="s">
        <v>3062</v>
      </c>
    </row>
    <row r="94" spans="1:1" x14ac:dyDescent="0.25">
      <c r="A94" s="19" t="s">
        <v>3139</v>
      </c>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25"/>
    </row>
    <row r="101" spans="1:1" x14ac:dyDescent="0.25">
      <c r="A101" s="15"/>
    </row>
    <row r="102" spans="1:1" x14ac:dyDescent="0.25">
      <c r="A102" s="15"/>
    </row>
    <row r="103" spans="1:1" x14ac:dyDescent="0.25">
      <c r="A103" s="25"/>
    </row>
    <row r="104" spans="1:1" x14ac:dyDescent="0.25">
      <c r="A104" s="15"/>
    </row>
    <row r="105" spans="1:1" x14ac:dyDescent="0.25">
      <c r="A105" s="15"/>
    </row>
    <row r="106" spans="1:1" x14ac:dyDescent="0.25">
      <c r="A106" s="25"/>
    </row>
    <row r="107" spans="1:1" x14ac:dyDescent="0.25">
      <c r="A107" s="15"/>
    </row>
    <row r="108" spans="1:1" x14ac:dyDescent="0.25">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33"/>
  <sheetViews>
    <sheetView zoomScaleNormal="100" workbookViewId="0">
      <pane ySplit="1" topLeftCell="A214" activePane="bottomLeft" state="frozen"/>
      <selection pane="bottomLeft" activeCell="A421" sqref="A421"/>
    </sheetView>
  </sheetViews>
  <sheetFormatPr defaultColWidth="9.08984375" defaultRowHeight="13" x14ac:dyDescent="0.3"/>
  <cols>
    <col min="1" max="1" width="11.08984375" style="106" customWidth="1"/>
    <col min="2" max="2" width="5.81640625" style="58" bestFit="1" customWidth="1"/>
    <col min="3" max="3" width="7.36328125" style="58" bestFit="1" customWidth="1"/>
    <col min="4" max="4" width="17.54296875" style="115" bestFit="1" customWidth="1"/>
    <col min="5" max="5" width="13.6328125" style="84" bestFit="1" customWidth="1"/>
    <col min="6" max="6" width="8.36328125" style="95" customWidth="1"/>
    <col min="7" max="7" width="20.81640625" style="89" customWidth="1"/>
    <col min="8" max="8" width="14" style="89" customWidth="1"/>
    <col min="9" max="9" width="17.36328125" style="140" customWidth="1"/>
    <col min="10" max="10" width="10.453125" style="106" customWidth="1"/>
    <col min="11" max="11" width="27.7265625" style="86" customWidth="1"/>
    <col min="12" max="12" width="13.1796875" style="86" customWidth="1"/>
    <col min="13" max="13" width="12.36328125" style="86" customWidth="1"/>
    <col min="14" max="14" width="13.08984375" style="86" customWidth="1"/>
    <col min="15" max="15" width="13.36328125" style="58" bestFit="1" customWidth="1"/>
    <col min="16" max="16" width="15.36328125" style="88" bestFit="1" customWidth="1"/>
    <col min="17" max="17" width="15.54296875" style="87" bestFit="1" customWidth="1"/>
    <col min="18" max="18" width="12.54296875" style="58" bestFit="1" customWidth="1"/>
    <col min="19" max="19" width="16.36328125" style="87" bestFit="1" customWidth="1"/>
    <col min="20" max="20" width="11.08984375" style="54" bestFit="1" customWidth="1"/>
    <col min="21" max="21" width="9.6328125" style="87" bestFit="1" customWidth="1"/>
    <col min="22" max="22" width="12.08984375" style="88" bestFit="1" customWidth="1"/>
    <col min="23" max="23" width="12.54296875" style="58" bestFit="1" customWidth="1"/>
    <col min="24" max="24" width="18.36328125" style="88" bestFit="1" customWidth="1"/>
    <col min="25" max="25" width="12.6328125" style="58" bestFit="1" customWidth="1"/>
    <col min="26" max="26" width="12.90625" style="94" bestFit="1" customWidth="1"/>
    <col min="27" max="27" width="8.81640625" style="107" bestFit="1" customWidth="1"/>
    <col min="28" max="28" width="12.08984375" style="58" bestFit="1" customWidth="1"/>
    <col min="29" max="29" width="12.08984375" style="58" customWidth="1"/>
    <col min="30" max="30" width="14.36328125" style="58" bestFit="1" customWidth="1"/>
    <col min="31" max="31" width="21.08984375" style="88" bestFit="1" customWidth="1"/>
    <col min="32" max="32" width="21.6328125" style="88" bestFit="1" customWidth="1"/>
    <col min="33" max="33" width="12.08984375" style="88" bestFit="1" customWidth="1"/>
    <col min="34" max="34" width="12.81640625" style="58" bestFit="1" customWidth="1"/>
    <col min="35" max="35" width="14.08984375" style="56" bestFit="1" customWidth="1"/>
    <col min="36" max="36" width="19.08984375" style="58" bestFit="1" customWidth="1"/>
    <col min="37" max="16384" width="9.08984375" style="58"/>
  </cols>
  <sheetData>
    <row r="1" spans="1:36" x14ac:dyDescent="0.3">
      <c r="A1" s="51" t="s">
        <v>34</v>
      </c>
      <c r="B1" s="51" t="s">
        <v>20</v>
      </c>
      <c r="C1" s="51" t="s">
        <v>21</v>
      </c>
      <c r="D1" s="51" t="s">
        <v>24</v>
      </c>
      <c r="E1" s="51" t="s">
        <v>203</v>
      </c>
      <c r="F1" s="51" t="s">
        <v>104</v>
      </c>
      <c r="G1" s="51" t="s">
        <v>105</v>
      </c>
      <c r="H1" s="51" t="s">
        <v>772</v>
      </c>
      <c r="I1" s="51" t="s">
        <v>2241</v>
      </c>
      <c r="J1" s="51" t="s">
        <v>2243</v>
      </c>
      <c r="K1" s="52" t="s">
        <v>106</v>
      </c>
      <c r="L1" s="51" t="s">
        <v>2709</v>
      </c>
      <c r="M1" s="51" t="s">
        <v>2710</v>
      </c>
      <c r="N1" s="51" t="s">
        <v>2711</v>
      </c>
      <c r="O1" s="53" t="s">
        <v>1088</v>
      </c>
      <c r="P1" s="52" t="s">
        <v>865</v>
      </c>
      <c r="Q1" s="54" t="s">
        <v>1044</v>
      </c>
      <c r="R1" s="55" t="s">
        <v>1045</v>
      </c>
      <c r="S1" s="55" t="s">
        <v>1043</v>
      </c>
      <c r="T1" s="55" t="s">
        <v>108</v>
      </c>
      <c r="U1" s="55" t="s">
        <v>109</v>
      </c>
      <c r="V1" s="51" t="s">
        <v>1073</v>
      </c>
      <c r="W1" s="55" t="s">
        <v>110</v>
      </c>
      <c r="X1" s="51" t="s">
        <v>1074</v>
      </c>
      <c r="Y1" s="55" t="s">
        <v>773</v>
      </c>
      <c r="Z1" s="55" t="s">
        <v>107</v>
      </c>
      <c r="AA1" s="31" t="s">
        <v>774</v>
      </c>
      <c r="AB1" s="31" t="s">
        <v>775</v>
      </c>
      <c r="AC1" s="31" t="s">
        <v>2096</v>
      </c>
      <c r="AD1" s="55" t="s">
        <v>111</v>
      </c>
      <c r="AE1" s="31" t="s">
        <v>1048</v>
      </c>
      <c r="AF1" s="31" t="s">
        <v>1046</v>
      </c>
      <c r="AG1" s="31" t="s">
        <v>1049</v>
      </c>
      <c r="AH1" s="31" t="s">
        <v>1047</v>
      </c>
      <c r="AI1" s="56" t="s">
        <v>1178</v>
      </c>
      <c r="AJ1" s="57" t="s">
        <v>1182</v>
      </c>
    </row>
    <row r="2" spans="1:36" s="62" customFormat="1" x14ac:dyDescent="0.3">
      <c r="A2" s="59">
        <v>1997</v>
      </c>
      <c r="B2" s="60">
        <v>8.1</v>
      </c>
      <c r="C2" s="61" t="s">
        <v>23</v>
      </c>
      <c r="D2" s="61" t="s">
        <v>31</v>
      </c>
      <c r="E2" s="30">
        <v>1</v>
      </c>
      <c r="F2" s="125" t="s">
        <v>6</v>
      </c>
      <c r="G2" s="28" t="s">
        <v>397</v>
      </c>
      <c r="H2" s="28" t="s">
        <v>2471</v>
      </c>
      <c r="I2" s="125" t="s">
        <v>2474</v>
      </c>
      <c r="J2" s="148" t="str">
        <f>IF(I2&lt;&gt;"?", HYPERLINK(CONCATENATE("https://doi.org/",I2)), "")</f>
        <v>https://doi.org/10.1109/ISSCC.1997.585301</v>
      </c>
      <c r="K2" s="28" t="s">
        <v>1051</v>
      </c>
      <c r="L2" s="60">
        <v>5</v>
      </c>
      <c r="M2" s="60"/>
      <c r="N2" s="60"/>
      <c r="O2" s="62" t="s">
        <v>1051</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2097</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3">
      <c r="A3" s="64">
        <v>1997</v>
      </c>
      <c r="B3" s="60">
        <v>8.1999999999999993</v>
      </c>
      <c r="C3" s="61" t="s">
        <v>23</v>
      </c>
      <c r="D3" s="61" t="s">
        <v>28</v>
      </c>
      <c r="E3" s="61" t="s">
        <v>205</v>
      </c>
      <c r="F3" s="125" t="s">
        <v>366</v>
      </c>
      <c r="G3" s="28" t="s">
        <v>1968</v>
      </c>
      <c r="H3" s="28" t="s">
        <v>2609</v>
      </c>
      <c r="I3" s="125" t="s">
        <v>2610</v>
      </c>
      <c r="J3" s="148" t="str">
        <f t="shared" ref="J3:J66" si="7">IF(I3&lt;&gt;"?", HYPERLINK(CONCATENATE("https://doi.org/",I3)), "")</f>
        <v>https://doi.org/10.1109/ISSCC.1997.585303</v>
      </c>
      <c r="K3" s="28" t="s">
        <v>1051</v>
      </c>
      <c r="L3" s="60">
        <v>5</v>
      </c>
      <c r="M3" s="60"/>
      <c r="N3" s="60"/>
      <c r="O3" s="56" t="s">
        <v>1051</v>
      </c>
      <c r="P3" s="28">
        <v>7</v>
      </c>
      <c r="Q3" s="68"/>
      <c r="R3" s="63">
        <f>Z3/2</f>
        <v>25000000</v>
      </c>
      <c r="S3" s="60"/>
      <c r="T3" s="60">
        <v>64</v>
      </c>
      <c r="U3" s="60"/>
      <c r="V3" s="60"/>
      <c r="W3" s="60">
        <v>75</v>
      </c>
      <c r="X3" s="29">
        <f t="shared" si="0"/>
        <v>64</v>
      </c>
      <c r="Y3" s="63">
        <v>0.3</v>
      </c>
      <c r="Z3" s="63">
        <v>50000000</v>
      </c>
      <c r="AA3" s="64">
        <v>1</v>
      </c>
      <c r="AB3" s="63">
        <f t="shared" si="1"/>
        <v>50000000</v>
      </c>
      <c r="AC3" s="63" t="s">
        <v>2097</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3">
      <c r="A4" s="64">
        <v>1997</v>
      </c>
      <c r="B4" s="60">
        <v>8.3000000000000007</v>
      </c>
      <c r="C4" s="61" t="s">
        <v>23</v>
      </c>
      <c r="D4" s="61" t="s">
        <v>28</v>
      </c>
      <c r="E4" s="30">
        <v>0.5</v>
      </c>
      <c r="F4" s="125" t="s">
        <v>1954</v>
      </c>
      <c r="G4" s="28" t="s">
        <v>1969</v>
      </c>
      <c r="H4" s="28" t="s">
        <v>2608</v>
      </c>
      <c r="I4" s="125" t="s">
        <v>2610</v>
      </c>
      <c r="J4" s="148" t="str">
        <f t="shared" si="7"/>
        <v>https://doi.org/10.1109/ISSCC.1997.585303</v>
      </c>
      <c r="K4" s="28" t="s">
        <v>1051</v>
      </c>
      <c r="L4" s="60">
        <v>5</v>
      </c>
      <c r="M4" s="60"/>
      <c r="N4" s="60"/>
      <c r="O4" s="56" t="s">
        <v>1051</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2097</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3">
      <c r="A5" s="64">
        <v>1997</v>
      </c>
      <c r="B5" s="60">
        <v>8.4</v>
      </c>
      <c r="C5" s="61" t="s">
        <v>23</v>
      </c>
      <c r="D5" s="61" t="s">
        <v>137</v>
      </c>
      <c r="E5" s="61" t="s">
        <v>211</v>
      </c>
      <c r="F5" s="125" t="s">
        <v>136</v>
      </c>
      <c r="G5" s="28" t="s">
        <v>398</v>
      </c>
      <c r="H5" s="69" t="s">
        <v>2611</v>
      </c>
      <c r="I5" s="125" t="s">
        <v>2612</v>
      </c>
      <c r="J5" s="148" t="str">
        <f t="shared" si="7"/>
        <v>https://doi.org/10.1109/ISSCC.1997.585305</v>
      </c>
      <c r="K5" s="28" t="s">
        <v>1051</v>
      </c>
      <c r="L5" s="60">
        <v>5</v>
      </c>
      <c r="M5" s="60"/>
      <c r="N5" s="60">
        <v>-4.5</v>
      </c>
      <c r="O5" s="56" t="s">
        <v>1051</v>
      </c>
      <c r="P5" s="70"/>
      <c r="Q5" s="68"/>
      <c r="R5" s="63">
        <f>Z5/2</f>
        <v>64000000</v>
      </c>
      <c r="S5" s="60"/>
      <c r="T5" s="60">
        <v>58.4</v>
      </c>
      <c r="U5" s="60"/>
      <c r="V5" s="60"/>
      <c r="W5" s="60"/>
      <c r="X5" s="29">
        <f t="shared" si="0"/>
        <v>58.4</v>
      </c>
      <c r="Y5" s="63">
        <v>5.7</v>
      </c>
      <c r="Z5" s="63">
        <v>128000000</v>
      </c>
      <c r="AA5" s="64">
        <v>1</v>
      </c>
      <c r="AB5" s="63">
        <f t="shared" si="1"/>
        <v>128000000</v>
      </c>
      <c r="AC5" s="63" t="s">
        <v>2097</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3">
      <c r="A6" s="64">
        <v>1997</v>
      </c>
      <c r="B6" s="60">
        <v>8.8000000000000007</v>
      </c>
      <c r="C6" s="61" t="s">
        <v>23</v>
      </c>
      <c r="D6" s="61" t="s">
        <v>26</v>
      </c>
      <c r="E6" s="30">
        <v>1.4</v>
      </c>
      <c r="F6" s="125" t="s">
        <v>138</v>
      </c>
      <c r="G6" s="28" t="s">
        <v>399</v>
      </c>
      <c r="H6" s="28" t="s">
        <v>2614</v>
      </c>
      <c r="I6" s="125" t="s">
        <v>2613</v>
      </c>
      <c r="J6" s="148" t="str">
        <f t="shared" si="7"/>
        <v>https://doi.org/10.1109/ISSCC.1997.585309</v>
      </c>
      <c r="K6" s="28" t="s">
        <v>1</v>
      </c>
      <c r="L6" s="60">
        <v>5</v>
      </c>
      <c r="M6" s="60"/>
      <c r="N6" s="60"/>
      <c r="O6" s="56" t="s">
        <v>1051</v>
      </c>
      <c r="P6" s="28">
        <v>27.28</v>
      </c>
      <c r="Q6" s="68"/>
      <c r="R6" s="63">
        <f>Z6/2</f>
        <v>2500000</v>
      </c>
      <c r="S6" s="60">
        <v>84.9</v>
      </c>
      <c r="T6" s="60">
        <v>86.9</v>
      </c>
      <c r="U6" s="60"/>
      <c r="V6" s="60"/>
      <c r="W6" s="60">
        <v>93</v>
      </c>
      <c r="X6" s="29">
        <f t="shared" si="0"/>
        <v>84.9</v>
      </c>
      <c r="Y6" s="63">
        <v>0.13</v>
      </c>
      <c r="Z6" s="63">
        <v>5000000</v>
      </c>
      <c r="AA6" s="64">
        <v>1</v>
      </c>
      <c r="AB6" s="63">
        <f t="shared" si="1"/>
        <v>5000000</v>
      </c>
      <c r="AC6" s="63" t="s">
        <v>2097</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3">
      <c r="A7" s="64">
        <v>1997</v>
      </c>
      <c r="B7" s="60">
        <v>13.1</v>
      </c>
      <c r="C7" s="61" t="s">
        <v>22</v>
      </c>
      <c r="D7" s="61" t="s">
        <v>400</v>
      </c>
      <c r="E7" s="30">
        <v>0.6</v>
      </c>
      <c r="F7" s="125" t="s">
        <v>401</v>
      </c>
      <c r="G7" s="28" t="s">
        <v>402</v>
      </c>
      <c r="H7" s="28" t="s">
        <v>2616</v>
      </c>
      <c r="I7" s="125" t="s">
        <v>2615</v>
      </c>
      <c r="J7" s="148" t="str">
        <f t="shared" si="7"/>
        <v>https://doi.org/10.1109/ISSCC.1997.585335</v>
      </c>
      <c r="K7" s="28" t="s">
        <v>1051</v>
      </c>
      <c r="L7" s="60"/>
      <c r="M7" s="60"/>
      <c r="N7" s="60"/>
      <c r="O7" s="56" t="s">
        <v>1051</v>
      </c>
      <c r="P7" s="28">
        <v>31.8</v>
      </c>
      <c r="Q7" s="68"/>
      <c r="R7" s="63">
        <v>1250000</v>
      </c>
      <c r="S7" s="60"/>
      <c r="T7" s="60">
        <v>89</v>
      </c>
      <c r="U7" s="60"/>
      <c r="V7" s="60"/>
      <c r="W7" s="60">
        <v>97</v>
      </c>
      <c r="X7" s="29">
        <f t="shared" si="0"/>
        <v>89</v>
      </c>
      <c r="Y7" s="63">
        <v>0.55000000000000004</v>
      </c>
      <c r="Z7" s="63">
        <v>20000000</v>
      </c>
      <c r="AA7" s="64">
        <v>8</v>
      </c>
      <c r="AB7" s="63">
        <f t="shared" si="1"/>
        <v>2500000</v>
      </c>
      <c r="AC7" s="63" t="s">
        <v>2097</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3">
      <c r="A8" s="64">
        <v>1997</v>
      </c>
      <c r="B8" s="60">
        <v>13.2</v>
      </c>
      <c r="C8" s="61" t="s">
        <v>22</v>
      </c>
      <c r="D8" s="61" t="s">
        <v>25</v>
      </c>
      <c r="E8" s="30">
        <v>0.5</v>
      </c>
      <c r="F8" s="125" t="s">
        <v>403</v>
      </c>
      <c r="G8" s="28" t="s">
        <v>404</v>
      </c>
      <c r="H8" s="28" t="s">
        <v>405</v>
      </c>
      <c r="I8" s="125" t="s">
        <v>2617</v>
      </c>
      <c r="J8" s="148" t="str">
        <f t="shared" si="7"/>
        <v>https://doi.org/10.1109/ISSCC.1997.585336</v>
      </c>
      <c r="K8" s="28" t="s">
        <v>1051</v>
      </c>
      <c r="L8" s="60">
        <v>1.5</v>
      </c>
      <c r="M8" s="60"/>
      <c r="N8" s="60"/>
      <c r="O8" s="56" t="s">
        <v>1051</v>
      </c>
      <c r="P8" s="70">
        <v>0.39</v>
      </c>
      <c r="Q8" s="68"/>
      <c r="R8" s="63">
        <v>1000</v>
      </c>
      <c r="S8" s="60">
        <v>81</v>
      </c>
      <c r="T8" s="60"/>
      <c r="U8" s="60">
        <v>88</v>
      </c>
      <c r="V8" s="60"/>
      <c r="W8" s="60"/>
      <c r="X8" s="29">
        <f t="shared" si="0"/>
        <v>81</v>
      </c>
      <c r="Y8" s="63">
        <v>5.5000000000000003E-4</v>
      </c>
      <c r="Z8" s="63">
        <v>1000000</v>
      </c>
      <c r="AA8" s="64">
        <v>500</v>
      </c>
      <c r="AB8" s="63">
        <f t="shared" si="1"/>
        <v>2000</v>
      </c>
      <c r="AC8" s="63" t="s">
        <v>2097</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3">
      <c r="A9" s="64">
        <v>1997</v>
      </c>
      <c r="B9" s="60">
        <v>13.3</v>
      </c>
      <c r="C9" s="61" t="s">
        <v>22</v>
      </c>
      <c r="D9" s="61" t="s">
        <v>1955</v>
      </c>
      <c r="E9" s="30">
        <v>0.6</v>
      </c>
      <c r="F9" s="125" t="s">
        <v>407</v>
      </c>
      <c r="G9" s="28" t="s">
        <v>408</v>
      </c>
      <c r="H9" s="28" t="s">
        <v>409</v>
      </c>
      <c r="I9" s="125" t="s">
        <v>2618</v>
      </c>
      <c r="J9" s="148" t="str">
        <f t="shared" si="7"/>
        <v>https://doi.org/10.1109/ISSCC.1997.585337</v>
      </c>
      <c r="K9" s="28" t="s">
        <v>139</v>
      </c>
      <c r="L9" s="60">
        <v>3.3</v>
      </c>
      <c r="M9" s="60"/>
      <c r="N9" s="60"/>
      <c r="O9" s="56" t="s">
        <v>1051</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3">
      <c r="A10" s="64">
        <v>1997</v>
      </c>
      <c r="B10" s="60">
        <v>13.4</v>
      </c>
      <c r="C10" s="61" t="s">
        <v>22</v>
      </c>
      <c r="D10" s="61" t="s">
        <v>1956</v>
      </c>
      <c r="E10" s="61" t="s">
        <v>204</v>
      </c>
      <c r="F10" s="125" t="s">
        <v>410</v>
      </c>
      <c r="G10" s="28" t="s">
        <v>411</v>
      </c>
      <c r="H10" s="28" t="s">
        <v>412</v>
      </c>
      <c r="I10" s="125" t="s">
        <v>2619</v>
      </c>
      <c r="J10" s="148" t="str">
        <f t="shared" si="7"/>
        <v>https://doi.org/10.1109/ISSCC.1997.585338</v>
      </c>
      <c r="K10" s="28" t="s">
        <v>280</v>
      </c>
      <c r="L10" s="60"/>
      <c r="M10" s="60"/>
      <c r="N10" s="60"/>
      <c r="O10" s="56" t="s">
        <v>1051</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3">
      <c r="A11" s="64">
        <v>1997</v>
      </c>
      <c r="B11" s="60">
        <v>13.5</v>
      </c>
      <c r="C11" s="61" t="s">
        <v>22</v>
      </c>
      <c r="D11" s="61" t="s">
        <v>1957</v>
      </c>
      <c r="E11" s="61">
        <v>0.8</v>
      </c>
      <c r="F11" s="125" t="s">
        <v>414</v>
      </c>
      <c r="G11" s="28" t="s">
        <v>415</v>
      </c>
      <c r="H11" s="28" t="s">
        <v>416</v>
      </c>
      <c r="I11" s="125" t="s">
        <v>2620</v>
      </c>
      <c r="J11" s="148" t="str">
        <f t="shared" si="7"/>
        <v>https://doi.org/10.1109/ISSCC.1997.585339</v>
      </c>
      <c r="K11" s="28" t="s">
        <v>281</v>
      </c>
      <c r="L11" s="60"/>
      <c r="M11" s="60"/>
      <c r="N11" s="60"/>
      <c r="O11" s="56" t="s">
        <v>1051</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3">
      <c r="A12" s="64">
        <v>1997</v>
      </c>
      <c r="B12" s="60">
        <v>13.6</v>
      </c>
      <c r="C12" s="61" t="s">
        <v>22</v>
      </c>
      <c r="D12" s="61" t="s">
        <v>25</v>
      </c>
      <c r="E12" s="61">
        <v>0.8</v>
      </c>
      <c r="F12" s="125" t="s">
        <v>417</v>
      </c>
      <c r="G12" s="28" t="s">
        <v>418</v>
      </c>
      <c r="H12" s="28" t="s">
        <v>419</v>
      </c>
      <c r="I12" s="125" t="s">
        <v>2621</v>
      </c>
      <c r="J12" s="148" t="str">
        <f t="shared" si="7"/>
        <v>https://doi.org/10.1109/ISSCC.1997.585340</v>
      </c>
      <c r="K12" s="28" t="s">
        <v>1051</v>
      </c>
      <c r="L12" s="60"/>
      <c r="M12" s="60"/>
      <c r="N12" s="60"/>
      <c r="O12" s="56" t="s">
        <v>1051</v>
      </c>
      <c r="P12" s="28">
        <v>25</v>
      </c>
      <c r="Q12" s="68"/>
      <c r="R12" s="63">
        <v>48000</v>
      </c>
      <c r="S12" s="60">
        <v>110</v>
      </c>
      <c r="T12" s="60"/>
      <c r="U12" s="60">
        <v>118</v>
      </c>
      <c r="V12" s="60"/>
      <c r="W12" s="60"/>
      <c r="X12" s="29">
        <f t="shared" si="0"/>
        <v>110</v>
      </c>
      <c r="Y12" s="63">
        <v>0.76</v>
      </c>
      <c r="Z12" s="63">
        <v>6144000</v>
      </c>
      <c r="AA12" s="64">
        <v>64</v>
      </c>
      <c r="AB12" s="63">
        <f t="shared" si="1"/>
        <v>96000</v>
      </c>
      <c r="AC12" s="63" t="s">
        <v>2097</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3">
      <c r="A13" s="64">
        <v>1997</v>
      </c>
      <c r="B13" s="60">
        <v>13.7</v>
      </c>
      <c r="C13" s="61" t="s">
        <v>22</v>
      </c>
      <c r="D13" s="61" t="s">
        <v>30</v>
      </c>
      <c r="E13" s="30">
        <v>0.5</v>
      </c>
      <c r="F13" s="125" t="s">
        <v>420</v>
      </c>
      <c r="G13" s="28" t="s">
        <v>421</v>
      </c>
      <c r="H13" s="28" t="s">
        <v>422</v>
      </c>
      <c r="I13" s="125" t="s">
        <v>2622</v>
      </c>
      <c r="J13" s="148" t="str">
        <f t="shared" si="7"/>
        <v>https://doi.org/10.1109/ISSCC.1997.585345</v>
      </c>
      <c r="K13" s="28" t="s">
        <v>1051</v>
      </c>
      <c r="L13" s="60">
        <v>3.3</v>
      </c>
      <c r="M13" s="60"/>
      <c r="N13" s="60"/>
      <c r="O13" s="56" t="s">
        <v>1051</v>
      </c>
      <c r="P13" s="28">
        <v>0.4</v>
      </c>
      <c r="Q13" s="68"/>
      <c r="R13" s="63">
        <v>20000</v>
      </c>
      <c r="S13" s="60"/>
      <c r="T13" s="60"/>
      <c r="U13" s="60">
        <v>96</v>
      </c>
      <c r="V13" s="60">
        <v>104</v>
      </c>
      <c r="W13" s="60"/>
      <c r="X13" s="29">
        <f t="shared" si="0"/>
        <v>96</v>
      </c>
      <c r="Y13" s="63">
        <v>2.3E-3</v>
      </c>
      <c r="Z13" s="63">
        <v>5644800</v>
      </c>
      <c r="AA13" s="64">
        <v>141.12</v>
      </c>
      <c r="AB13" s="63">
        <f t="shared" si="1"/>
        <v>40000</v>
      </c>
      <c r="AC13" s="63" t="s">
        <v>2097</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3">
      <c r="A14" s="59">
        <v>1998</v>
      </c>
      <c r="B14" s="60">
        <v>4.4000000000000004</v>
      </c>
      <c r="C14" s="61" t="s">
        <v>22</v>
      </c>
      <c r="D14" s="61" t="s">
        <v>25</v>
      </c>
      <c r="E14" s="61">
        <v>0.6</v>
      </c>
      <c r="F14" s="71" t="s">
        <v>423</v>
      </c>
      <c r="G14" s="28" t="s">
        <v>424</v>
      </c>
      <c r="H14" s="28" t="s">
        <v>425</v>
      </c>
      <c r="I14" s="125" t="s">
        <v>2623</v>
      </c>
      <c r="J14" s="148" t="str">
        <f t="shared" si="7"/>
        <v>https://doi.org/10.1109/ISSCC.1998.672377</v>
      </c>
      <c r="K14" s="28" t="s">
        <v>1051</v>
      </c>
      <c r="L14" s="60"/>
      <c r="M14" s="60"/>
      <c r="N14" s="60"/>
      <c r="O14" s="56" t="s">
        <v>1051</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2097</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3">
      <c r="A15" s="64">
        <v>1998</v>
      </c>
      <c r="B15" s="60">
        <v>4.5999999999999996</v>
      </c>
      <c r="C15" s="61" t="s">
        <v>22</v>
      </c>
      <c r="D15" s="61" t="s">
        <v>426</v>
      </c>
      <c r="E15" s="61">
        <v>0.5</v>
      </c>
      <c r="F15" s="125" t="s">
        <v>427</v>
      </c>
      <c r="G15" s="28" t="s">
        <v>258</v>
      </c>
      <c r="H15" s="28" t="s">
        <v>259</v>
      </c>
      <c r="I15" s="125" t="s">
        <v>2624</v>
      </c>
      <c r="J15" s="148" t="str">
        <f t="shared" si="7"/>
        <v>https://doi.org/10.1109/ISSCC.1998.672379</v>
      </c>
      <c r="K15" s="28" t="s">
        <v>1051</v>
      </c>
      <c r="L15" s="60"/>
      <c r="M15" s="60"/>
      <c r="N15" s="60"/>
      <c r="O15" s="56" t="s">
        <v>1051</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2097</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3">
      <c r="A16" s="64">
        <v>1998</v>
      </c>
      <c r="B16" s="60">
        <v>9.1</v>
      </c>
      <c r="C16" s="61" t="s">
        <v>23</v>
      </c>
      <c r="D16" s="61" t="s">
        <v>26</v>
      </c>
      <c r="E16" s="61">
        <v>0.7</v>
      </c>
      <c r="F16" s="125" t="s">
        <v>282</v>
      </c>
      <c r="G16" s="28" t="s">
        <v>260</v>
      </c>
      <c r="H16" s="28" t="s">
        <v>283</v>
      </c>
      <c r="I16" s="125" t="s">
        <v>2625</v>
      </c>
      <c r="J16" s="148" t="str">
        <f t="shared" si="7"/>
        <v>https://doi.org/10.1109/ISSCC.1998.672406</v>
      </c>
      <c r="K16" s="28" t="s">
        <v>1051</v>
      </c>
      <c r="L16" s="60">
        <v>5</v>
      </c>
      <c r="M16" s="60"/>
      <c r="N16" s="60"/>
      <c r="O16" s="56" t="s">
        <v>1051</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2097</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3">
      <c r="A17" s="64">
        <v>1998</v>
      </c>
      <c r="B17" s="60">
        <v>9.1999999999999993</v>
      </c>
      <c r="C17" s="61" t="s">
        <v>23</v>
      </c>
      <c r="D17" s="61" t="s">
        <v>261</v>
      </c>
      <c r="E17" s="61">
        <v>1</v>
      </c>
      <c r="F17" s="125" t="s">
        <v>284</v>
      </c>
      <c r="G17" s="28" t="s">
        <v>262</v>
      </c>
      <c r="H17" s="28" t="s">
        <v>263</v>
      </c>
      <c r="I17" s="125" t="s">
        <v>2626</v>
      </c>
      <c r="J17" s="148" t="str">
        <f t="shared" si="7"/>
        <v>https://doi.org/10.1109/ISSCC.1998.672407</v>
      </c>
      <c r="K17" s="28" t="s">
        <v>1051</v>
      </c>
      <c r="L17" s="60"/>
      <c r="M17" s="60"/>
      <c r="N17" s="60"/>
      <c r="O17" s="56" t="s">
        <v>1051</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2097</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3">
      <c r="A18" s="64">
        <v>1998</v>
      </c>
      <c r="B18" s="60">
        <v>9.3000000000000007</v>
      </c>
      <c r="C18" s="61" t="s">
        <v>23</v>
      </c>
      <c r="D18" s="61" t="s">
        <v>261</v>
      </c>
      <c r="E18" s="61">
        <v>1</v>
      </c>
      <c r="F18" s="125" t="s">
        <v>264</v>
      </c>
      <c r="G18" s="28" t="s">
        <v>451</v>
      </c>
      <c r="H18" s="28" t="s">
        <v>285</v>
      </c>
      <c r="I18" s="125" t="s">
        <v>2627</v>
      </c>
      <c r="J18" s="148" t="str">
        <f t="shared" si="7"/>
        <v>https://doi.org/10.1109/ISSCC.1998.672408</v>
      </c>
      <c r="K18" s="28" t="s">
        <v>1051</v>
      </c>
      <c r="L18" s="60"/>
      <c r="M18" s="60"/>
      <c r="N18" s="60"/>
      <c r="O18" s="56" t="s">
        <v>1051</v>
      </c>
      <c r="P18" s="28">
        <v>42</v>
      </c>
      <c r="Q18" s="68"/>
      <c r="R18" s="63">
        <v>20000000</v>
      </c>
      <c r="S18" s="60">
        <v>58</v>
      </c>
      <c r="T18" s="60"/>
      <c r="U18" s="60"/>
      <c r="V18" s="60"/>
      <c r="W18" s="60"/>
      <c r="X18" s="29">
        <f t="shared" si="0"/>
        <v>58</v>
      </c>
      <c r="Y18" s="63">
        <v>0.65</v>
      </c>
      <c r="Z18" s="63">
        <v>40000000</v>
      </c>
      <c r="AA18" s="64">
        <v>1</v>
      </c>
      <c r="AB18" s="63">
        <f t="shared" si="1"/>
        <v>40000000</v>
      </c>
      <c r="AC18" s="63" t="s">
        <v>2097</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3">
      <c r="A19" s="64">
        <v>1998</v>
      </c>
      <c r="B19" s="60">
        <v>9.4</v>
      </c>
      <c r="C19" s="61" t="s">
        <v>23</v>
      </c>
      <c r="D19" s="61" t="s">
        <v>26</v>
      </c>
      <c r="E19" s="61">
        <v>0.5</v>
      </c>
      <c r="F19" s="125" t="s">
        <v>286</v>
      </c>
      <c r="G19" s="28" t="s">
        <v>452</v>
      </c>
      <c r="H19" s="28" t="s">
        <v>287</v>
      </c>
      <c r="I19" s="125" t="s">
        <v>2628</v>
      </c>
      <c r="J19" s="148" t="str">
        <f t="shared" si="7"/>
        <v>https://doi.org/10.1109/ISSCC.1998.672409</v>
      </c>
      <c r="K19" s="28" t="s">
        <v>1051</v>
      </c>
      <c r="L19" s="60">
        <v>3.3</v>
      </c>
      <c r="M19" s="60"/>
      <c r="N19" s="60"/>
      <c r="O19" s="56" t="s">
        <v>1051</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2097</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3">
      <c r="A20" s="64">
        <v>1998</v>
      </c>
      <c r="B20" s="60">
        <v>9.5</v>
      </c>
      <c r="C20" s="61" t="s">
        <v>23</v>
      </c>
      <c r="D20" s="61" t="s">
        <v>261</v>
      </c>
      <c r="E20" s="61">
        <v>0.5</v>
      </c>
      <c r="F20" s="125" t="s">
        <v>453</v>
      </c>
      <c r="G20" s="28" t="s">
        <v>1970</v>
      </c>
      <c r="H20" s="28" t="s">
        <v>1050</v>
      </c>
      <c r="I20" s="125" t="s">
        <v>2629</v>
      </c>
      <c r="J20" s="148" t="str">
        <f t="shared" si="7"/>
        <v>https://doi.org/10.1109/ISSCC.1998.672410</v>
      </c>
      <c r="K20" s="28" t="s">
        <v>1051</v>
      </c>
      <c r="L20" s="60"/>
      <c r="M20" s="60"/>
      <c r="N20" s="60"/>
      <c r="O20" s="56" t="s">
        <v>1051</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2097</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3">
      <c r="A21" s="64">
        <v>1998</v>
      </c>
      <c r="B21" s="60">
        <v>9.6</v>
      </c>
      <c r="C21" s="61" t="s">
        <v>23</v>
      </c>
      <c r="D21" s="61" t="s">
        <v>27</v>
      </c>
      <c r="E21" s="61" t="s">
        <v>206</v>
      </c>
      <c r="F21" s="125" t="s">
        <v>288</v>
      </c>
      <c r="G21" s="28" t="s">
        <v>454</v>
      </c>
      <c r="H21" s="72" t="s">
        <v>289</v>
      </c>
      <c r="I21" s="125" t="s">
        <v>2630</v>
      </c>
      <c r="J21" s="148" t="str">
        <f t="shared" si="7"/>
        <v>https://doi.org/10.1109/ISSCC.1998.672411</v>
      </c>
      <c r="K21" s="72" t="s">
        <v>1051</v>
      </c>
      <c r="L21" s="60"/>
      <c r="M21" s="60"/>
      <c r="N21" s="60"/>
      <c r="O21" s="56" t="s">
        <v>1051</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2097</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3">
      <c r="A22" s="64">
        <v>1998</v>
      </c>
      <c r="B22" s="60">
        <v>9.6999999999999993</v>
      </c>
      <c r="C22" s="61" t="s">
        <v>23</v>
      </c>
      <c r="D22" s="61" t="s">
        <v>28</v>
      </c>
      <c r="E22" s="61" t="s">
        <v>207</v>
      </c>
      <c r="F22" s="125" t="s">
        <v>290</v>
      </c>
      <c r="G22" s="28" t="s">
        <v>1971</v>
      </c>
      <c r="H22" s="28" t="s">
        <v>2472</v>
      </c>
      <c r="I22" s="125" t="s">
        <v>2631</v>
      </c>
      <c r="J22" s="148" t="str">
        <f t="shared" si="7"/>
        <v>https://doi.org/10.1109/ISSCC.1998.672412</v>
      </c>
      <c r="K22" s="28" t="s">
        <v>1051</v>
      </c>
      <c r="L22" s="60">
        <v>3.2</v>
      </c>
      <c r="M22" s="60"/>
      <c r="N22" s="60"/>
      <c r="O22" s="56" t="s">
        <v>1051</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2097</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3">
      <c r="A23" s="59">
        <v>1999</v>
      </c>
      <c r="B23" s="60">
        <v>3.1</v>
      </c>
      <c r="C23" s="61" t="s">
        <v>22</v>
      </c>
      <c r="D23" s="61" t="s">
        <v>25</v>
      </c>
      <c r="E23" s="61">
        <v>0.5</v>
      </c>
      <c r="F23" s="125" t="s">
        <v>455</v>
      </c>
      <c r="G23" s="28" t="s">
        <v>456</v>
      </c>
      <c r="H23" s="28" t="s">
        <v>2473</v>
      </c>
      <c r="I23" s="125" t="s">
        <v>2632</v>
      </c>
      <c r="J23" s="148" t="str">
        <f t="shared" si="7"/>
        <v>https://doi.org/10.1109/ISSCC.1999.759091</v>
      </c>
      <c r="K23" s="28" t="s">
        <v>1051</v>
      </c>
      <c r="L23" s="60">
        <v>1.5</v>
      </c>
      <c r="M23" s="60"/>
      <c r="N23" s="60"/>
      <c r="O23" s="56" t="s">
        <v>1051</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2097</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3">
      <c r="A24" s="64">
        <v>1999</v>
      </c>
      <c r="B24" s="60">
        <v>3.2</v>
      </c>
      <c r="C24" s="61" t="s">
        <v>22</v>
      </c>
      <c r="D24" s="61" t="s">
        <v>30</v>
      </c>
      <c r="E24" s="61">
        <v>0.35</v>
      </c>
      <c r="F24" s="125" t="s">
        <v>457</v>
      </c>
      <c r="G24" s="28" t="s">
        <v>458</v>
      </c>
      <c r="H24" s="28" t="s">
        <v>459</v>
      </c>
      <c r="I24" s="125" t="s">
        <v>2633</v>
      </c>
      <c r="J24" s="148" t="str">
        <f t="shared" si="7"/>
        <v>https://doi.org/10.1109/ISSCC.1999.759363</v>
      </c>
      <c r="K24" s="28" t="s">
        <v>1051</v>
      </c>
      <c r="L24" s="60"/>
      <c r="M24" s="60"/>
      <c r="N24" s="60"/>
      <c r="O24" s="56" t="s">
        <v>1051</v>
      </c>
      <c r="P24" s="28">
        <v>0.2</v>
      </c>
      <c r="Q24" s="68"/>
      <c r="R24" s="63">
        <v>100000</v>
      </c>
      <c r="S24" s="60">
        <v>84</v>
      </c>
      <c r="T24" s="60"/>
      <c r="U24" s="60">
        <v>86</v>
      </c>
      <c r="V24" s="60"/>
      <c r="W24" s="60"/>
      <c r="X24" s="29">
        <f t="shared" si="0"/>
        <v>84</v>
      </c>
      <c r="Y24" s="63">
        <v>1.8E-3</v>
      </c>
      <c r="Z24" s="63">
        <v>13000000</v>
      </c>
      <c r="AA24" s="64">
        <v>65</v>
      </c>
      <c r="AB24" s="63">
        <f t="shared" si="1"/>
        <v>200000</v>
      </c>
      <c r="AC24" s="63" t="s">
        <v>2097</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3">
      <c r="A25" s="64">
        <v>1999</v>
      </c>
      <c r="B25" s="60">
        <v>3.3</v>
      </c>
      <c r="C25" s="61" t="s">
        <v>22</v>
      </c>
      <c r="D25" s="61" t="s">
        <v>400</v>
      </c>
      <c r="E25" s="61">
        <v>1.2</v>
      </c>
      <c r="F25" s="125" t="s">
        <v>460</v>
      </c>
      <c r="G25" s="28" t="s">
        <v>461</v>
      </c>
      <c r="H25" s="28" t="s">
        <v>462</v>
      </c>
      <c r="I25" s="125" t="s">
        <v>2634</v>
      </c>
      <c r="J25" s="148" t="str">
        <f t="shared" si="7"/>
        <v>https://doi.org/10.1109/ISSCC.1999.759092</v>
      </c>
      <c r="K25" s="28" t="s">
        <v>1051</v>
      </c>
      <c r="L25" s="60"/>
      <c r="M25" s="60"/>
      <c r="N25" s="60"/>
      <c r="O25" s="56" t="s">
        <v>1051</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2097</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3">
      <c r="A26" s="64">
        <v>1999</v>
      </c>
      <c r="B26" s="60">
        <v>3.4</v>
      </c>
      <c r="C26" s="61" t="s">
        <v>22</v>
      </c>
      <c r="D26" s="61" t="s">
        <v>1956</v>
      </c>
      <c r="E26" s="61">
        <v>0.5</v>
      </c>
      <c r="F26" s="125" t="s">
        <v>463</v>
      </c>
      <c r="G26" s="28" t="s">
        <v>464</v>
      </c>
      <c r="H26" s="28" t="s">
        <v>465</v>
      </c>
      <c r="I26" s="125" t="s">
        <v>2635</v>
      </c>
      <c r="J26" s="148" t="str">
        <f t="shared" si="7"/>
        <v>https://doi.org/10.1109/ISSCC.1999.759093</v>
      </c>
      <c r="K26" s="28" t="s">
        <v>209</v>
      </c>
      <c r="L26" s="60"/>
      <c r="M26" s="60"/>
      <c r="N26" s="60"/>
      <c r="O26" s="56" t="s">
        <v>1051</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3">
      <c r="A27" s="64">
        <v>1999</v>
      </c>
      <c r="B27" s="60">
        <v>3.7</v>
      </c>
      <c r="C27" s="61" t="s">
        <v>22</v>
      </c>
      <c r="D27" s="61" t="s">
        <v>30</v>
      </c>
      <c r="E27" s="61" t="s">
        <v>210</v>
      </c>
      <c r="F27" s="125" t="s">
        <v>466</v>
      </c>
      <c r="G27" s="28" t="s">
        <v>467</v>
      </c>
      <c r="H27" s="28" t="s">
        <v>468</v>
      </c>
      <c r="I27" s="125" t="s">
        <v>2636</v>
      </c>
      <c r="J27" s="148" t="str">
        <f t="shared" si="7"/>
        <v>https://doi.org/10.1109/ISSCC.1999.759096</v>
      </c>
      <c r="K27" s="28" t="s">
        <v>1051</v>
      </c>
      <c r="L27" s="60"/>
      <c r="M27" s="60"/>
      <c r="N27" s="60"/>
      <c r="O27" s="56" t="s">
        <v>1051</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2097</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3">
      <c r="A28" s="64">
        <v>1999</v>
      </c>
      <c r="B28" s="60">
        <v>18.100000000000001</v>
      </c>
      <c r="C28" s="61" t="s">
        <v>23</v>
      </c>
      <c r="D28" s="61" t="s">
        <v>239</v>
      </c>
      <c r="E28" s="61">
        <v>1.5</v>
      </c>
      <c r="F28" s="125" t="s">
        <v>469</v>
      </c>
      <c r="G28" s="28" t="s">
        <v>470</v>
      </c>
      <c r="H28" s="28" t="s">
        <v>291</v>
      </c>
      <c r="I28" s="125" t="s">
        <v>2637</v>
      </c>
      <c r="J28" s="148" t="str">
        <f t="shared" si="7"/>
        <v>https://doi.org/10.1109/ISSCC.1999.759266</v>
      </c>
      <c r="K28" s="28" t="s">
        <v>1051</v>
      </c>
      <c r="L28" s="60"/>
      <c r="M28" s="60"/>
      <c r="N28" s="60"/>
      <c r="O28" s="56" t="s">
        <v>1051</v>
      </c>
      <c r="P28" s="28">
        <v>5.94</v>
      </c>
      <c r="Q28" s="68"/>
      <c r="R28" s="63">
        <v>62500</v>
      </c>
      <c r="S28" s="60">
        <v>71</v>
      </c>
      <c r="T28" s="60"/>
      <c r="U28" s="60"/>
      <c r="V28" s="60">
        <v>90</v>
      </c>
      <c r="W28" s="60">
        <v>95</v>
      </c>
      <c r="X28" s="29">
        <f t="shared" si="0"/>
        <v>71</v>
      </c>
      <c r="Y28" s="63">
        <v>1.6E-2</v>
      </c>
      <c r="Z28" s="63">
        <v>125000</v>
      </c>
      <c r="AA28" s="64">
        <v>1</v>
      </c>
      <c r="AB28" s="63">
        <f t="shared" si="1"/>
        <v>125000</v>
      </c>
      <c r="AC28" s="63" t="s">
        <v>2097</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3">
      <c r="A29" s="64">
        <v>1999</v>
      </c>
      <c r="B29" s="60">
        <v>18.2</v>
      </c>
      <c r="C29" s="61" t="s">
        <v>23</v>
      </c>
      <c r="D29" s="61" t="s">
        <v>29</v>
      </c>
      <c r="E29" s="61">
        <v>0.35</v>
      </c>
      <c r="F29" s="125" t="s">
        <v>154</v>
      </c>
      <c r="G29" s="28" t="s">
        <v>1972</v>
      </c>
      <c r="H29" s="28" t="s">
        <v>471</v>
      </c>
      <c r="I29" s="125" t="s">
        <v>2638</v>
      </c>
      <c r="J29" s="148" t="str">
        <f t="shared" si="7"/>
        <v>https://doi.org/10.1109/ISSCC.1999.759267</v>
      </c>
      <c r="K29" s="28" t="s">
        <v>472</v>
      </c>
      <c r="L29" s="60">
        <v>3.3</v>
      </c>
      <c r="M29" s="60"/>
      <c r="N29" s="60"/>
      <c r="O29" s="56" t="s">
        <v>1051</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2097</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3">
      <c r="A30" s="64">
        <v>1999</v>
      </c>
      <c r="B30" s="60">
        <v>18.3</v>
      </c>
      <c r="C30" s="61" t="s">
        <v>23</v>
      </c>
      <c r="D30" s="61" t="s">
        <v>28</v>
      </c>
      <c r="E30" s="61" t="s">
        <v>208</v>
      </c>
      <c r="F30" s="125" t="s">
        <v>155</v>
      </c>
      <c r="G30" s="28" t="s">
        <v>1973</v>
      </c>
      <c r="H30" s="28" t="s">
        <v>156</v>
      </c>
      <c r="I30" s="125" t="s">
        <v>2639</v>
      </c>
      <c r="J30" s="148" t="str">
        <f t="shared" si="7"/>
        <v>https://doi.org/10.1109/ISSCC.1999.759268</v>
      </c>
      <c r="K30" s="28" t="s">
        <v>473</v>
      </c>
      <c r="L30" s="60">
        <v>5</v>
      </c>
      <c r="M30" s="60"/>
      <c r="N30" s="60"/>
      <c r="O30" s="56" t="s">
        <v>1051</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2097</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3">
      <c r="A31" s="64">
        <v>1999</v>
      </c>
      <c r="B31" s="60">
        <v>18.399999999999999</v>
      </c>
      <c r="C31" s="61" t="s">
        <v>23</v>
      </c>
      <c r="D31" s="61" t="s">
        <v>29</v>
      </c>
      <c r="E31" s="61">
        <v>0.5</v>
      </c>
      <c r="F31" s="125" t="s">
        <v>157</v>
      </c>
      <c r="G31" s="28" t="s">
        <v>474</v>
      </c>
      <c r="H31" s="28" t="s">
        <v>475</v>
      </c>
      <c r="I31" s="125" t="s">
        <v>2640</v>
      </c>
      <c r="J31" s="148" t="str">
        <f t="shared" si="7"/>
        <v>https://doi.org/10.1109/ISSCC.1999.759270</v>
      </c>
      <c r="K31" s="28" t="s">
        <v>1051</v>
      </c>
      <c r="L31" s="60"/>
      <c r="M31" s="60"/>
      <c r="N31" s="60"/>
      <c r="O31" s="56" t="s">
        <v>1051</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2097</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3">
      <c r="A32" s="64">
        <v>1999</v>
      </c>
      <c r="B32" s="60">
        <v>18.5</v>
      </c>
      <c r="C32" s="61" t="s">
        <v>23</v>
      </c>
      <c r="D32" s="61" t="s">
        <v>27</v>
      </c>
      <c r="E32" s="61">
        <v>0.4</v>
      </c>
      <c r="F32" s="125" t="s">
        <v>158</v>
      </c>
      <c r="G32" s="28" t="s">
        <v>1974</v>
      </c>
      <c r="H32" s="28" t="s">
        <v>476</v>
      </c>
      <c r="I32" s="125" t="s">
        <v>2641</v>
      </c>
      <c r="J32" s="148" t="str">
        <f t="shared" si="7"/>
        <v>https://doi.org/10.1109/ISSCC.1999.759272</v>
      </c>
      <c r="K32" s="28" t="s">
        <v>1051</v>
      </c>
      <c r="L32" s="60">
        <v>3.3</v>
      </c>
      <c r="M32" s="60"/>
      <c r="N32" s="60"/>
      <c r="O32" s="56" t="s">
        <v>1051</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2097</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3">
      <c r="A33" s="64">
        <v>1999</v>
      </c>
      <c r="B33" s="60">
        <v>18.600000000000001</v>
      </c>
      <c r="C33" s="61" t="s">
        <v>23</v>
      </c>
      <c r="D33" s="61" t="s">
        <v>27</v>
      </c>
      <c r="E33" s="61">
        <v>0.6</v>
      </c>
      <c r="F33" s="125" t="s">
        <v>159</v>
      </c>
      <c r="G33" s="28" t="s">
        <v>477</v>
      </c>
      <c r="H33" s="28" t="s">
        <v>478</v>
      </c>
      <c r="I33" s="125" t="s">
        <v>2642</v>
      </c>
      <c r="J33" s="148" t="str">
        <f t="shared" si="7"/>
        <v>https://doi.org/10.1109/ISSCC.1999.759274</v>
      </c>
      <c r="K33" s="28" t="s">
        <v>1051</v>
      </c>
      <c r="L33" s="60"/>
      <c r="M33" s="60"/>
      <c r="N33" s="60"/>
      <c r="O33" s="56" t="s">
        <v>1051</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2097</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3">
      <c r="A34" s="59">
        <v>2000</v>
      </c>
      <c r="B34" s="60">
        <v>2.1</v>
      </c>
      <c r="C34" s="61" t="s">
        <v>23</v>
      </c>
      <c r="D34" s="61" t="s">
        <v>28</v>
      </c>
      <c r="E34" s="61" t="s">
        <v>211</v>
      </c>
      <c r="F34" s="125" t="s">
        <v>160</v>
      </c>
      <c r="G34" s="28" t="s">
        <v>479</v>
      </c>
      <c r="H34" s="28" t="s">
        <v>480</v>
      </c>
      <c r="I34" s="125" t="s">
        <v>2643</v>
      </c>
      <c r="J34" s="148" t="str">
        <f t="shared" si="7"/>
        <v>https://doi.org/10.1109/ISSCC.2000.839679</v>
      </c>
      <c r="K34" s="28" t="s">
        <v>1051</v>
      </c>
      <c r="L34" s="60"/>
      <c r="M34" s="60"/>
      <c r="N34" s="60"/>
      <c r="O34" s="56" t="s">
        <v>1051</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2097</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3">
      <c r="A35" s="64">
        <v>2000</v>
      </c>
      <c r="B35" s="60">
        <v>2.2000000000000002</v>
      </c>
      <c r="C35" s="61" t="s">
        <v>23</v>
      </c>
      <c r="D35" s="61" t="s">
        <v>28</v>
      </c>
      <c r="E35" s="61">
        <v>0.5</v>
      </c>
      <c r="F35" s="125" t="s">
        <v>161</v>
      </c>
      <c r="G35" s="28" t="s">
        <v>481</v>
      </c>
      <c r="H35" s="28" t="s">
        <v>482</v>
      </c>
      <c r="I35" s="125" t="s">
        <v>2644</v>
      </c>
      <c r="J35" s="148" t="str">
        <f t="shared" si="7"/>
        <v>https://doi.org/10.1109/ISSCC.2000.839680</v>
      </c>
      <c r="K35" s="28" t="s">
        <v>1051</v>
      </c>
      <c r="L35" s="60"/>
      <c r="M35" s="60"/>
      <c r="N35" s="60"/>
      <c r="O35" s="56" t="s">
        <v>1051</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2097</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3">
      <c r="A36" s="64">
        <v>2000</v>
      </c>
      <c r="B36" s="60">
        <v>2.2999999999999998</v>
      </c>
      <c r="C36" s="61" t="s">
        <v>23</v>
      </c>
      <c r="D36" s="61" t="s">
        <v>26</v>
      </c>
      <c r="E36" s="61">
        <v>0.5</v>
      </c>
      <c r="F36" s="125" t="s">
        <v>162</v>
      </c>
      <c r="G36" s="28" t="s">
        <v>483</v>
      </c>
      <c r="H36" s="28" t="s">
        <v>484</v>
      </c>
      <c r="I36" s="125" t="s">
        <v>2645</v>
      </c>
      <c r="J36" s="148" t="str">
        <f t="shared" si="7"/>
        <v>https://doi.org/10.1109/ISSCC.2000.839681</v>
      </c>
      <c r="K36" s="28" t="s">
        <v>1051</v>
      </c>
      <c r="L36" s="60"/>
      <c r="M36" s="60"/>
      <c r="N36" s="60"/>
      <c r="O36" s="56" t="s">
        <v>1051</v>
      </c>
      <c r="P36" s="28">
        <v>10</v>
      </c>
      <c r="Q36" s="68"/>
      <c r="R36" s="63">
        <v>32500000</v>
      </c>
      <c r="S36" s="60">
        <v>70</v>
      </c>
      <c r="T36" s="60">
        <v>70</v>
      </c>
      <c r="U36" s="60"/>
      <c r="V36" s="60"/>
      <c r="W36" s="60"/>
      <c r="X36" s="29">
        <f t="shared" si="0"/>
        <v>70</v>
      </c>
      <c r="Y36" s="63">
        <v>0.43</v>
      </c>
      <c r="Z36" s="63">
        <v>65000000</v>
      </c>
      <c r="AA36" s="64">
        <v>1</v>
      </c>
      <c r="AB36" s="63">
        <f t="shared" si="10"/>
        <v>65000000</v>
      </c>
      <c r="AC36" s="63" t="s">
        <v>2097</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3">
      <c r="A37" s="64">
        <v>2000</v>
      </c>
      <c r="B37" s="60">
        <v>2.4</v>
      </c>
      <c r="C37" s="61" t="s">
        <v>23</v>
      </c>
      <c r="D37" s="61" t="s">
        <v>28</v>
      </c>
      <c r="E37" s="61">
        <v>0.6</v>
      </c>
      <c r="F37" s="125" t="s">
        <v>163</v>
      </c>
      <c r="G37" s="28" t="s">
        <v>485</v>
      </c>
      <c r="H37" s="28" t="s">
        <v>486</v>
      </c>
      <c r="I37" s="125" t="s">
        <v>2646</v>
      </c>
      <c r="J37" s="148" t="str">
        <f t="shared" si="7"/>
        <v>https://doi.org/10.1109/ISSCC.2000.839682</v>
      </c>
      <c r="K37" s="28" t="s">
        <v>1051</v>
      </c>
      <c r="L37" s="60"/>
      <c r="M37" s="60"/>
      <c r="N37" s="60"/>
      <c r="O37" s="56" t="s">
        <v>1051</v>
      </c>
      <c r="P37" s="28">
        <v>16</v>
      </c>
      <c r="Q37" s="68"/>
      <c r="R37" s="63">
        <v>25000000</v>
      </c>
      <c r="S37" s="60">
        <v>64</v>
      </c>
      <c r="T37" s="60"/>
      <c r="U37" s="60"/>
      <c r="V37" s="60"/>
      <c r="W37" s="60">
        <v>82</v>
      </c>
      <c r="X37" s="29">
        <f t="shared" si="0"/>
        <v>64</v>
      </c>
      <c r="Y37" s="63">
        <v>0.85</v>
      </c>
      <c r="Z37" s="63">
        <v>50000000</v>
      </c>
      <c r="AA37" s="64">
        <v>1</v>
      </c>
      <c r="AB37" s="63">
        <f t="shared" si="10"/>
        <v>50000000</v>
      </c>
      <c r="AC37" s="63" t="s">
        <v>2097</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3">
      <c r="A38" s="64">
        <v>2000</v>
      </c>
      <c r="B38" s="60">
        <v>2.5</v>
      </c>
      <c r="C38" s="61" t="s">
        <v>23</v>
      </c>
      <c r="D38" s="61" t="s">
        <v>26</v>
      </c>
      <c r="E38" s="61">
        <v>0.5</v>
      </c>
      <c r="F38" s="125" t="s">
        <v>164</v>
      </c>
      <c r="G38" s="28" t="s">
        <v>487</v>
      </c>
      <c r="H38" s="28" t="s">
        <v>488</v>
      </c>
      <c r="I38" s="125" t="s">
        <v>2647</v>
      </c>
      <c r="J38" s="148" t="str">
        <f t="shared" si="7"/>
        <v>https://doi.org/10.1109/ISSCC.2000.839683</v>
      </c>
      <c r="K38" s="28" t="s">
        <v>1051</v>
      </c>
      <c r="L38" s="60"/>
      <c r="M38" s="60"/>
      <c r="N38" s="60"/>
      <c r="O38" s="56" t="s">
        <v>1051</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2097</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3">
      <c r="A39" s="64">
        <v>2000</v>
      </c>
      <c r="B39" s="60">
        <v>2.7</v>
      </c>
      <c r="C39" s="61" t="s">
        <v>23</v>
      </c>
      <c r="D39" s="61" t="s">
        <v>26</v>
      </c>
      <c r="E39" s="61">
        <v>0.5</v>
      </c>
      <c r="F39" s="125" t="s">
        <v>165</v>
      </c>
      <c r="G39" s="28" t="s">
        <v>489</v>
      </c>
      <c r="H39" s="28" t="s">
        <v>490</v>
      </c>
      <c r="I39" s="125" t="s">
        <v>2648</v>
      </c>
      <c r="J39" s="148" t="str">
        <f t="shared" si="7"/>
        <v>https://doi.org/10.1109/ISSCC.2000.839685</v>
      </c>
      <c r="K39" s="28" t="s">
        <v>1051</v>
      </c>
      <c r="L39" s="60"/>
      <c r="M39" s="60"/>
      <c r="N39" s="60"/>
      <c r="O39" s="56" t="s">
        <v>1051</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2097</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3">
      <c r="A40" s="64">
        <v>2000</v>
      </c>
      <c r="B40" s="60">
        <v>20.2</v>
      </c>
      <c r="C40" s="61" t="s">
        <v>22</v>
      </c>
      <c r="D40" s="61" t="s">
        <v>25</v>
      </c>
      <c r="E40" s="61">
        <v>0.65</v>
      </c>
      <c r="F40" s="125" t="s">
        <v>491</v>
      </c>
      <c r="G40" s="28" t="s">
        <v>492</v>
      </c>
      <c r="H40" s="28" t="s">
        <v>493</v>
      </c>
      <c r="I40" s="125" t="s">
        <v>2649</v>
      </c>
      <c r="J40" s="148" t="str">
        <f t="shared" si="7"/>
        <v>https://doi.org/10.1109/ISSCC.2000.839805</v>
      </c>
      <c r="K40" s="28" t="s">
        <v>1051</v>
      </c>
      <c r="L40" s="60"/>
      <c r="M40" s="60"/>
      <c r="N40" s="60"/>
      <c r="O40" s="56" t="s">
        <v>1051</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2097</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3">
      <c r="A41" s="64">
        <v>2000</v>
      </c>
      <c r="B41" s="60">
        <v>20.3</v>
      </c>
      <c r="C41" s="61" t="s">
        <v>22</v>
      </c>
      <c r="D41" s="61" t="s">
        <v>25</v>
      </c>
      <c r="E41" s="61">
        <v>0.5</v>
      </c>
      <c r="F41" s="125" t="s">
        <v>494</v>
      </c>
      <c r="G41" s="28" t="s">
        <v>495</v>
      </c>
      <c r="H41" s="28" t="s">
        <v>496</v>
      </c>
      <c r="I41" s="125" t="s">
        <v>2650</v>
      </c>
      <c r="J41" s="148" t="str">
        <f t="shared" si="7"/>
        <v>https://doi.org/10.1109/ISSCC.2000.839806</v>
      </c>
      <c r="K41" s="28" t="s">
        <v>1051</v>
      </c>
      <c r="L41" s="60"/>
      <c r="M41" s="60"/>
      <c r="N41" s="60"/>
      <c r="O41" s="56" t="s">
        <v>1051</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2097</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3">
      <c r="A42" s="64">
        <v>2000</v>
      </c>
      <c r="B42" s="60">
        <v>20.399999999999999</v>
      </c>
      <c r="C42" s="61" t="s">
        <v>22</v>
      </c>
      <c r="D42" s="61" t="s">
        <v>1956</v>
      </c>
      <c r="E42" s="61">
        <v>0.35</v>
      </c>
      <c r="F42" s="125" t="s">
        <v>497</v>
      </c>
      <c r="G42" s="28" t="s">
        <v>370</v>
      </c>
      <c r="H42" s="28" t="s">
        <v>371</v>
      </c>
      <c r="I42" s="125" t="s">
        <v>2651</v>
      </c>
      <c r="J42" s="148" t="str">
        <f t="shared" si="7"/>
        <v>https://doi.org/10.1109/ISSCC.2000.839807</v>
      </c>
      <c r="K42" s="28" t="s">
        <v>1051</v>
      </c>
      <c r="L42" s="60"/>
      <c r="M42" s="60"/>
      <c r="N42" s="60"/>
      <c r="O42" s="56" t="s">
        <v>1051</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3">
      <c r="A43" s="64">
        <v>2000</v>
      </c>
      <c r="B43" s="60">
        <v>20.5</v>
      </c>
      <c r="C43" s="61" t="s">
        <v>22</v>
      </c>
      <c r="D43" s="61" t="s">
        <v>1958</v>
      </c>
      <c r="E43" s="61">
        <v>0.25</v>
      </c>
      <c r="F43" s="125" t="s">
        <v>372</v>
      </c>
      <c r="G43" s="28" t="s">
        <v>373</v>
      </c>
      <c r="H43" s="28" t="s">
        <v>374</v>
      </c>
      <c r="I43" s="125" t="s">
        <v>2246</v>
      </c>
      <c r="J43" s="148" t="str">
        <f t="shared" si="7"/>
        <v>https://doi.org/10.1109/ISSCC.2000.839808</v>
      </c>
      <c r="K43" s="28" t="s">
        <v>1051</v>
      </c>
      <c r="L43" s="60"/>
      <c r="M43" s="60"/>
      <c r="N43" s="60"/>
      <c r="O43" s="56" t="s">
        <v>1051</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3">
      <c r="A44" s="59">
        <v>2001</v>
      </c>
      <c r="B44" s="60">
        <v>3.1</v>
      </c>
      <c r="C44" s="61" t="s">
        <v>22</v>
      </c>
      <c r="D44" s="61" t="s">
        <v>25</v>
      </c>
      <c r="E44" s="61">
        <v>0.25</v>
      </c>
      <c r="F44" s="125" t="s">
        <v>375</v>
      </c>
      <c r="G44" s="28" t="s">
        <v>376</v>
      </c>
      <c r="H44" s="28" t="s">
        <v>377</v>
      </c>
      <c r="I44" s="125" t="s">
        <v>2652</v>
      </c>
      <c r="J44" s="148" t="str">
        <f t="shared" si="7"/>
        <v>https://doi.org/10.1109/ISSCC.2001.912538</v>
      </c>
      <c r="K44" s="28" t="s">
        <v>1052</v>
      </c>
      <c r="L44" s="60"/>
      <c r="M44" s="60"/>
      <c r="N44" s="60"/>
      <c r="O44" s="56" t="s">
        <v>1051</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2097</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3">
      <c r="A45" s="64">
        <v>2001</v>
      </c>
      <c r="B45" s="60">
        <v>3.2</v>
      </c>
      <c r="C45" s="61" t="s">
        <v>22</v>
      </c>
      <c r="D45" s="61" t="s">
        <v>25</v>
      </c>
      <c r="E45" s="61" t="s">
        <v>206</v>
      </c>
      <c r="F45" s="125" t="s">
        <v>378</v>
      </c>
      <c r="G45" s="28" t="s">
        <v>379</v>
      </c>
      <c r="H45" s="28" t="s">
        <v>380</v>
      </c>
      <c r="I45" s="125" t="s">
        <v>2653</v>
      </c>
      <c r="J45" s="148" t="str">
        <f t="shared" si="7"/>
        <v>https://doi.org/10.1109/ISSCC.2001.912539</v>
      </c>
      <c r="K45" s="28" t="s">
        <v>1051</v>
      </c>
      <c r="L45" s="60"/>
      <c r="M45" s="60"/>
      <c r="N45" s="60"/>
      <c r="O45" s="56" t="s">
        <v>1051</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2097</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3">
      <c r="A46" s="64">
        <v>2001</v>
      </c>
      <c r="B46" s="60">
        <v>3.4</v>
      </c>
      <c r="C46" s="61" t="s">
        <v>22</v>
      </c>
      <c r="D46" s="61" t="s">
        <v>25</v>
      </c>
      <c r="E46" s="61">
        <v>0.5</v>
      </c>
      <c r="F46" s="125" t="s">
        <v>381</v>
      </c>
      <c r="G46" s="28" t="s">
        <v>382</v>
      </c>
      <c r="H46" s="28" t="s">
        <v>383</v>
      </c>
      <c r="I46" s="125" t="s">
        <v>2654</v>
      </c>
      <c r="J46" s="148" t="str">
        <f t="shared" si="7"/>
        <v>https://doi.org/10.1109/ISSCC.2001.912541</v>
      </c>
      <c r="K46" s="28" t="s">
        <v>1051</v>
      </c>
      <c r="L46" s="60">
        <v>2.5</v>
      </c>
      <c r="M46" s="60"/>
      <c r="N46" s="60"/>
      <c r="O46" s="56" t="s">
        <v>1051</v>
      </c>
      <c r="P46" s="70"/>
      <c r="Q46" s="68"/>
      <c r="R46" s="63">
        <v>2000000</v>
      </c>
      <c r="S46" s="60">
        <v>87</v>
      </c>
      <c r="T46" s="60">
        <v>90</v>
      </c>
      <c r="U46" s="60">
        <v>95</v>
      </c>
      <c r="V46" s="60"/>
      <c r="W46" s="60"/>
      <c r="X46" s="29">
        <f t="shared" si="0"/>
        <v>87</v>
      </c>
      <c r="Y46" s="63">
        <v>0.15</v>
      </c>
      <c r="Z46" s="63">
        <v>64000000</v>
      </c>
      <c r="AA46" s="64">
        <v>16</v>
      </c>
      <c r="AB46" s="63">
        <f t="shared" si="10"/>
        <v>4000000</v>
      </c>
      <c r="AC46" s="63" t="s">
        <v>2097</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3">
      <c r="A47" s="64">
        <v>2001</v>
      </c>
      <c r="B47" s="60">
        <v>8.1</v>
      </c>
      <c r="C47" s="61" t="s">
        <v>23</v>
      </c>
      <c r="D47" s="61" t="s">
        <v>27</v>
      </c>
      <c r="E47" s="61">
        <v>0.35</v>
      </c>
      <c r="F47" s="125" t="s">
        <v>166</v>
      </c>
      <c r="G47" s="28" t="s">
        <v>2656</v>
      </c>
      <c r="H47" s="28" t="s">
        <v>167</v>
      </c>
      <c r="I47" s="125" t="s">
        <v>2655</v>
      </c>
      <c r="J47" s="148" t="str">
        <f t="shared" si="7"/>
        <v>https://doi.org/10.1109/ISSCC.2001.912571</v>
      </c>
      <c r="K47" s="28" t="s">
        <v>1051</v>
      </c>
      <c r="L47" s="60"/>
      <c r="M47" s="60"/>
      <c r="N47" s="60"/>
      <c r="O47" s="56" t="s">
        <v>1051</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2097</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3">
      <c r="A48" s="64">
        <v>2001</v>
      </c>
      <c r="B48" s="60">
        <v>8.1999999999999993</v>
      </c>
      <c r="C48" s="61" t="s">
        <v>23</v>
      </c>
      <c r="D48" s="61" t="s">
        <v>27</v>
      </c>
      <c r="E48" s="61">
        <v>0.35</v>
      </c>
      <c r="F48" s="125" t="s">
        <v>168</v>
      </c>
      <c r="G48" s="28" t="s">
        <v>2657</v>
      </c>
      <c r="H48" s="28" t="s">
        <v>169</v>
      </c>
      <c r="I48" s="125" t="s">
        <v>2659</v>
      </c>
      <c r="J48" s="148" t="str">
        <f t="shared" si="7"/>
        <v>https://doi.org/10.1109/ISSCC.2001.912572</v>
      </c>
      <c r="K48" s="28" t="s">
        <v>1051</v>
      </c>
      <c r="L48" s="60"/>
      <c r="M48" s="60"/>
      <c r="N48" s="60"/>
      <c r="O48" s="56" t="s">
        <v>1051</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2097</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3">
      <c r="A49" s="64">
        <v>2001</v>
      </c>
      <c r="B49" s="60">
        <v>8.3000000000000007</v>
      </c>
      <c r="C49" s="61" t="s">
        <v>23</v>
      </c>
      <c r="D49" s="61" t="s">
        <v>26</v>
      </c>
      <c r="E49" s="61">
        <v>0.18</v>
      </c>
      <c r="F49" s="125" t="s">
        <v>170</v>
      </c>
      <c r="G49" s="28" t="s">
        <v>2658</v>
      </c>
      <c r="H49" s="28" t="s">
        <v>502</v>
      </c>
      <c r="I49" s="125" t="s">
        <v>2663</v>
      </c>
      <c r="J49" s="148" t="str">
        <f t="shared" si="7"/>
        <v>https://doi.org/10.1109/ISSCC.2001.912573</v>
      </c>
      <c r="K49" s="28" t="s">
        <v>1051</v>
      </c>
      <c r="L49" s="60">
        <v>1.8</v>
      </c>
      <c r="M49" s="60"/>
      <c r="N49" s="60"/>
      <c r="O49" s="56" t="s">
        <v>1051</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2097</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3">
      <c r="A50" s="64">
        <v>2001</v>
      </c>
      <c r="B50" s="60">
        <v>8.4</v>
      </c>
      <c r="C50" s="61" t="s">
        <v>23</v>
      </c>
      <c r="D50" s="61" t="s">
        <v>29</v>
      </c>
      <c r="E50" s="61">
        <v>0.25</v>
      </c>
      <c r="F50" s="125" t="s">
        <v>503</v>
      </c>
      <c r="G50" s="28" t="s">
        <v>2660</v>
      </c>
      <c r="H50" s="28" t="s">
        <v>171</v>
      </c>
      <c r="I50" s="125" t="s">
        <v>2662</v>
      </c>
      <c r="J50" s="148" t="str">
        <f t="shared" si="7"/>
        <v>https://doi.org/10.1109/ISSCC.2001.912574</v>
      </c>
      <c r="K50" s="28" t="s">
        <v>1104</v>
      </c>
      <c r="L50" s="60">
        <v>2.5</v>
      </c>
      <c r="M50" s="60"/>
      <c r="N50" s="60"/>
      <c r="O50" s="56" t="s">
        <v>1051</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2097</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3">
      <c r="A51" s="64">
        <v>2001</v>
      </c>
      <c r="B51" s="60">
        <v>8.5</v>
      </c>
      <c r="C51" s="61" t="s">
        <v>23</v>
      </c>
      <c r="D51" s="61" t="s">
        <v>26</v>
      </c>
      <c r="E51" s="61">
        <v>0.35</v>
      </c>
      <c r="F51" s="125" t="s">
        <v>504</v>
      </c>
      <c r="G51" s="28" t="s">
        <v>2661</v>
      </c>
      <c r="H51" s="28" t="s">
        <v>505</v>
      </c>
      <c r="I51" s="125" t="s">
        <v>2664</v>
      </c>
      <c r="J51" s="148" t="str">
        <f t="shared" si="7"/>
        <v>https://doi.org/10.1109/ISSCC.2001.912575</v>
      </c>
      <c r="K51" s="28" t="s">
        <v>1051</v>
      </c>
      <c r="L51" s="60">
        <v>3</v>
      </c>
      <c r="M51" s="60"/>
      <c r="N51" s="60"/>
      <c r="O51" s="56" t="s">
        <v>1051</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2097</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3">
      <c r="A52" s="64">
        <v>2001</v>
      </c>
      <c r="B52" s="60">
        <v>8.6</v>
      </c>
      <c r="C52" s="61" t="s">
        <v>23</v>
      </c>
      <c r="D52" s="61" t="s">
        <v>26</v>
      </c>
      <c r="E52" s="61" t="s">
        <v>208</v>
      </c>
      <c r="F52" s="125" t="s">
        <v>506</v>
      </c>
      <c r="G52" s="28" t="s">
        <v>2666</v>
      </c>
      <c r="H52" s="28" t="s">
        <v>507</v>
      </c>
      <c r="I52" s="125" t="s">
        <v>2665</v>
      </c>
      <c r="J52" s="148" t="str">
        <f t="shared" si="7"/>
        <v>https://doi.org/10.1109/ISSCC.2001.912576</v>
      </c>
      <c r="K52" s="28" t="s">
        <v>1051</v>
      </c>
      <c r="L52" s="60">
        <v>3.3</v>
      </c>
      <c r="M52" s="60"/>
      <c r="N52" s="60"/>
      <c r="O52" s="56" t="s">
        <v>1051</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2097</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3">
      <c r="A53" s="59">
        <v>2002</v>
      </c>
      <c r="B53" s="60">
        <v>10.1</v>
      </c>
      <c r="C53" s="61" t="s">
        <v>23</v>
      </c>
      <c r="D53" s="61" t="s">
        <v>261</v>
      </c>
      <c r="E53" s="61">
        <v>0.35</v>
      </c>
      <c r="F53" s="125" t="s">
        <v>172</v>
      </c>
      <c r="G53" s="28" t="s">
        <v>212</v>
      </c>
      <c r="H53" s="28" t="s">
        <v>508</v>
      </c>
      <c r="I53" s="125" t="s">
        <v>2667</v>
      </c>
      <c r="J53" s="148" t="str">
        <f t="shared" si="7"/>
        <v>https://doi.org/10.1109/ISSCC.2002.992988</v>
      </c>
      <c r="K53" s="28" t="s">
        <v>1051</v>
      </c>
      <c r="L53" s="60"/>
      <c r="M53" s="60"/>
      <c r="N53" s="60"/>
      <c r="O53" s="56" t="s">
        <v>1051</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2097</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3">
      <c r="A54" s="64">
        <v>2002</v>
      </c>
      <c r="B54" s="60">
        <v>10.199999999999999</v>
      </c>
      <c r="C54" s="61" t="s">
        <v>23</v>
      </c>
      <c r="D54" s="61" t="s">
        <v>27</v>
      </c>
      <c r="E54" s="61">
        <v>0.18</v>
      </c>
      <c r="F54" s="125" t="s">
        <v>173</v>
      </c>
      <c r="G54" s="28" t="s">
        <v>292</v>
      </c>
      <c r="H54" s="28" t="s">
        <v>509</v>
      </c>
      <c r="I54" s="125" t="s">
        <v>2668</v>
      </c>
      <c r="J54" s="148" t="str">
        <f t="shared" si="7"/>
        <v>https://doi.org/10.1109/ISSCC.2002.992989</v>
      </c>
      <c r="K54" s="28" t="s">
        <v>1051</v>
      </c>
      <c r="L54" s="60"/>
      <c r="M54" s="60"/>
      <c r="N54" s="60"/>
      <c r="O54" s="56" t="s">
        <v>1051</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2097</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3">
      <c r="A55" s="64">
        <v>2002</v>
      </c>
      <c r="B55" s="60">
        <v>10.3</v>
      </c>
      <c r="C55" s="61" t="s">
        <v>23</v>
      </c>
      <c r="D55" s="61" t="s">
        <v>28</v>
      </c>
      <c r="E55" s="61">
        <v>0.18</v>
      </c>
      <c r="F55" s="125" t="s">
        <v>510</v>
      </c>
      <c r="G55" s="28" t="s">
        <v>1975</v>
      </c>
      <c r="H55" s="28" t="s">
        <v>511</v>
      </c>
      <c r="I55" s="125" t="s">
        <v>2669</v>
      </c>
      <c r="J55" s="148" t="str">
        <f t="shared" si="7"/>
        <v>https://doi.org/10.1109/ISSCC.2002.992990</v>
      </c>
      <c r="K55" s="28" t="s">
        <v>1051</v>
      </c>
      <c r="L55" s="60"/>
      <c r="M55" s="60"/>
      <c r="N55" s="60"/>
      <c r="O55" s="56" t="s">
        <v>1051</v>
      </c>
      <c r="P55" s="28">
        <v>0.3</v>
      </c>
      <c r="Q55" s="68"/>
      <c r="R55" s="63">
        <v>225000000</v>
      </c>
      <c r="S55" s="60">
        <v>36</v>
      </c>
      <c r="T55" s="60"/>
      <c r="U55" s="60"/>
      <c r="V55" s="60"/>
      <c r="W55" s="60"/>
      <c r="X55" s="29">
        <f t="shared" si="0"/>
        <v>36</v>
      </c>
      <c r="Y55" s="63">
        <v>0.05</v>
      </c>
      <c r="Z55" s="63">
        <v>450000000</v>
      </c>
      <c r="AA55" s="64">
        <v>1</v>
      </c>
      <c r="AB55" s="63">
        <f t="shared" si="10"/>
        <v>450000000</v>
      </c>
      <c r="AC55" s="63" t="s">
        <v>2097</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3">
      <c r="A56" s="64">
        <v>2002</v>
      </c>
      <c r="B56" s="60">
        <v>10.4</v>
      </c>
      <c r="C56" s="61" t="s">
        <v>23</v>
      </c>
      <c r="D56" s="61" t="s">
        <v>261</v>
      </c>
      <c r="E56" s="61">
        <v>0.35</v>
      </c>
      <c r="F56" s="125" t="s">
        <v>174</v>
      </c>
      <c r="G56" s="28" t="s">
        <v>152</v>
      </c>
      <c r="H56" s="28" t="s">
        <v>512</v>
      </c>
      <c r="I56" s="125" t="s">
        <v>2670</v>
      </c>
      <c r="J56" s="148" t="str">
        <f t="shared" si="7"/>
        <v>https://doi.org/10.1109/ISSCC.2002.992991</v>
      </c>
      <c r="K56" s="28" t="s">
        <v>1105</v>
      </c>
      <c r="L56" s="60"/>
      <c r="M56" s="60"/>
      <c r="N56" s="60"/>
      <c r="O56" s="56" t="s">
        <v>1051</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2097</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3">
      <c r="A57" s="64">
        <v>2002</v>
      </c>
      <c r="B57" s="60">
        <v>10.5</v>
      </c>
      <c r="C57" s="61" t="s">
        <v>23</v>
      </c>
      <c r="D57" s="61" t="s">
        <v>26</v>
      </c>
      <c r="E57" s="61">
        <v>0.3</v>
      </c>
      <c r="F57" s="125" t="s">
        <v>513</v>
      </c>
      <c r="G57" s="28" t="s">
        <v>213</v>
      </c>
      <c r="H57" s="28" t="s">
        <v>175</v>
      </c>
      <c r="I57" s="125" t="s">
        <v>2671</v>
      </c>
      <c r="J57" s="148" t="str">
        <f t="shared" si="7"/>
        <v>https://doi.org/10.1109/ISSCC.2002.992180</v>
      </c>
      <c r="K57" s="28" t="s">
        <v>1051</v>
      </c>
      <c r="L57" s="60"/>
      <c r="M57" s="60"/>
      <c r="N57" s="60"/>
      <c r="O57" s="56" t="s">
        <v>1051</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2097</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3">
      <c r="A58" s="64">
        <v>2002</v>
      </c>
      <c r="B58" s="60">
        <v>10.6</v>
      </c>
      <c r="C58" s="61" t="s">
        <v>23</v>
      </c>
      <c r="D58" s="61" t="s">
        <v>31</v>
      </c>
      <c r="E58" s="61">
        <v>0.13</v>
      </c>
      <c r="F58" s="125" t="s">
        <v>514</v>
      </c>
      <c r="G58" s="28" t="s">
        <v>1976</v>
      </c>
      <c r="H58" s="28" t="s">
        <v>176</v>
      </c>
      <c r="I58" s="125" t="s">
        <v>2672</v>
      </c>
      <c r="J58" s="148" t="str">
        <f t="shared" si="7"/>
        <v>https://doi.org/10.1109/ISSCC.2002.992993</v>
      </c>
      <c r="K58" s="28" t="s">
        <v>1051</v>
      </c>
      <c r="L58" s="60"/>
      <c r="M58" s="60"/>
      <c r="N58" s="60"/>
      <c r="O58" s="56" t="s">
        <v>1051</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2097</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3">
      <c r="A59" s="64">
        <v>2002</v>
      </c>
      <c r="B59" s="60">
        <v>13.1</v>
      </c>
      <c r="C59" s="61" t="s">
        <v>22</v>
      </c>
      <c r="D59" s="61" t="s">
        <v>1956</v>
      </c>
      <c r="E59" s="61">
        <v>0.65</v>
      </c>
      <c r="F59" s="125" t="s">
        <v>214</v>
      </c>
      <c r="G59" s="28" t="s">
        <v>515</v>
      </c>
      <c r="H59" s="28" t="s">
        <v>516</v>
      </c>
      <c r="I59" s="125" t="s">
        <v>2673</v>
      </c>
      <c r="J59" s="148" t="str">
        <f t="shared" si="7"/>
        <v>https://doi.org/10.1109/ISSCC.2002.993012</v>
      </c>
      <c r="K59" s="28" t="s">
        <v>1051</v>
      </c>
      <c r="L59" s="60"/>
      <c r="M59" s="60"/>
      <c r="N59" s="60"/>
      <c r="O59" s="56" t="s">
        <v>1051</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3">
      <c r="A60" s="64">
        <v>2002</v>
      </c>
      <c r="B60" s="60">
        <v>13.2</v>
      </c>
      <c r="C60" s="61" t="s">
        <v>22</v>
      </c>
      <c r="D60" s="61" t="s">
        <v>1959</v>
      </c>
      <c r="E60" s="61" t="s">
        <v>206</v>
      </c>
      <c r="F60" s="125" t="s">
        <v>518</v>
      </c>
      <c r="G60" s="28" t="s">
        <v>2675</v>
      </c>
      <c r="H60" s="28" t="s">
        <v>519</v>
      </c>
      <c r="I60" s="125" t="s">
        <v>2674</v>
      </c>
      <c r="J60" s="148" t="str">
        <f t="shared" si="7"/>
        <v>https://doi.org/10.1109/ISSCC.2002.993013</v>
      </c>
      <c r="K60" s="28" t="s">
        <v>1051</v>
      </c>
      <c r="L60" s="60">
        <v>3</v>
      </c>
      <c r="M60" s="60"/>
      <c r="N60" s="60"/>
      <c r="O60" s="56" t="s">
        <v>1051</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3">
      <c r="A61" s="64">
        <v>2002</v>
      </c>
      <c r="B61" s="60">
        <v>13.3</v>
      </c>
      <c r="C61" s="61" t="s">
        <v>22</v>
      </c>
      <c r="D61" s="61" t="s">
        <v>1958</v>
      </c>
      <c r="E61" s="61">
        <v>0.35</v>
      </c>
      <c r="F61" s="125" t="s">
        <v>520</v>
      </c>
      <c r="G61" s="28" t="s">
        <v>2676</v>
      </c>
      <c r="H61" s="28" t="s">
        <v>521</v>
      </c>
      <c r="I61" s="125" t="s">
        <v>2681</v>
      </c>
      <c r="J61" s="148" t="str">
        <f t="shared" si="7"/>
        <v>https://doi.org/10.1109/ISSCC.2002.993014</v>
      </c>
      <c r="K61" s="28" t="s">
        <v>1051</v>
      </c>
      <c r="L61" s="60"/>
      <c r="M61" s="60"/>
      <c r="N61" s="60"/>
      <c r="O61" s="56" t="s">
        <v>1051</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3">
      <c r="A62" s="64">
        <v>2002</v>
      </c>
      <c r="B62" s="60">
        <v>13.4</v>
      </c>
      <c r="C62" s="61" t="s">
        <v>22</v>
      </c>
      <c r="D62" s="61" t="s">
        <v>25</v>
      </c>
      <c r="E62" s="61">
        <v>0.18</v>
      </c>
      <c r="F62" s="125" t="s">
        <v>522</v>
      </c>
      <c r="G62" s="28" t="s">
        <v>2677</v>
      </c>
      <c r="H62" s="28" t="s">
        <v>523</v>
      </c>
      <c r="I62" s="125" t="s">
        <v>2680</v>
      </c>
      <c r="J62" s="148" t="str">
        <f t="shared" si="7"/>
        <v>https://doi.org/10.1109/ISSCC.2002.993015</v>
      </c>
      <c r="K62" s="28" t="s">
        <v>1051</v>
      </c>
      <c r="L62" s="60"/>
      <c r="M62" s="60"/>
      <c r="N62" s="60"/>
      <c r="O62" s="56" t="s">
        <v>1051</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2097</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3">
      <c r="A63" s="64">
        <v>2002</v>
      </c>
      <c r="B63" s="60">
        <v>13.5</v>
      </c>
      <c r="C63" s="61" t="s">
        <v>22</v>
      </c>
      <c r="D63" s="61" t="s">
        <v>30</v>
      </c>
      <c r="E63" s="61">
        <v>0.18</v>
      </c>
      <c r="F63" s="125" t="s">
        <v>524</v>
      </c>
      <c r="G63" s="28" t="s">
        <v>2678</v>
      </c>
      <c r="H63" s="28" t="s">
        <v>525</v>
      </c>
      <c r="I63" s="125" t="s">
        <v>2682</v>
      </c>
      <c r="J63" s="148" t="str">
        <f t="shared" si="7"/>
        <v>https://doi.org/10.1109/ISSCC.2002.993016</v>
      </c>
      <c r="K63" s="28" t="s">
        <v>1051</v>
      </c>
      <c r="L63" s="60"/>
      <c r="M63" s="60"/>
      <c r="N63" s="60"/>
      <c r="O63" s="56" t="s">
        <v>1051</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2097</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3">
      <c r="A64" s="64">
        <v>2002</v>
      </c>
      <c r="B64" s="60">
        <v>13.6</v>
      </c>
      <c r="C64" s="61" t="s">
        <v>22</v>
      </c>
      <c r="D64" s="61" t="s">
        <v>25</v>
      </c>
      <c r="E64" s="61">
        <v>0.18</v>
      </c>
      <c r="F64" s="125" t="s">
        <v>526</v>
      </c>
      <c r="G64" s="28" t="s">
        <v>2679</v>
      </c>
      <c r="H64" s="28" t="s">
        <v>527</v>
      </c>
      <c r="I64" s="125" t="s">
        <v>2683</v>
      </c>
      <c r="J64" s="148" t="str">
        <f t="shared" si="7"/>
        <v>https://doi.org/10.1109/ISSCC.2002.993017</v>
      </c>
      <c r="K64" s="28" t="s">
        <v>1051</v>
      </c>
      <c r="L64" s="60"/>
      <c r="M64" s="60"/>
      <c r="N64" s="60"/>
      <c r="O64" s="56" t="s">
        <v>1051</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2097</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3">
      <c r="A65" s="64">
        <v>2002</v>
      </c>
      <c r="B65" s="60">
        <v>18.100000000000001</v>
      </c>
      <c r="C65" s="61" t="s">
        <v>22</v>
      </c>
      <c r="D65" s="61" t="s">
        <v>25</v>
      </c>
      <c r="E65" s="61">
        <v>0.13</v>
      </c>
      <c r="F65" s="125" t="s">
        <v>528</v>
      </c>
      <c r="G65" s="28" t="s">
        <v>1977</v>
      </c>
      <c r="H65" s="28" t="s">
        <v>529</v>
      </c>
      <c r="I65" s="125" t="s">
        <v>2821</v>
      </c>
      <c r="J65" s="148" t="str">
        <f t="shared" si="7"/>
        <v>https://doi.org/10.1109/ISSCC.2002.993054</v>
      </c>
      <c r="K65" s="28" t="s">
        <v>1052</v>
      </c>
      <c r="L65" s="60"/>
      <c r="M65" s="60"/>
      <c r="N65" s="60"/>
      <c r="O65" s="56" t="s">
        <v>1051</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2097</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3">
      <c r="A66" s="64">
        <v>2002</v>
      </c>
      <c r="B66" s="60">
        <v>18.2</v>
      </c>
      <c r="C66" s="61" t="s">
        <v>23</v>
      </c>
      <c r="D66" s="61" t="s">
        <v>27</v>
      </c>
      <c r="E66" s="61">
        <v>0.13</v>
      </c>
      <c r="F66" s="125" t="s">
        <v>215</v>
      </c>
      <c r="G66" s="28" t="s">
        <v>216</v>
      </c>
      <c r="H66" s="28" t="s">
        <v>530</v>
      </c>
      <c r="I66" s="125" t="s">
        <v>2822</v>
      </c>
      <c r="J66" s="148" t="str">
        <f t="shared" si="7"/>
        <v>https://doi.org/10.1109/ISSCC.2002.993055</v>
      </c>
      <c r="K66" s="28" t="s">
        <v>1051</v>
      </c>
      <c r="L66" s="60"/>
      <c r="M66" s="60"/>
      <c r="N66" s="60"/>
      <c r="O66" s="56" t="s">
        <v>1051</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2097</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3">
      <c r="A67" s="64">
        <v>2002</v>
      </c>
      <c r="B67" s="60">
        <v>18.3</v>
      </c>
      <c r="C67" s="61" t="s">
        <v>22</v>
      </c>
      <c r="D67" s="61" t="s">
        <v>25</v>
      </c>
      <c r="E67" s="61">
        <v>0.18</v>
      </c>
      <c r="F67" s="125" t="s">
        <v>531</v>
      </c>
      <c r="G67" s="28" t="s">
        <v>1978</v>
      </c>
      <c r="H67" s="28" t="s">
        <v>532</v>
      </c>
      <c r="I67" s="125" t="s">
        <v>2823</v>
      </c>
      <c r="J67" s="148" t="str">
        <f t="shared" ref="J67:J130" si="20">IF(I67&lt;&gt;"?", HYPERLINK(CONCATENATE("https://doi.org/",I67)), "")</f>
        <v>https://doi.org/10.1109/ISSCC.2002.993056</v>
      </c>
      <c r="K67" s="28" t="s">
        <v>1051</v>
      </c>
      <c r="L67" s="60"/>
      <c r="M67" s="60"/>
      <c r="N67" s="60"/>
      <c r="O67" s="56" t="s">
        <v>1051</v>
      </c>
      <c r="P67" s="28">
        <v>0.08</v>
      </c>
      <c r="Q67" s="68"/>
      <c r="R67" s="63">
        <v>8000</v>
      </c>
      <c r="S67" s="60">
        <v>67</v>
      </c>
      <c r="T67" s="60"/>
      <c r="U67" s="60">
        <v>75</v>
      </c>
      <c r="V67" s="60"/>
      <c r="W67" s="60"/>
      <c r="X67" s="29">
        <f t="shared" si="13"/>
        <v>67</v>
      </c>
      <c r="Y67" s="63">
        <v>1E-4</v>
      </c>
      <c r="Z67" s="63">
        <v>1024000</v>
      </c>
      <c r="AA67" s="64">
        <v>64</v>
      </c>
      <c r="AB67" s="63">
        <f t="shared" si="14"/>
        <v>16000</v>
      </c>
      <c r="AC67" s="63" t="s">
        <v>2097</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3">
      <c r="A68" s="64">
        <v>2002</v>
      </c>
      <c r="B68" s="60">
        <v>18.399999999999999</v>
      </c>
      <c r="C68" s="61" t="s">
        <v>23</v>
      </c>
      <c r="D68" s="61" t="s">
        <v>26</v>
      </c>
      <c r="E68" s="61">
        <v>0.6</v>
      </c>
      <c r="F68" s="125" t="s">
        <v>217</v>
      </c>
      <c r="G68" s="28" t="s">
        <v>1979</v>
      </c>
      <c r="H68" s="28" t="s">
        <v>533</v>
      </c>
      <c r="I68" s="125" t="s">
        <v>2824</v>
      </c>
      <c r="J68" s="148" t="str">
        <f t="shared" si="20"/>
        <v>https://doi.org/10.1109/ISSCC.2002.993057</v>
      </c>
      <c r="K68" s="28" t="s">
        <v>2240</v>
      </c>
      <c r="L68" s="60"/>
      <c r="M68" s="60"/>
      <c r="N68" s="60"/>
      <c r="O68" s="56" t="s">
        <v>1051</v>
      </c>
      <c r="P68" s="28">
        <v>2.56</v>
      </c>
      <c r="Q68" s="68"/>
      <c r="R68" s="63">
        <v>10000</v>
      </c>
      <c r="S68" s="60"/>
      <c r="T68" s="60">
        <v>68.2</v>
      </c>
      <c r="U68" s="60"/>
      <c r="V68" s="60"/>
      <c r="W68" s="60"/>
      <c r="X68" s="29">
        <f t="shared" si="13"/>
        <v>68.2</v>
      </c>
      <c r="Y68" s="63">
        <v>0.03</v>
      </c>
      <c r="Z68" s="63">
        <v>21000000</v>
      </c>
      <c r="AA68" s="64">
        <v>1</v>
      </c>
      <c r="AB68" s="63">
        <f t="shared" si="14"/>
        <v>21000000</v>
      </c>
      <c r="AC68" s="63" t="s">
        <v>2097</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3">
      <c r="A69" s="64">
        <v>2002</v>
      </c>
      <c r="B69" s="60">
        <v>18.5</v>
      </c>
      <c r="C69" s="61" t="s">
        <v>23</v>
      </c>
      <c r="D69" s="61" t="s">
        <v>26</v>
      </c>
      <c r="E69" s="61" t="s">
        <v>206</v>
      </c>
      <c r="F69" s="125" t="s">
        <v>218</v>
      </c>
      <c r="G69" s="28" t="s">
        <v>1980</v>
      </c>
      <c r="H69" s="28" t="s">
        <v>534</v>
      </c>
      <c r="I69" s="125" t="s">
        <v>2825</v>
      </c>
      <c r="J69" s="148" t="str">
        <f t="shared" si="20"/>
        <v>https://doi.org/10.1109/ISSCC.2002.993058</v>
      </c>
      <c r="K69" s="28" t="s">
        <v>1106</v>
      </c>
      <c r="L69" s="60">
        <v>2.9</v>
      </c>
      <c r="M69" s="60"/>
      <c r="N69" s="60"/>
      <c r="O69" s="56" t="s">
        <v>1051</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2097</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3">
      <c r="A70" s="64">
        <v>2002</v>
      </c>
      <c r="B70" s="60">
        <v>18.600000000000001</v>
      </c>
      <c r="C70" s="61" t="s">
        <v>22</v>
      </c>
      <c r="D70" s="61" t="s">
        <v>25</v>
      </c>
      <c r="E70" s="61">
        <v>0.25</v>
      </c>
      <c r="F70" s="125" t="s">
        <v>535</v>
      </c>
      <c r="G70" s="28" t="s">
        <v>1981</v>
      </c>
      <c r="H70" s="28" t="s">
        <v>536</v>
      </c>
      <c r="I70" s="125" t="s">
        <v>2826</v>
      </c>
      <c r="J70" s="148" t="str">
        <f t="shared" si="20"/>
        <v>https://doi.org/10.1109/ISSCC.2002.993059</v>
      </c>
      <c r="K70" s="28" t="s">
        <v>1051</v>
      </c>
      <c r="L70" s="60"/>
      <c r="M70" s="60"/>
      <c r="N70" s="60"/>
      <c r="O70" s="56" t="s">
        <v>1051</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2097</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3">
      <c r="A71" s="64">
        <v>2002</v>
      </c>
      <c r="B71" s="60">
        <v>23.5</v>
      </c>
      <c r="C71" s="61" t="s">
        <v>22</v>
      </c>
      <c r="D71" s="61" t="s">
        <v>25</v>
      </c>
      <c r="E71" s="61">
        <v>0.35</v>
      </c>
      <c r="F71" s="125" t="s">
        <v>1982</v>
      </c>
      <c r="G71" s="28" t="s">
        <v>1983</v>
      </c>
      <c r="H71" s="28" t="s">
        <v>537</v>
      </c>
      <c r="I71" s="125" t="s">
        <v>2827</v>
      </c>
      <c r="J71" s="148" t="str">
        <f t="shared" si="20"/>
        <v>https://doi.org/10.1109/ISSCC.2002.993095</v>
      </c>
      <c r="K71" s="28" t="s">
        <v>1051</v>
      </c>
      <c r="L71" s="60"/>
      <c r="M71" s="60"/>
      <c r="N71" s="60"/>
      <c r="O71" s="56" t="s">
        <v>1051</v>
      </c>
      <c r="P71" s="28">
        <v>0.18</v>
      </c>
      <c r="Q71" s="68"/>
      <c r="R71" s="63">
        <v>8000</v>
      </c>
      <c r="S71" s="60"/>
      <c r="T71" s="60">
        <v>68</v>
      </c>
      <c r="U71" s="60"/>
      <c r="V71" s="60"/>
      <c r="W71" s="60"/>
      <c r="X71" s="29">
        <f t="shared" si="13"/>
        <v>68</v>
      </c>
      <c r="Y71" s="63">
        <v>1E-4</v>
      </c>
      <c r="Z71" s="63">
        <v>1000000</v>
      </c>
      <c r="AA71" s="64">
        <v>62.5</v>
      </c>
      <c r="AB71" s="63">
        <f t="shared" si="14"/>
        <v>16000</v>
      </c>
      <c r="AC71" s="63" t="s">
        <v>2097</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3">
      <c r="A72" s="59">
        <v>2003</v>
      </c>
      <c r="B72" s="60">
        <v>3.1</v>
      </c>
      <c r="C72" s="61" t="s">
        <v>22</v>
      </c>
      <c r="D72" s="61" t="s">
        <v>25</v>
      </c>
      <c r="E72" s="61">
        <v>0.13</v>
      </c>
      <c r="F72" s="125" t="s">
        <v>538</v>
      </c>
      <c r="G72" s="28" t="s">
        <v>539</v>
      </c>
      <c r="H72" s="28" t="s">
        <v>540</v>
      </c>
      <c r="I72" s="125" t="s">
        <v>2828</v>
      </c>
      <c r="J72" s="148" t="str">
        <f t="shared" si="20"/>
        <v>https://doi.org/10.1109/ISSCC.2003.1234204</v>
      </c>
      <c r="K72" s="28" t="s">
        <v>1052</v>
      </c>
      <c r="L72" s="60">
        <v>1.5</v>
      </c>
      <c r="M72" s="60"/>
      <c r="N72" s="60"/>
      <c r="O72" s="56" t="s">
        <v>1051</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2097</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3">
      <c r="A73" s="64">
        <v>2003</v>
      </c>
      <c r="B73" s="60">
        <v>3.2</v>
      </c>
      <c r="C73" s="61" t="s">
        <v>22</v>
      </c>
      <c r="D73" s="61" t="s">
        <v>25</v>
      </c>
      <c r="E73" s="61">
        <v>0.35</v>
      </c>
      <c r="F73" s="125" t="s">
        <v>541</v>
      </c>
      <c r="G73" s="28" t="s">
        <v>1984</v>
      </c>
      <c r="H73" s="28" t="s">
        <v>542</v>
      </c>
      <c r="I73" s="125" t="s">
        <v>2829</v>
      </c>
      <c r="J73" s="148" t="str">
        <f t="shared" si="20"/>
        <v>https://doi.org/10.1109/ISSCC.2003.1234205</v>
      </c>
      <c r="K73" s="28" t="s">
        <v>824</v>
      </c>
      <c r="L73" s="60"/>
      <c r="M73" s="60"/>
      <c r="N73" s="60"/>
      <c r="O73" s="56" t="s">
        <v>1051</v>
      </c>
      <c r="P73" s="28">
        <v>5.62</v>
      </c>
      <c r="Q73" s="68"/>
      <c r="R73" s="63">
        <v>20000</v>
      </c>
      <c r="S73" s="60">
        <v>105</v>
      </c>
      <c r="T73" s="60"/>
      <c r="U73" s="60">
        <v>111</v>
      </c>
      <c r="V73" s="60"/>
      <c r="W73" s="60"/>
      <c r="X73" s="29">
        <f t="shared" si="13"/>
        <v>105</v>
      </c>
      <c r="Y73" s="63">
        <v>5.5E-2</v>
      </c>
      <c r="Z73" s="63">
        <f>AB73*AA73</f>
        <v>5120000</v>
      </c>
      <c r="AA73" s="64">
        <v>128</v>
      </c>
      <c r="AB73" s="63">
        <v>40000</v>
      </c>
      <c r="AC73" s="63" t="s">
        <v>2097</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3">
      <c r="A74" s="64">
        <v>2003</v>
      </c>
      <c r="B74" s="60">
        <v>3.3</v>
      </c>
      <c r="C74" s="61" t="s">
        <v>22</v>
      </c>
      <c r="D74" s="61" t="s">
        <v>25</v>
      </c>
      <c r="E74" s="61">
        <v>0.13</v>
      </c>
      <c r="F74" s="125" t="s">
        <v>543</v>
      </c>
      <c r="G74" s="28" t="s">
        <v>1985</v>
      </c>
      <c r="H74" s="28" t="s">
        <v>544</v>
      </c>
      <c r="I74" s="125" t="s">
        <v>2830</v>
      </c>
      <c r="J74" s="148" t="str">
        <f t="shared" si="20"/>
        <v>https://doi.org/10.1109/ISSCC.2003.1234206</v>
      </c>
      <c r="K74" s="28" t="s">
        <v>1052</v>
      </c>
      <c r="L74" s="60">
        <v>1.2</v>
      </c>
      <c r="M74" s="60"/>
      <c r="N74" s="60"/>
      <c r="O74" s="56" t="s">
        <v>1051</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2097</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3">
      <c r="A75" s="64">
        <v>2003</v>
      </c>
      <c r="B75" s="60">
        <v>3.4</v>
      </c>
      <c r="C75" s="61" t="s">
        <v>22</v>
      </c>
      <c r="D75" s="61" t="s">
        <v>1957</v>
      </c>
      <c r="E75" s="61">
        <v>0.18</v>
      </c>
      <c r="F75" s="125" t="s">
        <v>545</v>
      </c>
      <c r="G75" s="28" t="s">
        <v>1986</v>
      </c>
      <c r="H75" s="28" t="s">
        <v>546</v>
      </c>
      <c r="I75" s="125" t="s">
        <v>2831</v>
      </c>
      <c r="J75" s="148" t="str">
        <f t="shared" si="20"/>
        <v>https://doi.org/10.1109/ISSCC.2003.1234207</v>
      </c>
      <c r="K75" s="28" t="s">
        <v>1053</v>
      </c>
      <c r="L75" s="60"/>
      <c r="M75" s="60"/>
      <c r="N75" s="60"/>
      <c r="O75" s="56" t="s">
        <v>1051</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3">
      <c r="A76" s="64">
        <v>2003</v>
      </c>
      <c r="B76" s="60">
        <v>3.5</v>
      </c>
      <c r="C76" s="61" t="s">
        <v>22</v>
      </c>
      <c r="D76" s="61" t="s">
        <v>30</v>
      </c>
      <c r="E76" s="61">
        <v>0.5</v>
      </c>
      <c r="F76" s="125" t="s">
        <v>547</v>
      </c>
      <c r="G76" s="28" t="s">
        <v>548</v>
      </c>
      <c r="H76" s="28" t="s">
        <v>549</v>
      </c>
      <c r="I76" s="125" t="s">
        <v>2832</v>
      </c>
      <c r="J76" s="148" t="str">
        <f t="shared" si="20"/>
        <v>https://doi.org/10.1109/ISSCC.2003.1234208</v>
      </c>
      <c r="K76" s="28" t="s">
        <v>1051</v>
      </c>
      <c r="L76" s="60">
        <v>3.3</v>
      </c>
      <c r="M76" s="60"/>
      <c r="N76" s="60"/>
      <c r="O76" s="56" t="s">
        <v>1051</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2097</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3">
      <c r="A77" s="64">
        <v>2003</v>
      </c>
      <c r="B77" s="60">
        <v>3.6</v>
      </c>
      <c r="C77" s="61" t="s">
        <v>22</v>
      </c>
      <c r="D77" s="61" t="s">
        <v>1957</v>
      </c>
      <c r="E77" s="61">
        <v>0.18</v>
      </c>
      <c r="F77" s="125" t="s">
        <v>550</v>
      </c>
      <c r="G77" s="28" t="s">
        <v>551</v>
      </c>
      <c r="H77" s="28" t="s">
        <v>552</v>
      </c>
      <c r="I77" s="125" t="s">
        <v>2833</v>
      </c>
      <c r="J77" s="148" t="str">
        <f t="shared" si="20"/>
        <v>https://doi.org/10.1109/ISSCC.2003.1234209</v>
      </c>
      <c r="K77" s="28" t="s">
        <v>1051</v>
      </c>
      <c r="L77" s="60"/>
      <c r="M77" s="60"/>
      <c r="N77" s="60"/>
      <c r="O77" s="56" t="s">
        <v>1051</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3">
      <c r="A78" s="64">
        <v>2003</v>
      </c>
      <c r="B78" s="60">
        <v>3.7</v>
      </c>
      <c r="C78" s="61" t="s">
        <v>22</v>
      </c>
      <c r="D78" s="61" t="s">
        <v>25</v>
      </c>
      <c r="E78" s="61">
        <v>0.13</v>
      </c>
      <c r="F78" s="125" t="s">
        <v>553</v>
      </c>
      <c r="G78" s="28" t="s">
        <v>554</v>
      </c>
      <c r="H78" s="28" t="s">
        <v>555</v>
      </c>
      <c r="I78" s="125" t="s">
        <v>2834</v>
      </c>
      <c r="J78" s="148" t="str">
        <f t="shared" si="20"/>
        <v>https://doi.org/10.1109/ISSCC.2003.1234210</v>
      </c>
      <c r="K78" s="28" t="s">
        <v>1051</v>
      </c>
      <c r="L78" s="60">
        <v>2.5</v>
      </c>
      <c r="M78" s="60"/>
      <c r="N78" s="60"/>
      <c r="O78" s="56" t="s">
        <v>1051</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2097</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3">
      <c r="A79" s="64">
        <v>2003</v>
      </c>
      <c r="B79" s="60">
        <v>18.100000000000001</v>
      </c>
      <c r="C79" s="61" t="s">
        <v>23</v>
      </c>
      <c r="D79" s="61" t="s">
        <v>261</v>
      </c>
      <c r="E79" s="61">
        <v>0.18</v>
      </c>
      <c r="F79" s="125" t="s">
        <v>177</v>
      </c>
      <c r="G79" s="28" t="s">
        <v>556</v>
      </c>
      <c r="H79" s="28" t="s">
        <v>557</v>
      </c>
      <c r="I79" s="125" t="s">
        <v>2835</v>
      </c>
      <c r="J79" s="148" t="str">
        <f t="shared" si="20"/>
        <v>https://doi.org/10.1109/ISSCC.2003.1234315</v>
      </c>
      <c r="K79" s="28" t="s">
        <v>1051</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2097</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3">
      <c r="A80" s="64">
        <v>2003</v>
      </c>
      <c r="B80" s="60">
        <v>18.3</v>
      </c>
      <c r="C80" s="61" t="s">
        <v>23</v>
      </c>
      <c r="D80" s="61" t="s">
        <v>558</v>
      </c>
      <c r="E80" s="61">
        <v>0.18</v>
      </c>
      <c r="F80" s="125" t="s">
        <v>178</v>
      </c>
      <c r="G80" s="28" t="s">
        <v>559</v>
      </c>
      <c r="H80" s="28" t="s">
        <v>560</v>
      </c>
      <c r="I80" s="125" t="s">
        <v>2836</v>
      </c>
      <c r="J80" s="148" t="str">
        <f t="shared" si="20"/>
        <v>https://doi.org/10.1109/ISSCC.2003.1234317</v>
      </c>
      <c r="K80" s="28" t="s">
        <v>1051</v>
      </c>
      <c r="L80" s="60"/>
      <c r="M80" s="60"/>
      <c r="N80" s="60"/>
      <c r="O80" s="56" t="s">
        <v>1051</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2097</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3">
      <c r="A81" s="64">
        <v>2003</v>
      </c>
      <c r="B81" s="60">
        <v>18.399999999999999</v>
      </c>
      <c r="C81" s="61" t="s">
        <v>23</v>
      </c>
      <c r="D81" s="61" t="s">
        <v>26</v>
      </c>
      <c r="E81" s="61">
        <v>0.18</v>
      </c>
      <c r="F81" s="125" t="s">
        <v>179</v>
      </c>
      <c r="G81" s="28" t="s">
        <v>1987</v>
      </c>
      <c r="H81" s="28" t="s">
        <v>561</v>
      </c>
      <c r="I81" s="125" t="s">
        <v>2837</v>
      </c>
      <c r="J81" s="148" t="str">
        <f t="shared" si="20"/>
        <v>https://doi.org/10.1109/ISSCC.2003.1234318</v>
      </c>
      <c r="K81" s="28" t="s">
        <v>1051</v>
      </c>
      <c r="L81" s="60"/>
      <c r="M81" s="60"/>
      <c r="N81" s="60"/>
      <c r="O81" s="56" t="s">
        <v>1051</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2097</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3">
      <c r="A82" s="64">
        <v>2003</v>
      </c>
      <c r="B82" s="60">
        <v>18.5</v>
      </c>
      <c r="C82" s="61" t="s">
        <v>23</v>
      </c>
      <c r="D82" s="61" t="s">
        <v>26</v>
      </c>
      <c r="E82" s="61">
        <v>0.18</v>
      </c>
      <c r="F82" s="125" t="s">
        <v>180</v>
      </c>
      <c r="G82" s="28" t="s">
        <v>1988</v>
      </c>
      <c r="H82" s="28" t="s">
        <v>181</v>
      </c>
      <c r="I82" s="125" t="s">
        <v>2838</v>
      </c>
      <c r="J82" s="148" t="str">
        <f t="shared" si="20"/>
        <v>https://doi.org/10.1109/ISSCC.2003.1234319</v>
      </c>
      <c r="K82" s="28" t="s">
        <v>1051</v>
      </c>
      <c r="L82" s="60">
        <v>1.8</v>
      </c>
      <c r="M82" s="60"/>
      <c r="N82" s="60"/>
      <c r="O82" s="56" t="s">
        <v>1051</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2097</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3">
      <c r="A83" s="64">
        <v>2003</v>
      </c>
      <c r="B83" s="60">
        <v>18.600000000000001</v>
      </c>
      <c r="C83" s="61" t="s">
        <v>23</v>
      </c>
      <c r="D83" s="61" t="s">
        <v>26</v>
      </c>
      <c r="E83" s="61">
        <v>0.35</v>
      </c>
      <c r="F83" s="125" t="s">
        <v>182</v>
      </c>
      <c r="G83" s="28" t="s">
        <v>1989</v>
      </c>
      <c r="H83" s="28" t="s">
        <v>562</v>
      </c>
      <c r="I83" s="125" t="s">
        <v>2839</v>
      </c>
      <c r="J83" s="148" t="str">
        <f t="shared" si="20"/>
        <v>https://doi.org/10.1109/ISSCC.2003.1234320</v>
      </c>
      <c r="K83" s="28" t="s">
        <v>1051</v>
      </c>
      <c r="L83" s="60"/>
      <c r="M83" s="60"/>
      <c r="N83" s="60"/>
      <c r="O83" s="56" t="s">
        <v>1051</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2097</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3">
      <c r="A84" s="64">
        <v>2003</v>
      </c>
      <c r="B84" s="60">
        <v>18.7</v>
      </c>
      <c r="C84" s="61" t="s">
        <v>23</v>
      </c>
      <c r="D84" s="61" t="s">
        <v>26</v>
      </c>
      <c r="E84" s="61" t="s">
        <v>206</v>
      </c>
      <c r="F84" s="125" t="s">
        <v>183</v>
      </c>
      <c r="G84" s="28" t="s">
        <v>1990</v>
      </c>
      <c r="H84" s="28" t="s">
        <v>563</v>
      </c>
      <c r="I84" s="125" t="s">
        <v>2840</v>
      </c>
      <c r="J84" s="148" t="str">
        <f t="shared" si="20"/>
        <v>https://doi.org/10.1109/ISSCC.2003.1234321</v>
      </c>
      <c r="K84" s="28" t="s">
        <v>1051</v>
      </c>
      <c r="L84" s="60"/>
      <c r="M84" s="60"/>
      <c r="N84" s="60"/>
      <c r="O84" s="56" t="s">
        <v>1051</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2097</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3">
      <c r="A85" s="64">
        <v>2003</v>
      </c>
      <c r="B85" s="60">
        <v>23.6</v>
      </c>
      <c r="C85" s="61" t="s">
        <v>22</v>
      </c>
      <c r="D85" s="61" t="s">
        <v>30</v>
      </c>
      <c r="E85" s="61">
        <v>0.25</v>
      </c>
      <c r="F85" s="125" t="s">
        <v>564</v>
      </c>
      <c r="G85" s="28" t="s">
        <v>565</v>
      </c>
      <c r="H85" s="28" t="s">
        <v>566</v>
      </c>
      <c r="I85" s="125" t="s">
        <v>2841</v>
      </c>
      <c r="J85" s="148" t="str">
        <f t="shared" si="20"/>
        <v>https://doi.org/10.1109/ISSCC.2003.1234364</v>
      </c>
      <c r="K85" s="28" t="s">
        <v>1051</v>
      </c>
      <c r="L85" s="60"/>
      <c r="M85" s="60"/>
      <c r="N85" s="60"/>
      <c r="O85" s="56" t="s">
        <v>1051</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2097</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3">
      <c r="A86" s="59">
        <v>2004</v>
      </c>
      <c r="B86" s="60">
        <v>4.0999999999999996</v>
      </c>
      <c r="C86" s="61" t="s">
        <v>22</v>
      </c>
      <c r="D86" s="61" t="s">
        <v>30</v>
      </c>
      <c r="E86" s="61">
        <v>0.18</v>
      </c>
      <c r="F86" s="125" t="s">
        <v>567</v>
      </c>
      <c r="G86" s="28" t="s">
        <v>1991</v>
      </c>
      <c r="H86" s="28" t="s">
        <v>568</v>
      </c>
      <c r="I86" s="125" t="s">
        <v>2842</v>
      </c>
      <c r="J86" s="148" t="str">
        <f t="shared" si="20"/>
        <v>https://doi.org/10.1109/ISSCC.2004.1332599</v>
      </c>
      <c r="K86" s="28" t="s">
        <v>1051</v>
      </c>
      <c r="L86" s="60">
        <v>1.8</v>
      </c>
      <c r="M86" s="60"/>
      <c r="N86" s="60"/>
      <c r="O86" s="56" t="s">
        <v>1051</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2097</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3">
      <c r="A87" s="64">
        <v>2004</v>
      </c>
      <c r="B87" s="60">
        <v>4.2</v>
      </c>
      <c r="C87" s="61" t="s">
        <v>22</v>
      </c>
      <c r="D87" s="61" t="s">
        <v>25</v>
      </c>
      <c r="E87" s="61">
        <v>0.18</v>
      </c>
      <c r="F87" s="125" t="s">
        <v>569</v>
      </c>
      <c r="G87" s="28" t="s">
        <v>1992</v>
      </c>
      <c r="H87" s="28" t="s">
        <v>570</v>
      </c>
      <c r="I87" s="125" t="s">
        <v>2843</v>
      </c>
      <c r="J87" s="148" t="str">
        <f t="shared" si="20"/>
        <v>https://doi.org/10.1109/ISSCC.2004.1332600</v>
      </c>
      <c r="K87" s="28" t="s">
        <v>1051</v>
      </c>
      <c r="L87" s="60">
        <v>1.8</v>
      </c>
      <c r="M87" s="60"/>
      <c r="N87" s="60"/>
      <c r="O87" s="56" t="s">
        <v>1051</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2097</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3">
      <c r="A88" s="64">
        <v>2004</v>
      </c>
      <c r="B88" s="60">
        <v>4.3</v>
      </c>
      <c r="C88" s="61" t="s">
        <v>22</v>
      </c>
      <c r="D88" s="61" t="s">
        <v>25</v>
      </c>
      <c r="E88" s="61">
        <v>0.18</v>
      </c>
      <c r="F88" s="125" t="s">
        <v>571</v>
      </c>
      <c r="G88" s="28" t="s">
        <v>572</v>
      </c>
      <c r="H88" s="28" t="s">
        <v>573</v>
      </c>
      <c r="I88" s="125" t="s">
        <v>2844</v>
      </c>
      <c r="J88" s="148" t="str">
        <f t="shared" si="20"/>
        <v>https://doi.org/10.1109/ISSCC.2004.1332601</v>
      </c>
      <c r="K88" s="28" t="s">
        <v>1051</v>
      </c>
      <c r="L88" s="60"/>
      <c r="M88" s="60"/>
      <c r="N88" s="60"/>
      <c r="O88" s="56" t="s">
        <v>1051</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2097</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3">
      <c r="A89" s="64">
        <v>2004</v>
      </c>
      <c r="B89" s="60">
        <v>4.4000000000000004</v>
      </c>
      <c r="C89" s="61" t="s">
        <v>22</v>
      </c>
      <c r="D89" s="61" t="s">
        <v>30</v>
      </c>
      <c r="E89" s="61">
        <v>0.13</v>
      </c>
      <c r="F89" s="125" t="s">
        <v>574</v>
      </c>
      <c r="G89" s="28" t="s">
        <v>1993</v>
      </c>
      <c r="H89" s="28" t="s">
        <v>575</v>
      </c>
      <c r="I89" s="125" t="s">
        <v>2820</v>
      </c>
      <c r="J89" s="148" t="str">
        <f t="shared" si="20"/>
        <v>https://doi.org/10.1109/ISSCC.2004.1332602</v>
      </c>
      <c r="K89" s="28" t="s">
        <v>1051</v>
      </c>
      <c r="L89" s="60"/>
      <c r="M89" s="60"/>
      <c r="N89" s="60"/>
      <c r="O89" s="56" t="s">
        <v>1051</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2097</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3">
      <c r="A90" s="64">
        <v>2004</v>
      </c>
      <c r="B90" s="60">
        <v>4.5</v>
      </c>
      <c r="C90" s="61" t="s">
        <v>22</v>
      </c>
      <c r="D90" s="61" t="s">
        <v>25</v>
      </c>
      <c r="E90" s="61">
        <v>0.09</v>
      </c>
      <c r="F90" s="126" t="s">
        <v>576</v>
      </c>
      <c r="G90" s="28" t="s">
        <v>1994</v>
      </c>
      <c r="H90" s="28" t="s">
        <v>577</v>
      </c>
      <c r="I90" s="125" t="s">
        <v>2845</v>
      </c>
      <c r="J90" s="148" t="str">
        <f t="shared" si="20"/>
        <v>https://doi.org/10.1109/ISSCC.2004.1332603</v>
      </c>
      <c r="K90" s="28" t="s">
        <v>1051</v>
      </c>
      <c r="L90" s="60">
        <v>1</v>
      </c>
      <c r="M90" s="60"/>
      <c r="N90" s="60"/>
      <c r="O90" s="56" t="s">
        <v>1051</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2097</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3">
      <c r="A91" s="64">
        <v>2004</v>
      </c>
      <c r="B91" s="60">
        <v>4.5999999999999996</v>
      </c>
      <c r="C91" s="61" t="s">
        <v>22</v>
      </c>
      <c r="D91" s="61" t="s">
        <v>25</v>
      </c>
      <c r="E91" s="61">
        <v>0.13</v>
      </c>
      <c r="F91" s="126" t="s">
        <v>578</v>
      </c>
      <c r="G91" s="28" t="s">
        <v>579</v>
      </c>
      <c r="H91" s="28" t="s">
        <v>580</v>
      </c>
      <c r="I91" s="125" t="s">
        <v>2846</v>
      </c>
      <c r="J91" s="148" t="str">
        <f t="shared" si="20"/>
        <v>https://doi.org/10.1109/ISSCC.2004.1332604</v>
      </c>
      <c r="K91" s="28" t="s">
        <v>810</v>
      </c>
      <c r="L91" s="60">
        <v>1.5</v>
      </c>
      <c r="M91" s="60"/>
      <c r="N91" s="60"/>
      <c r="O91" s="56" t="s">
        <v>1051</v>
      </c>
      <c r="P91" s="70" t="s">
        <v>1051</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2097</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3">
      <c r="A92" s="64">
        <v>2004</v>
      </c>
      <c r="B92" s="60">
        <v>4.7</v>
      </c>
      <c r="C92" s="61" t="s">
        <v>22</v>
      </c>
      <c r="D92" s="61" t="s">
        <v>1958</v>
      </c>
      <c r="E92" s="61">
        <v>0.18</v>
      </c>
      <c r="F92" s="126" t="s">
        <v>581</v>
      </c>
      <c r="G92" s="28" t="s">
        <v>582</v>
      </c>
      <c r="H92" s="28" t="s">
        <v>583</v>
      </c>
      <c r="I92" s="125" t="s">
        <v>2847</v>
      </c>
      <c r="J92" s="148" t="str">
        <f t="shared" si="20"/>
        <v>https://doi.org/10.1109/ISSCC.2004.1332605</v>
      </c>
      <c r="K92" s="28" t="s">
        <v>1051</v>
      </c>
      <c r="L92" s="60">
        <v>1.8</v>
      </c>
      <c r="M92" s="60"/>
      <c r="N92" s="60"/>
      <c r="O92" s="56" t="s">
        <v>1051</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3">
      <c r="A93" s="64">
        <v>2004</v>
      </c>
      <c r="B93" s="60">
        <v>4.8</v>
      </c>
      <c r="C93" s="61" t="s">
        <v>22</v>
      </c>
      <c r="D93" s="61" t="s">
        <v>30</v>
      </c>
      <c r="E93" s="61">
        <v>0.18</v>
      </c>
      <c r="F93" s="126" t="s">
        <v>584</v>
      </c>
      <c r="G93" s="28" t="s">
        <v>1995</v>
      </c>
      <c r="H93" s="28" t="s">
        <v>585</v>
      </c>
      <c r="I93" s="125" t="s">
        <v>2848</v>
      </c>
      <c r="J93" s="148" t="str">
        <f t="shared" si="20"/>
        <v>https://doi.org/10.1109/ISSCC.2004.1332606</v>
      </c>
      <c r="K93" s="28" t="s">
        <v>806</v>
      </c>
      <c r="L93" s="60"/>
      <c r="M93" s="60"/>
      <c r="N93" s="60"/>
      <c r="O93" s="56" t="s">
        <v>1051</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2097</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3">
      <c r="A94" s="64">
        <v>2004</v>
      </c>
      <c r="B94" s="60">
        <v>14.1</v>
      </c>
      <c r="C94" s="61" t="s">
        <v>23</v>
      </c>
      <c r="D94" s="61" t="s">
        <v>763</v>
      </c>
      <c r="E94" s="61">
        <v>0.18</v>
      </c>
      <c r="F94" s="125" t="s">
        <v>586</v>
      </c>
      <c r="G94" s="28" t="s">
        <v>587</v>
      </c>
      <c r="H94" s="28" t="s">
        <v>184</v>
      </c>
      <c r="I94" s="125" t="s">
        <v>2849</v>
      </c>
      <c r="J94" s="148" t="str">
        <f t="shared" si="20"/>
        <v>https://doi.org/10.1109/ISSCC.2004.1332689</v>
      </c>
      <c r="K94" s="28" t="s">
        <v>1051</v>
      </c>
      <c r="L94" s="60"/>
      <c r="M94" s="60"/>
      <c r="N94" s="60"/>
      <c r="O94" s="56" t="s">
        <v>1051</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2097</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3">
      <c r="A95" s="64">
        <v>2004</v>
      </c>
      <c r="B95" s="60">
        <v>14.2</v>
      </c>
      <c r="C95" s="61" t="s">
        <v>23</v>
      </c>
      <c r="D95" s="61" t="s">
        <v>28</v>
      </c>
      <c r="E95" s="61">
        <v>0.18</v>
      </c>
      <c r="F95" s="125" t="s">
        <v>185</v>
      </c>
      <c r="G95" s="28" t="s">
        <v>1996</v>
      </c>
      <c r="H95" s="28" t="s">
        <v>186</v>
      </c>
      <c r="I95" s="125" t="s">
        <v>2716</v>
      </c>
      <c r="J95" s="148" t="str">
        <f t="shared" si="20"/>
        <v>https://doi.org/10.1109/ISSCC.2004.1332690</v>
      </c>
      <c r="K95" s="28" t="s">
        <v>1051</v>
      </c>
      <c r="L95" s="60">
        <v>3.3</v>
      </c>
      <c r="M95" s="60">
        <v>1.8</v>
      </c>
      <c r="N95" s="60"/>
      <c r="O95" s="56" t="s">
        <v>1051</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2097</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3">
      <c r="A96" s="64">
        <v>2004</v>
      </c>
      <c r="B96" s="60">
        <v>14.3</v>
      </c>
      <c r="C96" s="61" t="s">
        <v>23</v>
      </c>
      <c r="D96" s="61" t="s">
        <v>26</v>
      </c>
      <c r="E96" s="61">
        <v>0.13</v>
      </c>
      <c r="F96" s="125" t="s">
        <v>187</v>
      </c>
      <c r="G96" s="28" t="s">
        <v>588</v>
      </c>
      <c r="H96" s="28" t="s">
        <v>589</v>
      </c>
      <c r="I96" s="125" t="s">
        <v>2850</v>
      </c>
      <c r="J96" s="148" t="str">
        <f t="shared" si="20"/>
        <v>https://doi.org/10.1109/ISSCC.2004.1332691</v>
      </c>
      <c r="K96" s="28" t="s">
        <v>1051</v>
      </c>
      <c r="L96" s="60">
        <v>0.9</v>
      </c>
      <c r="M96" s="60"/>
      <c r="N96" s="60"/>
      <c r="O96" s="56" t="s">
        <v>1051</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2097</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3">
      <c r="A97" s="64">
        <v>2004</v>
      </c>
      <c r="B97" s="60">
        <v>14.4</v>
      </c>
      <c r="C97" s="61" t="s">
        <v>23</v>
      </c>
      <c r="D97" s="61" t="s">
        <v>261</v>
      </c>
      <c r="E97" s="61">
        <v>0.18</v>
      </c>
      <c r="F97" s="125" t="s">
        <v>188</v>
      </c>
      <c r="G97" s="28" t="s">
        <v>590</v>
      </c>
      <c r="H97" s="28" t="s">
        <v>189</v>
      </c>
      <c r="I97" s="125" t="s">
        <v>2851</v>
      </c>
      <c r="J97" s="148" t="str">
        <f t="shared" si="20"/>
        <v>https://doi.org/10.1109/ISSCC.2004.1332692</v>
      </c>
      <c r="K97" s="28" t="s">
        <v>1051</v>
      </c>
      <c r="L97" s="60">
        <v>1.8</v>
      </c>
      <c r="M97" s="60"/>
      <c r="N97" s="60"/>
      <c r="O97" s="56" t="s">
        <v>1051</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2097</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3">
      <c r="A98" s="64">
        <v>2004</v>
      </c>
      <c r="B98" s="60">
        <v>14.5</v>
      </c>
      <c r="C98" s="61" t="s">
        <v>23</v>
      </c>
      <c r="D98" s="61" t="s">
        <v>29</v>
      </c>
      <c r="E98" s="61">
        <v>0.13</v>
      </c>
      <c r="F98" s="125" t="s">
        <v>1997</v>
      </c>
      <c r="G98" s="28" t="s">
        <v>1998</v>
      </c>
      <c r="H98" s="28" t="s">
        <v>190</v>
      </c>
      <c r="I98" s="125" t="s">
        <v>2852</v>
      </c>
      <c r="J98" s="148" t="str">
        <f t="shared" si="20"/>
        <v>https://doi.org/10.1109/ISSCC.2004.1332693</v>
      </c>
      <c r="K98" s="28" t="s">
        <v>1051</v>
      </c>
      <c r="L98" s="60"/>
      <c r="M98" s="60"/>
      <c r="N98" s="60"/>
      <c r="O98" s="56" t="s">
        <v>1051</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2097</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3">
      <c r="A99" s="64">
        <v>2004</v>
      </c>
      <c r="B99" s="60">
        <v>14.6</v>
      </c>
      <c r="C99" s="61" t="s">
        <v>23</v>
      </c>
      <c r="D99" s="61" t="s">
        <v>27</v>
      </c>
      <c r="E99" s="61" t="s">
        <v>2879</v>
      </c>
      <c r="F99" s="125" t="s">
        <v>191</v>
      </c>
      <c r="G99" s="28" t="s">
        <v>591</v>
      </c>
      <c r="H99" s="28" t="s">
        <v>592</v>
      </c>
      <c r="I99" s="125" t="s">
        <v>2853</v>
      </c>
      <c r="J99" s="148" t="str">
        <f t="shared" si="20"/>
        <v>https://doi.org/10.1109/ISSCC.2004.1332694</v>
      </c>
      <c r="K99" s="28" t="s">
        <v>1051</v>
      </c>
      <c r="L99" s="60"/>
      <c r="M99" s="60"/>
      <c r="N99" s="60"/>
      <c r="O99" s="56" t="s">
        <v>1051</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2097</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3">
      <c r="A100" s="64">
        <v>2004</v>
      </c>
      <c r="B100" s="60">
        <v>14.7</v>
      </c>
      <c r="C100" s="61" t="s">
        <v>23</v>
      </c>
      <c r="D100" s="61" t="s">
        <v>593</v>
      </c>
      <c r="E100" s="61">
        <v>0.09</v>
      </c>
      <c r="F100" s="125" t="s">
        <v>192</v>
      </c>
      <c r="G100" s="28" t="s">
        <v>594</v>
      </c>
      <c r="H100" s="28" t="s">
        <v>595</v>
      </c>
      <c r="I100" s="125" t="s">
        <v>2854</v>
      </c>
      <c r="J100" s="148" t="str">
        <f t="shared" si="20"/>
        <v>https://doi.org/10.1109/ISSCC.2004.1332695</v>
      </c>
      <c r="K100" s="28" t="s">
        <v>1051</v>
      </c>
      <c r="L100" s="60"/>
      <c r="M100" s="60"/>
      <c r="N100" s="60"/>
      <c r="O100" s="56" t="s">
        <v>1051</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2097</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3">
      <c r="A101" s="64">
        <v>2004</v>
      </c>
      <c r="B101" s="60">
        <v>25.1</v>
      </c>
      <c r="C101" s="61" t="s">
        <v>23</v>
      </c>
      <c r="D101" s="61" t="s">
        <v>26</v>
      </c>
      <c r="E101" s="61">
        <v>0.18</v>
      </c>
      <c r="F101" s="125" t="s">
        <v>193</v>
      </c>
      <c r="G101" s="28" t="s">
        <v>596</v>
      </c>
      <c r="H101" s="28" t="s">
        <v>597</v>
      </c>
      <c r="I101" s="125" t="s">
        <v>2855</v>
      </c>
      <c r="J101" s="148" t="str">
        <f t="shared" si="20"/>
        <v>https://doi.org/10.1109/ISSCC.2004.1332789</v>
      </c>
      <c r="K101" s="28" t="s">
        <v>1051</v>
      </c>
      <c r="L101" s="60"/>
      <c r="M101" s="60"/>
      <c r="N101" s="60"/>
      <c r="O101" s="56" t="s">
        <v>1051</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2097</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3">
      <c r="A102" s="64">
        <v>2004</v>
      </c>
      <c r="B102" s="60">
        <v>25.2</v>
      </c>
      <c r="C102" s="61" t="s">
        <v>23</v>
      </c>
      <c r="D102" s="61" t="s">
        <v>26</v>
      </c>
      <c r="E102" s="61">
        <v>0.18</v>
      </c>
      <c r="F102" s="125" t="s">
        <v>194</v>
      </c>
      <c r="G102" s="28" t="s">
        <v>1999</v>
      </c>
      <c r="H102" s="28" t="s">
        <v>598</v>
      </c>
      <c r="I102" s="125" t="s">
        <v>2856</v>
      </c>
      <c r="J102" s="148" t="str">
        <f t="shared" si="20"/>
        <v>https://doi.org/10.1109/ISSCC.2004.1332790</v>
      </c>
      <c r="K102" s="28" t="s">
        <v>1051</v>
      </c>
      <c r="L102" s="60"/>
      <c r="M102" s="60"/>
      <c r="N102" s="60"/>
      <c r="O102" s="56" t="s">
        <v>1051</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2097</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3">
      <c r="A103" s="64">
        <v>2004</v>
      </c>
      <c r="B103" s="60">
        <v>25.3</v>
      </c>
      <c r="C103" s="61" t="s">
        <v>23</v>
      </c>
      <c r="D103" s="61" t="s">
        <v>26</v>
      </c>
      <c r="E103" s="61">
        <v>0.25</v>
      </c>
      <c r="F103" s="125" t="s">
        <v>195</v>
      </c>
      <c r="G103" s="28" t="s">
        <v>599</v>
      </c>
      <c r="H103" s="28" t="s">
        <v>196</v>
      </c>
      <c r="I103" s="125" t="s">
        <v>2247</v>
      </c>
      <c r="J103" s="148" t="str">
        <f t="shared" si="20"/>
        <v>https://doi.org/10.1109/ISSCC.2004.1332791</v>
      </c>
      <c r="K103" s="28" t="s">
        <v>1051</v>
      </c>
      <c r="L103" s="60"/>
      <c r="M103" s="60"/>
      <c r="N103" s="60"/>
      <c r="O103" s="56" t="s">
        <v>1051</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2097</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3">
      <c r="A104" s="64">
        <v>2004</v>
      </c>
      <c r="B104" s="60">
        <v>25.4</v>
      </c>
      <c r="C104" s="61" t="s">
        <v>23</v>
      </c>
      <c r="D104" s="61" t="s">
        <v>26</v>
      </c>
      <c r="E104" s="61">
        <v>0.18</v>
      </c>
      <c r="F104" s="125" t="s">
        <v>600</v>
      </c>
      <c r="G104" s="28" t="s">
        <v>2000</v>
      </c>
      <c r="H104" s="28" t="s">
        <v>601</v>
      </c>
      <c r="I104" s="125" t="s">
        <v>2857</v>
      </c>
      <c r="J104" s="148" t="str">
        <f t="shared" si="20"/>
        <v>https://doi.org/10.1109/ISSCC.2004.1332792</v>
      </c>
      <c r="K104" s="28" t="s">
        <v>1051</v>
      </c>
      <c r="L104" s="60"/>
      <c r="M104" s="60"/>
      <c r="N104" s="60"/>
      <c r="O104" s="56" t="s">
        <v>1051</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2097</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3">
      <c r="A105" s="64">
        <v>2004</v>
      </c>
      <c r="B105" s="60">
        <v>25.5</v>
      </c>
      <c r="C105" s="61" t="s">
        <v>23</v>
      </c>
      <c r="D105" s="61" t="s">
        <v>26</v>
      </c>
      <c r="E105" s="61">
        <v>0.25</v>
      </c>
      <c r="F105" s="125" t="s">
        <v>197</v>
      </c>
      <c r="G105" s="28" t="s">
        <v>2001</v>
      </c>
      <c r="H105" s="28" t="s">
        <v>602</v>
      </c>
      <c r="I105" s="125" t="s">
        <v>2858</v>
      </c>
      <c r="J105" s="148" t="str">
        <f t="shared" si="20"/>
        <v>https://doi.org/10.1109/ISSCC.2004.1332793</v>
      </c>
      <c r="K105" s="28" t="s">
        <v>1051</v>
      </c>
      <c r="L105" s="60"/>
      <c r="M105" s="60"/>
      <c r="N105" s="60"/>
      <c r="O105" s="56" t="s">
        <v>1051</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2097</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3">
      <c r="A106" s="64">
        <v>2004</v>
      </c>
      <c r="B106" s="60">
        <v>25.6</v>
      </c>
      <c r="C106" s="61" t="s">
        <v>23</v>
      </c>
      <c r="D106" s="61" t="s">
        <v>26</v>
      </c>
      <c r="E106" s="61">
        <v>0.13</v>
      </c>
      <c r="F106" s="125" t="s">
        <v>198</v>
      </c>
      <c r="G106" s="28" t="s">
        <v>2002</v>
      </c>
      <c r="H106" s="28" t="s">
        <v>603</v>
      </c>
      <c r="I106" s="125" t="s">
        <v>2859</v>
      </c>
      <c r="J106" s="148" t="str">
        <f t="shared" si="20"/>
        <v>https://doi.org/10.1109/ISSCC.2004.1332794</v>
      </c>
      <c r="K106" s="28" t="s">
        <v>1051</v>
      </c>
      <c r="L106" s="60"/>
      <c r="M106" s="60"/>
      <c r="N106" s="60"/>
      <c r="O106" s="56" t="s">
        <v>1051</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2097</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3">
      <c r="A107" s="64">
        <v>2004</v>
      </c>
      <c r="B107" s="60">
        <v>25.7</v>
      </c>
      <c r="C107" s="61" t="s">
        <v>23</v>
      </c>
      <c r="D107" s="61" t="s">
        <v>26</v>
      </c>
      <c r="E107" s="61">
        <v>0.18</v>
      </c>
      <c r="F107" s="125" t="s">
        <v>604</v>
      </c>
      <c r="G107" s="28" t="s">
        <v>2003</v>
      </c>
      <c r="H107" s="28" t="s">
        <v>605</v>
      </c>
      <c r="I107" s="125" t="s">
        <v>2860</v>
      </c>
      <c r="J107" s="148" t="str">
        <f t="shared" si="20"/>
        <v>https://doi.org/10.1109/ISSCC.2004.1332795</v>
      </c>
      <c r="K107" s="28" t="s">
        <v>1051</v>
      </c>
      <c r="L107" s="60"/>
      <c r="M107" s="60"/>
      <c r="N107" s="60"/>
      <c r="O107" s="56" t="s">
        <v>1051</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2097</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3">
      <c r="A108" s="59">
        <v>2005</v>
      </c>
      <c r="B108" s="60">
        <v>9.1</v>
      </c>
      <c r="C108" s="61" t="s">
        <v>22</v>
      </c>
      <c r="D108" s="61" t="s">
        <v>606</v>
      </c>
      <c r="E108" s="61">
        <v>0.35</v>
      </c>
      <c r="F108" s="125" t="s">
        <v>607</v>
      </c>
      <c r="G108" s="28" t="s">
        <v>608</v>
      </c>
      <c r="H108" s="28" t="s">
        <v>609</v>
      </c>
      <c r="I108" s="125" t="s">
        <v>2861</v>
      </c>
      <c r="J108" s="148" t="str">
        <f t="shared" si="20"/>
        <v>https://doi.org/10.1109/ISSCC.2005.1493921</v>
      </c>
      <c r="K108" s="28" t="s">
        <v>1051</v>
      </c>
      <c r="L108" s="60">
        <v>0.6</v>
      </c>
      <c r="M108" s="60"/>
      <c r="N108" s="60"/>
      <c r="O108" s="56" t="s">
        <v>1051</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2097</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3">
      <c r="A109" s="64">
        <v>2005</v>
      </c>
      <c r="B109" s="60">
        <v>9.1999999999999993</v>
      </c>
      <c r="C109" s="61" t="s">
        <v>22</v>
      </c>
      <c r="D109" s="61" t="s">
        <v>25</v>
      </c>
      <c r="E109" s="61">
        <v>0.09</v>
      </c>
      <c r="F109" s="125" t="s">
        <v>610</v>
      </c>
      <c r="G109" s="28" t="s">
        <v>611</v>
      </c>
      <c r="H109" s="28" t="s">
        <v>612</v>
      </c>
      <c r="I109" s="125" t="s">
        <v>2862</v>
      </c>
      <c r="J109" s="148" t="str">
        <f t="shared" si="20"/>
        <v>https://doi.org/10.1109/ISSCC.2005.1493922</v>
      </c>
      <c r="K109" s="28" t="s">
        <v>1051</v>
      </c>
      <c r="L109" s="60">
        <v>1.3</v>
      </c>
      <c r="M109" s="60"/>
      <c r="N109" s="60"/>
      <c r="O109" s="56" t="s">
        <v>1051</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2097</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3">
      <c r="A110" s="64">
        <v>2005</v>
      </c>
      <c r="B110" s="60">
        <v>9.3000000000000007</v>
      </c>
      <c r="C110" s="61" t="s">
        <v>22</v>
      </c>
      <c r="D110" s="61" t="s">
        <v>25</v>
      </c>
      <c r="E110" s="61">
        <v>0.09</v>
      </c>
      <c r="F110" s="126" t="s">
        <v>613</v>
      </c>
      <c r="G110" s="28" t="s">
        <v>614</v>
      </c>
      <c r="H110" s="28" t="s">
        <v>615</v>
      </c>
      <c r="I110" s="125" t="s">
        <v>2863</v>
      </c>
      <c r="J110" s="148" t="str">
        <f t="shared" si="20"/>
        <v>https://doi.org/10.1109/ISSCC.2005.1493923</v>
      </c>
      <c r="K110" s="28" t="s">
        <v>1051</v>
      </c>
      <c r="L110" s="60">
        <v>1.2</v>
      </c>
      <c r="M110" s="60"/>
      <c r="N110" s="60"/>
      <c r="O110" s="56" t="s">
        <v>1051</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2097</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3">
      <c r="A111" s="64">
        <v>2005</v>
      </c>
      <c r="B111" s="60">
        <v>9.4</v>
      </c>
      <c r="C111" s="61" t="s">
        <v>22</v>
      </c>
      <c r="D111" s="61" t="s">
        <v>25</v>
      </c>
      <c r="E111" s="61">
        <v>0.25</v>
      </c>
      <c r="F111" s="125" t="s">
        <v>616</v>
      </c>
      <c r="G111" s="28" t="s">
        <v>617</v>
      </c>
      <c r="H111" s="28" t="s">
        <v>618</v>
      </c>
      <c r="I111" s="125" t="s">
        <v>2864</v>
      </c>
      <c r="J111" s="148" t="str">
        <f t="shared" si="20"/>
        <v>https://doi.org/10.1109/ISSCC.2005.1493924</v>
      </c>
      <c r="K111" s="28" t="s">
        <v>811</v>
      </c>
      <c r="L111" s="60">
        <v>5</v>
      </c>
      <c r="M111" s="60">
        <v>2.5</v>
      </c>
      <c r="N111" s="60"/>
      <c r="O111" s="56" t="s">
        <v>1051</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2097</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3">
      <c r="A112" s="64">
        <v>2005</v>
      </c>
      <c r="B112" s="60">
        <v>9.5</v>
      </c>
      <c r="C112" s="61" t="s">
        <v>22</v>
      </c>
      <c r="D112" s="61" t="s">
        <v>400</v>
      </c>
      <c r="E112" s="61">
        <v>0.18</v>
      </c>
      <c r="F112" s="126" t="s">
        <v>619</v>
      </c>
      <c r="G112" s="28" t="s">
        <v>620</v>
      </c>
      <c r="H112" s="28" t="s">
        <v>621</v>
      </c>
      <c r="I112" s="125" t="s">
        <v>2865</v>
      </c>
      <c r="J112" s="148" t="str">
        <f t="shared" si="20"/>
        <v>https://doi.org/10.1109/ISSCC.2005.1493925</v>
      </c>
      <c r="K112" s="28" t="s">
        <v>1051</v>
      </c>
      <c r="L112" s="60"/>
      <c r="M112" s="60"/>
      <c r="N112" s="60"/>
      <c r="O112" s="56" t="s">
        <v>1051</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2097</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3">
      <c r="A113" s="64">
        <v>2005</v>
      </c>
      <c r="B113" s="60">
        <v>9.6</v>
      </c>
      <c r="C113" s="61" t="s">
        <v>22</v>
      </c>
      <c r="D113" s="61" t="s">
        <v>517</v>
      </c>
      <c r="E113" s="61">
        <v>0.35</v>
      </c>
      <c r="F113" s="126" t="s">
        <v>622</v>
      </c>
      <c r="G113" s="28" t="s">
        <v>2004</v>
      </c>
      <c r="H113" s="28" t="s">
        <v>623</v>
      </c>
      <c r="I113" s="125" t="s">
        <v>2866</v>
      </c>
      <c r="J113" s="148" t="str">
        <f t="shared" si="20"/>
        <v>https://doi.org/10.1109/ISSCC.2005.1493926</v>
      </c>
      <c r="K113" s="28" t="s">
        <v>1051</v>
      </c>
      <c r="L113" s="60"/>
      <c r="M113" s="60"/>
      <c r="N113" s="60"/>
      <c r="O113" s="56" t="s">
        <v>1051</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2097</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3">
      <c r="A114" s="64">
        <v>2005</v>
      </c>
      <c r="B114" s="60">
        <v>9.6999999999999993</v>
      </c>
      <c r="C114" s="61" t="s">
        <v>22</v>
      </c>
      <c r="D114" s="61" t="s">
        <v>517</v>
      </c>
      <c r="E114" s="61">
        <v>0.18</v>
      </c>
      <c r="F114" s="126" t="s">
        <v>624</v>
      </c>
      <c r="G114" s="28" t="s">
        <v>2005</v>
      </c>
      <c r="H114" s="28" t="s">
        <v>625</v>
      </c>
      <c r="I114" s="125" t="s">
        <v>2867</v>
      </c>
      <c r="J114" s="148" t="str">
        <f t="shared" si="20"/>
        <v>https://doi.org/10.1109/ISSCC.2005.1493927</v>
      </c>
      <c r="K114" s="28" t="s">
        <v>1051</v>
      </c>
      <c r="L114" s="60">
        <v>3.3</v>
      </c>
      <c r="M114" s="60"/>
      <c r="N114" s="60"/>
      <c r="O114" s="56" t="s">
        <v>1051</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2097</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3">
      <c r="A115" s="64">
        <v>2005</v>
      </c>
      <c r="B115" s="60">
        <v>15.2</v>
      </c>
      <c r="C115" s="61" t="s">
        <v>23</v>
      </c>
      <c r="D115" s="61" t="s">
        <v>26</v>
      </c>
      <c r="E115" s="61">
        <v>0.09</v>
      </c>
      <c r="F115" s="126" t="s">
        <v>626</v>
      </c>
      <c r="G115" s="28" t="s">
        <v>2006</v>
      </c>
      <c r="H115" s="28" t="s">
        <v>627</v>
      </c>
      <c r="I115" s="125" t="s">
        <v>2868</v>
      </c>
      <c r="J115" s="148" t="str">
        <f t="shared" si="20"/>
        <v>https://doi.org/10.1109/ISSCC.2005.1493977</v>
      </c>
      <c r="K115" s="28" t="s">
        <v>1051</v>
      </c>
      <c r="L115" s="60">
        <v>1.2</v>
      </c>
      <c r="M115" s="60"/>
      <c r="N115" s="60"/>
      <c r="O115" s="56" t="s">
        <v>1051</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2097</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3">
      <c r="A116" s="64">
        <v>2005</v>
      </c>
      <c r="B116" s="60">
        <v>15.3</v>
      </c>
      <c r="C116" s="61" t="s">
        <v>23</v>
      </c>
      <c r="D116" s="61" t="s">
        <v>628</v>
      </c>
      <c r="E116" s="61">
        <v>0.18</v>
      </c>
      <c r="F116" s="125" t="s">
        <v>629</v>
      </c>
      <c r="G116" s="28" t="s">
        <v>428</v>
      </c>
      <c r="H116" s="28" t="s">
        <v>429</v>
      </c>
      <c r="I116" s="125" t="s">
        <v>2869</v>
      </c>
      <c r="J116" s="148" t="str">
        <f t="shared" si="20"/>
        <v>https://doi.org/10.1109/ISSCC.2005.1493978</v>
      </c>
      <c r="K116" s="28" t="s">
        <v>1051</v>
      </c>
      <c r="L116" s="60"/>
      <c r="M116" s="60"/>
      <c r="N116" s="60"/>
      <c r="O116" s="56" t="s">
        <v>1051</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2097</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3">
      <c r="A117" s="64">
        <v>2005</v>
      </c>
      <c r="B117" s="60">
        <v>15.4</v>
      </c>
      <c r="C117" s="61" t="s">
        <v>23</v>
      </c>
      <c r="D117" s="61" t="s">
        <v>26</v>
      </c>
      <c r="E117" s="61">
        <v>0.18</v>
      </c>
      <c r="F117" s="125" t="s">
        <v>430</v>
      </c>
      <c r="G117" s="28" t="s">
        <v>2007</v>
      </c>
      <c r="H117" s="28" t="s">
        <v>431</v>
      </c>
      <c r="I117" s="125" t="s">
        <v>2870</v>
      </c>
      <c r="J117" s="148" t="str">
        <f t="shared" si="20"/>
        <v>https://doi.org/10.1109/ISSCC.2005.1493979</v>
      </c>
      <c r="K117" s="28" t="s">
        <v>1051</v>
      </c>
      <c r="L117" s="60">
        <v>1.8</v>
      </c>
      <c r="M117" s="60"/>
      <c r="N117" s="60"/>
      <c r="O117" s="56" t="s">
        <v>1051</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2097</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3">
      <c r="A118" s="64">
        <v>2005</v>
      </c>
      <c r="B118" s="60">
        <v>15.5</v>
      </c>
      <c r="C118" s="61" t="s">
        <v>23</v>
      </c>
      <c r="D118" s="61" t="s">
        <v>26</v>
      </c>
      <c r="E118" s="61">
        <v>0.18</v>
      </c>
      <c r="F118" s="125" t="s">
        <v>432</v>
      </c>
      <c r="G118" s="28" t="s">
        <v>2008</v>
      </c>
      <c r="H118" s="28" t="s">
        <v>433</v>
      </c>
      <c r="I118" s="125" t="s">
        <v>2871</v>
      </c>
      <c r="J118" s="148" t="str">
        <f t="shared" si="20"/>
        <v>https://doi.org/10.1109/ISSCC.2005.1493980</v>
      </c>
      <c r="K118" s="28" t="s">
        <v>1051</v>
      </c>
      <c r="L118" s="60">
        <v>1.8</v>
      </c>
      <c r="M118" s="60"/>
      <c r="N118" s="60"/>
      <c r="O118" s="56" t="s">
        <v>1051</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2097</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3">
      <c r="A119" s="64">
        <v>2005</v>
      </c>
      <c r="B119" s="60">
        <v>27.1</v>
      </c>
      <c r="C119" s="61" t="s">
        <v>22</v>
      </c>
      <c r="D119" s="61" t="s">
        <v>30</v>
      </c>
      <c r="E119" s="61">
        <v>0.13</v>
      </c>
      <c r="F119" s="126" t="s">
        <v>434</v>
      </c>
      <c r="G119" s="28" t="s">
        <v>435</v>
      </c>
      <c r="H119" s="28" t="s">
        <v>436</v>
      </c>
      <c r="I119" s="125" t="s">
        <v>2872</v>
      </c>
      <c r="J119" s="148" t="str">
        <f t="shared" si="20"/>
        <v>https://doi.org/10.1109/ISSCC.2005.1494084</v>
      </c>
      <c r="K119" s="28" t="s">
        <v>1051</v>
      </c>
      <c r="L119" s="60">
        <v>1.5</v>
      </c>
      <c r="M119" s="60"/>
      <c r="N119" s="60"/>
      <c r="O119" s="56" t="s">
        <v>1051</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2097</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3">
      <c r="A120" s="64">
        <v>2005</v>
      </c>
      <c r="B120" s="60">
        <v>27.2</v>
      </c>
      <c r="C120" s="61" t="s">
        <v>22</v>
      </c>
      <c r="D120" s="61" t="s">
        <v>30</v>
      </c>
      <c r="E120" s="61">
        <v>0.11</v>
      </c>
      <c r="F120" s="126" t="s">
        <v>437</v>
      </c>
      <c r="G120" s="28" t="s">
        <v>438</v>
      </c>
      <c r="H120" s="28" t="s">
        <v>439</v>
      </c>
      <c r="I120" s="125" t="s">
        <v>2873</v>
      </c>
      <c r="J120" s="148" t="str">
        <f t="shared" si="20"/>
        <v>https://doi.org/10.1109/ISSCC.2005.1494085</v>
      </c>
      <c r="K120" s="28" t="s">
        <v>1051</v>
      </c>
      <c r="L120" s="60"/>
      <c r="M120" s="60"/>
      <c r="N120" s="60"/>
      <c r="O120" s="56" t="s">
        <v>1051</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2097</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3">
      <c r="A121" s="64">
        <v>2005</v>
      </c>
      <c r="B121" s="60">
        <v>27.3</v>
      </c>
      <c r="C121" s="61" t="s">
        <v>22</v>
      </c>
      <c r="D121" s="61" t="s">
        <v>30</v>
      </c>
      <c r="E121" s="61">
        <v>0.09</v>
      </c>
      <c r="F121" s="126" t="s">
        <v>440</v>
      </c>
      <c r="G121" s="28" t="s">
        <v>441</v>
      </c>
      <c r="H121" s="28" t="s">
        <v>442</v>
      </c>
      <c r="I121" s="125" t="s">
        <v>2874</v>
      </c>
      <c r="J121" s="148" t="str">
        <f t="shared" si="20"/>
        <v>https://doi.org/10.1109/ISSCC.2005.1494086</v>
      </c>
      <c r="K121" s="28" t="s">
        <v>1051</v>
      </c>
      <c r="L121" s="60"/>
      <c r="M121" s="60"/>
      <c r="N121" s="60"/>
      <c r="O121" s="56" t="s">
        <v>1051</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2097</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3">
      <c r="A122" s="64">
        <v>2005</v>
      </c>
      <c r="B122" s="60">
        <v>27.4</v>
      </c>
      <c r="C122" s="61" t="s">
        <v>22</v>
      </c>
      <c r="D122" s="61" t="s">
        <v>30</v>
      </c>
      <c r="E122" s="61">
        <v>0.09</v>
      </c>
      <c r="F122" s="126" t="s">
        <v>443</v>
      </c>
      <c r="G122" s="28" t="s">
        <v>2009</v>
      </c>
      <c r="H122" s="28" t="s">
        <v>444</v>
      </c>
      <c r="I122" s="125" t="s">
        <v>2875</v>
      </c>
      <c r="J122" s="148" t="str">
        <f t="shared" si="20"/>
        <v>https://doi.org/10.1109/ISSCC.2005.1494087</v>
      </c>
      <c r="K122" s="28" t="s">
        <v>1051</v>
      </c>
      <c r="L122" s="60">
        <v>1.5</v>
      </c>
      <c r="M122" s="60"/>
      <c r="N122" s="60"/>
      <c r="O122" s="56" t="s">
        <v>1051</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2097</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3">
      <c r="A123" s="64">
        <v>2005</v>
      </c>
      <c r="B123" s="60">
        <v>27.5</v>
      </c>
      <c r="C123" s="61" t="s">
        <v>22</v>
      </c>
      <c r="D123" s="61" t="s">
        <v>1960</v>
      </c>
      <c r="E123" s="61">
        <v>0.18</v>
      </c>
      <c r="F123" s="126" t="s">
        <v>445</v>
      </c>
      <c r="G123" s="28" t="s">
        <v>446</v>
      </c>
      <c r="H123" s="28" t="s">
        <v>447</v>
      </c>
      <c r="I123" s="125" t="s">
        <v>2876</v>
      </c>
      <c r="J123" s="148" t="str">
        <f t="shared" si="20"/>
        <v>https://doi.org/10.1109/ISSCC.2005.1494088</v>
      </c>
      <c r="K123" s="28" t="s">
        <v>807</v>
      </c>
      <c r="L123" s="60">
        <v>1.8</v>
      </c>
      <c r="M123" s="60"/>
      <c r="N123" s="60"/>
      <c r="O123" s="56" t="s">
        <v>1051</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3">
      <c r="A124" s="64">
        <v>2005</v>
      </c>
      <c r="B124" s="60">
        <v>27.6</v>
      </c>
      <c r="C124" s="61" t="s">
        <v>22</v>
      </c>
      <c r="D124" s="61" t="s">
        <v>1957</v>
      </c>
      <c r="E124" s="61">
        <v>0.18</v>
      </c>
      <c r="F124" s="126" t="s">
        <v>448</v>
      </c>
      <c r="G124" s="28" t="s">
        <v>449</v>
      </c>
      <c r="H124" s="28" t="s">
        <v>450</v>
      </c>
      <c r="I124" s="125" t="s">
        <v>2877</v>
      </c>
      <c r="J124" s="148" t="str">
        <f t="shared" si="20"/>
        <v>https://doi.org/10.1109/ISSCC.2005.1494089</v>
      </c>
      <c r="K124" s="28" t="s">
        <v>1051</v>
      </c>
      <c r="L124" s="60">
        <v>1.8</v>
      </c>
      <c r="M124" s="60"/>
      <c r="N124" s="60"/>
      <c r="O124" s="56" t="s">
        <v>1051</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3">
      <c r="A125" s="59">
        <v>2006</v>
      </c>
      <c r="B125" s="60">
        <v>3.1</v>
      </c>
      <c r="C125" s="61" t="s">
        <v>22</v>
      </c>
      <c r="D125" s="61" t="s">
        <v>30</v>
      </c>
      <c r="E125" s="61">
        <v>0.13</v>
      </c>
      <c r="F125" s="126" t="s">
        <v>2010</v>
      </c>
      <c r="G125" s="28" t="s">
        <v>639</v>
      </c>
      <c r="H125" s="28" t="s">
        <v>640</v>
      </c>
      <c r="I125" s="125" t="s">
        <v>2248</v>
      </c>
      <c r="J125" s="148" t="str">
        <f t="shared" si="20"/>
        <v>https://doi.org/10.1109/ISSCC.2006.1696042</v>
      </c>
      <c r="K125" s="28" t="s">
        <v>1051</v>
      </c>
      <c r="L125" s="60">
        <v>1.2</v>
      </c>
      <c r="M125" s="60"/>
      <c r="N125" s="60"/>
      <c r="O125" s="56" t="s">
        <v>1051</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2097</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3">
      <c r="A126" s="64">
        <v>2006</v>
      </c>
      <c r="B126" s="60">
        <v>3.2</v>
      </c>
      <c r="C126" s="61" t="s">
        <v>22</v>
      </c>
      <c r="D126" s="61" t="s">
        <v>413</v>
      </c>
      <c r="E126" s="61">
        <v>0.18</v>
      </c>
      <c r="F126" s="126" t="s">
        <v>2011</v>
      </c>
      <c r="G126" s="28" t="s">
        <v>2012</v>
      </c>
      <c r="H126" s="28" t="s">
        <v>641</v>
      </c>
      <c r="I126" s="125" t="s">
        <v>2249</v>
      </c>
      <c r="J126" s="148" t="str">
        <f t="shared" si="20"/>
        <v>https://doi.org/10.1109/ISSCC.2006.1696043</v>
      </c>
      <c r="K126" s="28" t="s">
        <v>808</v>
      </c>
      <c r="L126" s="60">
        <v>1.8</v>
      </c>
      <c r="M126" s="60"/>
      <c r="N126" s="60"/>
      <c r="O126" s="56" t="s">
        <v>1051</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3">
      <c r="A127" s="64">
        <v>2006</v>
      </c>
      <c r="B127" s="60">
        <v>3.3</v>
      </c>
      <c r="C127" s="61" t="s">
        <v>22</v>
      </c>
      <c r="D127" s="61" t="s">
        <v>413</v>
      </c>
      <c r="E127" s="61">
        <v>0.18</v>
      </c>
      <c r="F127" s="125" t="s">
        <v>2013</v>
      </c>
      <c r="G127" s="28" t="s">
        <v>642</v>
      </c>
      <c r="H127" s="28" t="s">
        <v>643</v>
      </c>
      <c r="I127" s="125" t="s">
        <v>2250</v>
      </c>
      <c r="J127" s="148" t="str">
        <f t="shared" si="20"/>
        <v>https://doi.org/10.1109/ISSCC.2006.1696044</v>
      </c>
      <c r="K127" s="28" t="s">
        <v>1054</v>
      </c>
      <c r="L127" s="60">
        <v>1.8</v>
      </c>
      <c r="M127" s="60"/>
      <c r="N127" s="60"/>
      <c r="O127" s="56" t="s">
        <v>1051</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3">
      <c r="A128" s="64">
        <v>2006</v>
      </c>
      <c r="B128" s="60">
        <v>3.4</v>
      </c>
      <c r="C128" s="61" t="s">
        <v>22</v>
      </c>
      <c r="D128" s="61" t="s">
        <v>25</v>
      </c>
      <c r="E128" s="61">
        <v>0.18</v>
      </c>
      <c r="F128" s="125" t="s">
        <v>2014</v>
      </c>
      <c r="G128" s="28" t="s">
        <v>644</v>
      </c>
      <c r="H128" s="28" t="s">
        <v>645</v>
      </c>
      <c r="I128" s="125" t="s">
        <v>2819</v>
      </c>
      <c r="J128" s="148" t="str">
        <f t="shared" si="20"/>
        <v>https://doi.org/10.1109/ISSCC.2006.1696045</v>
      </c>
      <c r="K128" s="28" t="s">
        <v>1051</v>
      </c>
      <c r="L128" s="60"/>
      <c r="M128" s="60"/>
      <c r="N128" s="60"/>
      <c r="O128" s="56" t="s">
        <v>1051</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2097</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3">
      <c r="A129" s="64">
        <v>2006</v>
      </c>
      <c r="B129" s="60">
        <v>3.5</v>
      </c>
      <c r="C129" s="61" t="s">
        <v>22</v>
      </c>
      <c r="D129" s="61" t="s">
        <v>406</v>
      </c>
      <c r="E129" s="61">
        <v>0.18</v>
      </c>
      <c r="F129" s="125" t="s">
        <v>2015</v>
      </c>
      <c r="G129" s="28" t="s">
        <v>2016</v>
      </c>
      <c r="H129" s="28" t="s">
        <v>646</v>
      </c>
      <c r="I129" s="125" t="s">
        <v>2251</v>
      </c>
      <c r="J129" s="148" t="str">
        <f t="shared" si="20"/>
        <v>https://doi.org/10.1109/ISSCC.2006.1696046</v>
      </c>
      <c r="K129" s="28" t="s">
        <v>1051</v>
      </c>
      <c r="L129" s="60"/>
      <c r="M129" s="60"/>
      <c r="N129" s="60"/>
      <c r="O129" s="56" t="s">
        <v>1051</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2097</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3">
      <c r="A130" s="64">
        <v>2006</v>
      </c>
      <c r="B130" s="60">
        <v>3.6</v>
      </c>
      <c r="C130" s="61" t="s">
        <v>22</v>
      </c>
      <c r="D130" s="61" t="s">
        <v>30</v>
      </c>
      <c r="E130" s="30">
        <v>0.18</v>
      </c>
      <c r="F130" s="125" t="s">
        <v>2815</v>
      </c>
      <c r="G130" s="28" t="s">
        <v>1116</v>
      </c>
      <c r="H130" s="28" t="s">
        <v>1115</v>
      </c>
      <c r="I130" s="125" t="s">
        <v>2818</v>
      </c>
      <c r="J130" s="148" t="str">
        <f t="shared" si="20"/>
        <v>https://doi.org/10.1109/ISSCC.2006.1696047</v>
      </c>
      <c r="K130" s="28" t="s">
        <v>1051</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2097</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3">
      <c r="A131" s="64">
        <v>2006</v>
      </c>
      <c r="B131" s="60">
        <v>3.7</v>
      </c>
      <c r="C131" s="61" t="s">
        <v>22</v>
      </c>
      <c r="D131" s="61" t="s">
        <v>25</v>
      </c>
      <c r="E131" s="61">
        <v>0.18</v>
      </c>
      <c r="F131" s="125" t="s">
        <v>2817</v>
      </c>
      <c r="G131" s="28" t="s">
        <v>2017</v>
      </c>
      <c r="H131" s="28" t="s">
        <v>647</v>
      </c>
      <c r="I131" s="125" t="s">
        <v>2816</v>
      </c>
      <c r="J131" s="148" t="str">
        <f t="shared" ref="J131:J194" si="30">IF(I131&lt;&gt;"?", HYPERLINK(CONCATENATE("https://doi.org/",I131)), "")</f>
        <v>https://doi.org/10.1109/ISSCC.2006.1696048</v>
      </c>
      <c r="K131" s="28" t="s">
        <v>1051</v>
      </c>
      <c r="L131" s="60">
        <v>0.9</v>
      </c>
      <c r="M131" s="60"/>
      <c r="N131" s="60"/>
      <c r="O131" s="56" t="s">
        <v>1051</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2097</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3">
      <c r="A132" s="64">
        <v>2006</v>
      </c>
      <c r="B132" s="60">
        <v>3.8</v>
      </c>
      <c r="C132" s="61" t="s">
        <v>22</v>
      </c>
      <c r="D132" s="61" t="s">
        <v>25</v>
      </c>
      <c r="E132" s="61">
        <v>0.18</v>
      </c>
      <c r="F132" s="125" t="s">
        <v>2018</v>
      </c>
      <c r="G132" s="28" t="s">
        <v>2019</v>
      </c>
      <c r="H132" s="28" t="s">
        <v>648</v>
      </c>
      <c r="I132" s="125" t="s">
        <v>2252</v>
      </c>
      <c r="J132" s="148" t="str">
        <f t="shared" si="30"/>
        <v>https://doi.org/10.1109/ISSCC.2006.1696049</v>
      </c>
      <c r="K132" s="28" t="s">
        <v>1051</v>
      </c>
      <c r="L132" s="60">
        <v>1.8</v>
      </c>
      <c r="M132" s="60"/>
      <c r="N132" s="60"/>
      <c r="O132" s="56" t="s">
        <v>1051</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2097</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3">
      <c r="A133" s="64">
        <v>2006</v>
      </c>
      <c r="B133" s="60">
        <v>12.1</v>
      </c>
      <c r="C133" s="61" t="s">
        <v>23</v>
      </c>
      <c r="D133" s="61" t="s">
        <v>26</v>
      </c>
      <c r="E133" s="61">
        <v>0.09</v>
      </c>
      <c r="F133" s="125" t="s">
        <v>199</v>
      </c>
      <c r="G133" s="28" t="s">
        <v>2020</v>
      </c>
      <c r="H133" s="28" t="s">
        <v>200</v>
      </c>
      <c r="I133" s="125" t="s">
        <v>2253</v>
      </c>
      <c r="J133" s="148" t="str">
        <f t="shared" si="30"/>
        <v>https://doi.org/10.1109/ISSCC.2006.1696118</v>
      </c>
      <c r="K133" s="28" t="s">
        <v>1051</v>
      </c>
      <c r="L133" s="60">
        <v>1.2</v>
      </c>
      <c r="M133" s="60"/>
      <c r="N133" s="60"/>
      <c r="O133" s="56" t="s">
        <v>1051</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2097</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3">
      <c r="A134" s="64">
        <v>2006</v>
      </c>
      <c r="B134" s="60">
        <v>12.2</v>
      </c>
      <c r="C134" s="61" t="s">
        <v>23</v>
      </c>
      <c r="D134" s="61" t="s">
        <v>26</v>
      </c>
      <c r="E134" s="61">
        <v>0.18</v>
      </c>
      <c r="F134" s="125" t="s">
        <v>201</v>
      </c>
      <c r="G134" s="28" t="s">
        <v>2021</v>
      </c>
      <c r="H134" s="28" t="s">
        <v>202</v>
      </c>
      <c r="I134" s="125" t="s">
        <v>2254</v>
      </c>
      <c r="J134" s="148" t="str">
        <f t="shared" si="30"/>
        <v>https://doi.org/10.1109/ISSCC.2006.1696119</v>
      </c>
      <c r="K134" s="28" t="s">
        <v>1051</v>
      </c>
      <c r="L134" s="60"/>
      <c r="M134" s="60"/>
      <c r="N134" s="60"/>
      <c r="O134" s="56" t="s">
        <v>1051</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2097</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3">
      <c r="A135" s="64">
        <v>2006</v>
      </c>
      <c r="B135" s="60">
        <v>12.3</v>
      </c>
      <c r="C135" s="61" t="s">
        <v>23</v>
      </c>
      <c r="D135" s="61" t="s">
        <v>1961</v>
      </c>
      <c r="E135" s="61">
        <v>0.09</v>
      </c>
      <c r="F135" s="125" t="s">
        <v>219</v>
      </c>
      <c r="G135" s="28" t="s">
        <v>649</v>
      </c>
      <c r="H135" s="28" t="s">
        <v>220</v>
      </c>
      <c r="I135" s="125" t="s">
        <v>2255</v>
      </c>
      <c r="J135" s="148" t="str">
        <f t="shared" si="30"/>
        <v>https://doi.org/10.1109/ISSCC.2006.1696120</v>
      </c>
      <c r="K135" s="28" t="s">
        <v>1051</v>
      </c>
      <c r="L135" s="60">
        <v>2</v>
      </c>
      <c r="M135" s="60">
        <v>0.7</v>
      </c>
      <c r="N135" s="60"/>
      <c r="O135" s="56" t="s">
        <v>1051</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2097</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3">
      <c r="A136" s="64">
        <v>2006</v>
      </c>
      <c r="B136" s="60">
        <v>12.4</v>
      </c>
      <c r="C136" s="61" t="s">
        <v>23</v>
      </c>
      <c r="D136" s="61" t="s">
        <v>650</v>
      </c>
      <c r="E136" s="61">
        <v>0.18</v>
      </c>
      <c r="F136" s="125" t="s">
        <v>221</v>
      </c>
      <c r="G136" s="28" t="s">
        <v>651</v>
      </c>
      <c r="H136" s="28" t="s">
        <v>222</v>
      </c>
      <c r="I136" s="125" t="s">
        <v>2256</v>
      </c>
      <c r="J136" s="148" t="str">
        <f t="shared" si="30"/>
        <v>https://doi.org/10.1109/ISSCC.2006.1696121</v>
      </c>
      <c r="K136" s="28" t="s">
        <v>1051</v>
      </c>
      <c r="L136" s="60"/>
      <c r="M136" s="60"/>
      <c r="N136" s="60"/>
      <c r="O136" s="56" t="s">
        <v>1051</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2097</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3">
      <c r="A137" s="64">
        <v>2006</v>
      </c>
      <c r="B137" s="60">
        <v>12.5</v>
      </c>
      <c r="C137" s="61" t="s">
        <v>23</v>
      </c>
      <c r="D137" s="61" t="s">
        <v>31</v>
      </c>
      <c r="E137" s="61">
        <v>0.18</v>
      </c>
      <c r="F137" s="125" t="s">
        <v>652</v>
      </c>
      <c r="G137" s="28" t="s">
        <v>653</v>
      </c>
      <c r="H137" s="28" t="s">
        <v>223</v>
      </c>
      <c r="I137" s="125" t="s">
        <v>2257</v>
      </c>
      <c r="J137" s="148" t="str">
        <f t="shared" si="30"/>
        <v>https://doi.org/10.1109/ISSCC.2006.1696122</v>
      </c>
      <c r="K137" s="28" t="s">
        <v>1051</v>
      </c>
      <c r="L137" s="60">
        <v>1</v>
      </c>
      <c r="M137" s="60"/>
      <c r="N137" s="60"/>
      <c r="O137" s="56" t="s">
        <v>1051</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2097</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3">
      <c r="A138" s="64">
        <v>2006</v>
      </c>
      <c r="B138" s="60">
        <v>12.6</v>
      </c>
      <c r="C138" s="61" t="s">
        <v>23</v>
      </c>
      <c r="D138" s="61" t="s">
        <v>26</v>
      </c>
      <c r="E138" s="61">
        <v>0.13</v>
      </c>
      <c r="F138" s="125" t="s">
        <v>224</v>
      </c>
      <c r="G138" s="28" t="s">
        <v>654</v>
      </c>
      <c r="H138" s="28" t="s">
        <v>655</v>
      </c>
      <c r="I138" s="125" t="s">
        <v>2258</v>
      </c>
      <c r="J138" s="148" t="str">
        <f t="shared" si="30"/>
        <v>https://doi.org/10.1109/ISSCC.2006.1696123</v>
      </c>
      <c r="K138" s="28" t="s">
        <v>1051</v>
      </c>
      <c r="L138" s="60"/>
      <c r="M138" s="60"/>
      <c r="N138" s="60"/>
      <c r="O138" s="56" t="s">
        <v>1051</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2097</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3">
      <c r="A139" s="64">
        <v>2006</v>
      </c>
      <c r="B139" s="60">
        <v>12.7</v>
      </c>
      <c r="C139" s="61" t="s">
        <v>23</v>
      </c>
      <c r="D139" s="61" t="s">
        <v>26</v>
      </c>
      <c r="E139" s="61">
        <v>0.13</v>
      </c>
      <c r="F139" s="125" t="s">
        <v>2022</v>
      </c>
      <c r="G139" s="28" t="s">
        <v>2023</v>
      </c>
      <c r="H139" s="28" t="s">
        <v>225</v>
      </c>
      <c r="I139" s="125" t="s">
        <v>2259</v>
      </c>
      <c r="J139" s="148" t="str">
        <f t="shared" si="30"/>
        <v>https://doi.org/10.1109/ISSCC.2006.1696124</v>
      </c>
      <c r="K139" s="28" t="s">
        <v>1051</v>
      </c>
      <c r="L139" s="60"/>
      <c r="M139" s="60"/>
      <c r="N139" s="60"/>
      <c r="O139" s="56" t="s">
        <v>1051</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2097</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3">
      <c r="A140" s="64">
        <v>2006</v>
      </c>
      <c r="B140" s="60">
        <v>12.8</v>
      </c>
      <c r="C140" s="61" t="s">
        <v>23</v>
      </c>
      <c r="D140" s="61" t="s">
        <v>26</v>
      </c>
      <c r="E140" s="61">
        <v>0.18</v>
      </c>
      <c r="F140" s="125" t="s">
        <v>226</v>
      </c>
      <c r="G140" s="28" t="s">
        <v>2024</v>
      </c>
      <c r="H140" s="28" t="s">
        <v>227</v>
      </c>
      <c r="I140" s="125" t="s">
        <v>2260</v>
      </c>
      <c r="J140" s="148" t="str">
        <f t="shared" si="30"/>
        <v>https://doi.org/10.1109/ISSCC.2006.1696125</v>
      </c>
      <c r="K140" s="28" t="s">
        <v>1051</v>
      </c>
      <c r="L140" s="60">
        <v>1.8</v>
      </c>
      <c r="M140" s="60"/>
      <c r="N140" s="60"/>
      <c r="O140" s="56" t="s">
        <v>1051</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2097</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3">
      <c r="A141" s="64">
        <v>2006</v>
      </c>
      <c r="B141" s="60">
        <v>31.1</v>
      </c>
      <c r="C141" s="61" t="s">
        <v>23</v>
      </c>
      <c r="D141" s="61" t="s">
        <v>27</v>
      </c>
      <c r="E141" s="61">
        <v>0.09</v>
      </c>
      <c r="F141" s="125" t="s">
        <v>9</v>
      </c>
      <c r="G141" s="28" t="s">
        <v>656</v>
      </c>
      <c r="H141" s="28" t="s">
        <v>10</v>
      </c>
      <c r="I141" s="125" t="s">
        <v>2261</v>
      </c>
      <c r="J141" s="148" t="str">
        <f t="shared" si="30"/>
        <v>https://doi.org/10.1109/ISSCC.2006.1696294</v>
      </c>
      <c r="K141" s="28" t="s">
        <v>1051</v>
      </c>
      <c r="L141" s="60"/>
      <c r="M141" s="60"/>
      <c r="N141" s="60"/>
      <c r="O141" s="56" t="s">
        <v>1051</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2097</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3">
      <c r="A142" s="64">
        <v>2006</v>
      </c>
      <c r="B142" s="60">
        <v>31.2</v>
      </c>
      <c r="C142" s="61" t="s">
        <v>23</v>
      </c>
      <c r="D142" s="61" t="s">
        <v>29</v>
      </c>
      <c r="E142" s="61">
        <v>0.09</v>
      </c>
      <c r="F142" s="125" t="s">
        <v>11</v>
      </c>
      <c r="G142" s="28" t="s">
        <v>2025</v>
      </c>
      <c r="H142" s="28" t="s">
        <v>657</v>
      </c>
      <c r="I142" s="125" t="s">
        <v>2262</v>
      </c>
      <c r="J142" s="148" t="str">
        <f t="shared" si="30"/>
        <v>https://doi.org/10.1109/ISSCC.2006.1696295</v>
      </c>
      <c r="K142" s="28" t="s">
        <v>1051</v>
      </c>
      <c r="L142" s="60"/>
      <c r="M142" s="60"/>
      <c r="N142" s="60"/>
      <c r="O142" s="56" t="s">
        <v>1051</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2097</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3">
      <c r="A143" s="64">
        <v>2006</v>
      </c>
      <c r="B143" s="60">
        <v>31.3</v>
      </c>
      <c r="C143" s="61" t="s">
        <v>23</v>
      </c>
      <c r="D143" s="61" t="s">
        <v>27</v>
      </c>
      <c r="E143" s="61">
        <v>0.18</v>
      </c>
      <c r="F143" s="125" t="s">
        <v>12</v>
      </c>
      <c r="G143" s="28" t="s">
        <v>658</v>
      </c>
      <c r="H143" s="28" t="s">
        <v>659</v>
      </c>
      <c r="I143" s="125" t="s">
        <v>2263</v>
      </c>
      <c r="J143" s="148" t="str">
        <f t="shared" si="30"/>
        <v>https://doi.org/10.1109/ISSCC.2006.1696296</v>
      </c>
      <c r="K143" s="28" t="s">
        <v>1051</v>
      </c>
      <c r="L143" s="60"/>
      <c r="M143" s="60"/>
      <c r="N143" s="60"/>
      <c r="O143" s="56" t="s">
        <v>1051</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2097</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3">
      <c r="A144" s="64">
        <v>2006</v>
      </c>
      <c r="B144" s="60">
        <v>31.4</v>
      </c>
      <c r="C144" s="61" t="s">
        <v>23</v>
      </c>
      <c r="D144" s="61" t="s">
        <v>27</v>
      </c>
      <c r="E144" s="61" t="s">
        <v>1004</v>
      </c>
      <c r="F144" s="125" t="s">
        <v>13</v>
      </c>
      <c r="G144" s="28" t="s">
        <v>660</v>
      </c>
      <c r="H144" s="28" t="s">
        <v>14</v>
      </c>
      <c r="I144" s="125" t="s">
        <v>2264</v>
      </c>
      <c r="J144" s="148" t="str">
        <f t="shared" si="30"/>
        <v>https://doi.org/10.1109/ISSCC.2006.1696297</v>
      </c>
      <c r="K144" s="28" t="s">
        <v>1051</v>
      </c>
      <c r="L144" s="60">
        <v>3.3</v>
      </c>
      <c r="M144" s="60"/>
      <c r="N144" s="60"/>
      <c r="O144" s="56" t="s">
        <v>1051</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2097</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3">
      <c r="A145" s="64">
        <v>2006</v>
      </c>
      <c r="B145" s="60">
        <v>31.5</v>
      </c>
      <c r="C145" s="61" t="s">
        <v>23</v>
      </c>
      <c r="D145" s="61" t="s">
        <v>593</v>
      </c>
      <c r="E145" s="61">
        <v>0.13</v>
      </c>
      <c r="F145" s="125" t="s">
        <v>15</v>
      </c>
      <c r="G145" s="28" t="s">
        <v>2026</v>
      </c>
      <c r="H145" s="28" t="s">
        <v>16</v>
      </c>
      <c r="I145" s="125" t="s">
        <v>2814</v>
      </c>
      <c r="J145" s="148" t="str">
        <f t="shared" si="30"/>
        <v>https://doi.org/10.1109/ISSCC.2006.1696298</v>
      </c>
      <c r="K145" s="28" t="s">
        <v>1051</v>
      </c>
      <c r="L145" s="60"/>
      <c r="M145" s="60"/>
      <c r="N145" s="60"/>
      <c r="O145" s="56" t="s">
        <v>1051</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2097</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3">
      <c r="A146" s="64">
        <v>2006</v>
      </c>
      <c r="B146" s="60">
        <v>31.6</v>
      </c>
      <c r="C146" s="61" t="s">
        <v>23</v>
      </c>
      <c r="D146" s="61" t="s">
        <v>261</v>
      </c>
      <c r="E146" s="61">
        <v>0.13</v>
      </c>
      <c r="F146" s="125" t="s">
        <v>17</v>
      </c>
      <c r="G146" s="28" t="s">
        <v>2027</v>
      </c>
      <c r="H146" s="28" t="s">
        <v>18</v>
      </c>
      <c r="I146" s="125" t="s">
        <v>2265</v>
      </c>
      <c r="J146" s="148" t="str">
        <f t="shared" si="30"/>
        <v>https://doi.org/10.1109/ISSCC.2006.1696299</v>
      </c>
      <c r="K146" s="28" t="s">
        <v>1051</v>
      </c>
      <c r="L146" s="60"/>
      <c r="M146" s="60"/>
      <c r="N146" s="60"/>
      <c r="O146" s="56" t="s">
        <v>1051</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2097</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3">
      <c r="A147" s="73">
        <v>2007</v>
      </c>
      <c r="B147" s="74">
        <v>13.1</v>
      </c>
      <c r="C147" s="75" t="s">
        <v>22</v>
      </c>
      <c r="D147" s="75" t="s">
        <v>1957</v>
      </c>
      <c r="E147" s="61">
        <v>0.09</v>
      </c>
      <c r="F147" s="127" t="s">
        <v>661</v>
      </c>
      <c r="G147" s="28" t="s">
        <v>2028</v>
      </c>
      <c r="H147" s="28" t="s">
        <v>662</v>
      </c>
      <c r="I147" s="125" t="s">
        <v>2266</v>
      </c>
      <c r="J147" s="148" t="str">
        <f t="shared" si="30"/>
        <v>https://doi.org/10.1109/ISSCC.2007.373382</v>
      </c>
      <c r="K147" s="28" t="s">
        <v>102</v>
      </c>
      <c r="L147" s="60">
        <v>1.2</v>
      </c>
      <c r="M147" s="60"/>
      <c r="N147" s="60"/>
      <c r="O147" s="56" t="s">
        <v>1051</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3">
      <c r="A148" s="76">
        <v>2007</v>
      </c>
      <c r="B148" s="74">
        <v>13.2</v>
      </c>
      <c r="C148" s="75" t="s">
        <v>22</v>
      </c>
      <c r="D148" s="75" t="s">
        <v>25</v>
      </c>
      <c r="E148" s="61">
        <v>0.13</v>
      </c>
      <c r="F148" s="127" t="s">
        <v>663</v>
      </c>
      <c r="G148" s="28" t="s">
        <v>2029</v>
      </c>
      <c r="H148" s="28" t="s">
        <v>664</v>
      </c>
      <c r="I148" s="125" t="s">
        <v>2267</v>
      </c>
      <c r="J148" s="148" t="str">
        <f t="shared" si="30"/>
        <v>https://doi.org/10.1109/ISSCC.2007.373383</v>
      </c>
      <c r="K148" s="28" t="s">
        <v>101</v>
      </c>
      <c r="L148" s="60">
        <v>1.2</v>
      </c>
      <c r="M148" s="60"/>
      <c r="N148" s="60"/>
      <c r="O148" s="56" t="s">
        <v>1051</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2097</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3">
      <c r="A149" s="76">
        <v>2007</v>
      </c>
      <c r="B149" s="74">
        <v>13.3</v>
      </c>
      <c r="C149" s="75" t="s">
        <v>22</v>
      </c>
      <c r="D149" s="75" t="s">
        <v>30</v>
      </c>
      <c r="E149" s="61">
        <v>0.09</v>
      </c>
      <c r="F149" s="127" t="s">
        <v>103</v>
      </c>
      <c r="G149" s="28" t="s">
        <v>665</v>
      </c>
      <c r="H149" s="28" t="s">
        <v>666</v>
      </c>
      <c r="I149" s="125" t="s">
        <v>2268</v>
      </c>
      <c r="J149" s="148" t="str">
        <f t="shared" si="30"/>
        <v>https://doi.org/10.1109/ISSCC.2007.373384</v>
      </c>
      <c r="K149" s="28" t="s">
        <v>4</v>
      </c>
      <c r="L149" s="60">
        <v>1.2</v>
      </c>
      <c r="M149" s="60"/>
      <c r="N149" s="60"/>
      <c r="O149" s="56" t="s">
        <v>1051</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2097</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3">
      <c r="A150" s="76">
        <v>2007</v>
      </c>
      <c r="B150" s="74">
        <v>13.4</v>
      </c>
      <c r="C150" s="75" t="s">
        <v>22</v>
      </c>
      <c r="D150" s="61" t="s">
        <v>517</v>
      </c>
      <c r="E150" s="39">
        <v>6.5000000000000002E-2</v>
      </c>
      <c r="F150" s="127" t="s">
        <v>667</v>
      </c>
      <c r="G150" s="28" t="s">
        <v>668</v>
      </c>
      <c r="H150" s="28" t="s">
        <v>669</v>
      </c>
      <c r="I150" s="125" t="s">
        <v>2813</v>
      </c>
      <c r="J150" s="148" t="str">
        <f t="shared" si="30"/>
        <v>https://doi.org/10.1109/ISSCC.2007.373385</v>
      </c>
      <c r="K150" s="28" t="s">
        <v>5</v>
      </c>
      <c r="L150" s="60">
        <v>2.5</v>
      </c>
      <c r="M150" s="60"/>
      <c r="N150" s="60"/>
      <c r="O150" s="56" t="s">
        <v>1051</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2097</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3">
      <c r="A151" s="76">
        <v>2007</v>
      </c>
      <c r="B151" s="74">
        <v>13.5</v>
      </c>
      <c r="C151" s="75" t="s">
        <v>23</v>
      </c>
      <c r="D151" s="75" t="s">
        <v>31</v>
      </c>
      <c r="E151" s="61">
        <v>0.09</v>
      </c>
      <c r="F151" s="127" t="s">
        <v>2</v>
      </c>
      <c r="G151" s="28" t="s">
        <v>670</v>
      </c>
      <c r="H151" s="28" t="s">
        <v>671</v>
      </c>
      <c r="I151" s="125" t="s">
        <v>2269</v>
      </c>
      <c r="J151" s="148" t="str">
        <f t="shared" si="30"/>
        <v>https://doi.org/10.1109/ISSCC.2007.373386</v>
      </c>
      <c r="K151" s="28" t="s">
        <v>3</v>
      </c>
      <c r="L151" s="60"/>
      <c r="M151" s="60"/>
      <c r="N151" s="60"/>
      <c r="O151" s="56" t="s">
        <v>1051</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2097</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3">
      <c r="A152" s="76">
        <v>2007</v>
      </c>
      <c r="B152" s="74">
        <v>13.6</v>
      </c>
      <c r="C152" s="30" t="s">
        <v>22</v>
      </c>
      <c r="D152" s="75" t="s">
        <v>593</v>
      </c>
      <c r="E152" s="61">
        <v>0.13</v>
      </c>
      <c r="F152" s="127" t="s">
        <v>672</v>
      </c>
      <c r="G152" s="28" t="s">
        <v>2030</v>
      </c>
      <c r="H152" s="28" t="s">
        <v>673</v>
      </c>
      <c r="I152" s="125" t="s">
        <v>2270</v>
      </c>
      <c r="J152" s="148" t="str">
        <f t="shared" si="30"/>
        <v>https://doi.org/10.1109/ISSCC.2007.373387</v>
      </c>
      <c r="K152" s="28" t="s">
        <v>1051</v>
      </c>
      <c r="L152" s="60">
        <v>1.5</v>
      </c>
      <c r="M152" s="60"/>
      <c r="N152" s="60"/>
      <c r="O152" s="56" t="s">
        <v>1051</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2097</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3">
      <c r="A153" s="76">
        <v>2007</v>
      </c>
      <c r="B153" s="74">
        <v>25.1</v>
      </c>
      <c r="C153" s="75" t="s">
        <v>23</v>
      </c>
      <c r="D153" s="75" t="s">
        <v>26</v>
      </c>
      <c r="E153" s="61">
        <v>0.09</v>
      </c>
      <c r="F153" s="127" t="s">
        <v>36</v>
      </c>
      <c r="G153" s="28" t="s">
        <v>2031</v>
      </c>
      <c r="H153" s="28" t="s">
        <v>674</v>
      </c>
      <c r="I153" s="125" t="s">
        <v>2271</v>
      </c>
      <c r="J153" s="148" t="str">
        <f t="shared" si="30"/>
        <v>https://doi.org/10.1109/ISSCC.2007.373489</v>
      </c>
      <c r="K153" s="28" t="s">
        <v>37</v>
      </c>
      <c r="L153" s="60">
        <v>0.8</v>
      </c>
      <c r="M153" s="60"/>
      <c r="N153" s="60"/>
      <c r="O153" s="56" t="s">
        <v>1051</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2097</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3">
      <c r="A154" s="76">
        <v>2007</v>
      </c>
      <c r="B154" s="74">
        <v>25.2</v>
      </c>
      <c r="C154" s="75" t="s">
        <v>23</v>
      </c>
      <c r="D154" s="75" t="s">
        <v>29</v>
      </c>
      <c r="E154" s="61">
        <v>0.09</v>
      </c>
      <c r="F154" s="127" t="s">
        <v>248</v>
      </c>
      <c r="G154" s="28" t="s">
        <v>675</v>
      </c>
      <c r="H154" s="28" t="s">
        <v>676</v>
      </c>
      <c r="I154" s="125" t="s">
        <v>2272</v>
      </c>
      <c r="J154" s="148" t="str">
        <f t="shared" si="30"/>
        <v>https://doi.org/10.1109/ISSCC.2007.373490</v>
      </c>
      <c r="K154" s="28" t="s">
        <v>100</v>
      </c>
      <c r="L154" s="60">
        <v>1</v>
      </c>
      <c r="M154" s="60"/>
      <c r="N154" s="60"/>
      <c r="O154" s="56" t="s">
        <v>1051</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2097</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3">
      <c r="A155" s="76">
        <v>2007</v>
      </c>
      <c r="B155" s="74">
        <v>25.3</v>
      </c>
      <c r="C155" s="75" t="s">
        <v>23</v>
      </c>
      <c r="D155" s="75" t="s">
        <v>26</v>
      </c>
      <c r="E155" s="61">
        <v>0.09</v>
      </c>
      <c r="F155" s="127" t="s">
        <v>2032</v>
      </c>
      <c r="G155" s="28" t="s">
        <v>2033</v>
      </c>
      <c r="H155" s="28" t="s">
        <v>677</v>
      </c>
      <c r="I155" s="125" t="s">
        <v>2812</v>
      </c>
      <c r="J155" s="148" t="str">
        <f t="shared" si="30"/>
        <v>https://doi.org/10.1109/ISSCC.2007.373491</v>
      </c>
      <c r="K155" s="28" t="s">
        <v>1051</v>
      </c>
      <c r="L155" s="60">
        <v>1</v>
      </c>
      <c r="M155" s="60"/>
      <c r="N155" s="60"/>
      <c r="O155" s="56" t="s">
        <v>1051</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2097</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3">
      <c r="A156" s="76">
        <v>2007</v>
      </c>
      <c r="B156" s="74">
        <v>25.4</v>
      </c>
      <c r="C156" s="75" t="s">
        <v>23</v>
      </c>
      <c r="D156" s="75" t="s">
        <v>26</v>
      </c>
      <c r="E156" s="61">
        <v>0.09</v>
      </c>
      <c r="F156" s="127" t="s">
        <v>2034</v>
      </c>
      <c r="G156" s="28" t="s">
        <v>2035</v>
      </c>
      <c r="H156" s="28" t="s">
        <v>678</v>
      </c>
      <c r="I156" s="125" t="s">
        <v>2811</v>
      </c>
      <c r="J156" s="148" t="str">
        <f t="shared" si="30"/>
        <v>https://doi.org/10.1109/ISSCC.2007.373492</v>
      </c>
      <c r="K156" s="28" t="s">
        <v>35</v>
      </c>
      <c r="L156" s="60">
        <v>1</v>
      </c>
      <c r="M156" s="60"/>
      <c r="N156" s="60"/>
      <c r="O156" s="56" t="s">
        <v>1051</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2097</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3">
      <c r="A157" s="76">
        <v>2007</v>
      </c>
      <c r="B157" s="74">
        <v>25.5</v>
      </c>
      <c r="C157" s="75" t="s">
        <v>23</v>
      </c>
      <c r="D157" s="75" t="s">
        <v>679</v>
      </c>
      <c r="E157" s="61">
        <v>0.18</v>
      </c>
      <c r="F157" s="127" t="s">
        <v>245</v>
      </c>
      <c r="G157" s="28" t="s">
        <v>680</v>
      </c>
      <c r="H157" s="28" t="s">
        <v>681</v>
      </c>
      <c r="I157" s="125" t="s">
        <v>2273</v>
      </c>
      <c r="J157" s="148" t="str">
        <f t="shared" si="30"/>
        <v>https://doi.org/10.1109/ISSCC.2007.373493</v>
      </c>
      <c r="K157" s="28" t="s">
        <v>246</v>
      </c>
      <c r="L157" s="60"/>
      <c r="M157" s="60"/>
      <c r="N157" s="60"/>
      <c r="O157" s="56" t="s">
        <v>1051</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2097</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3">
      <c r="A158" s="76">
        <v>2007</v>
      </c>
      <c r="B158" s="74">
        <v>25.6</v>
      </c>
      <c r="C158" s="75" t="s">
        <v>23</v>
      </c>
      <c r="D158" s="75" t="s">
        <v>26</v>
      </c>
      <c r="E158" s="61">
        <v>0.13</v>
      </c>
      <c r="F158" s="127" t="s">
        <v>38</v>
      </c>
      <c r="G158" s="28" t="s">
        <v>2036</v>
      </c>
      <c r="H158" s="28" t="s">
        <v>682</v>
      </c>
      <c r="I158" s="125" t="s">
        <v>2274</v>
      </c>
      <c r="J158" s="148" t="str">
        <f t="shared" si="30"/>
        <v>https://doi.org/10.1109/ISSCC.2007.373494</v>
      </c>
      <c r="K158" s="28" t="s">
        <v>244</v>
      </c>
      <c r="L158" s="60"/>
      <c r="M158" s="60"/>
      <c r="N158" s="60"/>
      <c r="O158" s="56" t="s">
        <v>1051</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2097</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3">
      <c r="A159" s="76">
        <v>2007</v>
      </c>
      <c r="B159" s="74">
        <v>25.7</v>
      </c>
      <c r="C159" s="75" t="s">
        <v>23</v>
      </c>
      <c r="D159" s="75" t="s">
        <v>261</v>
      </c>
      <c r="E159" s="61">
        <v>0.09</v>
      </c>
      <c r="F159" s="127" t="s">
        <v>247</v>
      </c>
      <c r="G159" s="28" t="s">
        <v>2037</v>
      </c>
      <c r="H159" s="28" t="s">
        <v>683</v>
      </c>
      <c r="I159" s="125" t="s">
        <v>2810</v>
      </c>
      <c r="J159" s="148" t="str">
        <f t="shared" si="30"/>
        <v>https://doi.org/10.1109/ISSCC.2007.373495</v>
      </c>
      <c r="K159" s="28" t="s">
        <v>1051</v>
      </c>
      <c r="L159" s="60">
        <v>1.5</v>
      </c>
      <c r="M159" s="60">
        <v>1.3</v>
      </c>
      <c r="N159" s="60"/>
      <c r="O159" s="56" t="s">
        <v>1051</v>
      </c>
      <c r="P159" s="28">
        <v>1.4</v>
      </c>
      <c r="R159" s="63">
        <v>400000000</v>
      </c>
      <c r="S159" s="60">
        <v>54</v>
      </c>
      <c r="T159" s="60"/>
      <c r="U159" s="60"/>
      <c r="V159" s="60"/>
      <c r="W159" s="60"/>
      <c r="X159" s="29">
        <f t="shared" si="31"/>
        <v>54</v>
      </c>
      <c r="Y159" s="63">
        <v>0.35</v>
      </c>
      <c r="Z159" s="63">
        <v>800000000</v>
      </c>
      <c r="AA159" s="64">
        <v>1</v>
      </c>
      <c r="AB159" s="63">
        <f t="shared" si="37"/>
        <v>800000000</v>
      </c>
      <c r="AC159" s="63" t="s">
        <v>2097</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3">
      <c r="A160" s="73">
        <v>2008</v>
      </c>
      <c r="B160" s="78">
        <v>12.1</v>
      </c>
      <c r="C160" s="79" t="s">
        <v>23</v>
      </c>
      <c r="D160" s="79" t="s">
        <v>31</v>
      </c>
      <c r="E160" s="38">
        <v>0.09</v>
      </c>
      <c r="F160" s="78" t="s">
        <v>39</v>
      </c>
      <c r="G160" s="28" t="s">
        <v>684</v>
      </c>
      <c r="H160" s="28" t="s">
        <v>40</v>
      </c>
      <c r="I160" s="125" t="s">
        <v>2275</v>
      </c>
      <c r="J160" s="148" t="str">
        <f t="shared" si="30"/>
        <v>https://doi.org/10.1109/ISSCC.2008.4523145</v>
      </c>
      <c r="K160" s="28" t="s">
        <v>1051</v>
      </c>
      <c r="L160" s="60"/>
      <c r="M160" s="60"/>
      <c r="N160" s="60"/>
      <c r="O160" s="56" t="s">
        <v>1051</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2097</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3">
      <c r="A161" s="76">
        <v>2008</v>
      </c>
      <c r="B161" s="78">
        <v>12.2</v>
      </c>
      <c r="C161" s="79" t="s">
        <v>23</v>
      </c>
      <c r="D161" s="79" t="s">
        <v>593</v>
      </c>
      <c r="E161" s="39">
        <v>6.5000000000000002E-2</v>
      </c>
      <c r="F161" s="78" t="s">
        <v>41</v>
      </c>
      <c r="G161" s="28" t="s">
        <v>685</v>
      </c>
      <c r="H161" s="28" t="s">
        <v>42</v>
      </c>
      <c r="I161" s="125" t="s">
        <v>2276</v>
      </c>
      <c r="J161" s="148" t="str">
        <f t="shared" si="30"/>
        <v>https://doi.org/10.1109/ISSCC.2008.4523146</v>
      </c>
      <c r="K161" s="28" t="s">
        <v>1051</v>
      </c>
      <c r="L161" s="60"/>
      <c r="M161" s="60"/>
      <c r="N161" s="60"/>
      <c r="O161" s="56" t="s">
        <v>1051</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2097</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3">
      <c r="A162" s="76">
        <v>2008</v>
      </c>
      <c r="B162" s="78">
        <v>12.3</v>
      </c>
      <c r="C162" s="79" t="s">
        <v>23</v>
      </c>
      <c r="D162" s="30" t="s">
        <v>29</v>
      </c>
      <c r="E162" s="38">
        <v>0.09</v>
      </c>
      <c r="F162" s="78" t="s">
        <v>43</v>
      </c>
      <c r="G162" s="28" t="s">
        <v>686</v>
      </c>
      <c r="H162" s="28" t="s">
        <v>44</v>
      </c>
      <c r="I162" s="125" t="s">
        <v>2277</v>
      </c>
      <c r="J162" s="148" t="str">
        <f t="shared" si="30"/>
        <v>https://doi.org/10.1109/ISSCC.2008.4523147</v>
      </c>
      <c r="K162" s="28" t="s">
        <v>1051</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2097</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3">
      <c r="A163" s="76">
        <v>2008</v>
      </c>
      <c r="B163" s="78">
        <v>12.4</v>
      </c>
      <c r="C163" s="79" t="s">
        <v>23</v>
      </c>
      <c r="D163" s="64" t="s">
        <v>31</v>
      </c>
      <c r="E163" s="39">
        <v>6.5000000000000002E-2</v>
      </c>
      <c r="F163" s="126" t="s">
        <v>45</v>
      </c>
      <c r="G163" s="28" t="s">
        <v>687</v>
      </c>
      <c r="H163" s="28" t="s">
        <v>46</v>
      </c>
      <c r="I163" s="125" t="s">
        <v>2278</v>
      </c>
      <c r="J163" s="148" t="str">
        <f t="shared" si="30"/>
        <v>https://doi.org/10.1109/ISSCC.2008.4523148</v>
      </c>
      <c r="K163" s="28" t="s">
        <v>1051</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2097</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3">
      <c r="A164" s="76">
        <v>2008</v>
      </c>
      <c r="B164" s="78">
        <v>12.5</v>
      </c>
      <c r="C164" s="79" t="s">
        <v>23</v>
      </c>
      <c r="D164" s="64" t="s">
        <v>31</v>
      </c>
      <c r="E164" s="38">
        <v>0.18</v>
      </c>
      <c r="F164" s="126" t="s">
        <v>47</v>
      </c>
      <c r="G164" s="28" t="s">
        <v>688</v>
      </c>
      <c r="H164" s="28" t="s">
        <v>48</v>
      </c>
      <c r="I164" s="125" t="s">
        <v>2279</v>
      </c>
      <c r="J164" s="148" t="str">
        <f t="shared" si="30"/>
        <v>https://doi.org/10.1109/ISSCC.2008.4523149</v>
      </c>
      <c r="K164" s="28" t="s">
        <v>1051</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2097</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3">
      <c r="A165" s="76">
        <v>2008</v>
      </c>
      <c r="B165" s="78">
        <v>12.6</v>
      </c>
      <c r="C165" s="79" t="s">
        <v>23</v>
      </c>
      <c r="D165" s="64" t="s">
        <v>26</v>
      </c>
      <c r="E165" s="38">
        <v>0.18</v>
      </c>
      <c r="F165" s="126" t="s">
        <v>49</v>
      </c>
      <c r="G165" s="28" t="s">
        <v>689</v>
      </c>
      <c r="H165" s="28" t="s">
        <v>50</v>
      </c>
      <c r="I165" s="125" t="s">
        <v>2280</v>
      </c>
      <c r="J165" s="148" t="str">
        <f t="shared" si="30"/>
        <v>https://doi.org/10.1109/ISSCC.2008.4523150</v>
      </c>
      <c r="K165" s="28" t="s">
        <v>1051</v>
      </c>
      <c r="L165" s="60">
        <v>3</v>
      </c>
      <c r="M165" s="60"/>
      <c r="N165" s="60"/>
      <c r="O165" s="56" t="s">
        <v>1051</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2097</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3">
      <c r="A166" s="76">
        <v>2008</v>
      </c>
      <c r="B166" s="78">
        <v>12.7</v>
      </c>
      <c r="C166" s="79" t="s">
        <v>23</v>
      </c>
      <c r="D166" s="64" t="s">
        <v>26</v>
      </c>
      <c r="E166" s="39">
        <v>6.5000000000000002E-2</v>
      </c>
      <c r="F166" s="126" t="s">
        <v>690</v>
      </c>
      <c r="G166" s="28" t="s">
        <v>2038</v>
      </c>
      <c r="H166" s="28" t="s">
        <v>51</v>
      </c>
      <c r="I166" s="125" t="s">
        <v>2281</v>
      </c>
      <c r="J166" s="148" t="str">
        <f t="shared" si="30"/>
        <v>https://doi.org/10.1109/ISSCC.2008.4523151</v>
      </c>
      <c r="K166" s="28" t="s">
        <v>1051</v>
      </c>
      <c r="L166" s="60"/>
      <c r="M166" s="60"/>
      <c r="N166" s="60"/>
      <c r="O166" s="56" t="s">
        <v>1051</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2097</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3">
      <c r="A167" s="76">
        <v>2008</v>
      </c>
      <c r="B167" s="78">
        <v>12.8</v>
      </c>
      <c r="C167" s="79" t="s">
        <v>23</v>
      </c>
      <c r="D167" s="64" t="s">
        <v>28</v>
      </c>
      <c r="E167" s="38">
        <v>0.09</v>
      </c>
      <c r="F167" s="126" t="s">
        <v>52</v>
      </c>
      <c r="G167" s="28" t="s">
        <v>691</v>
      </c>
      <c r="H167" s="28" t="s">
        <v>53</v>
      </c>
      <c r="I167" s="125" t="s">
        <v>2282</v>
      </c>
      <c r="J167" s="148" t="str">
        <f t="shared" si="30"/>
        <v>https://doi.org/10.1109/ISSCC.2008.4523152</v>
      </c>
      <c r="K167" s="28" t="s">
        <v>1051</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2097</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3">
      <c r="A168" s="76">
        <v>2008</v>
      </c>
      <c r="B168" s="30">
        <v>27.2</v>
      </c>
      <c r="C168" s="30" t="s">
        <v>22</v>
      </c>
      <c r="D168" s="64" t="s">
        <v>25</v>
      </c>
      <c r="E168" s="38">
        <v>0.18</v>
      </c>
      <c r="F168" s="126" t="s">
        <v>54</v>
      </c>
      <c r="G168" s="28" t="s">
        <v>692</v>
      </c>
      <c r="H168" s="28" t="s">
        <v>55</v>
      </c>
      <c r="I168" s="125" t="s">
        <v>2283</v>
      </c>
      <c r="J168" s="148" t="str">
        <f t="shared" si="30"/>
        <v>https://doi.org/10.1109/ISSCC.2008.4523271</v>
      </c>
      <c r="K168" s="28" t="s">
        <v>1051</v>
      </c>
      <c r="L168" s="60">
        <v>0.7</v>
      </c>
      <c r="M168" s="60"/>
      <c r="N168" s="60"/>
      <c r="O168" s="56" t="s">
        <v>1051</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2097</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3">
      <c r="A169" s="76">
        <v>2008</v>
      </c>
      <c r="B169" s="30">
        <v>27.3</v>
      </c>
      <c r="C169" s="30" t="s">
        <v>22</v>
      </c>
      <c r="D169" s="64" t="s">
        <v>25</v>
      </c>
      <c r="E169" s="39">
        <v>6.5000000000000002E-2</v>
      </c>
      <c r="F169" s="126" t="s">
        <v>56</v>
      </c>
      <c r="G169" s="28" t="s">
        <v>693</v>
      </c>
      <c r="H169" s="28" t="s">
        <v>57</v>
      </c>
      <c r="I169" s="125" t="s">
        <v>2284</v>
      </c>
      <c r="J169" s="148" t="str">
        <f t="shared" si="30"/>
        <v>https://doi.org/10.1109/ISSCC.2008.4523272</v>
      </c>
      <c r="K169" s="28" t="s">
        <v>1051</v>
      </c>
      <c r="L169" s="60"/>
      <c r="M169" s="60"/>
      <c r="N169" s="60"/>
      <c r="O169" s="56" t="s">
        <v>1051</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2097</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3">
      <c r="A170" s="76">
        <v>2008</v>
      </c>
      <c r="B170" s="30">
        <v>27.4</v>
      </c>
      <c r="C170" s="30" t="s">
        <v>22</v>
      </c>
      <c r="D170" s="64" t="s">
        <v>406</v>
      </c>
      <c r="E170" s="38">
        <v>0.18</v>
      </c>
      <c r="F170" s="126" t="s">
        <v>58</v>
      </c>
      <c r="G170" s="28" t="s">
        <v>694</v>
      </c>
      <c r="H170" s="28" t="s">
        <v>59</v>
      </c>
      <c r="I170" s="125" t="s">
        <v>2285</v>
      </c>
      <c r="J170" s="148" t="str">
        <f t="shared" si="30"/>
        <v>https://doi.org/10.1109/ISSCC.2008.4523273</v>
      </c>
      <c r="K170" s="28" t="s">
        <v>809</v>
      </c>
      <c r="L170" s="60"/>
      <c r="M170" s="60"/>
      <c r="N170" s="60"/>
      <c r="O170" s="56" t="s">
        <v>1051</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2097</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3">
      <c r="A171" s="76">
        <v>2008</v>
      </c>
      <c r="B171" s="30">
        <v>27.5</v>
      </c>
      <c r="C171" s="30" t="s">
        <v>22</v>
      </c>
      <c r="D171" s="64" t="s">
        <v>25</v>
      </c>
      <c r="E171" s="38">
        <v>0.09</v>
      </c>
      <c r="F171" s="126" t="s">
        <v>60</v>
      </c>
      <c r="G171" s="28" t="s">
        <v>695</v>
      </c>
      <c r="H171" s="28" t="s">
        <v>61</v>
      </c>
      <c r="I171" s="125" t="s">
        <v>2286</v>
      </c>
      <c r="J171" s="148" t="str">
        <f t="shared" si="30"/>
        <v>https://doi.org/10.1109/ISSCC.2008.4523274</v>
      </c>
      <c r="K171" s="28" t="s">
        <v>1055</v>
      </c>
      <c r="L171" s="60"/>
      <c r="M171" s="60"/>
      <c r="N171" s="60"/>
      <c r="O171" s="56" t="s">
        <v>1051</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2097</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3">
      <c r="A172" s="76">
        <v>2008</v>
      </c>
      <c r="B172" s="30">
        <v>27.6</v>
      </c>
      <c r="C172" s="30" t="s">
        <v>22</v>
      </c>
      <c r="D172" s="64" t="s">
        <v>30</v>
      </c>
      <c r="E172" s="38">
        <v>0.18</v>
      </c>
      <c r="F172" s="126" t="s">
        <v>62</v>
      </c>
      <c r="G172" s="28" t="s">
        <v>696</v>
      </c>
      <c r="H172" s="28" t="s">
        <v>697</v>
      </c>
      <c r="I172" s="125" t="s">
        <v>2287</v>
      </c>
      <c r="J172" s="148" t="str">
        <f t="shared" si="30"/>
        <v>https://doi.org/10.1109/ISSCC.2008.4523275</v>
      </c>
      <c r="K172" s="28" t="s">
        <v>1051</v>
      </c>
      <c r="L172" s="60"/>
      <c r="M172" s="60"/>
      <c r="N172" s="60"/>
      <c r="O172" s="56" t="s">
        <v>1051</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2097</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3">
      <c r="A173" s="76">
        <v>2008</v>
      </c>
      <c r="B173" s="30">
        <v>27.7</v>
      </c>
      <c r="C173" s="30" t="s">
        <v>22</v>
      </c>
      <c r="D173" s="64" t="s">
        <v>30</v>
      </c>
      <c r="E173" s="39">
        <v>6.5000000000000002E-2</v>
      </c>
      <c r="F173" s="126" t="s">
        <v>63</v>
      </c>
      <c r="G173" s="28" t="s">
        <v>698</v>
      </c>
      <c r="H173" s="28" t="s">
        <v>64</v>
      </c>
      <c r="I173" s="125" t="s">
        <v>2288</v>
      </c>
      <c r="J173" s="148" t="str">
        <f t="shared" si="30"/>
        <v>https://doi.org/10.1109/ISSCC.2008.4523276</v>
      </c>
      <c r="K173" s="28" t="s">
        <v>1051</v>
      </c>
      <c r="L173" s="60"/>
      <c r="M173" s="60"/>
      <c r="N173" s="60"/>
      <c r="O173" s="56" t="s">
        <v>1051</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2097</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3">
      <c r="A174" s="76">
        <v>2008</v>
      </c>
      <c r="B174" s="30">
        <v>27.8</v>
      </c>
      <c r="C174" s="30" t="s">
        <v>22</v>
      </c>
      <c r="D174" s="64" t="s">
        <v>30</v>
      </c>
      <c r="E174" s="39">
        <v>4.4999999999999998E-2</v>
      </c>
      <c r="F174" s="126" t="s">
        <v>65</v>
      </c>
      <c r="G174" s="28" t="s">
        <v>699</v>
      </c>
      <c r="H174" s="28" t="s">
        <v>66</v>
      </c>
      <c r="I174" s="125" t="s">
        <v>2289</v>
      </c>
      <c r="J174" s="148" t="str">
        <f t="shared" si="30"/>
        <v>https://doi.org/10.1109/ISSCC.2008.4523277</v>
      </c>
      <c r="K174" s="28" t="s">
        <v>1051</v>
      </c>
      <c r="L174" s="60"/>
      <c r="M174" s="60"/>
      <c r="N174" s="60"/>
      <c r="O174" s="56" t="s">
        <v>1051</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2097</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3">
      <c r="A175" s="76">
        <v>2008</v>
      </c>
      <c r="B175" s="30">
        <v>30.1</v>
      </c>
      <c r="C175" s="30" t="s">
        <v>23</v>
      </c>
      <c r="D175" s="64" t="s">
        <v>26</v>
      </c>
      <c r="E175" s="38">
        <v>0.18</v>
      </c>
      <c r="F175" s="126" t="s">
        <v>67</v>
      </c>
      <c r="G175" s="28" t="s">
        <v>700</v>
      </c>
      <c r="H175" s="28" t="s">
        <v>701</v>
      </c>
      <c r="I175" s="125" t="s">
        <v>2290</v>
      </c>
      <c r="J175" s="148" t="str">
        <f t="shared" si="30"/>
        <v>https://doi.org/10.1109/ISSCC.2008.4523296</v>
      </c>
      <c r="K175" s="28" t="s">
        <v>1051</v>
      </c>
      <c r="L175" s="60">
        <v>0.9</v>
      </c>
      <c r="M175" s="60"/>
      <c r="N175" s="60"/>
      <c r="O175" s="56" t="s">
        <v>1051</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2097</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3">
      <c r="A176" s="76">
        <v>2008</v>
      </c>
      <c r="B176" s="30">
        <v>30.2</v>
      </c>
      <c r="C176" s="30" t="s">
        <v>23</v>
      </c>
      <c r="D176" s="64" t="s">
        <v>593</v>
      </c>
      <c r="E176" s="38">
        <v>0.13</v>
      </c>
      <c r="F176" s="126" t="s">
        <v>68</v>
      </c>
      <c r="G176" s="28" t="s">
        <v>702</v>
      </c>
      <c r="H176" s="28" t="s">
        <v>69</v>
      </c>
      <c r="I176" s="125" t="s">
        <v>2291</v>
      </c>
      <c r="J176" s="148" t="str">
        <f t="shared" si="30"/>
        <v>https://doi.org/10.1109/ISSCC.2008.4523297</v>
      </c>
      <c r="K176" s="28" t="s">
        <v>814</v>
      </c>
      <c r="L176" s="60"/>
      <c r="M176" s="60"/>
      <c r="N176" s="60"/>
      <c r="O176" s="56" t="s">
        <v>1051</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2097</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3">
      <c r="A177" s="76">
        <v>2008</v>
      </c>
      <c r="B177" s="30">
        <v>30.3</v>
      </c>
      <c r="C177" s="30" t="s">
        <v>23</v>
      </c>
      <c r="D177" s="64" t="s">
        <v>593</v>
      </c>
      <c r="E177" s="38">
        <v>0.09</v>
      </c>
      <c r="F177" s="126" t="s">
        <v>70</v>
      </c>
      <c r="G177" s="28" t="s">
        <v>498</v>
      </c>
      <c r="H177" s="28" t="s">
        <v>71</v>
      </c>
      <c r="I177" s="125" t="s">
        <v>2292</v>
      </c>
      <c r="J177" s="148" t="str">
        <f t="shared" si="30"/>
        <v>https://doi.org/10.1109/ISSCC.2008.4523298</v>
      </c>
      <c r="K177" s="28" t="s">
        <v>813</v>
      </c>
      <c r="L177" s="60">
        <v>2.5</v>
      </c>
      <c r="M177" s="60">
        <v>1</v>
      </c>
      <c r="N177" s="60"/>
      <c r="O177" s="56" t="s">
        <v>1051</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2097</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3">
      <c r="A178" s="76">
        <v>2008</v>
      </c>
      <c r="B178" s="30">
        <v>30.4</v>
      </c>
      <c r="C178" s="30" t="s">
        <v>23</v>
      </c>
      <c r="D178" s="64" t="s">
        <v>26</v>
      </c>
      <c r="E178" s="39">
        <v>6.5000000000000002E-2</v>
      </c>
      <c r="F178" s="126" t="s">
        <v>72</v>
      </c>
      <c r="G178" s="28" t="s">
        <v>499</v>
      </c>
      <c r="H178" s="28" t="s">
        <v>73</v>
      </c>
      <c r="I178" s="125" t="s">
        <v>2293</v>
      </c>
      <c r="J178" s="148" t="str">
        <f t="shared" si="30"/>
        <v>https://doi.org/10.1109/ISSCC.2008.4523299</v>
      </c>
      <c r="K178" s="28" t="s">
        <v>812</v>
      </c>
      <c r="L178" s="60"/>
      <c r="M178" s="60"/>
      <c r="N178" s="60"/>
      <c r="O178" s="56" t="s">
        <v>1051</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2097</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3">
      <c r="A179" s="76">
        <v>2008</v>
      </c>
      <c r="B179" s="30">
        <v>30.7</v>
      </c>
      <c r="C179" s="30" t="s">
        <v>23</v>
      </c>
      <c r="D179" s="64" t="s">
        <v>29</v>
      </c>
      <c r="E179" s="38">
        <v>0.09</v>
      </c>
      <c r="F179" s="126" t="s">
        <v>74</v>
      </c>
      <c r="G179" s="28" t="s">
        <v>2039</v>
      </c>
      <c r="H179" s="28" t="s">
        <v>75</v>
      </c>
      <c r="I179" s="125" t="s">
        <v>2294</v>
      </c>
      <c r="J179" s="148" t="str">
        <f t="shared" si="30"/>
        <v>https://doi.org/10.1109/ISSCC.2008.4523302</v>
      </c>
      <c r="K179" s="28" t="s">
        <v>1051</v>
      </c>
      <c r="L179" s="60">
        <v>2.5</v>
      </c>
      <c r="M179" s="60">
        <v>1.2</v>
      </c>
      <c r="N179" s="60"/>
      <c r="O179" s="56" t="s">
        <v>1051</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2097</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3">
      <c r="A180" s="76">
        <v>2008</v>
      </c>
      <c r="B180" s="30">
        <v>30.8</v>
      </c>
      <c r="C180" s="30" t="s">
        <v>23</v>
      </c>
      <c r="D180" s="64" t="s">
        <v>27</v>
      </c>
      <c r="E180" s="38">
        <v>0.18</v>
      </c>
      <c r="F180" s="126" t="s">
        <v>76</v>
      </c>
      <c r="G180" s="28" t="s">
        <v>500</v>
      </c>
      <c r="H180" s="28" t="s">
        <v>77</v>
      </c>
      <c r="I180" s="125" t="s">
        <v>2295</v>
      </c>
      <c r="J180" s="148" t="str">
        <f t="shared" si="30"/>
        <v>https://doi.org/10.1109/ISSCC.2008.4523303</v>
      </c>
      <c r="K180" s="28" t="s">
        <v>2717</v>
      </c>
      <c r="L180" s="60"/>
      <c r="M180" s="60"/>
      <c r="N180" s="60"/>
      <c r="O180" s="56" t="s">
        <v>1051</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2097</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3">
      <c r="A181" s="59">
        <v>2009</v>
      </c>
      <c r="B181" s="30">
        <v>4.2</v>
      </c>
      <c r="C181" s="30" t="s">
        <v>23</v>
      </c>
      <c r="D181" s="64" t="s">
        <v>593</v>
      </c>
      <c r="E181" s="39">
        <v>4.4999999999999998E-2</v>
      </c>
      <c r="F181" s="28" t="s">
        <v>329</v>
      </c>
      <c r="G181" s="28" t="s">
        <v>501</v>
      </c>
      <c r="H181" s="28" t="s">
        <v>330</v>
      </c>
      <c r="I181" s="125" t="s">
        <v>2296</v>
      </c>
      <c r="J181" s="148" t="str">
        <f t="shared" si="30"/>
        <v>https://doi.org/10.1109/ISSCC.2009.4977315</v>
      </c>
      <c r="K181" s="28" t="s">
        <v>1051</v>
      </c>
      <c r="L181" s="60"/>
      <c r="M181" s="60"/>
      <c r="N181" s="60"/>
      <c r="O181" s="56" t="s">
        <v>1051</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2097</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3">
      <c r="A182" s="64">
        <v>2009</v>
      </c>
      <c r="B182" s="30">
        <v>4.3</v>
      </c>
      <c r="C182" s="30" t="s">
        <v>23</v>
      </c>
      <c r="D182" s="64" t="s">
        <v>763</v>
      </c>
      <c r="E182" s="39">
        <v>0.18</v>
      </c>
      <c r="F182" s="126" t="s">
        <v>327</v>
      </c>
      <c r="G182" s="28" t="s">
        <v>714</v>
      </c>
      <c r="H182" s="28" t="s">
        <v>328</v>
      </c>
      <c r="I182" s="125" t="s">
        <v>2297</v>
      </c>
      <c r="J182" s="148" t="str">
        <f t="shared" si="30"/>
        <v>https://doi.org/10.1109/ISSCC.2009.4977316</v>
      </c>
      <c r="K182" s="28" t="s">
        <v>1051</v>
      </c>
      <c r="L182" s="60"/>
      <c r="M182" s="60"/>
      <c r="N182" s="60"/>
      <c r="O182" s="56" t="s">
        <v>1051</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2097</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3">
      <c r="A183" s="64">
        <v>2009</v>
      </c>
      <c r="B183" s="30">
        <v>4.4000000000000004</v>
      </c>
      <c r="C183" s="30" t="s">
        <v>23</v>
      </c>
      <c r="D183" s="64" t="s">
        <v>353</v>
      </c>
      <c r="E183" s="39">
        <v>6.5000000000000002E-2</v>
      </c>
      <c r="F183" s="28" t="s">
        <v>331</v>
      </c>
      <c r="G183" s="28" t="s">
        <v>715</v>
      </c>
      <c r="H183" s="28" t="s">
        <v>332</v>
      </c>
      <c r="I183" s="125" t="s">
        <v>2298</v>
      </c>
      <c r="J183" s="148" t="str">
        <f t="shared" si="30"/>
        <v>https://doi.org/10.1109/ISSCC.2009.4977317</v>
      </c>
      <c r="K183" s="28" t="s">
        <v>1051</v>
      </c>
      <c r="L183" s="60"/>
      <c r="M183" s="60"/>
      <c r="N183" s="60"/>
      <c r="O183" s="56" t="s">
        <v>1051</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2097</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3">
      <c r="A184" s="64">
        <v>2009</v>
      </c>
      <c r="B184" s="30">
        <v>4.5</v>
      </c>
      <c r="C184" s="30" t="s">
        <v>23</v>
      </c>
      <c r="D184" s="64" t="s">
        <v>593</v>
      </c>
      <c r="E184" s="39">
        <v>0.13</v>
      </c>
      <c r="F184" s="28" t="s">
        <v>333</v>
      </c>
      <c r="G184" s="28" t="s">
        <v>716</v>
      </c>
      <c r="H184" s="28" t="s">
        <v>334</v>
      </c>
      <c r="I184" s="125" t="s">
        <v>2299</v>
      </c>
      <c r="J184" s="148" t="str">
        <f t="shared" si="30"/>
        <v>https://doi.org/10.1109/ISSCC.2009.4977318</v>
      </c>
      <c r="K184" s="28" t="s">
        <v>1051</v>
      </c>
      <c r="L184" s="60"/>
      <c r="M184" s="60"/>
      <c r="N184" s="60"/>
      <c r="O184" s="56" t="s">
        <v>1051</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2097</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3">
      <c r="A185" s="64">
        <v>2009</v>
      </c>
      <c r="B185" s="30">
        <v>4.5999999999999996</v>
      </c>
      <c r="C185" s="30" t="s">
        <v>23</v>
      </c>
      <c r="D185" s="64" t="s">
        <v>26</v>
      </c>
      <c r="E185" s="39">
        <v>0.09</v>
      </c>
      <c r="F185" s="28" t="s">
        <v>335</v>
      </c>
      <c r="G185" s="28" t="s">
        <v>717</v>
      </c>
      <c r="H185" s="28" t="s">
        <v>336</v>
      </c>
      <c r="I185" s="125" t="s">
        <v>2300</v>
      </c>
      <c r="J185" s="148" t="str">
        <f t="shared" si="30"/>
        <v>https://doi.org/10.1109/ISSCC.2009.4977319</v>
      </c>
      <c r="K185" s="28" t="s">
        <v>1051</v>
      </c>
      <c r="L185" s="60"/>
      <c r="M185" s="60"/>
      <c r="N185" s="60"/>
      <c r="O185" s="56" t="s">
        <v>1051</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2097</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3">
      <c r="A186" s="64">
        <v>2009</v>
      </c>
      <c r="B186" s="30">
        <v>4.7</v>
      </c>
      <c r="C186" s="30" t="s">
        <v>23</v>
      </c>
      <c r="D186" s="64" t="s">
        <v>26</v>
      </c>
      <c r="E186" s="39">
        <v>0.18</v>
      </c>
      <c r="F186" s="28" t="s">
        <v>337</v>
      </c>
      <c r="G186" s="28" t="s">
        <v>718</v>
      </c>
      <c r="H186" s="28" t="s">
        <v>352</v>
      </c>
      <c r="I186" s="125" t="s">
        <v>2301</v>
      </c>
      <c r="J186" s="148" t="str">
        <f t="shared" si="30"/>
        <v>https://doi.org/10.1109/ISSCC.2009.4977320</v>
      </c>
      <c r="K186" s="28" t="s">
        <v>1051</v>
      </c>
      <c r="L186" s="60">
        <v>1.8</v>
      </c>
      <c r="M186" s="60"/>
      <c r="N186" s="60"/>
      <c r="O186" s="56" t="s">
        <v>1051</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2097</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3">
      <c r="A187" s="64">
        <v>2009</v>
      </c>
      <c r="B187" s="30">
        <v>9.1</v>
      </c>
      <c r="C187" s="30" t="s">
        <v>23</v>
      </c>
      <c r="D187" s="64" t="s">
        <v>26</v>
      </c>
      <c r="E187" s="38">
        <v>0.09</v>
      </c>
      <c r="F187" s="28" t="s">
        <v>338</v>
      </c>
      <c r="G187" s="28" t="s">
        <v>719</v>
      </c>
      <c r="H187" s="28" t="s">
        <v>344</v>
      </c>
      <c r="I187" s="125" t="s">
        <v>2302</v>
      </c>
      <c r="J187" s="148" t="str">
        <f t="shared" si="30"/>
        <v>https://doi.org/10.1109/ISSCC.2009.4977358</v>
      </c>
      <c r="K187" s="28" t="s">
        <v>1051</v>
      </c>
      <c r="L187" s="60"/>
      <c r="M187" s="60"/>
      <c r="N187" s="60"/>
      <c r="O187" s="56" t="s">
        <v>1051</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2097</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3">
      <c r="A188" s="64">
        <v>2009</v>
      </c>
      <c r="B188" s="30">
        <v>9.1999999999999993</v>
      </c>
      <c r="C188" s="30" t="s">
        <v>23</v>
      </c>
      <c r="D188" s="64" t="s">
        <v>26</v>
      </c>
      <c r="E188" s="39">
        <v>0.18</v>
      </c>
      <c r="F188" s="28" t="s">
        <v>339</v>
      </c>
      <c r="G188" s="28" t="s">
        <v>720</v>
      </c>
      <c r="H188" s="28" t="s">
        <v>345</v>
      </c>
      <c r="I188" s="125" t="s">
        <v>2303</v>
      </c>
      <c r="J188" s="148" t="str">
        <f t="shared" si="30"/>
        <v>https://doi.org/10.1109/ISSCC.2009.4977359</v>
      </c>
      <c r="K188" s="28" t="s">
        <v>1056</v>
      </c>
      <c r="L188" s="60"/>
      <c r="M188" s="60"/>
      <c r="N188" s="60"/>
      <c r="O188" s="56" t="s">
        <v>1051</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2097</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3">
      <c r="A189" s="64">
        <v>2009</v>
      </c>
      <c r="B189" s="30">
        <v>9.3000000000000007</v>
      </c>
      <c r="C189" s="30" t="s">
        <v>23</v>
      </c>
      <c r="D189" s="64" t="s">
        <v>679</v>
      </c>
      <c r="E189" s="39">
        <v>0.09</v>
      </c>
      <c r="F189" s="28" t="s">
        <v>340</v>
      </c>
      <c r="G189" s="28" t="s">
        <v>721</v>
      </c>
      <c r="H189" s="28" t="s">
        <v>346</v>
      </c>
      <c r="I189" s="125" t="s">
        <v>2304</v>
      </c>
      <c r="J189" s="148" t="str">
        <f t="shared" si="30"/>
        <v>https://doi.org/10.1109/ISSCC.2009.4977360</v>
      </c>
      <c r="K189" s="28" t="s">
        <v>1051</v>
      </c>
      <c r="L189" s="60"/>
      <c r="M189" s="60"/>
      <c r="N189" s="60"/>
      <c r="O189" s="56" t="s">
        <v>1051</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2097</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3">
      <c r="A190" s="64">
        <v>2009</v>
      </c>
      <c r="B190" s="30">
        <v>9.4</v>
      </c>
      <c r="C190" s="30" t="s">
        <v>23</v>
      </c>
      <c r="D190" s="64" t="s">
        <v>722</v>
      </c>
      <c r="E190" s="39">
        <v>0.09</v>
      </c>
      <c r="F190" s="28" t="s">
        <v>2040</v>
      </c>
      <c r="G190" s="28" t="s">
        <v>723</v>
      </c>
      <c r="H190" s="28" t="s">
        <v>347</v>
      </c>
      <c r="I190" s="125" t="s">
        <v>2809</v>
      </c>
      <c r="J190" s="148" t="str">
        <f t="shared" si="30"/>
        <v>https://doi.org/10.1109/ISSCC.2009.4977361</v>
      </c>
      <c r="K190" s="28" t="s">
        <v>1051</v>
      </c>
      <c r="L190" s="60"/>
      <c r="M190" s="60"/>
      <c r="N190" s="60"/>
      <c r="O190" s="56" t="s">
        <v>1051</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2097</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3">
      <c r="A191" s="64">
        <v>2009</v>
      </c>
      <c r="B191" s="30">
        <v>9.5</v>
      </c>
      <c r="C191" s="30" t="s">
        <v>22</v>
      </c>
      <c r="D191" s="64" t="s">
        <v>30</v>
      </c>
      <c r="E191" s="39">
        <v>0.13</v>
      </c>
      <c r="F191" s="28" t="s">
        <v>341</v>
      </c>
      <c r="G191" s="28" t="s">
        <v>724</v>
      </c>
      <c r="H191" s="28" t="s">
        <v>348</v>
      </c>
      <c r="I191" s="125" t="s">
        <v>2305</v>
      </c>
      <c r="J191" s="148" t="str">
        <f t="shared" si="30"/>
        <v>https://doi.org/10.1109/ISSCC.2009.4977362</v>
      </c>
      <c r="K191" s="28" t="s">
        <v>1051</v>
      </c>
      <c r="L191" s="60"/>
      <c r="M191" s="60"/>
      <c r="N191" s="60"/>
      <c r="O191" s="56" t="s">
        <v>1051</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2097</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3">
      <c r="A192" s="64">
        <v>2009</v>
      </c>
      <c r="B192" s="30">
        <v>9.6</v>
      </c>
      <c r="C192" s="30" t="s">
        <v>22</v>
      </c>
      <c r="D192" s="64" t="s">
        <v>30</v>
      </c>
      <c r="E192" s="39">
        <v>6.5000000000000002E-2</v>
      </c>
      <c r="F192" s="28" t="s">
        <v>2041</v>
      </c>
      <c r="G192" s="28" t="s">
        <v>725</v>
      </c>
      <c r="H192" s="28" t="s">
        <v>349</v>
      </c>
      <c r="I192" s="125" t="s">
        <v>2808</v>
      </c>
      <c r="J192" s="148" t="str">
        <f t="shared" si="30"/>
        <v>https://doi.org/10.1109/ISSCC.2009.4977363</v>
      </c>
      <c r="K192" s="28" t="s">
        <v>1051</v>
      </c>
      <c r="L192" s="60">
        <v>1.2</v>
      </c>
      <c r="M192" s="60"/>
      <c r="N192" s="60"/>
      <c r="O192" s="56" t="s">
        <v>1051</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2097</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3">
      <c r="A193" s="64">
        <v>2009</v>
      </c>
      <c r="B193" s="30">
        <v>9.6999999999999993</v>
      </c>
      <c r="C193" s="30" t="s">
        <v>22</v>
      </c>
      <c r="D193" s="64" t="s">
        <v>30</v>
      </c>
      <c r="E193" s="39">
        <v>6.5000000000000002E-2</v>
      </c>
      <c r="F193" s="28" t="s">
        <v>342</v>
      </c>
      <c r="G193" s="28" t="s">
        <v>726</v>
      </c>
      <c r="H193" s="28" t="s">
        <v>350</v>
      </c>
      <c r="I193" s="125" t="s">
        <v>2306</v>
      </c>
      <c r="J193" s="148" t="str">
        <f t="shared" si="30"/>
        <v>https://doi.org/10.1109/ISSCC.2009.4977364</v>
      </c>
      <c r="K193" s="28" t="s">
        <v>1051</v>
      </c>
      <c r="L193" s="60"/>
      <c r="M193" s="60"/>
      <c r="N193" s="60"/>
      <c r="O193" s="56" t="s">
        <v>1051</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2097</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3">
      <c r="A194" s="64">
        <v>2009</v>
      </c>
      <c r="B194" s="30">
        <v>9.8000000000000007</v>
      </c>
      <c r="C194" s="30" t="s">
        <v>22</v>
      </c>
      <c r="D194" s="64" t="s">
        <v>25</v>
      </c>
      <c r="E194" s="39">
        <v>0.09</v>
      </c>
      <c r="F194" s="28" t="s">
        <v>343</v>
      </c>
      <c r="G194" s="28" t="s">
        <v>727</v>
      </c>
      <c r="H194" s="28" t="s">
        <v>351</v>
      </c>
      <c r="I194" s="125" t="s">
        <v>2307</v>
      </c>
      <c r="J194" s="148" t="str">
        <f t="shared" si="30"/>
        <v>https://doi.org/10.1109/ISSCC.2009.4977365</v>
      </c>
      <c r="K194" s="28" t="s">
        <v>1051</v>
      </c>
      <c r="L194" s="60"/>
      <c r="M194" s="60"/>
      <c r="N194" s="60"/>
      <c r="O194" s="56" t="s">
        <v>1051</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2097</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3">
      <c r="A195" s="64">
        <v>2009</v>
      </c>
      <c r="B195" s="30">
        <v>21.7</v>
      </c>
      <c r="C195" s="30" t="s">
        <v>23</v>
      </c>
      <c r="D195" s="64" t="s">
        <v>558</v>
      </c>
      <c r="E195" s="39">
        <v>6.5000000000000002E-2</v>
      </c>
      <c r="F195" s="71" t="s">
        <v>916</v>
      </c>
      <c r="G195" s="71" t="s">
        <v>917</v>
      </c>
      <c r="H195" s="71" t="s">
        <v>918</v>
      </c>
      <c r="I195" s="125" t="s">
        <v>2308</v>
      </c>
      <c r="J195" s="148" t="str">
        <f t="shared" ref="J195:J258" si="42">IF(I195&lt;&gt;"?", HYPERLINK(CONCATENATE("https://doi.org/",I195)), "")</f>
        <v>https://doi.org/10.1109/ISSCC.2009.4977462</v>
      </c>
      <c r="K195" s="69" t="s">
        <v>1051</v>
      </c>
      <c r="L195" s="60"/>
      <c r="M195" s="60"/>
      <c r="N195" s="60"/>
      <c r="O195" s="56" t="s">
        <v>1051</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2097</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3">
      <c r="A196" s="59">
        <v>2010</v>
      </c>
      <c r="B196" s="30">
        <v>16.100000000000001</v>
      </c>
      <c r="C196" s="30" t="s">
        <v>23</v>
      </c>
      <c r="D196" s="64" t="s">
        <v>26</v>
      </c>
      <c r="E196" s="39" t="s">
        <v>728</v>
      </c>
      <c r="F196" s="28" t="s">
        <v>729</v>
      </c>
      <c r="G196" s="28" t="s">
        <v>730</v>
      </c>
      <c r="H196" s="28" t="s">
        <v>731</v>
      </c>
      <c r="I196" s="125" t="s">
        <v>2309</v>
      </c>
      <c r="J196" s="148" t="str">
        <f t="shared" si="42"/>
        <v>https://doi.org/10.1109/ISSCC.2010.5433923</v>
      </c>
      <c r="K196" s="28" t="s">
        <v>1051</v>
      </c>
      <c r="L196" s="60"/>
      <c r="M196" s="60"/>
      <c r="N196" s="60"/>
      <c r="O196" s="56" t="s">
        <v>1051</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2097</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3">
      <c r="A197" s="64">
        <v>2010</v>
      </c>
      <c r="B197" s="30">
        <v>16.2</v>
      </c>
      <c r="C197" s="30" t="s">
        <v>23</v>
      </c>
      <c r="D197" s="64" t="s">
        <v>26</v>
      </c>
      <c r="E197" s="39" t="s">
        <v>728</v>
      </c>
      <c r="F197" s="28" t="s">
        <v>732</v>
      </c>
      <c r="G197" s="28" t="s">
        <v>733</v>
      </c>
      <c r="H197" s="28" t="s">
        <v>734</v>
      </c>
      <c r="I197" s="125" t="s">
        <v>2310</v>
      </c>
      <c r="J197" s="148" t="str">
        <f t="shared" si="42"/>
        <v>https://doi.org/10.1109/ISSCC.2010.5433928</v>
      </c>
      <c r="K197" s="28" t="s">
        <v>823</v>
      </c>
      <c r="L197" s="60">
        <v>5</v>
      </c>
      <c r="M197" s="60">
        <v>3.3</v>
      </c>
      <c r="N197" s="60"/>
      <c r="O197" s="56" t="s">
        <v>1051</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2097</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3">
      <c r="A198" s="64">
        <v>2010</v>
      </c>
      <c r="B198" s="30">
        <v>16.3</v>
      </c>
      <c r="C198" s="30" t="s">
        <v>23</v>
      </c>
      <c r="D198" s="64" t="s">
        <v>735</v>
      </c>
      <c r="E198" s="39">
        <v>0.04</v>
      </c>
      <c r="F198" s="28" t="s">
        <v>736</v>
      </c>
      <c r="G198" s="28" t="s">
        <v>737</v>
      </c>
      <c r="H198" s="28" t="s">
        <v>738</v>
      </c>
      <c r="I198" s="125" t="s">
        <v>2311</v>
      </c>
      <c r="J198" s="148" t="str">
        <f t="shared" si="42"/>
        <v>https://doi.org/10.1109/ISSCC.2010.5433925</v>
      </c>
      <c r="K198" s="28" t="s">
        <v>1051</v>
      </c>
      <c r="L198" s="60"/>
      <c r="M198" s="60"/>
      <c r="N198" s="60"/>
      <c r="O198" s="56" t="s">
        <v>1051</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2097</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3">
      <c r="A199" s="64">
        <v>2010</v>
      </c>
      <c r="B199" s="30">
        <v>16.399999999999999</v>
      </c>
      <c r="C199" s="30" t="s">
        <v>22</v>
      </c>
      <c r="D199" s="64" t="s">
        <v>1303</v>
      </c>
      <c r="E199" s="39">
        <v>6.5000000000000002E-2</v>
      </c>
      <c r="F199" s="28" t="s">
        <v>739</v>
      </c>
      <c r="G199" s="28" t="s">
        <v>2042</v>
      </c>
      <c r="H199" s="28" t="s">
        <v>740</v>
      </c>
      <c r="I199" s="125" t="s">
        <v>2312</v>
      </c>
      <c r="J199" s="148" t="str">
        <f t="shared" si="42"/>
        <v>https://doi.org/10.1109/ISSCC.2010.5433930</v>
      </c>
      <c r="K199" s="28" t="s">
        <v>1051</v>
      </c>
      <c r="L199" s="60"/>
      <c r="M199" s="60"/>
      <c r="N199" s="60"/>
      <c r="O199" s="56" t="s">
        <v>1051</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2097</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3">
      <c r="A200" s="64">
        <v>2010</v>
      </c>
      <c r="B200" s="30">
        <v>16.5</v>
      </c>
      <c r="C200" s="30" t="s">
        <v>23</v>
      </c>
      <c r="D200" s="64" t="s">
        <v>26</v>
      </c>
      <c r="E200" s="39">
        <v>0.09</v>
      </c>
      <c r="F200" s="28" t="s">
        <v>741</v>
      </c>
      <c r="G200" s="28" t="s">
        <v>2043</v>
      </c>
      <c r="H200" s="28" t="s">
        <v>742</v>
      </c>
      <c r="I200" s="125" t="s">
        <v>2313</v>
      </c>
      <c r="J200" s="148" t="str">
        <f t="shared" si="42"/>
        <v>https://doi.org/10.1109/ISSCC.2010.5433927</v>
      </c>
      <c r="K200" s="28" t="s">
        <v>1051</v>
      </c>
      <c r="L200" s="60">
        <v>1</v>
      </c>
      <c r="M200" s="60"/>
      <c r="N200" s="60"/>
      <c r="O200" s="56" t="s">
        <v>1051</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2097</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3">
      <c r="A201" s="64">
        <v>2010</v>
      </c>
      <c r="B201" s="30">
        <v>16.600000000000001</v>
      </c>
      <c r="C201" s="30" t="s">
        <v>23</v>
      </c>
      <c r="D201" s="64" t="s">
        <v>679</v>
      </c>
      <c r="E201" s="39">
        <v>0.18</v>
      </c>
      <c r="F201" s="28" t="s">
        <v>743</v>
      </c>
      <c r="G201" s="28" t="s">
        <v>744</v>
      </c>
      <c r="H201" s="28" t="s">
        <v>745</v>
      </c>
      <c r="I201" s="125" t="s">
        <v>2314</v>
      </c>
      <c r="J201" s="148" t="str">
        <f t="shared" si="42"/>
        <v>https://doi.org/10.1109/ISSCC.2010.5433894</v>
      </c>
      <c r="K201" s="28" t="s">
        <v>1051</v>
      </c>
      <c r="L201" s="60"/>
      <c r="M201" s="60"/>
      <c r="N201" s="60"/>
      <c r="O201" s="56" t="s">
        <v>1051</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2097</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3">
      <c r="A202" s="64">
        <v>2010</v>
      </c>
      <c r="B202" s="30">
        <v>21.1</v>
      </c>
      <c r="C202" s="30" t="s">
        <v>23</v>
      </c>
      <c r="D202" s="64" t="s">
        <v>746</v>
      </c>
      <c r="E202" s="39">
        <v>0.25</v>
      </c>
      <c r="F202" s="28" t="s">
        <v>747</v>
      </c>
      <c r="G202" s="28" t="s">
        <v>2044</v>
      </c>
      <c r="H202" s="28" t="s">
        <v>748</v>
      </c>
      <c r="I202" s="125" t="s">
        <v>2315</v>
      </c>
      <c r="J202" s="148" t="str">
        <f t="shared" si="42"/>
        <v>https://doi.org/10.1109/ISSCC.2010.5433829</v>
      </c>
      <c r="K202" s="28" t="s">
        <v>1057</v>
      </c>
      <c r="L202" s="60"/>
      <c r="M202" s="60"/>
      <c r="N202" s="60"/>
      <c r="O202" s="56" t="s">
        <v>1051</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2097</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3">
      <c r="A203" s="64">
        <v>2010</v>
      </c>
      <c r="B203" s="30">
        <v>21.2</v>
      </c>
      <c r="C203" s="30" t="s">
        <v>23</v>
      </c>
      <c r="D203" s="64" t="s">
        <v>31</v>
      </c>
      <c r="E203" s="39">
        <v>0.13</v>
      </c>
      <c r="F203" s="28" t="s">
        <v>2045</v>
      </c>
      <c r="G203" s="28" t="s">
        <v>2046</v>
      </c>
      <c r="H203" s="28" t="s">
        <v>749</v>
      </c>
      <c r="I203" s="125" t="s">
        <v>2316</v>
      </c>
      <c r="J203" s="148" t="str">
        <f t="shared" si="42"/>
        <v>https://doi.org/10.1109/ISSCC.2010.5433830</v>
      </c>
      <c r="K203" s="28" t="s">
        <v>1051</v>
      </c>
      <c r="L203" s="60">
        <v>1.2</v>
      </c>
      <c r="M203" s="60"/>
      <c r="N203" s="60"/>
      <c r="O203" s="56" t="s">
        <v>1051</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2097</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3">
      <c r="A204" s="64">
        <v>2010</v>
      </c>
      <c r="B204" s="30">
        <v>21.3</v>
      </c>
      <c r="C204" s="30" t="s">
        <v>23</v>
      </c>
      <c r="D204" s="64" t="s">
        <v>746</v>
      </c>
      <c r="E204" s="39">
        <v>6.5000000000000002E-2</v>
      </c>
      <c r="F204" s="28" t="s">
        <v>2047</v>
      </c>
      <c r="G204" s="28" t="s">
        <v>2048</v>
      </c>
      <c r="H204" s="28" t="s">
        <v>750</v>
      </c>
      <c r="I204" s="125" t="s">
        <v>2317</v>
      </c>
      <c r="J204" s="148" t="str">
        <f t="shared" si="42"/>
        <v>https://doi.org/10.1109/ISSCC.2010.5433968</v>
      </c>
      <c r="K204" s="28" t="s">
        <v>1051</v>
      </c>
      <c r="L204" s="60"/>
      <c r="M204" s="60"/>
      <c r="N204" s="60"/>
      <c r="O204" s="56" t="s">
        <v>1051</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2097</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3">
      <c r="A205" s="64">
        <v>2010</v>
      </c>
      <c r="B205" s="30">
        <v>21.4</v>
      </c>
      <c r="C205" s="30" t="s">
        <v>23</v>
      </c>
      <c r="D205" s="64" t="s">
        <v>31</v>
      </c>
      <c r="E205" s="39">
        <v>6.5000000000000002E-2</v>
      </c>
      <c r="F205" s="28" t="s">
        <v>751</v>
      </c>
      <c r="G205" s="28" t="s">
        <v>752</v>
      </c>
      <c r="H205" s="28" t="s">
        <v>753</v>
      </c>
      <c r="I205" s="125" t="s">
        <v>2318</v>
      </c>
      <c r="J205" s="148" t="str">
        <f t="shared" si="42"/>
        <v>https://doi.org/10.1109/ISSCC.2010.5433965</v>
      </c>
      <c r="K205" s="28" t="s">
        <v>1051</v>
      </c>
      <c r="L205" s="60">
        <v>1</v>
      </c>
      <c r="M205" s="60"/>
      <c r="N205" s="60"/>
      <c r="O205" s="56" t="s">
        <v>1051</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2097</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3">
      <c r="A206" s="64">
        <v>2010</v>
      </c>
      <c r="B206" s="30">
        <v>21.5</v>
      </c>
      <c r="C206" s="30" t="s">
        <v>23</v>
      </c>
      <c r="D206" s="64" t="s">
        <v>31</v>
      </c>
      <c r="E206" s="39">
        <v>6.5000000000000002E-2</v>
      </c>
      <c r="F206" s="28" t="s">
        <v>754</v>
      </c>
      <c r="G206" s="28" t="s">
        <v>755</v>
      </c>
      <c r="H206" s="28" t="s">
        <v>756</v>
      </c>
      <c r="I206" s="125" t="s">
        <v>2319</v>
      </c>
      <c r="J206" s="148" t="str">
        <f t="shared" si="42"/>
        <v>https://doi.org/10.1109/ISSCC.2010.5433970</v>
      </c>
      <c r="K206" s="28" t="s">
        <v>1051</v>
      </c>
      <c r="L206" s="60">
        <v>1.2</v>
      </c>
      <c r="M206" s="60"/>
      <c r="N206" s="60"/>
      <c r="O206" s="56" t="s">
        <v>1051</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2097</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3">
      <c r="A207" s="64">
        <v>2010</v>
      </c>
      <c r="B207" s="30">
        <v>21.6</v>
      </c>
      <c r="C207" s="30" t="s">
        <v>23</v>
      </c>
      <c r="D207" s="64" t="s">
        <v>31</v>
      </c>
      <c r="E207" s="39">
        <v>0.09</v>
      </c>
      <c r="F207" s="28" t="s">
        <v>757</v>
      </c>
      <c r="G207" s="28" t="s">
        <v>758</v>
      </c>
      <c r="H207" s="28" t="s">
        <v>759</v>
      </c>
      <c r="I207" s="125" t="s">
        <v>2320</v>
      </c>
      <c r="J207" s="148" t="str">
        <f t="shared" si="42"/>
        <v>https://doi.org/10.1109/ISSCC.2010.5433967</v>
      </c>
      <c r="K207" s="28" t="s">
        <v>1051</v>
      </c>
      <c r="L207" s="60">
        <v>1</v>
      </c>
      <c r="M207" s="60"/>
      <c r="N207" s="60"/>
      <c r="O207" s="56" t="s">
        <v>1051</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2097</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3">
      <c r="A208" s="64">
        <v>2010</v>
      </c>
      <c r="B208" s="30">
        <v>21.7</v>
      </c>
      <c r="C208" s="30" t="s">
        <v>23</v>
      </c>
      <c r="D208" s="64" t="s">
        <v>593</v>
      </c>
      <c r="E208" s="39">
        <v>6.5000000000000002E-2</v>
      </c>
      <c r="F208" s="28" t="s">
        <v>760</v>
      </c>
      <c r="G208" s="28" t="s">
        <v>761</v>
      </c>
      <c r="H208" s="28" t="s">
        <v>762</v>
      </c>
      <c r="I208" s="125" t="s">
        <v>2321</v>
      </c>
      <c r="J208" s="148" t="str">
        <f t="shared" si="42"/>
        <v>https://doi.org/10.1109/ISSCC.2010.5433972</v>
      </c>
      <c r="K208" s="28" t="s">
        <v>1051</v>
      </c>
      <c r="L208" s="60"/>
      <c r="M208" s="60"/>
      <c r="N208" s="60"/>
      <c r="O208" s="56" t="s">
        <v>1051</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2097</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3">
      <c r="A209" s="59">
        <v>2011</v>
      </c>
      <c r="B209" s="30">
        <v>10.1</v>
      </c>
      <c r="C209" s="30" t="s">
        <v>23</v>
      </c>
      <c r="D209" s="64" t="s">
        <v>593</v>
      </c>
      <c r="E209" s="39">
        <v>6.5000000000000002E-2</v>
      </c>
      <c r="F209" s="126" t="s">
        <v>836</v>
      </c>
      <c r="G209" s="128" t="s">
        <v>837</v>
      </c>
      <c r="H209" s="71" t="s">
        <v>838</v>
      </c>
      <c r="I209" s="125" t="s">
        <v>2322</v>
      </c>
      <c r="J209" s="148" t="str">
        <f t="shared" si="42"/>
        <v>https://doi.org/10.1109/ISSCC.2011.5746272</v>
      </c>
      <c r="K209" s="69" t="s">
        <v>1051</v>
      </c>
      <c r="L209" s="60"/>
      <c r="M209" s="60"/>
      <c r="N209" s="60"/>
      <c r="O209" s="56" t="s">
        <v>1051</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2097</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3">
      <c r="A210" s="64">
        <v>2011</v>
      </c>
      <c r="B210" s="30">
        <v>10.199999999999999</v>
      </c>
      <c r="C210" s="30" t="s">
        <v>23</v>
      </c>
      <c r="D210" s="64" t="s">
        <v>261</v>
      </c>
      <c r="E210" s="38" t="s">
        <v>728</v>
      </c>
      <c r="F210" s="126" t="s">
        <v>839</v>
      </c>
      <c r="G210" s="71" t="s">
        <v>843</v>
      </c>
      <c r="H210" s="71" t="s">
        <v>840</v>
      </c>
      <c r="I210" s="125" t="s">
        <v>2323</v>
      </c>
      <c r="J210" s="148" t="str">
        <f t="shared" si="42"/>
        <v>https://doi.org/10.1109/ISSCC.2011.5746273</v>
      </c>
      <c r="K210" s="69" t="s">
        <v>1051</v>
      </c>
      <c r="L210" s="60"/>
      <c r="M210" s="60"/>
      <c r="N210" s="60"/>
      <c r="O210" s="56" t="s">
        <v>1051</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2097</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3">
      <c r="A211" s="64">
        <v>2011</v>
      </c>
      <c r="B211" s="30">
        <v>10.3</v>
      </c>
      <c r="C211" s="30" t="s">
        <v>23</v>
      </c>
      <c r="D211" s="64" t="s">
        <v>261</v>
      </c>
      <c r="E211" s="39">
        <v>0.04</v>
      </c>
      <c r="F211" s="129" t="s">
        <v>841</v>
      </c>
      <c r="G211" s="71" t="s">
        <v>2049</v>
      </c>
      <c r="H211" s="71" t="s">
        <v>842</v>
      </c>
      <c r="I211" s="125" t="s">
        <v>2324</v>
      </c>
      <c r="J211" s="148" t="str">
        <f t="shared" si="42"/>
        <v>https://doi.org/10.1109/ISSCC.2011.5746274</v>
      </c>
      <c r="K211" s="69" t="s">
        <v>862</v>
      </c>
      <c r="L211" s="60"/>
      <c r="M211" s="60"/>
      <c r="N211" s="60"/>
      <c r="O211" s="56" t="s">
        <v>1051</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2097</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3">
      <c r="A212" s="64">
        <v>2011</v>
      </c>
      <c r="B212" s="30">
        <v>10.4</v>
      </c>
      <c r="C212" s="30" t="s">
        <v>23</v>
      </c>
      <c r="D212" s="64" t="s">
        <v>26</v>
      </c>
      <c r="E212" s="39">
        <v>0.18</v>
      </c>
      <c r="F212" s="126" t="s">
        <v>844</v>
      </c>
      <c r="G212" s="71" t="s">
        <v>846</v>
      </c>
      <c r="H212" s="71" t="s">
        <v>845</v>
      </c>
      <c r="I212" s="125" t="s">
        <v>2325</v>
      </c>
      <c r="J212" s="148" t="str">
        <f t="shared" si="42"/>
        <v>https://doi.org/10.1109/ISSCC.2011.5746275</v>
      </c>
      <c r="K212" s="69" t="s">
        <v>1051</v>
      </c>
      <c r="L212" s="60"/>
      <c r="M212" s="60"/>
      <c r="N212" s="60"/>
      <c r="O212" s="56" t="s">
        <v>1051</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2097</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3">
      <c r="A213" s="64">
        <v>2011</v>
      </c>
      <c r="B213" s="30">
        <v>10.5</v>
      </c>
      <c r="C213" s="30" t="s">
        <v>23</v>
      </c>
      <c r="D213" s="64" t="s">
        <v>31</v>
      </c>
      <c r="E213" s="39">
        <v>6.5000000000000002E-2</v>
      </c>
      <c r="F213" s="126" t="s">
        <v>2050</v>
      </c>
      <c r="G213" s="71" t="s">
        <v>2051</v>
      </c>
      <c r="H213" s="71" t="s">
        <v>847</v>
      </c>
      <c r="I213" s="125" t="s">
        <v>2326</v>
      </c>
      <c r="J213" s="148" t="str">
        <f t="shared" si="42"/>
        <v>https://doi.org/10.1109/ISSCC.2011.5746276</v>
      </c>
      <c r="K213" s="69" t="s">
        <v>863</v>
      </c>
      <c r="L213" s="60">
        <v>1</v>
      </c>
      <c r="M213" s="60"/>
      <c r="N213" s="60"/>
      <c r="O213" s="56" t="s">
        <v>1051</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2097</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3">
      <c r="A214" s="64">
        <v>2011</v>
      </c>
      <c r="B214" s="30">
        <v>10.6</v>
      </c>
      <c r="C214" s="30" t="s">
        <v>23</v>
      </c>
      <c r="D214" s="64" t="s">
        <v>31</v>
      </c>
      <c r="E214" s="39">
        <v>6.5000000000000002E-2</v>
      </c>
      <c r="F214" s="126" t="s">
        <v>848</v>
      </c>
      <c r="G214" s="71" t="s">
        <v>850</v>
      </c>
      <c r="H214" s="71" t="s">
        <v>849</v>
      </c>
      <c r="I214" s="125" t="s">
        <v>2327</v>
      </c>
      <c r="J214" s="148" t="str">
        <f t="shared" si="42"/>
        <v>https://doi.org/10.1109/ISSCC.2011.5746277</v>
      </c>
      <c r="K214" s="69" t="s">
        <v>864</v>
      </c>
      <c r="L214" s="60"/>
      <c r="M214" s="60"/>
      <c r="N214" s="60"/>
      <c r="O214" s="56" t="s">
        <v>1051</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2097</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3">
      <c r="A215" s="64">
        <v>2011</v>
      </c>
      <c r="B215" s="30">
        <v>27.1</v>
      </c>
      <c r="C215" s="30" t="s">
        <v>22</v>
      </c>
      <c r="D215" s="64" t="s">
        <v>30</v>
      </c>
      <c r="E215" s="39">
        <v>4.4999999999999998E-2</v>
      </c>
      <c r="F215" s="126" t="s">
        <v>2091</v>
      </c>
      <c r="G215" s="71" t="s">
        <v>2052</v>
      </c>
      <c r="H215" s="71" t="s">
        <v>851</v>
      </c>
      <c r="I215" s="125" t="s">
        <v>2800</v>
      </c>
      <c r="J215" s="148" t="str">
        <f t="shared" si="42"/>
        <v>https://doi.org/10.1109/ISSCC.2011.5746401</v>
      </c>
      <c r="K215" s="69" t="s">
        <v>1051</v>
      </c>
      <c r="L215" s="60"/>
      <c r="M215" s="60"/>
      <c r="N215" s="60"/>
      <c r="O215" s="56" t="s">
        <v>1051</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2097</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3">
      <c r="A216" s="64">
        <v>2011</v>
      </c>
      <c r="B216" s="30">
        <v>27.2</v>
      </c>
      <c r="C216" s="30" t="s">
        <v>22</v>
      </c>
      <c r="D216" s="64" t="s">
        <v>30</v>
      </c>
      <c r="E216" s="39">
        <v>0.09</v>
      </c>
      <c r="F216" s="126" t="s">
        <v>2092</v>
      </c>
      <c r="G216" s="71" t="s">
        <v>2053</v>
      </c>
      <c r="H216" s="71" t="s">
        <v>852</v>
      </c>
      <c r="I216" s="125" t="s">
        <v>2328</v>
      </c>
      <c r="J216" s="148" t="str">
        <f t="shared" si="42"/>
        <v>https://doi.org/10.1109/ISSCC.2011.5746402</v>
      </c>
      <c r="K216" s="69" t="s">
        <v>1051</v>
      </c>
      <c r="L216" s="60"/>
      <c r="M216" s="60"/>
      <c r="N216" s="60"/>
      <c r="O216" s="56" t="s">
        <v>1051</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2097</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3">
      <c r="A217" s="64">
        <v>2011</v>
      </c>
      <c r="B217" s="30">
        <v>27.3</v>
      </c>
      <c r="C217" s="30" t="s">
        <v>22</v>
      </c>
      <c r="D217" s="64" t="s">
        <v>25</v>
      </c>
      <c r="E217" s="39">
        <v>0.18</v>
      </c>
      <c r="F217" s="126" t="s">
        <v>2093</v>
      </c>
      <c r="G217" s="71" t="s">
        <v>854</v>
      </c>
      <c r="H217" s="71" t="s">
        <v>853</v>
      </c>
      <c r="I217" s="125" t="s">
        <v>2329</v>
      </c>
      <c r="J217" s="148" t="str">
        <f t="shared" si="42"/>
        <v>https://doi.org/10.1109/ISSCC.2011.5746403</v>
      </c>
      <c r="K217" s="69" t="s">
        <v>1051</v>
      </c>
      <c r="L217" s="60"/>
      <c r="M217" s="60"/>
      <c r="N217" s="60"/>
      <c r="O217" s="56" t="s">
        <v>1051</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2097</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3">
      <c r="A218" s="64">
        <v>2011</v>
      </c>
      <c r="B218" s="30">
        <v>27.4</v>
      </c>
      <c r="C218" s="30" t="s">
        <v>22</v>
      </c>
      <c r="D218" s="64" t="s">
        <v>25</v>
      </c>
      <c r="E218" s="39">
        <v>0.13</v>
      </c>
      <c r="F218" s="126" t="s">
        <v>855</v>
      </c>
      <c r="G218" s="71" t="s">
        <v>856</v>
      </c>
      <c r="H218" s="71" t="s">
        <v>857</v>
      </c>
      <c r="I218" s="125" t="s">
        <v>2330</v>
      </c>
      <c r="J218" s="148" t="str">
        <f t="shared" si="42"/>
        <v>https://doi.org/10.1109/ISSCC.2011.5746404</v>
      </c>
      <c r="K218" s="69" t="s">
        <v>1051</v>
      </c>
      <c r="L218" s="60">
        <v>0.25</v>
      </c>
      <c r="M218" s="60"/>
      <c r="N218" s="60"/>
      <c r="O218" s="56" t="s">
        <v>1051</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2097</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3">
      <c r="A219" s="64">
        <v>2011</v>
      </c>
      <c r="B219" s="30">
        <v>27.5</v>
      </c>
      <c r="C219" s="30" t="s">
        <v>22</v>
      </c>
      <c r="D219" s="64" t="s">
        <v>25</v>
      </c>
      <c r="E219" s="39">
        <v>0.18</v>
      </c>
      <c r="F219" s="126" t="s">
        <v>858</v>
      </c>
      <c r="G219" s="71" t="s">
        <v>860</v>
      </c>
      <c r="H219" s="71" t="s">
        <v>859</v>
      </c>
      <c r="I219" s="125" t="s">
        <v>2331</v>
      </c>
      <c r="J219" s="148" t="str">
        <f t="shared" si="42"/>
        <v>https://doi.org/10.1109/ISSCC.2011.5746405</v>
      </c>
      <c r="K219" s="69" t="s">
        <v>861</v>
      </c>
      <c r="L219" s="60"/>
      <c r="M219" s="60"/>
      <c r="N219" s="60"/>
      <c r="O219" s="56" t="s">
        <v>1051</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2097</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3">
      <c r="A220" s="59">
        <v>2012</v>
      </c>
      <c r="B220" s="30">
        <v>8.1</v>
      </c>
      <c r="C220" s="61" t="s">
        <v>22</v>
      </c>
      <c r="D220" s="61" t="s">
        <v>1956</v>
      </c>
      <c r="E220" s="39">
        <v>0.04</v>
      </c>
      <c r="F220" s="81" t="s">
        <v>2054</v>
      </c>
      <c r="G220" s="81" t="s">
        <v>2055</v>
      </c>
      <c r="H220" s="28" t="s">
        <v>942</v>
      </c>
      <c r="I220" s="125" t="s">
        <v>2332</v>
      </c>
      <c r="J220" s="148" t="str">
        <f t="shared" si="42"/>
        <v>https://doi.org/10.1109/ISSCC.2012.6176901</v>
      </c>
      <c r="K220" s="28" t="s">
        <v>936</v>
      </c>
      <c r="L220" s="60"/>
      <c r="M220" s="60"/>
      <c r="N220" s="60"/>
      <c r="O220" s="56" t="s">
        <v>1051</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3">
      <c r="A221" s="64">
        <v>2012</v>
      </c>
      <c r="B221" s="30">
        <v>8.1999999999999993</v>
      </c>
      <c r="C221" s="61" t="s">
        <v>22</v>
      </c>
      <c r="D221" s="61" t="s">
        <v>1956</v>
      </c>
      <c r="E221" s="39">
        <v>6.5000000000000002E-2</v>
      </c>
      <c r="F221" s="81" t="s">
        <v>2056</v>
      </c>
      <c r="G221" s="81" t="s">
        <v>2057</v>
      </c>
      <c r="H221" s="28" t="s">
        <v>943</v>
      </c>
      <c r="I221" s="125" t="s">
        <v>2333</v>
      </c>
      <c r="J221" s="148" t="str">
        <f t="shared" si="42"/>
        <v>https://doi.org/10.1109/ISSCC.2012.6176940</v>
      </c>
      <c r="K221" s="28" t="s">
        <v>937</v>
      </c>
      <c r="L221" s="60"/>
      <c r="M221" s="60"/>
      <c r="N221" s="60"/>
      <c r="O221" s="56" t="s">
        <v>1051</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3">
      <c r="A222" s="64">
        <v>2012</v>
      </c>
      <c r="B222" s="30">
        <v>8.3000000000000007</v>
      </c>
      <c r="C222" s="61" t="s">
        <v>22</v>
      </c>
      <c r="D222" s="61" t="s">
        <v>1956</v>
      </c>
      <c r="E222" s="39">
        <v>6.5000000000000002E-2</v>
      </c>
      <c r="F222" s="81" t="s">
        <v>2058</v>
      </c>
      <c r="G222" s="81" t="s">
        <v>2059</v>
      </c>
      <c r="H222" s="28" t="s">
        <v>944</v>
      </c>
      <c r="I222" s="125" t="s">
        <v>2799</v>
      </c>
      <c r="J222" s="148" t="str">
        <f t="shared" si="42"/>
        <v>https://doi.org/10.1109/ISSCC.2012.6176954</v>
      </c>
      <c r="K222" s="28" t="s">
        <v>938</v>
      </c>
      <c r="L222" s="60"/>
      <c r="M222" s="60"/>
      <c r="N222" s="60"/>
      <c r="O222" s="56" t="s">
        <v>1051</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3">
      <c r="A223" s="64">
        <v>2012</v>
      </c>
      <c r="B223" s="30">
        <v>8.4</v>
      </c>
      <c r="C223" s="61" t="s">
        <v>22</v>
      </c>
      <c r="D223" s="61" t="s">
        <v>30</v>
      </c>
      <c r="E223" s="39">
        <v>0.09</v>
      </c>
      <c r="F223" s="81" t="s">
        <v>932</v>
      </c>
      <c r="G223" s="81" t="s">
        <v>2060</v>
      </c>
      <c r="H223" s="28" t="s">
        <v>945</v>
      </c>
      <c r="I223" s="125" t="s">
        <v>2334</v>
      </c>
      <c r="J223" s="148" t="str">
        <f t="shared" si="42"/>
        <v>https://doi.org/10.1109/ISSCC.2012.6176955</v>
      </c>
      <c r="K223" s="28" t="s">
        <v>933</v>
      </c>
      <c r="L223" s="60"/>
      <c r="M223" s="60"/>
      <c r="N223" s="60"/>
      <c r="O223" s="56" t="s">
        <v>1051</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2097</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3">
      <c r="A224" s="64">
        <v>2012</v>
      </c>
      <c r="B224" s="30">
        <v>8.5</v>
      </c>
      <c r="C224" s="61" t="s">
        <v>22</v>
      </c>
      <c r="D224" s="61" t="s">
        <v>30</v>
      </c>
      <c r="E224" s="39">
        <v>0.09</v>
      </c>
      <c r="F224" s="81" t="s">
        <v>2061</v>
      </c>
      <c r="G224" s="81" t="s">
        <v>2062</v>
      </c>
      <c r="H224" s="28" t="s">
        <v>946</v>
      </c>
      <c r="I224" s="125" t="s">
        <v>2335</v>
      </c>
      <c r="J224" s="148" t="str">
        <f t="shared" si="42"/>
        <v>https://doi.org/10.1109/ISSCC.2012.6176956</v>
      </c>
      <c r="K224" s="28" t="s">
        <v>1051</v>
      </c>
      <c r="L224" s="60"/>
      <c r="M224" s="60"/>
      <c r="N224" s="60"/>
      <c r="O224" s="56" t="s">
        <v>1051</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2097</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3">
      <c r="A225" s="64">
        <v>2012</v>
      </c>
      <c r="B225" s="30">
        <v>8.6</v>
      </c>
      <c r="C225" s="61" t="s">
        <v>22</v>
      </c>
      <c r="D225" s="61" t="s">
        <v>30</v>
      </c>
      <c r="E225" s="39">
        <v>0.09</v>
      </c>
      <c r="F225" s="81" t="s">
        <v>2063</v>
      </c>
      <c r="G225" s="81" t="s">
        <v>2064</v>
      </c>
      <c r="H225" s="28" t="s">
        <v>948</v>
      </c>
      <c r="I225" s="125" t="s">
        <v>2336</v>
      </c>
      <c r="J225" s="148" t="str">
        <f t="shared" si="42"/>
        <v>https://doi.org/10.1109/ISSCC.2012.6176957</v>
      </c>
      <c r="K225" s="28" t="s">
        <v>1051</v>
      </c>
      <c r="L225" s="60"/>
      <c r="M225" s="60"/>
      <c r="N225" s="60"/>
      <c r="O225" s="56" t="s">
        <v>1051</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2097</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3">
      <c r="A226" s="64">
        <v>2012</v>
      </c>
      <c r="B226" s="30">
        <v>8.6999999999999993</v>
      </c>
      <c r="C226" s="61" t="s">
        <v>22</v>
      </c>
      <c r="D226" s="61" t="s">
        <v>30</v>
      </c>
      <c r="E226" s="39">
        <v>4.4999999999999998E-2</v>
      </c>
      <c r="F226" s="81" t="s">
        <v>934</v>
      </c>
      <c r="G226" s="81" t="s">
        <v>935</v>
      </c>
      <c r="H226" s="28" t="s">
        <v>947</v>
      </c>
      <c r="I226" s="125" t="s">
        <v>2337</v>
      </c>
      <c r="J226" s="148" t="str">
        <f t="shared" si="42"/>
        <v>https://doi.org/10.1109/ISSCC.2012.6176958</v>
      </c>
      <c r="K226" s="28" t="s">
        <v>1051</v>
      </c>
      <c r="L226" s="60"/>
      <c r="M226" s="60"/>
      <c r="N226" s="60"/>
      <c r="O226" s="56" t="s">
        <v>1051</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2097</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ht="13.5" x14ac:dyDescent="0.3">
      <c r="A227" s="64">
        <v>2012</v>
      </c>
      <c r="B227" s="30">
        <v>19.3</v>
      </c>
      <c r="C227" s="30" t="s">
        <v>23</v>
      </c>
      <c r="D227" s="64" t="s">
        <v>558</v>
      </c>
      <c r="E227" s="38">
        <v>0.04</v>
      </c>
      <c r="F227" s="126" t="s">
        <v>940</v>
      </c>
      <c r="G227" s="130" t="s">
        <v>1414</v>
      </c>
      <c r="H227" s="63" t="s">
        <v>941</v>
      </c>
      <c r="I227" s="125" t="s">
        <v>2338</v>
      </c>
      <c r="J227" s="148" t="str">
        <f t="shared" si="42"/>
        <v>https://doi.org/10.1109/ISSCC.2012.6177033</v>
      </c>
      <c r="K227" s="69" t="s">
        <v>1051</v>
      </c>
      <c r="L227" s="60"/>
      <c r="M227" s="60"/>
      <c r="N227" s="60"/>
      <c r="O227" s="56" t="s">
        <v>1051</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2097</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3">
      <c r="A228" s="64">
        <v>2012</v>
      </c>
      <c r="B228" s="30">
        <v>27.1</v>
      </c>
      <c r="C228" s="61" t="s">
        <v>23</v>
      </c>
      <c r="D228" s="61" t="s">
        <v>26</v>
      </c>
      <c r="E228" s="39">
        <v>0.18</v>
      </c>
      <c r="F228" s="81" t="s">
        <v>919</v>
      </c>
      <c r="G228" s="81" t="s">
        <v>920</v>
      </c>
      <c r="H228" s="28" t="s">
        <v>949</v>
      </c>
      <c r="I228" s="125" t="s">
        <v>2339</v>
      </c>
      <c r="J228" s="148" t="str">
        <f t="shared" si="42"/>
        <v>https://doi.org/10.1109/ISSCC.2012.6177090</v>
      </c>
      <c r="K228" s="28" t="s">
        <v>1051</v>
      </c>
      <c r="L228" s="60"/>
      <c r="M228" s="60"/>
      <c r="N228" s="60"/>
      <c r="O228" s="56" t="s">
        <v>1051</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2097</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3">
      <c r="A229" s="64">
        <v>2012</v>
      </c>
      <c r="B229" s="30">
        <v>27.3</v>
      </c>
      <c r="C229" s="61" t="s">
        <v>23</v>
      </c>
      <c r="D229" s="61" t="s">
        <v>26</v>
      </c>
      <c r="E229" s="39">
        <v>6.5000000000000002E-2</v>
      </c>
      <c r="F229" s="81" t="s">
        <v>923</v>
      </c>
      <c r="G229" s="81" t="s">
        <v>924</v>
      </c>
      <c r="H229" s="28" t="s">
        <v>950</v>
      </c>
      <c r="I229" s="125" t="s">
        <v>2340</v>
      </c>
      <c r="J229" s="148" t="str">
        <f t="shared" si="42"/>
        <v>https://doi.org/10.1109/ISSCC.2012.6177091</v>
      </c>
      <c r="K229" s="28" t="s">
        <v>1051</v>
      </c>
      <c r="L229" s="60">
        <v>1</v>
      </c>
      <c r="M229" s="60"/>
      <c r="N229" s="60"/>
      <c r="O229" s="56" t="s">
        <v>1051</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2097</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3">
      <c r="A230" s="64">
        <v>2012</v>
      </c>
      <c r="B230" s="30">
        <v>27.5</v>
      </c>
      <c r="C230" s="61" t="s">
        <v>23</v>
      </c>
      <c r="D230" s="61" t="s">
        <v>26</v>
      </c>
      <c r="E230" s="39">
        <v>0.04</v>
      </c>
      <c r="F230" s="81" t="s">
        <v>921</v>
      </c>
      <c r="G230" s="81" t="s">
        <v>922</v>
      </c>
      <c r="H230" s="28" t="s">
        <v>951</v>
      </c>
      <c r="I230" s="125" t="s">
        <v>2341</v>
      </c>
      <c r="J230" s="148" t="str">
        <f t="shared" si="42"/>
        <v>https://doi.org/10.1109/ISSCC.2012.6177093</v>
      </c>
      <c r="K230" s="28" t="s">
        <v>1051</v>
      </c>
      <c r="L230" s="60"/>
      <c r="M230" s="60"/>
      <c r="N230" s="60"/>
      <c r="O230" s="56" t="s">
        <v>1051</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2097</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3">
      <c r="A231" s="64">
        <v>2012</v>
      </c>
      <c r="B231" s="30">
        <v>27.6</v>
      </c>
      <c r="C231" s="61" t="s">
        <v>22</v>
      </c>
      <c r="D231" s="61" t="s">
        <v>31</v>
      </c>
      <c r="E231" s="39">
        <v>6.5000000000000002E-2</v>
      </c>
      <c r="F231" s="81" t="s">
        <v>930</v>
      </c>
      <c r="G231" s="81" t="s">
        <v>931</v>
      </c>
      <c r="H231" s="28" t="s">
        <v>952</v>
      </c>
      <c r="I231" s="125" t="s">
        <v>2342</v>
      </c>
      <c r="J231" s="148" t="str">
        <f t="shared" si="42"/>
        <v>https://doi.org/10.1109/ISSCC.2012.6177094</v>
      </c>
      <c r="K231" s="28" t="s">
        <v>1051</v>
      </c>
      <c r="L231" s="60"/>
      <c r="M231" s="60"/>
      <c r="N231" s="60"/>
      <c r="O231" s="56" t="s">
        <v>1051</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2097</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3">
      <c r="A232" s="64">
        <v>2012</v>
      </c>
      <c r="B232" s="30">
        <v>27.7</v>
      </c>
      <c r="C232" s="61" t="s">
        <v>23</v>
      </c>
      <c r="D232" s="61" t="s">
        <v>31</v>
      </c>
      <c r="E232" s="30">
        <v>0.04</v>
      </c>
      <c r="F232" s="81" t="s">
        <v>927</v>
      </c>
      <c r="G232" s="81" t="s">
        <v>928</v>
      </c>
      <c r="H232" s="28" t="s">
        <v>953</v>
      </c>
      <c r="I232" s="125" t="s">
        <v>2343</v>
      </c>
      <c r="J232" s="148" t="str">
        <f t="shared" si="42"/>
        <v>https://doi.org/10.1109/ISSCC.2012.6177095</v>
      </c>
      <c r="K232" s="28" t="s">
        <v>929</v>
      </c>
      <c r="L232" s="60">
        <v>1.1000000000000001</v>
      </c>
      <c r="M232" s="60"/>
      <c r="N232" s="60"/>
      <c r="O232" s="56" t="s">
        <v>1051</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2097</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3">
      <c r="A233" s="64">
        <v>2012</v>
      </c>
      <c r="B233" s="30">
        <v>27.8</v>
      </c>
      <c r="C233" s="61" t="s">
        <v>23</v>
      </c>
      <c r="D233" s="61" t="s">
        <v>31</v>
      </c>
      <c r="E233" s="30">
        <v>0.09</v>
      </c>
      <c r="F233" s="81" t="s">
        <v>925</v>
      </c>
      <c r="G233" s="81" t="s">
        <v>926</v>
      </c>
      <c r="H233" s="28" t="s">
        <v>954</v>
      </c>
      <c r="I233" s="125" t="s">
        <v>2344</v>
      </c>
      <c r="J233" s="148" t="str">
        <f t="shared" si="42"/>
        <v>https://doi.org/10.1109/ISSCC.2012.6177096</v>
      </c>
      <c r="K233" s="28" t="s">
        <v>864</v>
      </c>
      <c r="L233" s="60">
        <v>1.1000000000000001</v>
      </c>
      <c r="M233" s="60"/>
      <c r="N233" s="60"/>
      <c r="O233" s="56" t="s">
        <v>1051</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2097</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3">
      <c r="A234" s="64">
        <v>2012</v>
      </c>
      <c r="B234" s="30">
        <v>27.9</v>
      </c>
      <c r="C234" s="61" t="s">
        <v>23</v>
      </c>
      <c r="D234" s="61" t="s">
        <v>26</v>
      </c>
      <c r="E234" s="39">
        <v>0.13</v>
      </c>
      <c r="F234" s="81" t="s">
        <v>2801</v>
      </c>
      <c r="G234" s="81" t="s">
        <v>1036</v>
      </c>
      <c r="H234" s="81" t="s">
        <v>1037</v>
      </c>
      <c r="I234" s="145" t="s">
        <v>2802</v>
      </c>
      <c r="J234" s="148" t="str">
        <f t="shared" si="42"/>
        <v>https://doi.org/10.1109/ISSCC.2012.6177097</v>
      </c>
      <c r="K234" s="28" t="s">
        <v>1051</v>
      </c>
      <c r="L234" s="60"/>
      <c r="M234" s="60"/>
      <c r="N234" s="60"/>
      <c r="O234" s="56" t="s">
        <v>1051</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2097</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3">
      <c r="A235" s="82">
        <v>2013</v>
      </c>
      <c r="B235" s="58">
        <v>2.4</v>
      </c>
      <c r="C235" s="56" t="s">
        <v>23</v>
      </c>
      <c r="D235" s="115" t="s">
        <v>558</v>
      </c>
      <c r="E235" s="84">
        <v>0.04</v>
      </c>
      <c r="F235" s="114" t="s">
        <v>1038</v>
      </c>
      <c r="G235" s="131" t="s">
        <v>1039</v>
      </c>
      <c r="H235" s="66" t="s">
        <v>1040</v>
      </c>
      <c r="I235" s="142" t="s">
        <v>2345</v>
      </c>
      <c r="J235" s="148" t="str">
        <f t="shared" si="42"/>
        <v>https://doi.org/10.1109/ISSCC.2013.6487625</v>
      </c>
      <c r="K235" s="32" t="s">
        <v>1051</v>
      </c>
      <c r="L235" s="87"/>
      <c r="M235" s="87"/>
      <c r="N235" s="87"/>
      <c r="O235" s="56" t="s">
        <v>1051</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2097</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3">
      <c r="A236" s="83">
        <v>2013</v>
      </c>
      <c r="B236" s="90">
        <v>15.1</v>
      </c>
      <c r="C236" s="91" t="s">
        <v>22</v>
      </c>
      <c r="D236" s="8" t="s">
        <v>30</v>
      </c>
      <c r="E236" s="92">
        <v>2.8000000000000001E-2</v>
      </c>
      <c r="F236" s="131" t="s">
        <v>2065</v>
      </c>
      <c r="G236" s="131" t="s">
        <v>2066</v>
      </c>
      <c r="H236" s="85" t="s">
        <v>1021</v>
      </c>
      <c r="I236" s="146" t="s">
        <v>2803</v>
      </c>
      <c r="J236" s="148" t="str">
        <f t="shared" si="42"/>
        <v>https://doi.org/10.1109/ISSCC.2013.6487729</v>
      </c>
      <c r="K236" s="28" t="s">
        <v>1051</v>
      </c>
      <c r="L236" s="68"/>
      <c r="M236" s="68"/>
      <c r="N236" s="68"/>
      <c r="O236" s="56" t="s">
        <v>1051</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2097</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3">
      <c r="A237" s="83">
        <v>2013</v>
      </c>
      <c r="B237" s="90">
        <v>15.2</v>
      </c>
      <c r="C237" s="91" t="s">
        <v>23</v>
      </c>
      <c r="D237" s="8" t="s">
        <v>31</v>
      </c>
      <c r="E237" s="92">
        <v>6.5000000000000002E-2</v>
      </c>
      <c r="F237" s="131" t="s">
        <v>1013</v>
      </c>
      <c r="G237" s="131" t="s">
        <v>2718</v>
      </c>
      <c r="H237" s="85" t="s">
        <v>954</v>
      </c>
      <c r="I237" s="146" t="s">
        <v>2346</v>
      </c>
      <c r="J237" s="148" t="str">
        <f t="shared" si="42"/>
        <v>https://doi.org/10.1109/ISSCC.2013.6487730</v>
      </c>
      <c r="K237" s="57" t="s">
        <v>1014</v>
      </c>
      <c r="L237" s="68">
        <v>0.6</v>
      </c>
      <c r="M237" s="68"/>
      <c r="N237" s="68"/>
      <c r="O237" s="56" t="s">
        <v>1051</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2097</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3">
      <c r="A238" s="83">
        <v>2013</v>
      </c>
      <c r="B238" s="90">
        <v>15.3</v>
      </c>
      <c r="C238" s="91" t="s">
        <v>23</v>
      </c>
      <c r="D238" s="8" t="s">
        <v>31</v>
      </c>
      <c r="E238" s="92">
        <v>0.09</v>
      </c>
      <c r="F238" s="131" t="s">
        <v>1018</v>
      </c>
      <c r="G238" s="131" t="s">
        <v>1019</v>
      </c>
      <c r="H238" s="85" t="s">
        <v>1022</v>
      </c>
      <c r="I238" s="146" t="s">
        <v>2347</v>
      </c>
      <c r="J238" s="148" t="str">
        <f t="shared" si="42"/>
        <v>https://doi.org/10.1109/ISSCC.2013.6487731</v>
      </c>
      <c r="K238" s="17" t="s">
        <v>1051</v>
      </c>
      <c r="L238" s="68"/>
      <c r="M238" s="68"/>
      <c r="N238" s="68"/>
      <c r="O238" s="56" t="s">
        <v>1051</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2097</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3">
      <c r="A239" s="83">
        <v>2013</v>
      </c>
      <c r="B239" s="93">
        <v>15.4</v>
      </c>
      <c r="C239" s="91" t="s">
        <v>22</v>
      </c>
      <c r="D239" s="8" t="s">
        <v>1528</v>
      </c>
      <c r="E239" s="92">
        <v>0.16</v>
      </c>
      <c r="F239" s="131" t="s">
        <v>2067</v>
      </c>
      <c r="G239" s="131" t="s">
        <v>2068</v>
      </c>
      <c r="H239" s="85" t="s">
        <v>1023</v>
      </c>
      <c r="I239" s="146" t="s">
        <v>2804</v>
      </c>
      <c r="J239" s="148" t="str">
        <f t="shared" si="42"/>
        <v>https://doi.org/10.1109/ISSCC.2013.6487732</v>
      </c>
      <c r="K239" s="17" t="s">
        <v>1051</v>
      </c>
      <c r="L239" s="68">
        <v>1</v>
      </c>
      <c r="M239" s="68"/>
      <c r="N239" s="68"/>
      <c r="O239" s="56" t="s">
        <v>1051</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2097</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3">
      <c r="A240" s="83">
        <v>2013</v>
      </c>
      <c r="B240" s="93">
        <v>15.5</v>
      </c>
      <c r="C240" s="91" t="s">
        <v>22</v>
      </c>
      <c r="D240" s="8" t="s">
        <v>1528</v>
      </c>
      <c r="E240" s="92">
        <v>0.16</v>
      </c>
      <c r="F240" s="131" t="s">
        <v>2805</v>
      </c>
      <c r="G240" s="131" t="s">
        <v>2807</v>
      </c>
      <c r="H240" s="85" t="s">
        <v>1024</v>
      </c>
      <c r="I240" s="150" t="s">
        <v>2806</v>
      </c>
      <c r="J240" s="148" t="str">
        <f t="shared" si="42"/>
        <v>https://doi.org/10.1109/ISSCC.2013.6487733</v>
      </c>
      <c r="K240" s="17" t="s">
        <v>1051</v>
      </c>
      <c r="L240" s="68"/>
      <c r="M240" s="68"/>
      <c r="N240" s="68"/>
      <c r="O240" s="56" t="s">
        <v>1051</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2097</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3">
      <c r="A241" s="83">
        <v>2013</v>
      </c>
      <c r="B241" s="90">
        <v>15.7</v>
      </c>
      <c r="C241" s="91" t="s">
        <v>23</v>
      </c>
      <c r="D241" s="8" t="s">
        <v>31</v>
      </c>
      <c r="E241" s="92">
        <v>0.09</v>
      </c>
      <c r="F241" s="131" t="s">
        <v>1010</v>
      </c>
      <c r="G241" s="131" t="s">
        <v>1011</v>
      </c>
      <c r="H241" s="85" t="s">
        <v>1025</v>
      </c>
      <c r="I241" s="146" t="s">
        <v>2798</v>
      </c>
      <c r="J241" s="148" t="str">
        <f t="shared" si="42"/>
        <v>https://doi.org/10.1109/ISSCC.2013.6487735</v>
      </c>
      <c r="K241" s="57" t="s">
        <v>1012</v>
      </c>
      <c r="L241" s="68">
        <v>0.4</v>
      </c>
      <c r="M241" s="68"/>
      <c r="N241" s="68"/>
      <c r="O241" s="56" t="s">
        <v>1051</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2097</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3">
      <c r="A242" s="83">
        <v>2013</v>
      </c>
      <c r="B242" s="90">
        <v>15.8</v>
      </c>
      <c r="C242" s="91" t="s">
        <v>23</v>
      </c>
      <c r="D242" s="8" t="s">
        <v>26</v>
      </c>
      <c r="E242" s="92">
        <v>0.18</v>
      </c>
      <c r="F242" s="131" t="s">
        <v>1003</v>
      </c>
      <c r="G242" s="131" t="s">
        <v>1042</v>
      </c>
      <c r="H242" s="85" t="s">
        <v>1026</v>
      </c>
      <c r="I242" s="146" t="s">
        <v>2348</v>
      </c>
      <c r="J242" s="148" t="str">
        <f t="shared" si="42"/>
        <v>https://doi.org/10.1109/ISSCC.2013.6487736</v>
      </c>
      <c r="K242" s="57" t="s">
        <v>1051</v>
      </c>
      <c r="L242" s="68"/>
      <c r="M242" s="68"/>
      <c r="N242" s="68"/>
      <c r="O242" s="56" t="s">
        <v>1051</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2097</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3">
      <c r="A243" s="83">
        <v>2013</v>
      </c>
      <c r="B243" s="58">
        <v>16.3</v>
      </c>
      <c r="C243" s="58" t="s">
        <v>23</v>
      </c>
      <c r="D243" s="115" t="s">
        <v>31</v>
      </c>
      <c r="E243" s="84">
        <v>0.18</v>
      </c>
      <c r="F243" s="114" t="s">
        <v>2796</v>
      </c>
      <c r="G243" s="131" t="s">
        <v>1027</v>
      </c>
      <c r="H243" s="96" t="s">
        <v>1028</v>
      </c>
      <c r="I243" s="140" t="s">
        <v>2797</v>
      </c>
      <c r="J243" s="148" t="str">
        <f t="shared" si="42"/>
        <v>https://doi.org/10.1109/ISSCC.2013.6487739</v>
      </c>
      <c r="K243" s="32" t="s">
        <v>1051</v>
      </c>
      <c r="L243" s="87"/>
      <c r="M243" s="87"/>
      <c r="N243" s="87"/>
      <c r="O243" s="56" t="s">
        <v>1051</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2097</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3">
      <c r="A244" s="83">
        <v>2013</v>
      </c>
      <c r="B244" s="93">
        <v>26.1</v>
      </c>
      <c r="C244" s="91" t="s">
        <v>23</v>
      </c>
      <c r="D244" s="8" t="s">
        <v>558</v>
      </c>
      <c r="E244" s="92">
        <v>0.04</v>
      </c>
      <c r="F244" s="131" t="s">
        <v>1002</v>
      </c>
      <c r="G244" s="131" t="s">
        <v>2069</v>
      </c>
      <c r="H244" s="85" t="s">
        <v>1029</v>
      </c>
      <c r="I244" s="146" t="s">
        <v>2349</v>
      </c>
      <c r="J244" s="148" t="str">
        <f t="shared" si="42"/>
        <v>https://doi.org/10.1109/ISSCC.2013.6487815</v>
      </c>
      <c r="K244" s="17" t="s">
        <v>1051</v>
      </c>
      <c r="L244" s="68"/>
      <c r="M244" s="68"/>
      <c r="N244" s="68"/>
      <c r="O244" s="56" t="s">
        <v>1051</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2097</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3">
      <c r="A245" s="83">
        <v>2013</v>
      </c>
      <c r="B245" s="90">
        <v>26.2</v>
      </c>
      <c r="C245" s="91" t="s">
        <v>23</v>
      </c>
      <c r="D245" s="8" t="s">
        <v>593</v>
      </c>
      <c r="E245" s="92">
        <v>6.5000000000000002E-2</v>
      </c>
      <c r="F245" s="131" t="s">
        <v>1015</v>
      </c>
      <c r="G245" s="131" t="s">
        <v>2070</v>
      </c>
      <c r="H245" s="85" t="s">
        <v>1030</v>
      </c>
      <c r="I245" s="146" t="s">
        <v>2350</v>
      </c>
      <c r="J245" s="148" t="str">
        <f t="shared" si="42"/>
        <v>https://doi.org/10.1109/ISSCC.2013.6487816</v>
      </c>
      <c r="K245" s="17" t="s">
        <v>1051</v>
      </c>
      <c r="L245" s="68">
        <v>2.5</v>
      </c>
      <c r="M245" s="68">
        <v>1.2</v>
      </c>
      <c r="N245" s="68"/>
      <c r="O245" s="56" t="s">
        <v>1051</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2097</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3">
      <c r="A246" s="83">
        <v>2013</v>
      </c>
      <c r="B246" s="93">
        <v>26.3</v>
      </c>
      <c r="C246" s="91" t="s">
        <v>23</v>
      </c>
      <c r="D246" s="8" t="s">
        <v>261</v>
      </c>
      <c r="E246" s="92" t="s">
        <v>1004</v>
      </c>
      <c r="F246" s="131" t="s">
        <v>1005</v>
      </c>
      <c r="G246" s="131" t="s">
        <v>1006</v>
      </c>
      <c r="H246" s="85" t="s">
        <v>1031</v>
      </c>
      <c r="I246" s="146" t="s">
        <v>2351</v>
      </c>
      <c r="J246" s="148" t="str">
        <f t="shared" si="42"/>
        <v>https://doi.org/10.1109/ISSCC.2013.6487817</v>
      </c>
      <c r="K246" s="57" t="s">
        <v>1051</v>
      </c>
      <c r="L246" s="68"/>
      <c r="M246" s="68"/>
      <c r="N246" s="68"/>
      <c r="O246" s="56" t="s">
        <v>1051</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2097</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3">
      <c r="A247" s="83">
        <v>2013</v>
      </c>
      <c r="B247" s="93">
        <v>26.4</v>
      </c>
      <c r="C247" s="91" t="s">
        <v>23</v>
      </c>
      <c r="D247" s="8" t="s">
        <v>31</v>
      </c>
      <c r="E247" s="92">
        <v>3.2000000000000001E-2</v>
      </c>
      <c r="F247" s="131" t="s">
        <v>1007</v>
      </c>
      <c r="G247" s="131" t="s">
        <v>2071</v>
      </c>
      <c r="H247" s="85" t="s">
        <v>1032</v>
      </c>
      <c r="I247" s="146" t="s">
        <v>2352</v>
      </c>
      <c r="J247" s="148" t="str">
        <f t="shared" si="42"/>
        <v>https://doi.org/10.1109/ISSCC.2013.6487818</v>
      </c>
      <c r="K247" s="57" t="s">
        <v>1033</v>
      </c>
      <c r="L247" s="68">
        <v>1</v>
      </c>
      <c r="M247" s="68"/>
      <c r="N247" s="68"/>
      <c r="O247" s="56" t="s">
        <v>1051</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2097</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3">
      <c r="A248" s="83">
        <v>2013</v>
      </c>
      <c r="B248" s="90">
        <v>26.5</v>
      </c>
      <c r="C248" s="91" t="s">
        <v>23</v>
      </c>
      <c r="D248" s="8" t="s">
        <v>593</v>
      </c>
      <c r="E248" s="92">
        <v>4.4999999999999998E-2</v>
      </c>
      <c r="F248" s="131" t="s">
        <v>1016</v>
      </c>
      <c r="G248" s="131" t="s">
        <v>1017</v>
      </c>
      <c r="H248" s="85" t="s">
        <v>1034</v>
      </c>
      <c r="I248" s="146" t="s">
        <v>2795</v>
      </c>
      <c r="J248" s="148" t="str">
        <f t="shared" si="42"/>
        <v>https://doi.org/10.1109/ISSCC.2013.6487819</v>
      </c>
      <c r="K248" s="57" t="s">
        <v>1051</v>
      </c>
      <c r="L248" s="68"/>
      <c r="M248" s="68"/>
      <c r="N248" s="68"/>
      <c r="O248" s="56" t="s">
        <v>1051</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2097</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3">
      <c r="A249" s="83">
        <v>2013</v>
      </c>
      <c r="B249" s="93">
        <v>26.6</v>
      </c>
      <c r="C249" s="91" t="s">
        <v>23</v>
      </c>
      <c r="D249" s="8" t="s">
        <v>593</v>
      </c>
      <c r="E249" s="92">
        <v>6.5000000000000002E-2</v>
      </c>
      <c r="F249" s="131" t="s">
        <v>1008</v>
      </c>
      <c r="G249" s="131" t="s">
        <v>1009</v>
      </c>
      <c r="H249" s="85" t="s">
        <v>1035</v>
      </c>
      <c r="I249" s="146" t="s">
        <v>2353</v>
      </c>
      <c r="J249" s="148" t="str">
        <f t="shared" si="42"/>
        <v>https://doi.org/10.1109/ISSCC.2013.6487820</v>
      </c>
      <c r="K249" s="57" t="s">
        <v>1051</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2097</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3">
      <c r="A250" s="82">
        <v>2014</v>
      </c>
      <c r="B250" s="58">
        <v>11.1</v>
      </c>
      <c r="C250" s="61" t="s">
        <v>1138</v>
      </c>
      <c r="D250" s="8" t="s">
        <v>31</v>
      </c>
      <c r="E250" s="30">
        <v>6.5000000000000002E-2</v>
      </c>
      <c r="F250" s="131" t="s">
        <v>1139</v>
      </c>
      <c r="G250" s="131" t="s">
        <v>1140</v>
      </c>
      <c r="H250" s="98" t="s">
        <v>1152</v>
      </c>
      <c r="I250" s="147" t="s">
        <v>2354</v>
      </c>
      <c r="J250" s="148" t="str">
        <f t="shared" si="42"/>
        <v>https://doi.org/10.1109/ISSCC.2014.6757396</v>
      </c>
      <c r="K250" s="57" t="s">
        <v>1141</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2097</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3">
      <c r="A251" s="83">
        <v>2014</v>
      </c>
      <c r="B251" s="58">
        <v>11.2</v>
      </c>
      <c r="C251" s="61" t="s">
        <v>23</v>
      </c>
      <c r="D251" s="8" t="s">
        <v>31</v>
      </c>
      <c r="E251" s="30">
        <v>0.04</v>
      </c>
      <c r="F251" s="131" t="s">
        <v>1167</v>
      </c>
      <c r="G251" s="131" t="s">
        <v>1168</v>
      </c>
      <c r="H251" s="98" t="s">
        <v>1153</v>
      </c>
      <c r="I251" s="147" t="s">
        <v>2355</v>
      </c>
      <c r="J251" s="148" t="str">
        <f t="shared" si="42"/>
        <v>https://doi.org/10.1109/ISSCC.2014.6757397</v>
      </c>
      <c r="K251" s="57" t="s">
        <v>1051</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2097</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3">
      <c r="A252" s="83">
        <v>2014</v>
      </c>
      <c r="B252" s="58">
        <v>11.3</v>
      </c>
      <c r="C252" s="61" t="s">
        <v>23</v>
      </c>
      <c r="D252" s="8" t="s">
        <v>31</v>
      </c>
      <c r="E252" s="30">
        <v>0.18</v>
      </c>
      <c r="F252" s="131" t="s">
        <v>1137</v>
      </c>
      <c r="G252" s="131" t="s">
        <v>2072</v>
      </c>
      <c r="H252" s="98" t="s">
        <v>1166</v>
      </c>
      <c r="I252" s="147" t="s">
        <v>2356</v>
      </c>
      <c r="J252" s="148" t="str">
        <f t="shared" si="42"/>
        <v>https://doi.org/10.1109/ISSCC.2014.6757398</v>
      </c>
      <c r="K252" s="17" t="s">
        <v>2239</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2097</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3">
      <c r="A253" s="83">
        <v>2014</v>
      </c>
      <c r="B253" s="58">
        <v>11.4</v>
      </c>
      <c r="C253" s="61" t="s">
        <v>23</v>
      </c>
      <c r="D253" s="8" t="s">
        <v>1149</v>
      </c>
      <c r="E253" s="30">
        <v>2.8000000000000001E-2</v>
      </c>
      <c r="F253" s="131" t="s">
        <v>1135</v>
      </c>
      <c r="G253" s="131" t="s">
        <v>1136</v>
      </c>
      <c r="H253" s="98" t="s">
        <v>1165</v>
      </c>
      <c r="I253" s="147" t="s">
        <v>2357</v>
      </c>
      <c r="J253" s="148" t="str">
        <f t="shared" si="42"/>
        <v>https://doi.org/10.1109/ISSCC.2014.6757399</v>
      </c>
      <c r="K253" s="57" t="s">
        <v>1191</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2097</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3">
      <c r="A254" s="83">
        <v>2014</v>
      </c>
      <c r="B254" s="58">
        <v>11.5</v>
      </c>
      <c r="C254" s="61" t="s">
        <v>23</v>
      </c>
      <c r="D254" s="8" t="s">
        <v>26</v>
      </c>
      <c r="E254" s="30">
        <v>6.5000000000000002E-2</v>
      </c>
      <c r="F254" s="131" t="s">
        <v>1129</v>
      </c>
      <c r="G254" s="131" t="s">
        <v>1151</v>
      </c>
      <c r="H254" s="85" t="s">
        <v>1154</v>
      </c>
      <c r="I254" s="146" t="s">
        <v>2358</v>
      </c>
      <c r="J254" s="148" t="str">
        <f t="shared" si="42"/>
        <v>https://doi.org/10.1109/ISSCC.2014.6757400</v>
      </c>
      <c r="K254" s="57" t="s">
        <v>1051</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2097</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3">
      <c r="A255" s="83">
        <v>2014</v>
      </c>
      <c r="B255" s="58">
        <v>11.6</v>
      </c>
      <c r="C255" s="61" t="s">
        <v>23</v>
      </c>
      <c r="D255" s="8" t="s">
        <v>26</v>
      </c>
      <c r="E255" s="30">
        <v>0.13</v>
      </c>
      <c r="F255" s="131" t="s">
        <v>1132</v>
      </c>
      <c r="G255" s="131" t="s">
        <v>1133</v>
      </c>
      <c r="H255" s="98" t="s">
        <v>1160</v>
      </c>
      <c r="I255" s="147" t="s">
        <v>2359</v>
      </c>
      <c r="J255" s="148" t="str">
        <f t="shared" si="42"/>
        <v>https://doi.org/10.1109/ISSCC.2014.6757401</v>
      </c>
      <c r="K255" s="57" t="s">
        <v>1134</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2097</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3">
      <c r="A256" s="83">
        <v>2014</v>
      </c>
      <c r="B256" s="58">
        <v>22.1</v>
      </c>
      <c r="C256" s="61" t="s">
        <v>23</v>
      </c>
      <c r="D256" s="8" t="s">
        <v>593</v>
      </c>
      <c r="E256" s="30">
        <v>3.2000000000000001E-2</v>
      </c>
      <c r="F256" s="131" t="s">
        <v>1144</v>
      </c>
      <c r="G256" s="131" t="s">
        <v>1145</v>
      </c>
      <c r="H256" s="98" t="s">
        <v>1162</v>
      </c>
      <c r="I256" s="147" t="s">
        <v>2360</v>
      </c>
      <c r="J256" s="148" t="str">
        <f t="shared" si="42"/>
        <v>https://doi.org/10.1109/ISSCC.2014.6757477</v>
      </c>
      <c r="K256" s="99" t="s">
        <v>1051</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2097</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3">
      <c r="A257" s="83">
        <v>2014</v>
      </c>
      <c r="B257" s="58">
        <v>22.2</v>
      </c>
      <c r="C257" s="61" t="s">
        <v>23</v>
      </c>
      <c r="D257" s="8" t="s">
        <v>558</v>
      </c>
      <c r="E257" s="30">
        <v>3.2000000000000001E-2</v>
      </c>
      <c r="F257" s="131" t="s">
        <v>1125</v>
      </c>
      <c r="G257" s="131" t="s">
        <v>1126</v>
      </c>
      <c r="H257" s="98" t="s">
        <v>1155</v>
      </c>
      <c r="I257" s="147" t="s">
        <v>2361</v>
      </c>
      <c r="J257" s="148" t="str">
        <f t="shared" si="42"/>
        <v>https://doi.org/10.1109/ISSCC.2014.6757478</v>
      </c>
      <c r="K257" s="57" t="s">
        <v>1051</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2097</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3">
      <c r="A258" s="83">
        <v>2014</v>
      </c>
      <c r="B258" s="58">
        <v>22.3</v>
      </c>
      <c r="C258" s="61" t="s">
        <v>23</v>
      </c>
      <c r="D258" s="8" t="s">
        <v>593</v>
      </c>
      <c r="E258" s="30">
        <v>2.8000000000000001E-2</v>
      </c>
      <c r="F258" s="131" t="s">
        <v>1413</v>
      </c>
      <c r="G258" s="131" t="s">
        <v>2073</v>
      </c>
      <c r="H258" s="98" t="s">
        <v>1164</v>
      </c>
      <c r="I258" s="147" t="s">
        <v>2362</v>
      </c>
      <c r="J258" s="148" t="str">
        <f t="shared" si="42"/>
        <v>https://doi.org/10.1109/ISSCC.2014.6757479</v>
      </c>
      <c r="K258" s="99" t="s">
        <v>1051</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2097</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3">
      <c r="A259" s="83">
        <v>2014</v>
      </c>
      <c r="B259" s="58">
        <v>22.4</v>
      </c>
      <c r="C259" s="61" t="s">
        <v>23</v>
      </c>
      <c r="D259" s="8" t="s">
        <v>593</v>
      </c>
      <c r="E259" s="30">
        <v>6.5000000000000002E-2</v>
      </c>
      <c r="F259" s="131" t="s">
        <v>1142</v>
      </c>
      <c r="G259" s="131" t="s">
        <v>1143</v>
      </c>
      <c r="H259" s="98" t="s">
        <v>1156</v>
      </c>
      <c r="I259" s="147" t="s">
        <v>2363</v>
      </c>
      <c r="J259" s="148" t="str">
        <f t="shared" ref="J259:J322" si="57">IF(I259&lt;&gt;"?", HYPERLINK(CONCATENATE("https://doi.org/",I259)), "")</f>
        <v>https://doi.org/10.1109/ISSCC.2014.6757480</v>
      </c>
      <c r="K259" s="99" t="s">
        <v>1051</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2097</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3">
      <c r="A260" s="83">
        <v>2014</v>
      </c>
      <c r="B260" s="58">
        <v>22.5</v>
      </c>
      <c r="C260" s="61" t="s">
        <v>23</v>
      </c>
      <c r="D260" s="8" t="s">
        <v>593</v>
      </c>
      <c r="E260" s="30">
        <v>0.04</v>
      </c>
      <c r="F260" s="131" t="s">
        <v>1146</v>
      </c>
      <c r="G260" s="131" t="s">
        <v>1147</v>
      </c>
      <c r="H260" s="98" t="s">
        <v>1163</v>
      </c>
      <c r="I260" s="147" t="s">
        <v>2364</v>
      </c>
      <c r="J260" s="148" t="str">
        <f t="shared" si="57"/>
        <v>https://doi.org/10.1109/ISSCC.2014.6757481</v>
      </c>
      <c r="K260" s="99" t="s">
        <v>1051</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2097</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3">
      <c r="A261" s="83">
        <v>2014</v>
      </c>
      <c r="B261" s="58">
        <v>22.6</v>
      </c>
      <c r="C261" s="61" t="s">
        <v>23</v>
      </c>
      <c r="D261" s="8" t="s">
        <v>1148</v>
      </c>
      <c r="E261" s="30">
        <v>0.04</v>
      </c>
      <c r="F261" s="131" t="s">
        <v>1127</v>
      </c>
      <c r="G261" s="131" t="s">
        <v>1128</v>
      </c>
      <c r="H261" s="98" t="s">
        <v>1157</v>
      </c>
      <c r="I261" s="147" t="s">
        <v>2365</v>
      </c>
      <c r="J261" s="148" t="str">
        <f t="shared" si="57"/>
        <v>https://doi.org/10.1109/ISSCC.2014.6757482</v>
      </c>
      <c r="K261" s="57" t="s">
        <v>1051</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2097</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3">
      <c r="A262" s="83">
        <v>2014</v>
      </c>
      <c r="B262" s="58">
        <v>29.1</v>
      </c>
      <c r="C262" s="61" t="s">
        <v>22</v>
      </c>
      <c r="D262" s="8" t="s">
        <v>30</v>
      </c>
      <c r="E262" s="30">
        <v>0.13</v>
      </c>
      <c r="F262" s="131" t="s">
        <v>2074</v>
      </c>
      <c r="G262" s="131" t="s">
        <v>1123</v>
      </c>
      <c r="H262" s="98" t="s">
        <v>1158</v>
      </c>
      <c r="I262" s="147" t="s">
        <v>2794</v>
      </c>
      <c r="J262" s="148" t="str">
        <f t="shared" si="57"/>
        <v>https://doi.org/10.1109/ISSCC.2014.6757520</v>
      </c>
      <c r="K262" s="57" t="s">
        <v>1124</v>
      </c>
      <c r="L262" s="68"/>
      <c r="M262" s="68"/>
      <c r="N262" s="68"/>
      <c r="O262" s="56" t="s">
        <v>1051</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2097</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3">
      <c r="A263" s="83">
        <v>2014</v>
      </c>
      <c r="B263" s="58">
        <v>29.2</v>
      </c>
      <c r="C263" s="61" t="s">
        <v>22</v>
      </c>
      <c r="D263" s="8" t="s">
        <v>30</v>
      </c>
      <c r="E263" s="30">
        <v>2.8000000000000001E-2</v>
      </c>
      <c r="F263" s="131" t="s">
        <v>1120</v>
      </c>
      <c r="G263" s="131" t="s">
        <v>1121</v>
      </c>
      <c r="H263" s="85" t="s">
        <v>1161</v>
      </c>
      <c r="I263" s="146" t="s">
        <v>2366</v>
      </c>
      <c r="J263" s="148" t="str">
        <f t="shared" si="57"/>
        <v>https://doi.org/10.1109/ISSCC.2014.6757521</v>
      </c>
      <c r="K263" s="57" t="s">
        <v>1122</v>
      </c>
      <c r="L263" s="68"/>
      <c r="M263" s="68"/>
      <c r="N263" s="68"/>
      <c r="O263" s="56" t="s">
        <v>1051</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2097</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3">
      <c r="A264" s="83">
        <v>2014</v>
      </c>
      <c r="B264" s="58">
        <v>29.3</v>
      </c>
      <c r="C264" s="61" t="s">
        <v>23</v>
      </c>
      <c r="D264" s="8" t="s">
        <v>26</v>
      </c>
      <c r="E264" s="30">
        <v>6.5000000000000002E-2</v>
      </c>
      <c r="F264" s="131" t="s">
        <v>1130</v>
      </c>
      <c r="G264" s="131" t="s">
        <v>1131</v>
      </c>
      <c r="H264" s="100" t="s">
        <v>1159</v>
      </c>
      <c r="I264" s="141" t="s">
        <v>2367</v>
      </c>
      <c r="J264" s="148" t="str">
        <f t="shared" si="57"/>
        <v>https://doi.org/10.1109/ISSCC.2014.6757522</v>
      </c>
      <c r="K264" s="57" t="s">
        <v>1150</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2097</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3">
      <c r="A265" s="82">
        <v>2015</v>
      </c>
      <c r="B265" s="58">
        <v>3.6</v>
      </c>
      <c r="C265" s="58" t="s">
        <v>23</v>
      </c>
      <c r="D265" s="115" t="s">
        <v>593</v>
      </c>
      <c r="E265" s="30">
        <v>6.5000000000000002E-2</v>
      </c>
      <c r="F265" s="114" t="s">
        <v>1275</v>
      </c>
      <c r="G265" s="113" t="s">
        <v>1278</v>
      </c>
      <c r="H265" s="96" t="s">
        <v>1276</v>
      </c>
      <c r="I265" s="140" t="s">
        <v>2368</v>
      </c>
      <c r="J265" s="148" t="str">
        <f t="shared" si="57"/>
        <v>https://doi.org/10.1109/ISSCC.2015.7062926</v>
      </c>
      <c r="K265" s="86" t="s">
        <v>1277</v>
      </c>
      <c r="L265" s="87"/>
      <c r="M265" s="87"/>
      <c r="N265" s="87"/>
      <c r="O265" s="58" t="s">
        <v>1051</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2097</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3">
      <c r="A266" s="64">
        <v>2015</v>
      </c>
      <c r="B266" s="30">
        <v>5.2</v>
      </c>
      <c r="C266" s="61" t="s">
        <v>22</v>
      </c>
      <c r="D266" s="8" t="s">
        <v>25</v>
      </c>
      <c r="E266" s="30">
        <v>0.18</v>
      </c>
      <c r="F266" s="131" t="s">
        <v>1269</v>
      </c>
      <c r="G266" s="131" t="s">
        <v>1270</v>
      </c>
      <c r="H266" s="98" t="s">
        <v>1271</v>
      </c>
      <c r="I266" s="147" t="s">
        <v>2369</v>
      </c>
      <c r="J266" s="148" t="str">
        <f t="shared" si="57"/>
        <v>https://doi.org/10.1109/ISSCC.2015.7062940</v>
      </c>
      <c r="K266" s="99" t="s">
        <v>1051</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2097</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3">
      <c r="A267" s="64">
        <v>2015</v>
      </c>
      <c r="B267" s="30">
        <v>15.1</v>
      </c>
      <c r="C267" s="61" t="s">
        <v>22</v>
      </c>
      <c r="D267" s="8" t="s">
        <v>1232</v>
      </c>
      <c r="E267" s="30">
        <v>2.8000000000000001E-2</v>
      </c>
      <c r="F267" s="131" t="s">
        <v>2075</v>
      </c>
      <c r="G267" s="131" t="s">
        <v>1233</v>
      </c>
      <c r="H267" s="85" t="s">
        <v>1257</v>
      </c>
      <c r="I267" s="146" t="s">
        <v>2793</v>
      </c>
      <c r="J267" s="148" t="str">
        <f t="shared" si="57"/>
        <v>https://doi.org/10.1109/ISSCC.2015.7063031</v>
      </c>
      <c r="K267" s="28" t="s">
        <v>1051</v>
      </c>
      <c r="L267" s="60"/>
      <c r="M267" s="60"/>
      <c r="N267" s="60"/>
      <c r="O267" s="56" t="s">
        <v>1234</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2097</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3">
      <c r="A268" s="64">
        <v>2015</v>
      </c>
      <c r="B268" s="30">
        <v>15.2</v>
      </c>
      <c r="C268" s="61" t="s">
        <v>22</v>
      </c>
      <c r="D268" s="8" t="s">
        <v>30</v>
      </c>
      <c r="E268" s="30">
        <v>5.5E-2</v>
      </c>
      <c r="F268" s="131" t="s">
        <v>2076</v>
      </c>
      <c r="G268" s="131" t="s">
        <v>1247</v>
      </c>
      <c r="H268" s="85" t="s">
        <v>1258</v>
      </c>
      <c r="I268" s="146" t="s">
        <v>2792</v>
      </c>
      <c r="J268" s="148" t="str">
        <f t="shared" si="57"/>
        <v>https://doi.org/10.1109/ISSCC.2015.7063032</v>
      </c>
      <c r="K268" s="88" t="s">
        <v>1051</v>
      </c>
      <c r="L268" s="87"/>
      <c r="M268" s="87"/>
      <c r="N268" s="87"/>
      <c r="O268" s="56" t="s">
        <v>1234</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2097</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3">
      <c r="A269" s="64">
        <v>2015</v>
      </c>
      <c r="B269" s="30">
        <v>15.4</v>
      </c>
      <c r="C269" s="61" t="s">
        <v>23</v>
      </c>
      <c r="D269" s="8" t="s">
        <v>31</v>
      </c>
      <c r="E269" s="30">
        <v>6.5000000000000002E-2</v>
      </c>
      <c r="F269" s="131" t="s">
        <v>1244</v>
      </c>
      <c r="G269" s="131" t="s">
        <v>1245</v>
      </c>
      <c r="H269" s="98" t="s">
        <v>1259</v>
      </c>
      <c r="I269" s="147" t="s">
        <v>2370</v>
      </c>
      <c r="J269" s="148" t="str">
        <f t="shared" si="57"/>
        <v>https://doi.org/10.1109/ISSCC.2015.7063034</v>
      </c>
      <c r="K269" s="57" t="s">
        <v>1246</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2097</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3">
      <c r="A270" s="64">
        <v>2015</v>
      </c>
      <c r="B270" s="30">
        <v>15.6</v>
      </c>
      <c r="C270" s="61" t="s">
        <v>23</v>
      </c>
      <c r="D270" s="8" t="s">
        <v>26</v>
      </c>
      <c r="E270" s="30">
        <v>6.5000000000000002E-2</v>
      </c>
      <c r="F270" s="131" t="s">
        <v>1238</v>
      </c>
      <c r="G270" s="131" t="s">
        <v>1239</v>
      </c>
      <c r="H270" s="98" t="s">
        <v>1260</v>
      </c>
      <c r="I270" s="147" t="s">
        <v>2371</v>
      </c>
      <c r="J270" s="148" t="str">
        <f t="shared" si="57"/>
        <v>https://doi.org/10.1109/ISSCC.2015.7063036</v>
      </c>
      <c r="K270" s="28" t="s">
        <v>1051</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2097</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3">
      <c r="A271" s="64">
        <v>2015</v>
      </c>
      <c r="B271" s="30">
        <v>15.7</v>
      </c>
      <c r="C271" s="61" t="s">
        <v>23</v>
      </c>
      <c r="D271" s="8" t="s">
        <v>31</v>
      </c>
      <c r="E271" s="30">
        <v>0.04</v>
      </c>
      <c r="F271" s="131" t="s">
        <v>1235</v>
      </c>
      <c r="G271" s="131" t="s">
        <v>1236</v>
      </c>
      <c r="H271" s="85" t="s">
        <v>1261</v>
      </c>
      <c r="I271" s="146" t="s">
        <v>2372</v>
      </c>
      <c r="J271" s="148" t="str">
        <f t="shared" si="57"/>
        <v>https://doi.org/10.1109/ISSCC.2015.7063037</v>
      </c>
      <c r="K271" s="57" t="s">
        <v>1237</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2097</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3">
      <c r="A272" s="64">
        <v>2015</v>
      </c>
      <c r="B272" s="30">
        <v>15.8</v>
      </c>
      <c r="C272" s="61" t="s">
        <v>23</v>
      </c>
      <c r="D272" s="8" t="s">
        <v>26</v>
      </c>
      <c r="E272" s="30">
        <v>0.18</v>
      </c>
      <c r="F272" s="131" t="s">
        <v>1248</v>
      </c>
      <c r="G272" s="131" t="s">
        <v>1249</v>
      </c>
      <c r="H272" s="85" t="s">
        <v>1264</v>
      </c>
      <c r="I272" s="146" t="s">
        <v>2373</v>
      </c>
      <c r="J272" s="148" t="str">
        <f t="shared" si="57"/>
        <v>https://doi.org/10.1109/ISSCC.2015.7063038</v>
      </c>
      <c r="K272" s="88" t="s">
        <v>1051</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2097</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3">
      <c r="A273" s="64">
        <v>2015</v>
      </c>
      <c r="B273" s="30">
        <v>21.2</v>
      </c>
      <c r="C273" s="30" t="s">
        <v>23</v>
      </c>
      <c r="D273" s="30" t="s">
        <v>31</v>
      </c>
      <c r="E273" s="30">
        <v>6.5000000000000002E-2</v>
      </c>
      <c r="F273" s="28" t="s">
        <v>1272</v>
      </c>
      <c r="G273" s="131" t="s">
        <v>2095</v>
      </c>
      <c r="H273" s="28" t="s">
        <v>1273</v>
      </c>
      <c r="I273" s="125" t="s">
        <v>2374</v>
      </c>
      <c r="J273" s="148" t="str">
        <f t="shared" si="57"/>
        <v>https://doi.org/10.1109/ISSCC.2015.7063086</v>
      </c>
      <c r="K273" s="28" t="s">
        <v>1051</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2097</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3">
      <c r="A274" s="64">
        <v>2015</v>
      </c>
      <c r="B274" s="30">
        <v>26.1</v>
      </c>
      <c r="C274" s="61" t="s">
        <v>23</v>
      </c>
      <c r="D274" s="8" t="s">
        <v>746</v>
      </c>
      <c r="E274" s="30">
        <v>6.5000000000000002E-2</v>
      </c>
      <c r="F274" s="131" t="s">
        <v>1240</v>
      </c>
      <c r="G274" s="131" t="s">
        <v>1241</v>
      </c>
      <c r="H274" s="85" t="s">
        <v>1154</v>
      </c>
      <c r="I274" s="146" t="s">
        <v>2375</v>
      </c>
      <c r="J274" s="148" t="str">
        <f t="shared" si="57"/>
        <v>https://doi.org/10.1109/ISSCC.2015.7063124</v>
      </c>
      <c r="K274" s="88" t="s">
        <v>1051</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2097</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3">
      <c r="A275" s="64">
        <v>2015</v>
      </c>
      <c r="B275" s="30">
        <v>26.2</v>
      </c>
      <c r="C275" s="61" t="s">
        <v>23</v>
      </c>
      <c r="D275" s="8" t="s">
        <v>31</v>
      </c>
      <c r="E275" s="30">
        <v>0.04</v>
      </c>
      <c r="F275" s="131" t="s">
        <v>1251</v>
      </c>
      <c r="G275" s="131" t="s">
        <v>2077</v>
      </c>
      <c r="H275" s="85" t="s">
        <v>1262</v>
      </c>
      <c r="I275" s="146" t="s">
        <v>2376</v>
      </c>
      <c r="J275" s="148" t="str">
        <f t="shared" si="57"/>
        <v>https://doi.org/10.1109/ISSCC.2015.7063125</v>
      </c>
      <c r="K275" s="57" t="s">
        <v>1252</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2097</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3">
      <c r="A276" s="64">
        <v>2015</v>
      </c>
      <c r="B276" s="30">
        <v>26.3</v>
      </c>
      <c r="C276" s="61" t="s">
        <v>23</v>
      </c>
      <c r="D276" s="8" t="s">
        <v>261</v>
      </c>
      <c r="E276" s="30">
        <v>2.8000000000000001E-2</v>
      </c>
      <c r="F276" s="131" t="s">
        <v>1242</v>
      </c>
      <c r="G276" s="131" t="s">
        <v>2078</v>
      </c>
      <c r="H276" s="85" t="s">
        <v>1263</v>
      </c>
      <c r="I276" s="146" t="s">
        <v>2377</v>
      </c>
      <c r="J276" s="148" t="str">
        <f t="shared" si="57"/>
        <v>https://doi.org/10.1109/ISSCC.2015.7063126</v>
      </c>
      <c r="K276" s="57" t="s">
        <v>1243</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2097</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3">
      <c r="A277" s="64">
        <v>2015</v>
      </c>
      <c r="B277" s="30">
        <v>26.4</v>
      </c>
      <c r="C277" s="61" t="s">
        <v>23</v>
      </c>
      <c r="D277" s="8" t="s">
        <v>593</v>
      </c>
      <c r="E277" s="30">
        <v>4.4999999999999998E-2</v>
      </c>
      <c r="F277" s="131" t="s">
        <v>1250</v>
      </c>
      <c r="G277" s="131" t="s">
        <v>1443</v>
      </c>
      <c r="H277" s="85" t="s">
        <v>1265</v>
      </c>
      <c r="I277" s="146" t="s">
        <v>2378</v>
      </c>
      <c r="J277" s="148" t="str">
        <f t="shared" si="57"/>
        <v>https://doi.org/10.1109/ISSCC.2015.7063127</v>
      </c>
      <c r="K277" s="88" t="s">
        <v>1051</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2097</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3">
      <c r="A278" s="64">
        <v>2015</v>
      </c>
      <c r="B278" s="30">
        <v>26.5</v>
      </c>
      <c r="C278" s="61" t="s">
        <v>23</v>
      </c>
      <c r="D278" s="8" t="s">
        <v>593</v>
      </c>
      <c r="E278" s="30">
        <v>6.5000000000000002E-2</v>
      </c>
      <c r="F278" s="131" t="s">
        <v>1253</v>
      </c>
      <c r="G278" s="131" t="s">
        <v>1254</v>
      </c>
      <c r="H278" s="85" t="s">
        <v>1266</v>
      </c>
      <c r="I278" s="146" t="s">
        <v>2379</v>
      </c>
      <c r="J278" s="148" t="str">
        <f t="shared" si="57"/>
        <v>https://doi.org/10.1109/ISSCC.2015.7063128</v>
      </c>
      <c r="K278" s="88" t="s">
        <v>1051</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2097</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3">
      <c r="A279" s="64">
        <v>2015</v>
      </c>
      <c r="B279" s="30">
        <v>26.7</v>
      </c>
      <c r="C279" s="61" t="s">
        <v>23</v>
      </c>
      <c r="D279" s="8" t="s">
        <v>1149</v>
      </c>
      <c r="E279" s="30">
        <v>2.8000000000000001E-2</v>
      </c>
      <c r="F279" s="131" t="s">
        <v>1229</v>
      </c>
      <c r="G279" s="131" t="s">
        <v>1230</v>
      </c>
      <c r="H279" s="85" t="s">
        <v>1268</v>
      </c>
      <c r="I279" s="146" t="s">
        <v>2380</v>
      </c>
      <c r="J279" s="148" t="str">
        <f t="shared" si="57"/>
        <v>https://doi.org/10.1109/ISSCC.2015.7063129</v>
      </c>
      <c r="K279" s="57" t="s">
        <v>1231</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2097</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3">
      <c r="A280" s="64">
        <v>2015</v>
      </c>
      <c r="B280" s="30">
        <v>26.7</v>
      </c>
      <c r="C280" s="61" t="s">
        <v>23</v>
      </c>
      <c r="D280" s="8" t="s">
        <v>593</v>
      </c>
      <c r="E280" s="30">
        <v>4.4999999999999998E-2</v>
      </c>
      <c r="F280" s="131" t="s">
        <v>1255</v>
      </c>
      <c r="G280" s="131" t="s">
        <v>1256</v>
      </c>
      <c r="H280" s="85" t="s">
        <v>1267</v>
      </c>
      <c r="I280" s="146" t="s">
        <v>2381</v>
      </c>
      <c r="J280" s="148" t="str">
        <f t="shared" si="57"/>
        <v>https://doi.org/10.1109/ISSCC.2015.7063130</v>
      </c>
      <c r="K280" s="88" t="s">
        <v>1051</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2097</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3">
      <c r="A281" s="59">
        <v>2016</v>
      </c>
      <c r="B281" s="58">
        <v>3.2</v>
      </c>
      <c r="C281" s="56" t="s">
        <v>23</v>
      </c>
      <c r="D281" s="115" t="s">
        <v>593</v>
      </c>
      <c r="E281" s="30">
        <v>2.8000000000000001E-2</v>
      </c>
      <c r="F281" s="131" t="s">
        <v>1367</v>
      </c>
      <c r="G281" s="131" t="s">
        <v>2079</v>
      </c>
      <c r="H281" s="85" t="s">
        <v>1368</v>
      </c>
      <c r="I281" s="146" t="s">
        <v>2382</v>
      </c>
      <c r="J281" s="148" t="str">
        <f t="shared" si="57"/>
        <v>https://doi.org/10.1109/ISSCC.2016.7417905</v>
      </c>
      <c r="K281" s="102" t="s">
        <v>1369</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2097</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3">
      <c r="A282" s="64">
        <v>2016</v>
      </c>
      <c r="B282" s="58">
        <v>15.1</v>
      </c>
      <c r="C282" s="56" t="s">
        <v>22</v>
      </c>
      <c r="D282" s="115" t="s">
        <v>30</v>
      </c>
      <c r="E282" s="30">
        <v>6.5000000000000002E-2</v>
      </c>
      <c r="F282" s="132" t="s">
        <v>1321</v>
      </c>
      <c r="G282" s="131" t="s">
        <v>1322</v>
      </c>
      <c r="H282" s="85" t="s">
        <v>1323</v>
      </c>
      <c r="I282" s="146" t="s">
        <v>2383</v>
      </c>
      <c r="J282" s="148" t="str">
        <f t="shared" si="57"/>
        <v>https://doi.org/10.1109/ISSCC.2016.7418011</v>
      </c>
      <c r="K282" s="102" t="s">
        <v>1051</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2097</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3">
      <c r="A283" s="64">
        <v>2016</v>
      </c>
      <c r="B283" s="58">
        <v>15.2</v>
      </c>
      <c r="C283" s="56" t="s">
        <v>22</v>
      </c>
      <c r="D283" s="115" t="s">
        <v>30</v>
      </c>
      <c r="E283" s="30">
        <v>6.5000000000000002E-2</v>
      </c>
      <c r="F283" s="131" t="s">
        <v>1324</v>
      </c>
      <c r="G283" s="131" t="s">
        <v>1325</v>
      </c>
      <c r="H283" s="85" t="s">
        <v>1337</v>
      </c>
      <c r="I283" s="146" t="s">
        <v>2384</v>
      </c>
      <c r="J283" s="148" t="str">
        <f t="shared" si="57"/>
        <v>https://doi.org/10.1109/ISSCC.2016.7418012</v>
      </c>
      <c r="K283" s="102" t="s">
        <v>1051</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2097</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3">
      <c r="A284" s="64">
        <v>2016</v>
      </c>
      <c r="B284" s="58">
        <v>15.3</v>
      </c>
      <c r="C284" s="56" t="s">
        <v>22</v>
      </c>
      <c r="D284" s="115" t="s">
        <v>30</v>
      </c>
      <c r="E284" s="30">
        <v>6.5000000000000002E-2</v>
      </c>
      <c r="F284" s="131" t="s">
        <v>1326</v>
      </c>
      <c r="G284" s="131" t="s">
        <v>1327</v>
      </c>
      <c r="H284" s="85" t="s">
        <v>1338</v>
      </c>
      <c r="I284" s="146" t="s">
        <v>2385</v>
      </c>
      <c r="J284" s="148" t="str">
        <f t="shared" si="57"/>
        <v>https://doi.org/10.1109/ISSCC.2016.7418013</v>
      </c>
      <c r="K284" s="102" t="s">
        <v>1051</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2097</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3">
      <c r="A285" s="64">
        <v>2016</v>
      </c>
      <c r="B285" s="58">
        <v>15.4</v>
      </c>
      <c r="C285" s="56" t="s">
        <v>22</v>
      </c>
      <c r="D285" s="115" t="s">
        <v>30</v>
      </c>
      <c r="E285" s="30">
        <v>0.18</v>
      </c>
      <c r="F285" s="131" t="s">
        <v>1328</v>
      </c>
      <c r="G285" s="131" t="s">
        <v>1329</v>
      </c>
      <c r="H285" s="85" t="s">
        <v>1339</v>
      </c>
      <c r="I285" s="146" t="s">
        <v>2386</v>
      </c>
      <c r="J285" s="148" t="str">
        <f t="shared" si="57"/>
        <v>https://doi.org/10.1109/ISSCC.2016.7418014</v>
      </c>
      <c r="K285" s="102" t="s">
        <v>1051</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2097</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3">
      <c r="A286" s="64">
        <v>2016</v>
      </c>
      <c r="B286" s="58">
        <v>15.5</v>
      </c>
      <c r="C286" s="56" t="s">
        <v>22</v>
      </c>
      <c r="D286" s="115" t="s">
        <v>30</v>
      </c>
      <c r="E286" s="30">
        <v>2.8000000000000001E-2</v>
      </c>
      <c r="F286" s="131" t="s">
        <v>1330</v>
      </c>
      <c r="G286" s="131" t="s">
        <v>1331</v>
      </c>
      <c r="H286" s="85" t="s">
        <v>1340</v>
      </c>
      <c r="I286" s="146" t="s">
        <v>2387</v>
      </c>
      <c r="J286" s="148" t="str">
        <f t="shared" si="57"/>
        <v>https://doi.org/10.1109/ISSCC.2016.7418015</v>
      </c>
      <c r="K286" s="102" t="s">
        <v>1341</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2097</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3">
      <c r="A287" s="64">
        <v>2016</v>
      </c>
      <c r="B287" s="58">
        <v>15.6</v>
      </c>
      <c r="C287" s="56" t="s">
        <v>22</v>
      </c>
      <c r="D287" s="115" t="s">
        <v>30</v>
      </c>
      <c r="E287" s="30">
        <v>1.6E-2</v>
      </c>
      <c r="F287" s="131" t="s">
        <v>1332</v>
      </c>
      <c r="G287" s="131" t="s">
        <v>1333</v>
      </c>
      <c r="H287" s="85" t="s">
        <v>1342</v>
      </c>
      <c r="I287" s="146" t="s">
        <v>2791</v>
      </c>
      <c r="J287" s="148" t="str">
        <f t="shared" si="57"/>
        <v>https://doi.org/10.1109/ISSCC.2016.7418016</v>
      </c>
      <c r="K287" s="102" t="s">
        <v>1051</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2097</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3">
      <c r="A288" s="64">
        <v>2016</v>
      </c>
      <c r="B288" s="58">
        <v>15.7</v>
      </c>
      <c r="C288" s="56" t="s">
        <v>22</v>
      </c>
      <c r="D288" s="115" t="s">
        <v>25</v>
      </c>
      <c r="E288" s="30">
        <v>0.16</v>
      </c>
      <c r="F288" s="133" t="s">
        <v>2080</v>
      </c>
      <c r="G288" s="131" t="s">
        <v>1334</v>
      </c>
      <c r="H288" s="85" t="s">
        <v>1343</v>
      </c>
      <c r="I288" s="146" t="s">
        <v>2388</v>
      </c>
      <c r="J288" s="148" t="str">
        <f t="shared" si="57"/>
        <v>https://doi.org/10.1109/ISSCC.2016.7418017</v>
      </c>
      <c r="K288" s="102" t="s">
        <v>1051</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2097</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3">
      <c r="A289" s="64">
        <v>2016</v>
      </c>
      <c r="B289" s="58">
        <v>15.8</v>
      </c>
      <c r="C289" s="56" t="s">
        <v>22</v>
      </c>
      <c r="D289" s="115" t="s">
        <v>25</v>
      </c>
      <c r="E289" s="30">
        <v>0.35</v>
      </c>
      <c r="F289" s="131" t="s">
        <v>1335</v>
      </c>
      <c r="G289" s="131" t="s">
        <v>1336</v>
      </c>
      <c r="H289" s="85" t="s">
        <v>1344</v>
      </c>
      <c r="I289" s="146" t="s">
        <v>2389</v>
      </c>
      <c r="J289" s="148" t="str">
        <f t="shared" si="57"/>
        <v>https://doi.org/10.1109/ISSCC.2016.7418018</v>
      </c>
      <c r="K289" s="102" t="s">
        <v>1051</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2097</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3">
      <c r="A290" s="64">
        <v>2016</v>
      </c>
      <c r="B290" s="58">
        <v>27.2</v>
      </c>
      <c r="C290" s="56" t="s">
        <v>22</v>
      </c>
      <c r="D290" s="115" t="s">
        <v>31</v>
      </c>
      <c r="E290" s="105">
        <v>5.5E-2</v>
      </c>
      <c r="F290" s="32" t="s">
        <v>1354</v>
      </c>
      <c r="G290" s="32" t="s">
        <v>1355</v>
      </c>
      <c r="H290" s="85" t="s">
        <v>1356</v>
      </c>
      <c r="I290" s="146" t="s">
        <v>2790</v>
      </c>
      <c r="J290" s="148" t="str">
        <f t="shared" si="57"/>
        <v>https://doi.org/10.1109/ISSCC.2016.7418105</v>
      </c>
      <c r="K290" s="102" t="s">
        <v>1357</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2097</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3">
      <c r="A291" s="64">
        <v>2016</v>
      </c>
      <c r="B291" s="58">
        <v>27.3</v>
      </c>
      <c r="C291" s="56" t="s">
        <v>23</v>
      </c>
      <c r="D291" s="115" t="s">
        <v>31</v>
      </c>
      <c r="E291" s="105">
        <v>0.04</v>
      </c>
      <c r="F291" s="131" t="s">
        <v>1345</v>
      </c>
      <c r="G291" s="131" t="s">
        <v>2081</v>
      </c>
      <c r="H291" s="85" t="s">
        <v>1358</v>
      </c>
      <c r="I291" s="146" t="s">
        <v>2789</v>
      </c>
      <c r="J291" s="148" t="str">
        <f t="shared" si="57"/>
        <v>https://doi.org/10.1109/ISSCC.2016.7418106</v>
      </c>
      <c r="K291" s="102" t="s">
        <v>1051</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2097</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3">
      <c r="A292" s="64">
        <v>2016</v>
      </c>
      <c r="B292" s="58">
        <v>27.4</v>
      </c>
      <c r="C292" s="56" t="s">
        <v>23</v>
      </c>
      <c r="D292" s="115" t="s">
        <v>1348</v>
      </c>
      <c r="E292" s="105">
        <v>2.8000000000000001E-2</v>
      </c>
      <c r="F292" s="32" t="s">
        <v>1346</v>
      </c>
      <c r="G292" s="131" t="s">
        <v>1347</v>
      </c>
      <c r="H292" s="85" t="s">
        <v>1359</v>
      </c>
      <c r="I292" s="146" t="s">
        <v>2788</v>
      </c>
      <c r="J292" s="148" t="str">
        <f t="shared" si="57"/>
        <v>https://doi.org/10.1109/ISSCC.2016.7418107</v>
      </c>
      <c r="K292" s="102" t="s">
        <v>1051</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2097</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3">
      <c r="A293" s="64">
        <v>2016</v>
      </c>
      <c r="B293" s="58">
        <v>27.5</v>
      </c>
      <c r="C293" s="56" t="s">
        <v>23</v>
      </c>
      <c r="D293" s="115" t="s">
        <v>261</v>
      </c>
      <c r="E293" s="105">
        <v>6.5000000000000002E-2</v>
      </c>
      <c r="F293" s="32" t="s">
        <v>1349</v>
      </c>
      <c r="G293" s="131" t="s">
        <v>1350</v>
      </c>
      <c r="H293" s="85" t="s">
        <v>1360</v>
      </c>
      <c r="I293" s="146" t="s">
        <v>2390</v>
      </c>
      <c r="J293" s="148" t="str">
        <f t="shared" si="57"/>
        <v>https://doi.org/10.1109/ISSCC.2016.7418108</v>
      </c>
      <c r="K293" s="102" t="s">
        <v>1051</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2097</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3">
      <c r="A294" s="64">
        <v>2016</v>
      </c>
      <c r="B294" s="58">
        <v>27.6</v>
      </c>
      <c r="C294" s="56" t="s">
        <v>23</v>
      </c>
      <c r="D294" s="115" t="s">
        <v>261</v>
      </c>
      <c r="E294" s="105">
        <v>1.6E-2</v>
      </c>
      <c r="F294" s="32" t="s">
        <v>1351</v>
      </c>
      <c r="G294" s="131" t="s">
        <v>2082</v>
      </c>
      <c r="H294" s="85" t="s">
        <v>1361</v>
      </c>
      <c r="I294" s="146" t="s">
        <v>2787</v>
      </c>
      <c r="J294" s="148" t="str">
        <f t="shared" si="57"/>
        <v>https://doi.org/10.1109/ISSCC.2016.7418109</v>
      </c>
      <c r="K294" s="102" t="s">
        <v>1051</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2097</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3">
      <c r="A295" s="64">
        <v>2016</v>
      </c>
      <c r="B295" s="58">
        <v>27.7</v>
      </c>
      <c r="C295" s="56" t="s">
        <v>23</v>
      </c>
      <c r="D295" s="115" t="s">
        <v>593</v>
      </c>
      <c r="E295" s="105">
        <v>0.04</v>
      </c>
      <c r="F295" s="32" t="s">
        <v>1352</v>
      </c>
      <c r="G295" s="131" t="s">
        <v>1353</v>
      </c>
      <c r="H295" s="85" t="s">
        <v>1362</v>
      </c>
      <c r="I295" s="146" t="s">
        <v>2786</v>
      </c>
      <c r="J295" s="148" t="str">
        <f t="shared" si="57"/>
        <v>https://doi.org/10.1109/ISSCC.2016.7418110</v>
      </c>
      <c r="K295" s="102" t="s">
        <v>1051</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2097</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3">
      <c r="A296" s="64">
        <v>2016</v>
      </c>
      <c r="B296" s="58">
        <v>27.8</v>
      </c>
      <c r="C296" s="56" t="s">
        <v>23</v>
      </c>
      <c r="D296" s="115" t="s">
        <v>1149</v>
      </c>
      <c r="E296" s="105">
        <v>2.8000000000000001E-2</v>
      </c>
      <c r="F296" s="32" t="s">
        <v>2083</v>
      </c>
      <c r="G296" s="131" t="s">
        <v>2084</v>
      </c>
      <c r="H296" s="85" t="s">
        <v>1363</v>
      </c>
      <c r="I296" s="146" t="s">
        <v>2391</v>
      </c>
      <c r="J296" s="148" t="str">
        <f t="shared" si="57"/>
        <v>https://doi.org/10.1109/ISSCC.2016.7418111</v>
      </c>
      <c r="K296" s="32" t="s">
        <v>2238</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2097</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3">
      <c r="A297" s="64">
        <v>2016</v>
      </c>
      <c r="B297" s="58">
        <v>28.6</v>
      </c>
      <c r="C297" s="56" t="s">
        <v>22</v>
      </c>
      <c r="D297" s="115" t="s">
        <v>783</v>
      </c>
      <c r="E297" s="84">
        <v>0.04</v>
      </c>
      <c r="F297" s="32" t="s">
        <v>1364</v>
      </c>
      <c r="G297" s="131" t="s">
        <v>1366</v>
      </c>
      <c r="H297" s="86" t="s">
        <v>1365</v>
      </c>
      <c r="I297" s="140" t="s">
        <v>2392</v>
      </c>
      <c r="J297" s="148" t="str">
        <f t="shared" si="57"/>
        <v>https://doi.org/10.1109/ISSCC.2016.7418118</v>
      </c>
      <c r="K297" s="102" t="s">
        <v>1051</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2097</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3">
      <c r="A298" s="59">
        <v>2017</v>
      </c>
      <c r="B298" s="58">
        <v>16.100000000000001</v>
      </c>
      <c r="C298" s="56" t="s">
        <v>23</v>
      </c>
      <c r="D298" s="115" t="s">
        <v>1149</v>
      </c>
      <c r="E298" s="105">
        <v>1.6E-2</v>
      </c>
      <c r="F298" s="32" t="s">
        <v>1444</v>
      </c>
      <c r="G298" s="134" t="s">
        <v>1445</v>
      </c>
      <c r="H298" s="102" t="s">
        <v>1446</v>
      </c>
      <c r="I298" s="142" t="s">
        <v>2393</v>
      </c>
      <c r="J298" s="148" t="str">
        <f t="shared" si="57"/>
        <v>https://doi.org/10.1109/ISSCC.2017.7870368</v>
      </c>
      <c r="K298" s="102" t="s">
        <v>1051</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2097</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3">
      <c r="A299" s="64">
        <v>2017</v>
      </c>
      <c r="B299" s="58">
        <v>16.2</v>
      </c>
      <c r="C299" s="56" t="s">
        <v>22</v>
      </c>
      <c r="D299" s="115" t="s">
        <v>26</v>
      </c>
      <c r="E299" s="105">
        <v>2.8000000000000001E-2</v>
      </c>
      <c r="F299" s="32" t="s">
        <v>1447</v>
      </c>
      <c r="G299" s="32" t="s">
        <v>1448</v>
      </c>
      <c r="H299" s="86" t="s">
        <v>1455</v>
      </c>
      <c r="I299" s="140" t="s">
        <v>2394</v>
      </c>
      <c r="J299" s="148" t="str">
        <f t="shared" si="57"/>
        <v>https://doi.org/10.1109/ISSCC.2017.7870369</v>
      </c>
      <c r="K299" s="102" t="s">
        <v>1051</v>
      </c>
      <c r="L299" s="68"/>
      <c r="M299" s="68"/>
      <c r="N299" s="68"/>
      <c r="O299" s="56" t="s">
        <v>1234</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2097</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3">
      <c r="A300" s="64">
        <v>2017</v>
      </c>
      <c r="B300" s="58">
        <v>16.399999999999999</v>
      </c>
      <c r="C300" s="56" t="s">
        <v>23</v>
      </c>
      <c r="D300" s="115" t="s">
        <v>31</v>
      </c>
      <c r="E300" s="105">
        <v>2.8000000000000001E-2</v>
      </c>
      <c r="F300" s="32" t="s">
        <v>1449</v>
      </c>
      <c r="G300" s="32" t="s">
        <v>1450</v>
      </c>
      <c r="H300" s="86" t="s">
        <v>1456</v>
      </c>
      <c r="I300" s="140" t="s">
        <v>2395</v>
      </c>
      <c r="J300" s="148" t="str">
        <f t="shared" si="57"/>
        <v>https://doi.org/10.1109/ISSCC.2017.7870371</v>
      </c>
      <c r="K300" s="102" t="s">
        <v>1051</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2097</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3">
      <c r="A301" s="64">
        <v>2017</v>
      </c>
      <c r="B301" s="58">
        <v>16.5</v>
      </c>
      <c r="C301" s="56" t="s">
        <v>23</v>
      </c>
      <c r="D301" s="115" t="s">
        <v>593</v>
      </c>
      <c r="E301" s="105">
        <v>2.8000000000000001E-2</v>
      </c>
      <c r="F301" s="32" t="s">
        <v>1451</v>
      </c>
      <c r="G301" s="32" t="s">
        <v>1452</v>
      </c>
      <c r="H301" s="86" t="s">
        <v>1457</v>
      </c>
      <c r="I301" s="140" t="s">
        <v>2396</v>
      </c>
      <c r="J301" s="148" t="str">
        <f t="shared" si="57"/>
        <v>https://doi.org/10.1109/ISSCC.2017.7870372</v>
      </c>
      <c r="K301" s="102" t="s">
        <v>1051</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2097</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3">
      <c r="A302" s="64">
        <v>2017</v>
      </c>
      <c r="B302" s="58">
        <v>16.7</v>
      </c>
      <c r="C302" s="56" t="s">
        <v>23</v>
      </c>
      <c r="D302" s="115" t="s">
        <v>261</v>
      </c>
      <c r="E302" s="105">
        <v>2.8000000000000001E-2</v>
      </c>
      <c r="F302" s="32" t="s">
        <v>1453</v>
      </c>
      <c r="G302" s="32" t="s">
        <v>1454</v>
      </c>
      <c r="H302" s="86" t="s">
        <v>1458</v>
      </c>
      <c r="I302" s="140" t="s">
        <v>2397</v>
      </c>
      <c r="J302" s="148" t="str">
        <f t="shared" si="57"/>
        <v>https://doi.org/10.1109/ISSCC.2017.7870374</v>
      </c>
      <c r="K302" s="102" t="s">
        <v>1051</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2097</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3">
      <c r="A303" s="64">
        <v>2017</v>
      </c>
      <c r="B303" s="58">
        <v>21.6</v>
      </c>
      <c r="C303" s="56" t="s">
        <v>23</v>
      </c>
      <c r="D303" s="115" t="s">
        <v>31</v>
      </c>
      <c r="E303" s="84">
        <v>0.18</v>
      </c>
      <c r="F303" s="32" t="s">
        <v>1459</v>
      </c>
      <c r="G303" s="32" t="s">
        <v>1461</v>
      </c>
      <c r="H303" s="102" t="s">
        <v>1460</v>
      </c>
      <c r="I303" s="142" t="s">
        <v>2398</v>
      </c>
      <c r="J303" s="148" t="str">
        <f t="shared" si="57"/>
        <v>https://doi.org/10.1109/ISSCC.2017.7870411</v>
      </c>
      <c r="K303" s="102" t="s">
        <v>1051</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2097</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3">
      <c r="A304" s="64">
        <v>2017</v>
      </c>
      <c r="B304" s="58">
        <v>27.5</v>
      </c>
      <c r="C304" s="56" t="s">
        <v>22</v>
      </c>
      <c r="D304" s="115" t="s">
        <v>25</v>
      </c>
      <c r="E304" s="105">
        <v>2.8000000000000001E-2</v>
      </c>
      <c r="F304" s="32" t="s">
        <v>1416</v>
      </c>
      <c r="G304" s="32" t="s">
        <v>1419</v>
      </c>
      <c r="H304" s="102" t="s">
        <v>1418</v>
      </c>
      <c r="I304" s="144" t="s">
        <v>2785</v>
      </c>
      <c r="J304" s="148" t="str">
        <f t="shared" si="57"/>
        <v>https://doi.org/10.1109/ISSCC.2017.7870458</v>
      </c>
      <c r="K304" s="102" t="s">
        <v>1051</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2097</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3">
      <c r="A305" s="64">
        <v>2017</v>
      </c>
      <c r="B305" s="58">
        <v>28.1</v>
      </c>
      <c r="C305" s="56" t="s">
        <v>22</v>
      </c>
      <c r="D305" s="115" t="s">
        <v>31</v>
      </c>
      <c r="E305" s="84">
        <v>2.8000000000000001E-2</v>
      </c>
      <c r="F305" s="32" t="s">
        <v>1424</v>
      </c>
      <c r="G305" s="32" t="s">
        <v>1422</v>
      </c>
      <c r="H305" s="86" t="s">
        <v>1428</v>
      </c>
      <c r="I305" s="140" t="s">
        <v>2784</v>
      </c>
      <c r="J305" s="148" t="str">
        <f t="shared" si="57"/>
        <v>https://doi.org/10.1109/ISSCC.2017.7870463</v>
      </c>
      <c r="K305" s="102" t="s">
        <v>1441</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2097</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3">
      <c r="A306" s="64">
        <v>2017</v>
      </c>
      <c r="B306" s="58">
        <v>28.2</v>
      </c>
      <c r="C306" s="56" t="s">
        <v>22</v>
      </c>
      <c r="D306" s="115" t="s">
        <v>30</v>
      </c>
      <c r="E306" s="84">
        <v>0.13</v>
      </c>
      <c r="F306" s="32" t="s">
        <v>1425</v>
      </c>
      <c r="G306" s="32" t="s">
        <v>1423</v>
      </c>
      <c r="H306" s="86" t="s">
        <v>1429</v>
      </c>
      <c r="I306" s="140" t="s">
        <v>2783</v>
      </c>
      <c r="J306" s="148" t="str">
        <f t="shared" si="57"/>
        <v>https://doi.org/10.1109/ISSCC.2017.7870464</v>
      </c>
      <c r="K306" s="102" t="s">
        <v>1051</v>
      </c>
      <c r="L306" s="68"/>
      <c r="M306" s="68"/>
      <c r="N306" s="68"/>
      <c r="O306" s="56" t="s">
        <v>1234</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2097</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3">
      <c r="A307" s="64">
        <v>2017</v>
      </c>
      <c r="B307" s="58">
        <v>28.3</v>
      </c>
      <c r="C307" s="56" t="s">
        <v>22</v>
      </c>
      <c r="D307" s="115" t="s">
        <v>1303</v>
      </c>
      <c r="E307" s="84">
        <v>1.6E-2</v>
      </c>
      <c r="F307" s="32" t="s">
        <v>1426</v>
      </c>
      <c r="G307" s="32" t="s">
        <v>1427</v>
      </c>
      <c r="H307" s="102" t="s">
        <v>1435</v>
      </c>
      <c r="I307" s="142" t="s">
        <v>2399</v>
      </c>
      <c r="J307" s="148" t="str">
        <f t="shared" si="57"/>
        <v>https://doi.org/10.1109/ISSCC.2017.7870465</v>
      </c>
      <c r="K307" s="102" t="s">
        <v>1051</v>
      </c>
      <c r="L307" s="68"/>
      <c r="M307" s="68"/>
      <c r="N307" s="68"/>
      <c r="O307" s="56" t="s">
        <v>1234</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2097</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3">
      <c r="A308" s="64">
        <v>2017</v>
      </c>
      <c r="B308" s="58">
        <v>28.4</v>
      </c>
      <c r="C308" s="56" t="s">
        <v>23</v>
      </c>
      <c r="D308" s="115" t="s">
        <v>746</v>
      </c>
      <c r="E308" s="105">
        <v>6.5000000000000002E-2</v>
      </c>
      <c r="F308" s="32" t="s">
        <v>1430</v>
      </c>
      <c r="G308" s="32" t="s">
        <v>1431</v>
      </c>
      <c r="H308" s="102" t="s">
        <v>1436</v>
      </c>
      <c r="I308" s="142" t="s">
        <v>2400</v>
      </c>
      <c r="J308" s="148" t="str">
        <f t="shared" si="57"/>
        <v>https://doi.org/10.1109/ISSCC.2017.7870466</v>
      </c>
      <c r="K308" s="102" t="s">
        <v>1051</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2097</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3">
      <c r="A309" s="64">
        <v>2017</v>
      </c>
      <c r="B309" s="58">
        <v>28.5</v>
      </c>
      <c r="C309" s="56" t="s">
        <v>23</v>
      </c>
      <c r="D309" s="115" t="s">
        <v>746</v>
      </c>
      <c r="E309" s="105">
        <v>1.4E-2</v>
      </c>
      <c r="F309" s="32" t="s">
        <v>1437</v>
      </c>
      <c r="G309" s="32" t="s">
        <v>2085</v>
      </c>
      <c r="H309" s="102" t="s">
        <v>1432</v>
      </c>
      <c r="I309" s="142" t="s">
        <v>2401</v>
      </c>
      <c r="J309" s="148" t="str">
        <f t="shared" si="57"/>
        <v>https://doi.org/10.1109/ISSCC.2017.7870467</v>
      </c>
      <c r="K309" s="102" t="s">
        <v>1051</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2097</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3">
      <c r="A310" s="64">
        <v>2017</v>
      </c>
      <c r="B310" s="58">
        <v>28.6</v>
      </c>
      <c r="C310" s="56" t="s">
        <v>23</v>
      </c>
      <c r="D310" s="115" t="s">
        <v>31</v>
      </c>
      <c r="E310" s="105">
        <v>6.5000000000000002E-2</v>
      </c>
      <c r="F310" s="32" t="s">
        <v>1440</v>
      </c>
      <c r="G310" s="32" t="s">
        <v>1442</v>
      </c>
      <c r="H310" s="102" t="s">
        <v>1433</v>
      </c>
      <c r="I310" s="142" t="s">
        <v>2782</v>
      </c>
      <c r="J310" s="148" t="str">
        <f t="shared" si="57"/>
        <v>https://doi.org/10.1109/ISSCC.2017.7870468</v>
      </c>
      <c r="K310" s="102" t="s">
        <v>1051</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2097</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3">
      <c r="A311" s="64">
        <v>2017</v>
      </c>
      <c r="B311" s="58">
        <v>28.7</v>
      </c>
      <c r="C311" s="56" t="s">
        <v>23</v>
      </c>
      <c r="D311" s="115" t="s">
        <v>746</v>
      </c>
      <c r="E311" s="105">
        <v>2.8000000000000001E-2</v>
      </c>
      <c r="F311" s="32" t="s">
        <v>1438</v>
      </c>
      <c r="G311" s="32" t="s">
        <v>1439</v>
      </c>
      <c r="H311" s="102" t="s">
        <v>1434</v>
      </c>
      <c r="I311" s="142" t="s">
        <v>2402</v>
      </c>
      <c r="J311" s="148" t="str">
        <f t="shared" si="57"/>
        <v>https://doi.org/10.1109/ISSCC.2017.7870469</v>
      </c>
      <c r="K311" s="102" t="s">
        <v>1051</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2097</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3">
      <c r="A312" s="64">
        <v>2017</v>
      </c>
      <c r="B312" s="58">
        <v>29.2</v>
      </c>
      <c r="C312" s="56" t="s">
        <v>23</v>
      </c>
      <c r="D312" s="115" t="s">
        <v>593</v>
      </c>
      <c r="E312" s="84">
        <v>0.02</v>
      </c>
      <c r="F312" s="32" t="s">
        <v>1420</v>
      </c>
      <c r="G312" s="32" t="s">
        <v>1417</v>
      </c>
      <c r="H312" s="102" t="s">
        <v>1415</v>
      </c>
      <c r="I312" s="142" t="s">
        <v>2403</v>
      </c>
      <c r="J312" s="148" t="str">
        <f t="shared" si="57"/>
        <v>https://doi.org/10.1109/ISSCC.2017.7870472</v>
      </c>
      <c r="K312" s="102" t="s">
        <v>1421</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2097</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3">
      <c r="A313" s="152">
        <v>2018</v>
      </c>
      <c r="B313" s="58">
        <v>5.7</v>
      </c>
      <c r="C313" s="3" t="s">
        <v>22</v>
      </c>
      <c r="D313" s="8" t="s">
        <v>31</v>
      </c>
      <c r="E313" s="58">
        <v>2.8000000000000001E-2</v>
      </c>
      <c r="F313" s="116" t="s">
        <v>1533</v>
      </c>
      <c r="G313" s="116" t="s">
        <v>1534</v>
      </c>
      <c r="H313" s="116" t="s">
        <v>1535</v>
      </c>
      <c r="I313" s="143" t="s">
        <v>2404</v>
      </c>
      <c r="J313" s="148" t="str">
        <f t="shared" si="57"/>
        <v>https://doi.org/10.1109/ISSCC.2018.8310199</v>
      </c>
      <c r="K313" s="3" t="s">
        <v>1051</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2097</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3">
      <c r="A314" s="94">
        <v>2018</v>
      </c>
      <c r="B314" s="58">
        <v>14.1</v>
      </c>
      <c r="C314" s="8" t="s">
        <v>22</v>
      </c>
      <c r="D314" s="115" t="s">
        <v>30</v>
      </c>
      <c r="E314" s="105">
        <v>2.8000000000000001E-2</v>
      </c>
      <c r="F314" s="114" t="s">
        <v>1526</v>
      </c>
      <c r="G314" s="113" t="s">
        <v>1525</v>
      </c>
      <c r="H314" s="113" t="s">
        <v>1524</v>
      </c>
      <c r="I314" s="144" t="s">
        <v>2405</v>
      </c>
      <c r="J314" s="148" t="str">
        <f t="shared" si="57"/>
        <v>https://doi.org/10.1109/ISSCC.2018.8310268</v>
      </c>
      <c r="K314" s="116" t="s">
        <v>1051</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2097</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3">
      <c r="A315" s="94">
        <v>2018</v>
      </c>
      <c r="B315" s="58">
        <v>14.2</v>
      </c>
      <c r="C315" s="8" t="s">
        <v>22</v>
      </c>
      <c r="D315" s="115" t="s">
        <v>30</v>
      </c>
      <c r="E315" s="84">
        <v>0.04</v>
      </c>
      <c r="F315" s="114" t="s">
        <v>1523</v>
      </c>
      <c r="G315" s="113" t="s">
        <v>1522</v>
      </c>
      <c r="H315" s="113" t="s">
        <v>1521</v>
      </c>
      <c r="I315" s="144" t="s">
        <v>2406</v>
      </c>
      <c r="J315" s="148" t="str">
        <f t="shared" si="57"/>
        <v>https://doi.org/10.1109/ISSCC.2018.8310269</v>
      </c>
      <c r="K315" s="116" t="s">
        <v>1051</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2097</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3">
      <c r="A316" s="94">
        <v>2018</v>
      </c>
      <c r="B316" s="58">
        <v>14.3</v>
      </c>
      <c r="C316" s="8" t="s">
        <v>22</v>
      </c>
      <c r="D316" s="115" t="s">
        <v>31</v>
      </c>
      <c r="E316" s="84">
        <v>0.04</v>
      </c>
      <c r="F316" s="114" t="s">
        <v>1520</v>
      </c>
      <c r="G316" s="113" t="s">
        <v>1519</v>
      </c>
      <c r="H316" s="113" t="s">
        <v>1518</v>
      </c>
      <c r="I316" s="144" t="s">
        <v>2781</v>
      </c>
      <c r="J316" s="148" t="str">
        <f t="shared" si="57"/>
        <v>https://doi.org/10.1109/ISSCC.2018.8310270</v>
      </c>
      <c r="K316" s="32" t="s">
        <v>1527</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2097</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3">
      <c r="A317" s="94">
        <v>2018</v>
      </c>
      <c r="B317" s="58">
        <v>14.4</v>
      </c>
      <c r="C317" s="8" t="s">
        <v>22</v>
      </c>
      <c r="D317" s="115" t="s">
        <v>1528</v>
      </c>
      <c r="E317" s="84">
        <v>0.18</v>
      </c>
      <c r="F317" s="114" t="s">
        <v>1517</v>
      </c>
      <c r="G317" s="113" t="s">
        <v>1516</v>
      </c>
      <c r="H317" s="113" t="s">
        <v>1515</v>
      </c>
      <c r="I317" s="144" t="s">
        <v>2407</v>
      </c>
      <c r="J317" s="148" t="str">
        <f t="shared" si="57"/>
        <v>https://doi.org/10.1109/ISSCC.2018.8310271</v>
      </c>
      <c r="K317" s="32" t="s">
        <v>1051</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2097</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3">
      <c r="A318" s="94">
        <v>2018</v>
      </c>
      <c r="B318" s="58">
        <v>14.5</v>
      </c>
      <c r="C318" s="8" t="s">
        <v>22</v>
      </c>
      <c r="D318" s="115" t="s">
        <v>25</v>
      </c>
      <c r="E318" s="84">
        <v>0.16</v>
      </c>
      <c r="F318" s="114" t="s">
        <v>1514</v>
      </c>
      <c r="G318" s="113" t="s">
        <v>1513</v>
      </c>
      <c r="H318" s="113" t="s">
        <v>1512</v>
      </c>
      <c r="I318" s="144" t="s">
        <v>2408</v>
      </c>
      <c r="J318" s="148" t="str">
        <f t="shared" si="57"/>
        <v>https://doi.org/10.1109/ISSCC.2018.8310272</v>
      </c>
      <c r="K318" s="116" t="s">
        <v>1051</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2097</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3">
      <c r="A319" s="94">
        <v>2018</v>
      </c>
      <c r="B319" s="58">
        <v>14.6</v>
      </c>
      <c r="C319" s="8" t="s">
        <v>23</v>
      </c>
      <c r="D319" s="115" t="s">
        <v>31</v>
      </c>
      <c r="E319" s="84">
        <v>0.09</v>
      </c>
      <c r="F319" s="114" t="s">
        <v>1511</v>
      </c>
      <c r="G319" s="113" t="s">
        <v>1510</v>
      </c>
      <c r="H319" s="113" t="s">
        <v>1396</v>
      </c>
      <c r="I319" s="144" t="s">
        <v>2409</v>
      </c>
      <c r="J319" s="148" t="str">
        <f t="shared" si="57"/>
        <v>https://doi.org/10.1109/ISSCC.2018.8310273</v>
      </c>
      <c r="K319" s="116" t="s">
        <v>1051</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2097</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3">
      <c r="A320" s="94">
        <v>2018</v>
      </c>
      <c r="B320" s="58">
        <v>14.7</v>
      </c>
      <c r="C320" s="8" t="s">
        <v>23</v>
      </c>
      <c r="D320" s="115" t="s">
        <v>1495</v>
      </c>
      <c r="E320" s="84">
        <v>0.18</v>
      </c>
      <c r="F320" s="114" t="s">
        <v>1509</v>
      </c>
      <c r="G320" s="113" t="s">
        <v>1508</v>
      </c>
      <c r="H320" s="113" t="s">
        <v>1507</v>
      </c>
      <c r="I320" s="144" t="s">
        <v>2780</v>
      </c>
      <c r="J320" s="148" t="str">
        <f t="shared" si="57"/>
        <v>https://doi.org/10.1109/ISSCC.2018.8310274</v>
      </c>
      <c r="K320" s="32" t="s">
        <v>1529</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2097</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3">
      <c r="A321" s="94">
        <v>2018</v>
      </c>
      <c r="B321" s="58">
        <v>17.3</v>
      </c>
      <c r="C321" s="3" t="s">
        <v>22</v>
      </c>
      <c r="D321" s="115" t="s">
        <v>25</v>
      </c>
      <c r="E321" s="105">
        <v>6.5000000000000002E-2</v>
      </c>
      <c r="F321" s="114" t="s">
        <v>1537</v>
      </c>
      <c r="G321" s="113" t="s">
        <v>1538</v>
      </c>
      <c r="H321" s="113" t="s">
        <v>1536</v>
      </c>
      <c r="I321" s="144" t="s">
        <v>2410</v>
      </c>
      <c r="J321" s="148" t="str">
        <f t="shared" si="57"/>
        <v>https://doi.org/10.1109/ISSCC.2018.8310295</v>
      </c>
      <c r="K321" s="32" t="s">
        <v>1051</v>
      </c>
      <c r="L321" s="40"/>
      <c r="M321" s="40"/>
      <c r="N321" s="40"/>
      <c r="R321" s="89">
        <v>3000</v>
      </c>
      <c r="S321" s="87">
        <v>60</v>
      </c>
      <c r="T321" s="40">
        <v>64</v>
      </c>
      <c r="X321" s="29">
        <f t="shared" si="72"/>
        <v>60</v>
      </c>
      <c r="Y321" s="89">
        <v>1.8E-7</v>
      </c>
      <c r="Z321" s="89">
        <v>256000</v>
      </c>
      <c r="AA321" s="109">
        <f>Z321/AB321</f>
        <v>42.666666666666664</v>
      </c>
      <c r="AB321" s="89">
        <f>6000</f>
        <v>6000</v>
      </c>
      <c r="AC321" s="89" t="s">
        <v>2097</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3">
      <c r="A322" s="94">
        <v>2018</v>
      </c>
      <c r="B322" s="58">
        <v>17.5</v>
      </c>
      <c r="C322" s="8" t="s">
        <v>22</v>
      </c>
      <c r="D322" s="115" t="s">
        <v>25</v>
      </c>
      <c r="E322" s="84">
        <v>0.13</v>
      </c>
      <c r="F322" s="114" t="s">
        <v>1540</v>
      </c>
      <c r="G322" s="113" t="s">
        <v>1541</v>
      </c>
      <c r="H322" s="113" t="s">
        <v>1539</v>
      </c>
      <c r="I322" s="144" t="s">
        <v>2411</v>
      </c>
      <c r="J322" s="148" t="str">
        <f t="shared" si="57"/>
        <v>https://doi.org/10.1109/ISSCC.2018.8310297</v>
      </c>
      <c r="K322" s="32" t="s">
        <v>1051</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2097</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3">
      <c r="A323" s="94">
        <v>2018</v>
      </c>
      <c r="B323" s="58">
        <v>22.1</v>
      </c>
      <c r="C323" s="8" t="s">
        <v>23</v>
      </c>
      <c r="D323" s="115" t="s">
        <v>593</v>
      </c>
      <c r="E323" s="105">
        <v>1.4E-2</v>
      </c>
      <c r="F323" s="114" t="s">
        <v>1530</v>
      </c>
      <c r="G323" s="113" t="s">
        <v>1531</v>
      </c>
      <c r="H323" s="113" t="s">
        <v>1532</v>
      </c>
      <c r="I323" s="144" t="s">
        <v>2412</v>
      </c>
      <c r="J323" s="148" t="str">
        <f t="shared" ref="J323:J386" si="80">IF(I323&lt;&gt;"?", HYPERLINK(CONCATENATE("https://doi.org/",I323)), "")</f>
        <v>https://doi.org/10.1109/ISSCC.2018.8310332</v>
      </c>
      <c r="K323" s="32" t="s">
        <v>1549</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2097</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3">
      <c r="A324" s="94">
        <v>2018</v>
      </c>
      <c r="B324" s="58">
        <v>29.4</v>
      </c>
      <c r="C324" s="8" t="s">
        <v>22</v>
      </c>
      <c r="D324" s="115" t="s">
        <v>25</v>
      </c>
      <c r="E324" s="84">
        <v>0.13</v>
      </c>
      <c r="F324" s="114" t="s">
        <v>1542</v>
      </c>
      <c r="G324" s="113" t="s">
        <v>1543</v>
      </c>
      <c r="H324" s="113" t="s">
        <v>1544</v>
      </c>
      <c r="I324" s="144" t="s">
        <v>2413</v>
      </c>
      <c r="J324" s="148" t="str">
        <f t="shared" si="80"/>
        <v>https://doi.org/10.1109/ISSCC.2018.8310386</v>
      </c>
      <c r="K324" s="116" t="s">
        <v>1051</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2097</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3">
      <c r="A325" s="94">
        <v>2018</v>
      </c>
      <c r="B325" s="58">
        <v>29.6</v>
      </c>
      <c r="C325" s="8" t="s">
        <v>22</v>
      </c>
      <c r="D325" s="115" t="s">
        <v>30</v>
      </c>
      <c r="E325" s="105">
        <v>6.5000000000000002E-2</v>
      </c>
      <c r="F325" s="114" t="s">
        <v>1546</v>
      </c>
      <c r="G325" s="113" t="s">
        <v>1545</v>
      </c>
      <c r="H325" s="113" t="s">
        <v>1547</v>
      </c>
      <c r="I325" s="144" t="s">
        <v>2414</v>
      </c>
      <c r="J325" s="148" t="str">
        <f t="shared" si="80"/>
        <v>https://doi.org/10.1109/ISSCC.2018.8310388</v>
      </c>
      <c r="K325" s="116" t="s">
        <v>1051</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2097</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3">
      <c r="A326" s="152">
        <v>2019</v>
      </c>
      <c r="B326" s="58">
        <v>3.1</v>
      </c>
      <c r="C326" s="8" t="s">
        <v>23</v>
      </c>
      <c r="D326" s="115" t="s">
        <v>261</v>
      </c>
      <c r="E326" s="105">
        <v>1.6E-2</v>
      </c>
      <c r="F326" s="114" t="s">
        <v>1591</v>
      </c>
      <c r="G326" s="113" t="s">
        <v>1584</v>
      </c>
      <c r="H326" s="113" t="s">
        <v>1597</v>
      </c>
      <c r="I326" s="144" t="s">
        <v>2415</v>
      </c>
      <c r="J326" s="148" t="str">
        <f t="shared" si="80"/>
        <v>https://doi.org/10.1109/ISSCC.2019.8662290</v>
      </c>
      <c r="K326" s="32" t="s">
        <v>1051</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2097</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3">
      <c r="A327" s="94">
        <v>2019</v>
      </c>
      <c r="B327" s="58">
        <v>3.2</v>
      </c>
      <c r="C327" s="8" t="s">
        <v>23</v>
      </c>
      <c r="D327" s="115" t="s">
        <v>746</v>
      </c>
      <c r="E327" s="105">
        <v>2.8000000000000001E-2</v>
      </c>
      <c r="F327" s="114" t="s">
        <v>1592</v>
      </c>
      <c r="G327" s="113" t="s">
        <v>1585</v>
      </c>
      <c r="H327" s="113" t="s">
        <v>1598</v>
      </c>
      <c r="I327" s="144" t="s">
        <v>2416</v>
      </c>
      <c r="J327" s="148" t="str">
        <f t="shared" si="80"/>
        <v>https://doi.org/10.1109/ISSCC.2019.8662524</v>
      </c>
      <c r="K327" s="116" t="s">
        <v>1051</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2097</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3">
      <c r="A328" s="94">
        <v>2019</v>
      </c>
      <c r="B328" s="58">
        <v>3.3</v>
      </c>
      <c r="C328" s="8" t="s">
        <v>23</v>
      </c>
      <c r="D328" s="115" t="s">
        <v>1149</v>
      </c>
      <c r="E328" s="105">
        <v>2.8000000000000001E-2</v>
      </c>
      <c r="F328" s="114" t="s">
        <v>1593</v>
      </c>
      <c r="G328" s="113" t="s">
        <v>1586</v>
      </c>
      <c r="H328" s="113" t="s">
        <v>1599</v>
      </c>
      <c r="I328" s="144" t="s">
        <v>2417</v>
      </c>
      <c r="J328" s="148" t="str">
        <f t="shared" si="80"/>
        <v>https://doi.org/10.1109/ISSCC.2019.8662490</v>
      </c>
      <c r="K328" s="116" t="s">
        <v>1051</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2097</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3">
      <c r="A329" s="94">
        <v>2019</v>
      </c>
      <c r="B329" s="58">
        <v>3.4</v>
      </c>
      <c r="C329" s="8" t="s">
        <v>23</v>
      </c>
      <c r="D329" s="115" t="s">
        <v>746</v>
      </c>
      <c r="E329" s="105">
        <v>0.04</v>
      </c>
      <c r="F329" s="114" t="s">
        <v>2086</v>
      </c>
      <c r="G329" s="113" t="s">
        <v>1587</v>
      </c>
      <c r="H329" s="113" t="s">
        <v>1600</v>
      </c>
      <c r="I329" s="144" t="s">
        <v>2418</v>
      </c>
      <c r="J329" s="148" t="str">
        <f t="shared" si="80"/>
        <v>https://doi.org/10.1109/ISSCC.2019.8662406</v>
      </c>
      <c r="K329" s="116" t="s">
        <v>1051</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2097</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3">
      <c r="A330" s="94">
        <v>2019</v>
      </c>
      <c r="B330" s="58">
        <v>3.5</v>
      </c>
      <c r="C330" s="8" t="s">
        <v>23</v>
      </c>
      <c r="D330" s="115" t="s">
        <v>746</v>
      </c>
      <c r="E330" s="105">
        <v>6.5000000000000002E-2</v>
      </c>
      <c r="F330" s="114" t="s">
        <v>1594</v>
      </c>
      <c r="G330" s="113" t="s">
        <v>1588</v>
      </c>
      <c r="H330" s="113" t="s">
        <v>1601</v>
      </c>
      <c r="I330" s="144" t="s">
        <v>2419</v>
      </c>
      <c r="J330" s="148" t="str">
        <f t="shared" si="80"/>
        <v>https://doi.org/10.1109/ISSCC.2019.8662350</v>
      </c>
      <c r="K330" s="32" t="s">
        <v>1051</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2097</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3">
      <c r="A331" s="94">
        <v>2019</v>
      </c>
      <c r="B331" s="58">
        <v>3.6</v>
      </c>
      <c r="C331" s="8" t="s">
        <v>23</v>
      </c>
      <c r="D331" s="115" t="s">
        <v>26</v>
      </c>
      <c r="E331" s="105">
        <v>1.6E-2</v>
      </c>
      <c r="F331" s="114" t="s">
        <v>1595</v>
      </c>
      <c r="G331" s="113" t="s">
        <v>1589</v>
      </c>
      <c r="H331" s="113" t="s">
        <v>1602</v>
      </c>
      <c r="I331" s="144" t="s">
        <v>2420</v>
      </c>
      <c r="J331" s="148" t="str">
        <f t="shared" si="80"/>
        <v>https://doi.org/10.1109/ISSCC.2019.8662319</v>
      </c>
      <c r="K331" s="116" t="s">
        <v>1051</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2097</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3">
      <c r="A332" s="94">
        <v>2019</v>
      </c>
      <c r="B332" s="58">
        <v>3.7</v>
      </c>
      <c r="C332" s="8" t="s">
        <v>23</v>
      </c>
      <c r="D332" s="115" t="s">
        <v>1495</v>
      </c>
      <c r="E332" s="105">
        <v>0.18</v>
      </c>
      <c r="F332" s="114" t="s">
        <v>1596</v>
      </c>
      <c r="G332" s="113" t="s">
        <v>1590</v>
      </c>
      <c r="H332" s="113" t="s">
        <v>1603</v>
      </c>
      <c r="I332" s="144" t="s">
        <v>2421</v>
      </c>
      <c r="J332" s="148" t="str">
        <f t="shared" si="80"/>
        <v>https://doi.org/10.1109/ISSCC.2019.8662400</v>
      </c>
      <c r="K332" s="116" t="s">
        <v>1051</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2097</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3">
      <c r="A333" s="94">
        <v>2019</v>
      </c>
      <c r="B333" s="58">
        <v>6.3</v>
      </c>
      <c r="C333" s="3" t="s">
        <v>23</v>
      </c>
      <c r="D333" s="115" t="s">
        <v>593</v>
      </c>
      <c r="E333" s="105">
        <v>7.0000000000000001E-3</v>
      </c>
      <c r="F333" s="114" t="s">
        <v>1662</v>
      </c>
      <c r="G333" s="113" t="s">
        <v>1664</v>
      </c>
      <c r="H333" s="113" t="s">
        <v>1663</v>
      </c>
      <c r="I333" s="144" t="s">
        <v>2422</v>
      </c>
      <c r="J333" s="148" t="str">
        <f t="shared" si="80"/>
        <v>https://doi.org/10.1109/ISSCC.2019.8662428</v>
      </c>
      <c r="K333" s="32" t="s">
        <v>1665</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2097</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3">
      <c r="A334" s="94">
        <v>2019</v>
      </c>
      <c r="B334" s="58">
        <v>11.1</v>
      </c>
      <c r="C334" s="8" t="s">
        <v>23</v>
      </c>
      <c r="D334" s="115" t="s">
        <v>31</v>
      </c>
      <c r="E334" s="105">
        <v>0.18</v>
      </c>
      <c r="F334" s="114" t="s">
        <v>1626</v>
      </c>
      <c r="G334" s="113" t="s">
        <v>1628</v>
      </c>
      <c r="H334" s="113" t="s">
        <v>1627</v>
      </c>
      <c r="I334" s="144" t="s">
        <v>2423</v>
      </c>
      <c r="J334" s="148" t="str">
        <f t="shared" si="80"/>
        <v>https://doi.org/10.1109/ISSCC.2019.8662531</v>
      </c>
      <c r="K334" s="116" t="s">
        <v>1051</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2097</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3">
      <c r="A335" s="94">
        <v>2019</v>
      </c>
      <c r="B335" s="58">
        <v>20.100000000000001</v>
      </c>
      <c r="C335" s="8" t="s">
        <v>23</v>
      </c>
      <c r="D335" s="115" t="s">
        <v>1618</v>
      </c>
      <c r="E335" s="105">
        <v>2.8000000000000001E-2</v>
      </c>
      <c r="F335" s="114" t="s">
        <v>1608</v>
      </c>
      <c r="G335" s="113" t="s">
        <v>1609</v>
      </c>
      <c r="H335" s="113" t="s">
        <v>1619</v>
      </c>
      <c r="I335" s="144" t="s">
        <v>2424</v>
      </c>
      <c r="J335" s="148" t="str">
        <f t="shared" si="80"/>
        <v>https://doi.org/10.1109/ISSCC.2019.8662412</v>
      </c>
      <c r="K335" s="116" t="s">
        <v>1051</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2097</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3">
      <c r="A336" s="94">
        <v>2019</v>
      </c>
      <c r="B336" s="58">
        <v>20.2</v>
      </c>
      <c r="C336" s="8" t="s">
        <v>22</v>
      </c>
      <c r="D336" s="115" t="s">
        <v>31</v>
      </c>
      <c r="E336" s="105">
        <v>1.4E-2</v>
      </c>
      <c r="F336" s="114" t="s">
        <v>1610</v>
      </c>
      <c r="G336" s="113" t="s">
        <v>1612</v>
      </c>
      <c r="H336" s="113" t="s">
        <v>1620</v>
      </c>
      <c r="I336" s="144" t="s">
        <v>2712</v>
      </c>
      <c r="J336" s="148" t="str">
        <f t="shared" si="80"/>
        <v>https://doi.org/10.1109/ISSCC.2019.8662299</v>
      </c>
      <c r="K336" s="116" t="s">
        <v>1051</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2097</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3">
      <c r="A337" s="94">
        <v>2019</v>
      </c>
      <c r="B337" s="58">
        <v>20.3</v>
      </c>
      <c r="C337" s="8" t="s">
        <v>22</v>
      </c>
      <c r="D337" s="115" t="s">
        <v>593</v>
      </c>
      <c r="E337" s="105">
        <v>0.04</v>
      </c>
      <c r="F337" s="114" t="s">
        <v>1611</v>
      </c>
      <c r="G337" s="113" t="s">
        <v>1613</v>
      </c>
      <c r="H337" s="113" t="s">
        <v>1622</v>
      </c>
      <c r="I337" s="144" t="s">
        <v>2425</v>
      </c>
      <c r="J337" s="148" t="str">
        <f t="shared" si="80"/>
        <v>https://doi.org/10.1109/ISSCC.2019.8662313</v>
      </c>
      <c r="K337" s="116" t="s">
        <v>1051</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2097</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3">
      <c r="A338" s="94">
        <v>2019</v>
      </c>
      <c r="B338" s="58">
        <v>20.399999999999999</v>
      </c>
      <c r="C338" s="8" t="s">
        <v>22</v>
      </c>
      <c r="D338" s="115" t="s">
        <v>30</v>
      </c>
      <c r="E338" s="105">
        <v>7.0000000000000001E-3</v>
      </c>
      <c r="F338" s="114" t="s">
        <v>1604</v>
      </c>
      <c r="G338" s="113" t="s">
        <v>1605</v>
      </c>
      <c r="H338" s="113" t="s">
        <v>1621</v>
      </c>
      <c r="I338" s="144" t="s">
        <v>2713</v>
      </c>
      <c r="J338" s="148" t="str">
        <f t="shared" si="80"/>
        <v>https://doi.org/10.1109/ISSCC.2019.8662371</v>
      </c>
      <c r="K338" s="116" t="s">
        <v>1051</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2097</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3">
      <c r="A339" s="94">
        <v>2019</v>
      </c>
      <c r="B339" s="58">
        <v>20.5</v>
      </c>
      <c r="C339" s="8" t="s">
        <v>22</v>
      </c>
      <c r="D339" s="115" t="s">
        <v>30</v>
      </c>
      <c r="E339" s="105">
        <v>2.8000000000000001E-2</v>
      </c>
      <c r="F339" s="114" t="s">
        <v>1606</v>
      </c>
      <c r="G339" s="113" t="s">
        <v>1607</v>
      </c>
      <c r="H339" s="119" t="s">
        <v>1623</v>
      </c>
      <c r="I339" s="144" t="s">
        <v>2714</v>
      </c>
      <c r="J339" s="148" t="str">
        <f t="shared" si="80"/>
        <v>https://doi.org/10.1109/ISSCC.2019.8662529</v>
      </c>
      <c r="K339" s="116" t="s">
        <v>1051</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2097</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3">
      <c r="A340" s="94">
        <v>2019</v>
      </c>
      <c r="B340" s="58">
        <v>20.6</v>
      </c>
      <c r="C340" s="8" t="s">
        <v>22</v>
      </c>
      <c r="D340" s="115" t="s">
        <v>30</v>
      </c>
      <c r="E340" s="105">
        <v>2.8000000000000001E-2</v>
      </c>
      <c r="F340" s="114" t="s">
        <v>1614</v>
      </c>
      <c r="G340" s="113" t="s">
        <v>1615</v>
      </c>
      <c r="H340" s="113" t="s">
        <v>1624</v>
      </c>
      <c r="I340" s="144" t="s">
        <v>2715</v>
      </c>
      <c r="J340" s="148" t="s">
        <v>2878</v>
      </c>
      <c r="K340" s="116" t="s">
        <v>1051</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2097</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3">
      <c r="A341" s="94">
        <v>2019</v>
      </c>
      <c r="B341" s="58">
        <v>20.7</v>
      </c>
      <c r="C341" s="8" t="s">
        <v>22</v>
      </c>
      <c r="D341" s="115" t="s">
        <v>30</v>
      </c>
      <c r="E341" s="105">
        <v>2.8000000000000001E-2</v>
      </c>
      <c r="F341" s="135" t="s">
        <v>1616</v>
      </c>
      <c r="G341" s="113" t="s">
        <v>1617</v>
      </c>
      <c r="H341" s="113" t="s">
        <v>1625</v>
      </c>
      <c r="I341" s="144" t="s">
        <v>2426</v>
      </c>
      <c r="J341" s="148" t="str">
        <f t="shared" si="80"/>
        <v>https://doi.org/10.1109/ISSCC.2019.8662317</v>
      </c>
      <c r="K341" s="116" t="s">
        <v>1051</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2097</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3">
      <c r="A342" s="94">
        <v>2019</v>
      </c>
      <c r="B342" s="58">
        <v>22.1</v>
      </c>
      <c r="C342" s="8" t="s">
        <v>22</v>
      </c>
      <c r="D342" s="115" t="s">
        <v>31</v>
      </c>
      <c r="E342" s="105">
        <v>5.5E-2</v>
      </c>
      <c r="F342" s="114" t="s">
        <v>1629</v>
      </c>
      <c r="G342" s="113" t="s">
        <v>1630</v>
      </c>
      <c r="H342" s="113" t="s">
        <v>1631</v>
      </c>
      <c r="I342" s="144" t="s">
        <v>2427</v>
      </c>
      <c r="J342" s="148" t="str">
        <f t="shared" si="80"/>
        <v>https://doi.org/10.1109/ISSCC.2019.8662520</v>
      </c>
      <c r="K342" s="116" t="s">
        <v>1051</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2097</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3">
      <c r="A343" s="152">
        <v>2020</v>
      </c>
      <c r="B343" s="58">
        <v>5.0999999999999996</v>
      </c>
      <c r="C343" s="8" t="s">
        <v>22</v>
      </c>
      <c r="D343" s="115" t="s">
        <v>783</v>
      </c>
      <c r="E343" s="105">
        <v>2.8000000000000001E-2</v>
      </c>
      <c r="F343" s="114" t="s">
        <v>2087</v>
      </c>
      <c r="G343" s="113" t="s">
        <v>1712</v>
      </c>
      <c r="H343" s="113" t="s">
        <v>1711</v>
      </c>
      <c r="I343" s="144" t="s">
        <v>2428</v>
      </c>
      <c r="J343" s="148" t="str">
        <f t="shared" si="80"/>
        <v>https://doi.org/10.1109/ISSCC19947.2020.9063148</v>
      </c>
      <c r="K343" s="116" t="s">
        <v>1051</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2097</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3">
      <c r="A344" s="115">
        <v>2020</v>
      </c>
      <c r="B344" s="58">
        <v>9.1</v>
      </c>
      <c r="C344" s="3" t="s">
        <v>22</v>
      </c>
      <c r="D344" s="115" t="s">
        <v>1666</v>
      </c>
      <c r="E344" s="105">
        <v>5.5E-2</v>
      </c>
      <c r="F344" s="114" t="s">
        <v>1667</v>
      </c>
      <c r="G344" s="113" t="s">
        <v>1675</v>
      </c>
      <c r="H344" s="113" t="s">
        <v>1683</v>
      </c>
      <c r="I344" s="144" t="s">
        <v>2691</v>
      </c>
      <c r="J344" s="148" t="str">
        <f t="shared" si="80"/>
        <v>https://doi.org/10.1109/ISSCC19947.2020.9062990</v>
      </c>
      <c r="K344" s="116" t="s">
        <v>1051</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2097</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3">
      <c r="A345" s="94">
        <v>2020</v>
      </c>
      <c r="B345" s="58">
        <v>9.1999999999999993</v>
      </c>
      <c r="C345" s="3" t="s">
        <v>22</v>
      </c>
      <c r="D345" s="115" t="s">
        <v>30</v>
      </c>
      <c r="E345" s="105">
        <v>6.5000000000000002E-2</v>
      </c>
      <c r="F345" s="114" t="s">
        <v>1668</v>
      </c>
      <c r="G345" s="113" t="s">
        <v>1676</v>
      </c>
      <c r="H345" s="113" t="s">
        <v>1684</v>
      </c>
      <c r="I345" s="144" t="s">
        <v>2690</v>
      </c>
      <c r="J345" s="148" t="str">
        <f t="shared" si="80"/>
        <v>https://doi.org/10.1109/ISSCC19947.2020.9062904</v>
      </c>
      <c r="K345" s="116" t="s">
        <v>1051</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2097</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3">
      <c r="A346" s="94">
        <v>2020</v>
      </c>
      <c r="B346" s="58">
        <v>9.3000000000000007</v>
      </c>
      <c r="C346" s="3" t="s">
        <v>22</v>
      </c>
      <c r="D346" s="115" t="s">
        <v>31</v>
      </c>
      <c r="E346" s="105">
        <v>0.04</v>
      </c>
      <c r="F346" s="114" t="s">
        <v>1669</v>
      </c>
      <c r="G346" s="113" t="s">
        <v>1677</v>
      </c>
      <c r="H346" s="113" t="s">
        <v>1685</v>
      </c>
      <c r="I346" s="144" t="s">
        <v>2689</v>
      </c>
      <c r="J346" s="148" t="str">
        <f t="shared" si="80"/>
        <v>https://doi.org/10.1109/ISSCC19947.2020.9063159</v>
      </c>
      <c r="K346" s="116" t="s">
        <v>1051</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2097</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3">
      <c r="A347" s="94">
        <v>2020</v>
      </c>
      <c r="B347" s="58">
        <v>9.4</v>
      </c>
      <c r="C347" s="3" t="s">
        <v>22</v>
      </c>
      <c r="D347" s="115" t="s">
        <v>31</v>
      </c>
      <c r="E347" s="105">
        <v>2.8000000000000001E-2</v>
      </c>
      <c r="F347" s="121" t="s">
        <v>1670</v>
      </c>
      <c r="G347" s="113" t="s">
        <v>1678</v>
      </c>
      <c r="H347" s="113" t="s">
        <v>1686</v>
      </c>
      <c r="I347" s="144" t="s">
        <v>2429</v>
      </c>
      <c r="J347" s="148" t="str">
        <f t="shared" si="80"/>
        <v>https://doi.org/10.1109/ISSCC19947.2020.9062905</v>
      </c>
      <c r="K347" s="116" t="s">
        <v>1051</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2097</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3">
      <c r="A348" s="94">
        <v>2020</v>
      </c>
      <c r="B348" s="58">
        <v>9.5</v>
      </c>
      <c r="C348" s="3" t="s">
        <v>22</v>
      </c>
      <c r="D348" s="115" t="s">
        <v>31</v>
      </c>
      <c r="E348" s="105">
        <v>0.04</v>
      </c>
      <c r="F348" s="121" t="s">
        <v>1671</v>
      </c>
      <c r="G348" s="113" t="s">
        <v>1679</v>
      </c>
      <c r="H348" s="113" t="s">
        <v>1687</v>
      </c>
      <c r="I348" s="144" t="s">
        <v>2430</v>
      </c>
      <c r="J348" s="148" t="str">
        <f t="shared" si="80"/>
        <v>https://doi.org/10.1109/ISSCC19947.2020.9063058</v>
      </c>
      <c r="K348" s="116" t="s">
        <v>1051</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2097</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3">
      <c r="A349" s="94">
        <v>2020</v>
      </c>
      <c r="B349" s="58">
        <v>9.6</v>
      </c>
      <c r="C349" s="3" t="s">
        <v>22</v>
      </c>
      <c r="D349" s="115" t="s">
        <v>1495</v>
      </c>
      <c r="E349" s="105">
        <v>2.8000000000000001E-2</v>
      </c>
      <c r="F349" s="121" t="s">
        <v>1672</v>
      </c>
      <c r="G349" s="113" t="s">
        <v>1680</v>
      </c>
      <c r="H349" s="113" t="s">
        <v>1688</v>
      </c>
      <c r="I349" s="144" t="s">
        <v>2431</v>
      </c>
      <c r="J349" s="148" t="str">
        <f t="shared" si="80"/>
        <v>https://doi.org/10.1109/ISSCC19947.2020.9063047</v>
      </c>
      <c r="K349" s="32" t="s">
        <v>1051</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2097</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3">
      <c r="A350" s="94">
        <v>2020</v>
      </c>
      <c r="B350" s="58">
        <v>9.6999999999999993</v>
      </c>
      <c r="C350" s="3" t="s">
        <v>22</v>
      </c>
      <c r="D350" s="115" t="s">
        <v>30</v>
      </c>
      <c r="E350" s="105">
        <v>2.8000000000000001E-2</v>
      </c>
      <c r="F350" s="121" t="s">
        <v>1673</v>
      </c>
      <c r="G350" s="113" t="s">
        <v>1681</v>
      </c>
      <c r="H350" s="113" t="s">
        <v>1689</v>
      </c>
      <c r="I350" s="144" t="s">
        <v>2432</v>
      </c>
      <c r="J350" s="148" t="str">
        <f t="shared" si="80"/>
        <v>https://doi.org/10.1109/ISSCC19947.2020.9063026</v>
      </c>
      <c r="K350" s="32" t="s">
        <v>1051</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2097</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3">
      <c r="A351" s="94">
        <v>2020</v>
      </c>
      <c r="B351" s="58">
        <v>9.8000000000000007</v>
      </c>
      <c r="C351" s="3" t="s">
        <v>22</v>
      </c>
      <c r="D351" s="115" t="s">
        <v>30</v>
      </c>
      <c r="E351" s="105">
        <v>2.8000000000000001E-2</v>
      </c>
      <c r="F351" s="121" t="s">
        <v>1674</v>
      </c>
      <c r="G351" s="113" t="s">
        <v>1682</v>
      </c>
      <c r="H351" s="119" t="s">
        <v>1703</v>
      </c>
      <c r="I351" s="144" t="s">
        <v>2433</v>
      </c>
      <c r="J351" s="148" t="str">
        <f t="shared" si="80"/>
        <v>https://doi.org/10.1109/ISSCC19947.2020.9062936</v>
      </c>
      <c r="K351" s="32" t="s">
        <v>1051</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2097</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3">
      <c r="A352" s="94">
        <v>2020</v>
      </c>
      <c r="B352" s="58">
        <v>16.100000000000001</v>
      </c>
      <c r="C352" s="3" t="s">
        <v>23</v>
      </c>
      <c r="D352" s="115" t="s">
        <v>261</v>
      </c>
      <c r="E352" s="105">
        <v>1.6E-2</v>
      </c>
      <c r="F352" s="114" t="s">
        <v>1690</v>
      </c>
      <c r="G352" s="113" t="s">
        <v>1691</v>
      </c>
      <c r="H352" s="119" t="s">
        <v>1704</v>
      </c>
      <c r="I352" s="144" t="s">
        <v>2688</v>
      </c>
      <c r="J352" s="148" t="str">
        <f t="shared" si="80"/>
        <v>https://doi.org/10.1109/ISSCC19947.2020.9063011</v>
      </c>
      <c r="K352" s="32" t="s">
        <v>1051</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2097</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3">
      <c r="A353" s="94">
        <v>2020</v>
      </c>
      <c r="B353" s="58">
        <v>16.2</v>
      </c>
      <c r="C353" s="3" t="s">
        <v>23</v>
      </c>
      <c r="D353" s="115" t="s">
        <v>1713</v>
      </c>
      <c r="E353" s="105">
        <v>6.5000000000000002E-2</v>
      </c>
      <c r="F353" s="121" t="s">
        <v>1692</v>
      </c>
      <c r="G353" s="113" t="s">
        <v>1693</v>
      </c>
      <c r="H353" s="119" t="s">
        <v>1705</v>
      </c>
      <c r="I353" s="144" t="s">
        <v>2434</v>
      </c>
      <c r="J353" s="148" t="str">
        <f t="shared" si="80"/>
        <v>https://doi.org/10.1109/ISSCC19947.2020.9062986</v>
      </c>
      <c r="K353" s="32" t="s">
        <v>1051</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2097</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3">
      <c r="A354" s="94">
        <v>2020</v>
      </c>
      <c r="B354" s="58">
        <v>16.3</v>
      </c>
      <c r="C354" s="3" t="s">
        <v>23</v>
      </c>
      <c r="D354" s="115" t="s">
        <v>26</v>
      </c>
      <c r="E354" s="105">
        <v>2.8000000000000001E-2</v>
      </c>
      <c r="F354" s="121" t="s">
        <v>1694</v>
      </c>
      <c r="G354" s="113" t="s">
        <v>1695</v>
      </c>
      <c r="H354" s="119" t="s">
        <v>1706</v>
      </c>
      <c r="I354" s="144" t="s">
        <v>2435</v>
      </c>
      <c r="J354" s="148" t="str">
        <f t="shared" si="80"/>
        <v>https://doi.org/10.1109/ISSCC19947.2020.9062895</v>
      </c>
      <c r="K354" s="32" t="s">
        <v>1051</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2097</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3">
      <c r="A355" s="94">
        <v>2020</v>
      </c>
      <c r="B355" s="58">
        <v>16.399999999999999</v>
      </c>
      <c r="C355" s="3" t="s">
        <v>23</v>
      </c>
      <c r="D355" s="115" t="s">
        <v>746</v>
      </c>
      <c r="E355" s="105">
        <v>2.8000000000000001E-2</v>
      </c>
      <c r="F355" s="121" t="s">
        <v>1696</v>
      </c>
      <c r="G355" s="113" t="s">
        <v>1697</v>
      </c>
      <c r="H355" s="119" t="s">
        <v>1707</v>
      </c>
      <c r="I355" s="144" t="s">
        <v>2436</v>
      </c>
      <c r="J355" s="148" t="str">
        <f t="shared" si="80"/>
        <v>https://doi.org/10.1109/ISSCC19947.2020.9063055</v>
      </c>
      <c r="K355" s="32" t="s">
        <v>1051</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2097</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3">
      <c r="A356" s="94">
        <v>2020</v>
      </c>
      <c r="B356" s="58">
        <v>16.5</v>
      </c>
      <c r="C356" s="3" t="s">
        <v>23</v>
      </c>
      <c r="D356" s="115" t="s">
        <v>31</v>
      </c>
      <c r="E356" s="105">
        <v>0.04</v>
      </c>
      <c r="F356" s="114" t="s">
        <v>2088</v>
      </c>
      <c r="G356" s="113" t="s">
        <v>1698</v>
      </c>
      <c r="H356" s="119" t="s">
        <v>1708</v>
      </c>
      <c r="I356" s="144" t="s">
        <v>2687</v>
      </c>
      <c r="J356" s="148" t="str">
        <f t="shared" si="80"/>
        <v>https://doi.org/10.1109/ISSCC19947.2020.9063156</v>
      </c>
      <c r="K356" s="32" t="s">
        <v>1051</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2097</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3">
      <c r="A357" s="94">
        <v>2020</v>
      </c>
      <c r="B357" s="58">
        <v>16.600000000000001</v>
      </c>
      <c r="C357" s="8" t="s">
        <v>22</v>
      </c>
      <c r="D357" s="115" t="s">
        <v>1714</v>
      </c>
      <c r="E357" s="105">
        <v>1.6E-2</v>
      </c>
      <c r="F357" s="121" t="s">
        <v>1699</v>
      </c>
      <c r="G357" s="113" t="s">
        <v>1700</v>
      </c>
      <c r="H357" s="119" t="s">
        <v>1709</v>
      </c>
      <c r="I357" s="144" t="s">
        <v>2437</v>
      </c>
      <c r="J357" s="148" t="str">
        <f t="shared" si="80"/>
        <v>https://doi.org/10.1109/ISSCC19947.2020.9062917</v>
      </c>
      <c r="K357" s="32" t="s">
        <v>1051</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2097</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3">
      <c r="A358" s="94">
        <v>2020</v>
      </c>
      <c r="B358" s="58">
        <v>16.7</v>
      </c>
      <c r="C358" s="3" t="s">
        <v>23</v>
      </c>
      <c r="D358" s="115" t="s">
        <v>1962</v>
      </c>
      <c r="E358" s="105">
        <v>2.8000000000000001E-2</v>
      </c>
      <c r="F358" s="114" t="s">
        <v>1701</v>
      </c>
      <c r="G358" s="113" t="s">
        <v>1702</v>
      </c>
      <c r="H358" s="119" t="s">
        <v>1710</v>
      </c>
      <c r="I358" s="144" t="s">
        <v>2686</v>
      </c>
      <c r="J358" s="148" t="str">
        <f t="shared" si="80"/>
        <v>https://doi.org/10.1109/ISSCC19947.2020.9063022</v>
      </c>
      <c r="K358" s="32" t="s">
        <v>1051</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2097</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3">
      <c r="A359" s="94">
        <v>2020</v>
      </c>
      <c r="B359" s="58">
        <v>26.6</v>
      </c>
      <c r="C359" s="8" t="s">
        <v>22</v>
      </c>
      <c r="D359" s="115" t="s">
        <v>1303</v>
      </c>
      <c r="E359" s="84">
        <v>0.11</v>
      </c>
      <c r="F359" s="114" t="s">
        <v>1715</v>
      </c>
      <c r="G359" s="113" t="s">
        <v>1716</v>
      </c>
      <c r="H359" s="119" t="s">
        <v>1717</v>
      </c>
      <c r="I359" s="144" t="s">
        <v>2685</v>
      </c>
      <c r="J359" s="148" t="str">
        <f t="shared" si="80"/>
        <v>https://doi.org/10.1109/ISSCC19947.2020.9063074</v>
      </c>
      <c r="K359" s="32" t="s">
        <v>1051</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2097</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3">
      <c r="A360" s="94">
        <v>2020</v>
      </c>
      <c r="B360" s="58">
        <v>26.8</v>
      </c>
      <c r="C360" s="8" t="s">
        <v>23</v>
      </c>
      <c r="D360" s="115" t="s">
        <v>31</v>
      </c>
      <c r="E360" s="84">
        <v>0.35</v>
      </c>
      <c r="F360" s="114" t="s">
        <v>1719</v>
      </c>
      <c r="G360" s="113" t="s">
        <v>1720</v>
      </c>
      <c r="H360" s="119" t="s">
        <v>1718</v>
      </c>
      <c r="I360" s="144" t="s">
        <v>2684</v>
      </c>
      <c r="J360" s="148" t="str">
        <f t="shared" si="80"/>
        <v>https://doi.org/10.1109/ISSCC19947.2020.9063065</v>
      </c>
      <c r="K360" s="32" t="s">
        <v>1051</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2097</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3">
      <c r="A361" s="152">
        <v>2021</v>
      </c>
      <c r="B361" s="58">
        <v>8.6</v>
      </c>
      <c r="C361" s="8" t="s">
        <v>23</v>
      </c>
      <c r="D361" s="115" t="s">
        <v>593</v>
      </c>
      <c r="E361" s="105">
        <v>7.0000000000000001E-3</v>
      </c>
      <c r="F361" s="114" t="s">
        <v>1797</v>
      </c>
      <c r="G361" s="113" t="s">
        <v>1799</v>
      </c>
      <c r="H361" s="113" t="s">
        <v>1798</v>
      </c>
      <c r="I361" s="144" t="s">
        <v>2438</v>
      </c>
      <c r="J361" s="148" t="str">
        <f t="shared" si="80"/>
        <v>https://doi.org/10.1109/ISSCC42613.2021.9365746</v>
      </c>
      <c r="K361" s="32" t="s">
        <v>1796</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2097</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3">
      <c r="A362" s="115">
        <v>2021</v>
      </c>
      <c r="B362" s="58">
        <v>10.1</v>
      </c>
      <c r="C362" s="8" t="s">
        <v>22</v>
      </c>
      <c r="D362" s="115" t="s">
        <v>30</v>
      </c>
      <c r="E362" s="105">
        <v>2.8000000000000001E-2</v>
      </c>
      <c r="F362" s="114" t="s">
        <v>1758</v>
      </c>
      <c r="G362" s="113" t="s">
        <v>1782</v>
      </c>
      <c r="H362" s="113" t="s">
        <v>1759</v>
      </c>
      <c r="I362" s="144" t="s">
        <v>2439</v>
      </c>
      <c r="J362" s="148" t="str">
        <f t="shared" si="80"/>
        <v>https://doi.org/10.1109/ISSCC42613.2021.9365807</v>
      </c>
      <c r="K362" s="32" t="s">
        <v>1051</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2097</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3">
      <c r="A363" s="94">
        <v>2021</v>
      </c>
      <c r="B363" s="58">
        <v>10.199999999999999</v>
      </c>
      <c r="C363" s="8" t="s">
        <v>22</v>
      </c>
      <c r="D363" s="115" t="s">
        <v>30</v>
      </c>
      <c r="E363" s="105">
        <v>6.5000000000000002E-2</v>
      </c>
      <c r="F363" s="114" t="s">
        <v>1760</v>
      </c>
      <c r="G363" s="113" t="s">
        <v>1783</v>
      </c>
      <c r="H363" s="113" t="s">
        <v>1761</v>
      </c>
      <c r="I363" s="144" t="s">
        <v>2440</v>
      </c>
      <c r="J363" s="148" t="str">
        <f t="shared" si="80"/>
        <v>https://doi.org/10.1109/ISSCC42613.2021.9366002</v>
      </c>
      <c r="K363" s="32" t="s">
        <v>1051</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2097</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3">
      <c r="A364" s="94">
        <v>2021</v>
      </c>
      <c r="B364" s="58">
        <v>10.3</v>
      </c>
      <c r="C364" s="8" t="s">
        <v>22</v>
      </c>
      <c r="D364" s="115" t="s">
        <v>1956</v>
      </c>
      <c r="E364" s="105">
        <v>2.8000000000000001E-2</v>
      </c>
      <c r="F364" s="114" t="s">
        <v>1762</v>
      </c>
      <c r="G364" s="113" t="s">
        <v>1784</v>
      </c>
      <c r="H364" s="113" t="s">
        <v>1763</v>
      </c>
      <c r="I364" s="144" t="s">
        <v>2441</v>
      </c>
      <c r="J364" s="148" t="str">
        <f t="shared" si="80"/>
        <v>https://doi.org/10.1109/ISSCC42613.2021.9366006</v>
      </c>
      <c r="K364" s="32" t="s">
        <v>1051</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3">
      <c r="A365" s="94">
        <v>2021</v>
      </c>
      <c r="B365" s="58">
        <v>10.4</v>
      </c>
      <c r="C365" s="8" t="s">
        <v>22</v>
      </c>
      <c r="D365" s="115" t="s">
        <v>30</v>
      </c>
      <c r="E365" s="105">
        <v>0.04</v>
      </c>
      <c r="F365" s="114" t="s">
        <v>1764</v>
      </c>
      <c r="G365" s="113" t="s">
        <v>1785</v>
      </c>
      <c r="H365" s="113" t="s">
        <v>1765</v>
      </c>
      <c r="I365" s="144" t="s">
        <v>2442</v>
      </c>
      <c r="J365" s="148" t="str">
        <f t="shared" si="80"/>
        <v>https://doi.org/10.1109/ISSCC42613.2021.9366023</v>
      </c>
      <c r="K365" s="32" t="s">
        <v>1051</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2097</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3">
      <c r="A366" s="94">
        <v>2021</v>
      </c>
      <c r="B366" s="58">
        <v>10.5</v>
      </c>
      <c r="C366" s="8" t="s">
        <v>23</v>
      </c>
      <c r="D366" s="115" t="s">
        <v>1794</v>
      </c>
      <c r="E366" s="105">
        <v>7.0000000000000001E-3</v>
      </c>
      <c r="F366" s="114" t="s">
        <v>1766</v>
      </c>
      <c r="G366" s="113" t="s">
        <v>1786</v>
      </c>
      <c r="H366" s="113" t="s">
        <v>1767</v>
      </c>
      <c r="I366" s="144" t="s">
        <v>2443</v>
      </c>
      <c r="J366" s="148" t="str">
        <f t="shared" si="80"/>
        <v>https://doi.org/10.1109/ISSCC42613.2021.9366051</v>
      </c>
      <c r="K366" s="32" t="s">
        <v>1051</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2097</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3">
      <c r="A367" s="94">
        <v>2021</v>
      </c>
      <c r="B367" s="58">
        <v>13.4</v>
      </c>
      <c r="C367" s="8" t="s">
        <v>23</v>
      </c>
      <c r="D367" s="115" t="s">
        <v>31</v>
      </c>
      <c r="E367" s="105">
        <v>0.04</v>
      </c>
      <c r="F367" s="114" t="s">
        <v>1801</v>
      </c>
      <c r="G367" s="113" t="s">
        <v>1803</v>
      </c>
      <c r="H367" s="113" t="s">
        <v>1802</v>
      </c>
      <c r="I367" s="144" t="s">
        <v>2444</v>
      </c>
      <c r="J367" s="148" t="str">
        <f t="shared" si="80"/>
        <v>https://doi.org/10.1109/ISSCC42613.2021.9365927</v>
      </c>
      <c r="K367" s="32" t="s">
        <v>1800</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2097</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3">
      <c r="A368" s="94">
        <v>2021</v>
      </c>
      <c r="B368" s="58">
        <v>27.1</v>
      </c>
      <c r="C368" s="8" t="s">
        <v>22</v>
      </c>
      <c r="D368" s="115" t="s">
        <v>31</v>
      </c>
      <c r="E368" s="105">
        <v>0.04</v>
      </c>
      <c r="F368" s="114" t="s">
        <v>1768</v>
      </c>
      <c r="G368" s="113" t="s">
        <v>1787</v>
      </c>
      <c r="H368" s="113" t="s">
        <v>1775</v>
      </c>
      <c r="I368" s="144" t="s">
        <v>2445</v>
      </c>
      <c r="J368" s="148" t="str">
        <f t="shared" si="80"/>
        <v>https://doi.org/10.1109/ISSCC42613.2021.9366008</v>
      </c>
      <c r="K368" s="32" t="s">
        <v>1051</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2097</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5" customHeight="1" x14ac:dyDescent="0.3">
      <c r="A369" s="94">
        <v>2021</v>
      </c>
      <c r="B369" s="58">
        <v>27.2</v>
      </c>
      <c r="C369" s="8" t="s">
        <v>23</v>
      </c>
      <c r="D369" s="115" t="s">
        <v>31</v>
      </c>
      <c r="E369" s="105">
        <v>0.18</v>
      </c>
      <c r="F369" s="114" t="s">
        <v>1769</v>
      </c>
      <c r="G369" s="113" t="s">
        <v>1788</v>
      </c>
      <c r="H369" s="113" t="s">
        <v>1776</v>
      </c>
      <c r="I369" s="144" t="s">
        <v>2446</v>
      </c>
      <c r="J369" s="148" t="str">
        <f t="shared" si="80"/>
        <v>https://doi.org/10.1109/ISSCC42613.2021.9365863</v>
      </c>
      <c r="K369" s="32" t="s">
        <v>1051</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2097</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3">
      <c r="A370" s="94">
        <v>2021</v>
      </c>
      <c r="B370" s="58">
        <v>27.3</v>
      </c>
      <c r="C370" s="8" t="s">
        <v>22</v>
      </c>
      <c r="D370" s="115" t="s">
        <v>31</v>
      </c>
      <c r="E370" s="105">
        <v>6.5000000000000002E-2</v>
      </c>
      <c r="F370" s="114" t="s">
        <v>1770</v>
      </c>
      <c r="G370" s="113" t="s">
        <v>1789</v>
      </c>
      <c r="H370" s="113" t="s">
        <v>1777</v>
      </c>
      <c r="I370" s="144" t="s">
        <v>2447</v>
      </c>
      <c r="J370" s="148" t="str">
        <f t="shared" si="80"/>
        <v>https://doi.org/10.1109/ISSCC42613.2021.9365990</v>
      </c>
      <c r="K370" s="32" t="s">
        <v>1051</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2097</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3">
      <c r="A371" s="94">
        <v>2021</v>
      </c>
      <c r="B371" s="58">
        <v>27.4</v>
      </c>
      <c r="C371" s="8" t="s">
        <v>23</v>
      </c>
      <c r="D371" s="115" t="s">
        <v>746</v>
      </c>
      <c r="E371" s="105">
        <v>0.04</v>
      </c>
      <c r="F371" s="114" t="s">
        <v>1771</v>
      </c>
      <c r="G371" s="113" t="s">
        <v>1790</v>
      </c>
      <c r="H371" s="113" t="s">
        <v>1778</v>
      </c>
      <c r="I371" s="144" t="s">
        <v>2448</v>
      </c>
      <c r="J371" s="148" t="str">
        <f t="shared" si="80"/>
        <v>https://doi.org/10.1109/ISSCC42613.2021.9365753</v>
      </c>
      <c r="K371" s="32" t="s">
        <v>1051</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2097</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4" customHeight="1" x14ac:dyDescent="0.3">
      <c r="A372" s="94">
        <v>2021</v>
      </c>
      <c r="B372" s="58">
        <v>27.5</v>
      </c>
      <c r="C372" s="8" t="s">
        <v>22</v>
      </c>
      <c r="D372" s="115" t="s">
        <v>593</v>
      </c>
      <c r="E372" s="105">
        <v>2.1999999999999999E-2</v>
      </c>
      <c r="F372" s="114" t="s">
        <v>1772</v>
      </c>
      <c r="G372" s="113" t="s">
        <v>1791</v>
      </c>
      <c r="H372" s="113" t="s">
        <v>1779</v>
      </c>
      <c r="I372" s="144" t="s">
        <v>2449</v>
      </c>
      <c r="J372" s="148" t="str">
        <f t="shared" si="80"/>
        <v>https://doi.org/10.1109/ISSCC42613.2021.9365754</v>
      </c>
      <c r="K372" s="32" t="s">
        <v>1051</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2097</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5" customHeight="1" x14ac:dyDescent="0.3">
      <c r="A373" s="94">
        <v>2021</v>
      </c>
      <c r="B373" s="58">
        <v>27.6</v>
      </c>
      <c r="C373" s="8" t="s">
        <v>22</v>
      </c>
      <c r="D373" s="115" t="s">
        <v>746</v>
      </c>
      <c r="E373" s="105">
        <v>2.8000000000000001E-2</v>
      </c>
      <c r="F373" s="114" t="s">
        <v>1773</v>
      </c>
      <c r="G373" s="113" t="s">
        <v>1792</v>
      </c>
      <c r="H373" s="113" t="s">
        <v>1780</v>
      </c>
      <c r="I373" s="144" t="s">
        <v>2450</v>
      </c>
      <c r="J373" s="148" t="str">
        <f t="shared" si="80"/>
        <v>https://doi.org/10.1109/ISSCC42613.2021.9365833</v>
      </c>
      <c r="K373" s="32" t="s">
        <v>1051</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2097</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3">
      <c r="A374" s="94">
        <v>2021</v>
      </c>
      <c r="B374" s="58">
        <v>27.7</v>
      </c>
      <c r="C374" s="8" t="s">
        <v>22</v>
      </c>
      <c r="D374" s="115" t="s">
        <v>1963</v>
      </c>
      <c r="E374" s="105">
        <v>0.04</v>
      </c>
      <c r="F374" s="114" t="s">
        <v>1774</v>
      </c>
      <c r="G374" s="113" t="s">
        <v>1793</v>
      </c>
      <c r="H374" s="113" t="s">
        <v>1781</v>
      </c>
      <c r="I374" s="144" t="s">
        <v>2451</v>
      </c>
      <c r="J374" s="148" t="str">
        <f t="shared" si="80"/>
        <v>https://doi.org/10.1109/ISSCC42613.2021.9365962</v>
      </c>
      <c r="K374" s="32" t="s">
        <v>1795</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3">
      <c r="A375" s="94">
        <v>2021</v>
      </c>
      <c r="B375" s="58">
        <v>28.1</v>
      </c>
      <c r="C375" s="8" t="s">
        <v>22</v>
      </c>
      <c r="D375" s="115" t="s">
        <v>783</v>
      </c>
      <c r="E375" s="105">
        <v>6.5000000000000002E-2</v>
      </c>
      <c r="F375" s="114" t="s">
        <v>1804</v>
      </c>
      <c r="G375" s="113" t="s">
        <v>1806</v>
      </c>
      <c r="H375" s="113" t="s">
        <v>1805</v>
      </c>
      <c r="I375" s="144" t="s">
        <v>2452</v>
      </c>
      <c r="J375" s="148" t="str">
        <f t="shared" si="80"/>
        <v>https://doi.org/10.1109/ISSCC42613.2021.9365950</v>
      </c>
      <c r="K375" s="32" t="s">
        <v>1810</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2097</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3">
      <c r="A376" s="94">
        <v>2021</v>
      </c>
      <c r="B376" s="58">
        <v>28.4</v>
      </c>
      <c r="C376" s="8" t="s">
        <v>22</v>
      </c>
      <c r="D376" s="115" t="s">
        <v>783</v>
      </c>
      <c r="E376" s="105">
        <v>6.5000000000000002E-2</v>
      </c>
      <c r="F376" s="114" t="s">
        <v>1807</v>
      </c>
      <c r="G376" s="113" t="s">
        <v>1809</v>
      </c>
      <c r="H376" s="113" t="s">
        <v>1808</v>
      </c>
      <c r="I376" s="144" t="s">
        <v>2453</v>
      </c>
      <c r="J376" s="148" t="str">
        <f t="shared" si="80"/>
        <v>https://doi.org/10.1109/ISSCC42613.2021.9365985</v>
      </c>
      <c r="K376" s="32" t="s">
        <v>1810</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2097</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3">
      <c r="A377" s="94">
        <v>2021</v>
      </c>
      <c r="B377" s="58">
        <v>28.7</v>
      </c>
      <c r="C377" s="8" t="s">
        <v>22</v>
      </c>
      <c r="D377" s="115" t="s">
        <v>2231</v>
      </c>
      <c r="E377" s="105">
        <v>0.18</v>
      </c>
      <c r="F377" s="114" t="s">
        <v>2089</v>
      </c>
      <c r="G377" s="113" t="s">
        <v>2090</v>
      </c>
      <c r="H377" s="113" t="s">
        <v>1811</v>
      </c>
      <c r="I377" s="144" t="s">
        <v>2454</v>
      </c>
      <c r="J377" s="148" t="str">
        <f t="shared" si="80"/>
        <v>https://doi.org/10.1109/ISSCC42613.2021.9366015</v>
      </c>
      <c r="K377" s="32" t="s">
        <v>1810</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2097</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3">
      <c r="A378" s="94">
        <v>2021</v>
      </c>
      <c r="B378" s="58">
        <v>28.8</v>
      </c>
      <c r="C378" s="8" t="s">
        <v>22</v>
      </c>
      <c r="D378" s="115" t="s">
        <v>25</v>
      </c>
      <c r="E378" s="105">
        <v>0.13</v>
      </c>
      <c r="F378" s="114" t="s">
        <v>1812</v>
      </c>
      <c r="G378" s="113" t="s">
        <v>1814</v>
      </c>
      <c r="H378" s="113" t="s">
        <v>1813</v>
      </c>
      <c r="I378" s="144" t="s">
        <v>2455</v>
      </c>
      <c r="J378" s="148" t="str">
        <f t="shared" si="80"/>
        <v>https://doi.org/10.1109/ISSCC42613.2021.9365856</v>
      </c>
      <c r="K378" s="32" t="s">
        <v>1810</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2097</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3">
      <c r="A379" s="152">
        <v>2022</v>
      </c>
      <c r="B379" s="58">
        <v>6.1</v>
      </c>
      <c r="C379" s="3" t="s">
        <v>23</v>
      </c>
      <c r="D379" s="115" t="s">
        <v>593</v>
      </c>
      <c r="E379" s="105">
        <v>5.0000000000000001E-3</v>
      </c>
      <c r="F379" s="121" t="s">
        <v>1877</v>
      </c>
      <c r="G379" s="113" t="s">
        <v>1885</v>
      </c>
      <c r="H379" s="124" t="s">
        <v>1878</v>
      </c>
      <c r="I379" s="143" t="s">
        <v>2456</v>
      </c>
      <c r="J379" s="148" t="str">
        <f t="shared" si="80"/>
        <v>https://doi.org/10.1109/ISSCC42614.2022.9731794</v>
      </c>
      <c r="K379" s="32" t="s">
        <v>2607</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3">
      <c r="A380" s="115">
        <v>2022</v>
      </c>
      <c r="B380" s="58">
        <v>10.1</v>
      </c>
      <c r="C380" s="8" t="s">
        <v>23</v>
      </c>
      <c r="D380" s="115" t="s">
        <v>1862</v>
      </c>
      <c r="E380" s="105">
        <v>1.4E-2</v>
      </c>
      <c r="F380" s="114" t="s">
        <v>2094</v>
      </c>
      <c r="G380" s="113" t="s">
        <v>1886</v>
      </c>
      <c r="H380" s="113" t="s">
        <v>1849</v>
      </c>
      <c r="I380" s="144" t="s">
        <v>2457</v>
      </c>
      <c r="J380" s="148" t="str">
        <f t="shared" si="80"/>
        <v>https://doi.org/10.1109/ISSCC42614.2022.9731625</v>
      </c>
      <c r="K380" s="32" t="s">
        <v>1875</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3">
      <c r="A381" s="94">
        <v>2022</v>
      </c>
      <c r="B381" s="58">
        <v>10.199999999999999</v>
      </c>
      <c r="C381" s="8" t="s">
        <v>23</v>
      </c>
      <c r="D381" s="115" t="s">
        <v>746</v>
      </c>
      <c r="E381" s="105">
        <v>2.8000000000000001E-2</v>
      </c>
      <c r="F381" s="114" t="s">
        <v>1850</v>
      </c>
      <c r="G381" s="113" t="s">
        <v>1887</v>
      </c>
      <c r="H381" s="113" t="s">
        <v>1851</v>
      </c>
      <c r="I381" s="144" t="s">
        <v>2458</v>
      </c>
      <c r="J381" s="148" t="str">
        <f t="shared" si="80"/>
        <v>https://doi.org/10.1109/ISSCC42614.2022.9731546</v>
      </c>
      <c r="K381" s="32" t="s">
        <v>1051</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3">
      <c r="A382" s="94">
        <v>2022</v>
      </c>
      <c r="B382" s="58">
        <v>10.3</v>
      </c>
      <c r="C382" s="8" t="s">
        <v>23</v>
      </c>
      <c r="D382" s="115" t="s">
        <v>746</v>
      </c>
      <c r="E382" s="105">
        <v>2.8000000000000001E-2</v>
      </c>
      <c r="F382" s="114" t="s">
        <v>1852</v>
      </c>
      <c r="G382" s="113" t="s">
        <v>1888</v>
      </c>
      <c r="H382" s="113" t="s">
        <v>1853</v>
      </c>
      <c r="I382" s="144" t="s">
        <v>2459</v>
      </c>
      <c r="J382" s="148" t="str">
        <f t="shared" si="80"/>
        <v>https://doi.org/10.1109/ISSCC42614.2022.9731599</v>
      </c>
      <c r="K382" s="32" t="s">
        <v>1051</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3">
      <c r="A383" s="94">
        <v>2022</v>
      </c>
      <c r="B383" s="58">
        <v>10.4</v>
      </c>
      <c r="C383" s="8" t="s">
        <v>23</v>
      </c>
      <c r="D383" s="115" t="s">
        <v>746</v>
      </c>
      <c r="E383" s="105">
        <v>2.1999999999999999E-2</v>
      </c>
      <c r="F383" s="114" t="s">
        <v>1854</v>
      </c>
      <c r="G383" s="113" t="s">
        <v>1889</v>
      </c>
      <c r="H383" s="113" t="s">
        <v>1855</v>
      </c>
      <c r="I383" s="144" t="s">
        <v>2460</v>
      </c>
      <c r="J383" s="148" t="str">
        <f t="shared" si="80"/>
        <v>https://doi.org/10.1109/ISSCC42614.2022.9731702</v>
      </c>
      <c r="K383" s="32" t="s">
        <v>1051</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3">
      <c r="A384" s="94">
        <v>2022</v>
      </c>
      <c r="B384" s="58">
        <v>10.5</v>
      </c>
      <c r="C384" s="8" t="s">
        <v>23</v>
      </c>
      <c r="D384" s="115" t="s">
        <v>31</v>
      </c>
      <c r="E384" s="84">
        <v>0.18</v>
      </c>
      <c r="F384" s="114" t="s">
        <v>1856</v>
      </c>
      <c r="G384" s="113" t="s">
        <v>1890</v>
      </c>
      <c r="H384" s="113" t="s">
        <v>1857</v>
      </c>
      <c r="I384" s="144" t="s">
        <v>2461</v>
      </c>
      <c r="J384" s="148" t="str">
        <f t="shared" si="80"/>
        <v>https://doi.org/10.1109/ISSCC42614.2022.9731652</v>
      </c>
      <c r="K384" s="32" t="s">
        <v>1876</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3">
      <c r="A385" s="94">
        <v>2022</v>
      </c>
      <c r="B385" s="58">
        <v>10.6</v>
      </c>
      <c r="C385" s="8" t="s">
        <v>22</v>
      </c>
      <c r="D385" s="115" t="s">
        <v>1528</v>
      </c>
      <c r="E385" s="105">
        <v>5.5E-2</v>
      </c>
      <c r="F385" s="114" t="s">
        <v>1858</v>
      </c>
      <c r="G385" s="113" t="s">
        <v>1891</v>
      </c>
      <c r="H385" s="113" t="s">
        <v>1859</v>
      </c>
      <c r="I385" s="144" t="s">
        <v>2462</v>
      </c>
      <c r="J385" s="148" t="str">
        <f t="shared" si="80"/>
        <v>https://doi.org/10.1109/ISSCC42614.2022.9731631</v>
      </c>
      <c r="K385" s="32" t="s">
        <v>1051</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3">
      <c r="A386" s="94">
        <v>2022</v>
      </c>
      <c r="B386" s="58">
        <v>10.7</v>
      </c>
      <c r="C386" s="8" t="s">
        <v>22</v>
      </c>
      <c r="D386" s="115" t="s">
        <v>1528</v>
      </c>
      <c r="E386" s="105">
        <v>2.8000000000000001E-2</v>
      </c>
      <c r="F386" s="114" t="s">
        <v>1860</v>
      </c>
      <c r="G386" s="113" t="s">
        <v>1892</v>
      </c>
      <c r="H386" s="113" t="s">
        <v>1861</v>
      </c>
      <c r="I386" s="144" t="s">
        <v>2463</v>
      </c>
      <c r="J386" s="148" t="str">
        <f t="shared" si="80"/>
        <v>https://doi.org/10.1109/ISSCC42614.2022.9731742</v>
      </c>
      <c r="K386" s="32" t="s">
        <v>1051</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3">
      <c r="A387" s="94">
        <v>2022</v>
      </c>
      <c r="B387" s="58">
        <v>25.1</v>
      </c>
      <c r="C387" s="8" t="s">
        <v>22</v>
      </c>
      <c r="D387" s="115" t="s">
        <v>783</v>
      </c>
      <c r="E387" s="105">
        <v>6.5000000000000002E-2</v>
      </c>
      <c r="F387" s="114" t="s">
        <v>1863</v>
      </c>
      <c r="G387" s="113" t="s">
        <v>1893</v>
      </c>
      <c r="H387" s="113" t="s">
        <v>1864</v>
      </c>
      <c r="I387" s="144" t="s">
        <v>2464</v>
      </c>
      <c r="J387" s="148" t="str">
        <f t="shared" ref="J387:J428" si="104">IF(I387&lt;&gt;"?", HYPERLINK(CONCATENATE("https://doi.org/",I387)), "")</f>
        <v>https://doi.org/10.1109/ISSCC42614.2022.9731549</v>
      </c>
      <c r="K387" s="32" t="s">
        <v>1051</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28" si="106">IF(ISNUMBER($Q387), $AD387*1000/2^(($Q387-1.76)/6.02), "")</f>
        <v/>
      </c>
      <c r="AF387" s="29">
        <f t="shared" si="79"/>
        <v>26.732066811362451</v>
      </c>
      <c r="AG387" s="54" t="str">
        <f t="shared" ref="AG387:AG428" si="107">IF(ISNUMBER($Q387), $Q387+10*LOG10($AB387/2/$Y387), "")</f>
        <v/>
      </c>
      <c r="AH387" s="54">
        <f t="shared" si="99"/>
        <v>179.64487332185848</v>
      </c>
      <c r="AI387" s="89">
        <f t="shared" si="102"/>
        <v>5.3464133622724902E-3</v>
      </c>
      <c r="AJ387" s="67">
        <f t="shared" si="103"/>
        <v>216.63457336521867</v>
      </c>
    </row>
    <row r="388" spans="1:38" x14ac:dyDescent="0.3">
      <c r="A388" s="94">
        <v>2022</v>
      </c>
      <c r="B388" s="58">
        <v>25.2</v>
      </c>
      <c r="C388" s="8" t="s">
        <v>22</v>
      </c>
      <c r="D388" s="115" t="s">
        <v>1064</v>
      </c>
      <c r="E388" s="84">
        <v>5.5E-2</v>
      </c>
      <c r="F388" s="114" t="s">
        <v>1865</v>
      </c>
      <c r="G388" s="113" t="s">
        <v>1894</v>
      </c>
      <c r="H388" s="113" t="s">
        <v>1866</v>
      </c>
      <c r="I388" s="144" t="s">
        <v>2465</v>
      </c>
      <c r="J388" s="148" t="str">
        <f t="shared" si="104"/>
        <v>https://doi.org/10.1109/ISSCC42614.2022.9731544</v>
      </c>
      <c r="K388" s="32" t="s">
        <v>1051</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3">
      <c r="A389" s="94">
        <v>2022</v>
      </c>
      <c r="B389" s="58">
        <v>25.3</v>
      </c>
      <c r="C389" s="8" t="s">
        <v>22</v>
      </c>
      <c r="D389" s="115" t="s">
        <v>1064</v>
      </c>
      <c r="E389" s="84">
        <v>0.18</v>
      </c>
      <c r="F389" s="114" t="s">
        <v>1867</v>
      </c>
      <c r="G389" s="113" t="s">
        <v>1895</v>
      </c>
      <c r="H389" s="113" t="s">
        <v>1868</v>
      </c>
      <c r="I389" s="144" t="s">
        <v>2466</v>
      </c>
      <c r="J389" s="148" t="str">
        <f t="shared" si="104"/>
        <v>https://doi.org/10.1109/ISSCC42614.2022.9731606</v>
      </c>
      <c r="K389" s="32" t="s">
        <v>1051</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3">
      <c r="A390" s="94">
        <v>2022</v>
      </c>
      <c r="B390" s="58">
        <v>25.4</v>
      </c>
      <c r="C390" s="8" t="s">
        <v>22</v>
      </c>
      <c r="D390" s="115" t="s">
        <v>30</v>
      </c>
      <c r="E390" s="84">
        <v>0.04</v>
      </c>
      <c r="F390" s="114" t="s">
        <v>1869</v>
      </c>
      <c r="G390" s="113" t="s">
        <v>1896</v>
      </c>
      <c r="H390" s="113" t="s">
        <v>1870</v>
      </c>
      <c r="I390" s="144" t="s">
        <v>2467</v>
      </c>
      <c r="J390" s="148" t="str">
        <f t="shared" si="104"/>
        <v>https://doi.org/10.1109/ISSCC42614.2022.9731789</v>
      </c>
      <c r="K390" s="32" t="s">
        <v>1051</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3">
      <c r="A391" s="94">
        <v>2022</v>
      </c>
      <c r="B391" s="58">
        <v>25.5</v>
      </c>
      <c r="C391" s="8" t="s">
        <v>22</v>
      </c>
      <c r="D391" s="115" t="s">
        <v>30</v>
      </c>
      <c r="E391" s="105">
        <v>2.8000000000000001E-2</v>
      </c>
      <c r="F391" s="114" t="s">
        <v>1871</v>
      </c>
      <c r="G391" s="113" t="s">
        <v>1897</v>
      </c>
      <c r="H391" s="113" t="s">
        <v>1872</v>
      </c>
      <c r="I391" s="144" t="s">
        <v>2468</v>
      </c>
      <c r="J391" s="148" t="str">
        <f t="shared" si="104"/>
        <v>https://doi.org/10.1109/ISSCC42614.2022.9731602</v>
      </c>
      <c r="K391" s="32" t="s">
        <v>2721</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3">
      <c r="A392" s="94">
        <v>2022</v>
      </c>
      <c r="B392" s="58">
        <v>25.6</v>
      </c>
      <c r="C392" s="8" t="s">
        <v>22</v>
      </c>
      <c r="D392" s="115" t="s">
        <v>31</v>
      </c>
      <c r="E392" s="105">
        <v>6.5000000000000002E-2</v>
      </c>
      <c r="F392" s="114" t="s">
        <v>1873</v>
      </c>
      <c r="G392" s="113" t="s">
        <v>1898</v>
      </c>
      <c r="H392" s="113" t="s">
        <v>1874</v>
      </c>
      <c r="I392" s="144" t="s">
        <v>2469</v>
      </c>
      <c r="J392" s="148" t="str">
        <f t="shared" si="104"/>
        <v>https://doi.org/10.1109/ISSCC42614.2022.9731771</v>
      </c>
      <c r="K392" s="32" t="s">
        <v>2606</v>
      </c>
      <c r="L392" s="40">
        <v>2</v>
      </c>
      <c r="M392" s="40">
        <v>1.2</v>
      </c>
      <c r="N392" s="40"/>
      <c r="P392">
        <v>7.4999999999999997E-2</v>
      </c>
      <c r="R392" s="63">
        <v>50000</v>
      </c>
      <c r="S392" s="60">
        <v>84.1</v>
      </c>
      <c r="T392" s="60"/>
      <c r="U392" s="60">
        <v>84.9</v>
      </c>
      <c r="V392" s="60"/>
      <c r="W392" s="60">
        <v>97</v>
      </c>
      <c r="X392" s="29">
        <f t="shared" ref="X392:X428"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28" si="109">$AD392*1000/2^(($X392-1.76)/6.02)</f>
        <v>10.210472512743227</v>
      </c>
      <c r="AG392" s="54" t="str">
        <f t="shared" si="107"/>
        <v/>
      </c>
      <c r="AH392" s="54">
        <f t="shared" ref="AH392:AH428" si="110">IF($Y392&gt;0, $X392+10*LOG10($AB392/2/$Y392), 0)</f>
        <v>179.82513890904215</v>
      </c>
      <c r="AI392" s="89">
        <f t="shared" ref="AI392:AI409" si="111">AF392/AB392</f>
        <v>1.0210472512743228E-5</v>
      </c>
      <c r="AJ392" s="67">
        <f t="shared" ref="AJ392:AJ409" si="112">AH392+10*LOG10(AB392)</f>
        <v>239.82513890904215</v>
      </c>
      <c r="AL392" s="48"/>
    </row>
    <row r="393" spans="1:38" x14ac:dyDescent="0.3">
      <c r="A393" s="94">
        <v>2022</v>
      </c>
      <c r="B393" s="58">
        <v>32.200000000000003</v>
      </c>
      <c r="C393" s="8" t="s">
        <v>23</v>
      </c>
      <c r="D393" s="115" t="s">
        <v>1879</v>
      </c>
      <c r="E393" s="84">
        <v>0.18</v>
      </c>
      <c r="F393" s="114" t="s">
        <v>1880</v>
      </c>
      <c r="G393" s="113" t="s">
        <v>1899</v>
      </c>
      <c r="H393" s="113" t="s">
        <v>1881</v>
      </c>
      <c r="I393" s="144" t="s">
        <v>2470</v>
      </c>
      <c r="J393" s="148" t="str">
        <f t="shared" si="104"/>
        <v>https://doi.org/10.1109/ISSCC42614.2022.9731597</v>
      </c>
      <c r="K393" s="32" t="s">
        <v>1051</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3">
      <c r="A394" s="94">
        <v>2022</v>
      </c>
      <c r="B394" s="58">
        <v>32.5</v>
      </c>
      <c r="C394" s="8" t="s">
        <v>22</v>
      </c>
      <c r="D394" s="115" t="s">
        <v>30</v>
      </c>
      <c r="E394" s="84">
        <v>0.04</v>
      </c>
      <c r="F394" s="114" t="s">
        <v>1883</v>
      </c>
      <c r="G394" s="113" t="s">
        <v>1900</v>
      </c>
      <c r="H394" s="113" t="s">
        <v>1884</v>
      </c>
      <c r="I394" s="144" t="s">
        <v>2242</v>
      </c>
      <c r="J394" s="148" t="str">
        <f t="shared" si="104"/>
        <v>https://doi.org/10.1109/ISSCC42614.2022.9731571</v>
      </c>
      <c r="K394" s="32" t="s">
        <v>1882</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3">
      <c r="A395" s="152">
        <v>2023</v>
      </c>
      <c r="B395" s="8">
        <v>10.1</v>
      </c>
      <c r="C395" s="8" t="s">
        <v>23</v>
      </c>
      <c r="D395" s="115" t="s">
        <v>261</v>
      </c>
      <c r="E395" s="151">
        <v>7.0000000000000001E-3</v>
      </c>
      <c r="F395" s="131" t="s">
        <v>2730</v>
      </c>
      <c r="G395" s="113" t="s">
        <v>2761</v>
      </c>
      <c r="H395" s="119" t="s">
        <v>2731</v>
      </c>
      <c r="I395" s="144" t="s">
        <v>2755</v>
      </c>
      <c r="J395" s="148" t="str">
        <f t="shared" si="104"/>
        <v>https://doi.org/10.1109/ISSCC42615.2023.10067258</v>
      </c>
      <c r="K395" s="32" t="s">
        <v>2998</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3">
      <c r="A396" s="94">
        <v>2023</v>
      </c>
      <c r="B396" s="8">
        <v>10.199999999999999</v>
      </c>
      <c r="C396" s="8" t="s">
        <v>23</v>
      </c>
      <c r="D396" s="115" t="s">
        <v>2779</v>
      </c>
      <c r="E396" s="151">
        <v>2.8000000000000001E-2</v>
      </c>
      <c r="F396" s="131" t="s">
        <v>2741</v>
      </c>
      <c r="G396" s="113" t="s">
        <v>2764</v>
      </c>
      <c r="H396" s="119" t="s">
        <v>2742</v>
      </c>
      <c r="I396" s="144" t="s">
        <v>2765</v>
      </c>
      <c r="J396" s="148" t="str">
        <f t="shared" si="104"/>
        <v>https://doi.org/10.1109/ISSCC42615.2023.10067822</v>
      </c>
      <c r="K396" s="32" t="s">
        <v>1051</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3">
      <c r="A397" s="94">
        <v>2023</v>
      </c>
      <c r="B397" s="8">
        <v>10.3</v>
      </c>
      <c r="C397" s="8" t="s">
        <v>23</v>
      </c>
      <c r="D397" s="115" t="s">
        <v>2779</v>
      </c>
      <c r="E397" s="151">
        <v>2.8000000000000001E-2</v>
      </c>
      <c r="F397" s="131" t="s">
        <v>2732</v>
      </c>
      <c r="G397" s="113" t="s">
        <v>2762</v>
      </c>
      <c r="H397" s="119" t="s">
        <v>2751</v>
      </c>
      <c r="I397" s="144" t="s">
        <v>2752</v>
      </c>
      <c r="J397" s="148" t="str">
        <f t="shared" si="104"/>
        <v>https://doi.org/10.1109/ISSCC42615.2023.10067687</v>
      </c>
      <c r="K397" s="32" t="s">
        <v>1051</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3">
      <c r="A398" s="94">
        <v>2023</v>
      </c>
      <c r="B398" s="8">
        <v>10.4</v>
      </c>
      <c r="C398" s="8" t="s">
        <v>23</v>
      </c>
      <c r="D398" s="115" t="s">
        <v>746</v>
      </c>
      <c r="E398" s="48">
        <v>0.18</v>
      </c>
      <c r="F398" s="131" t="s">
        <v>2728</v>
      </c>
      <c r="G398" s="113" t="s">
        <v>2760</v>
      </c>
      <c r="H398" s="119" t="s">
        <v>2729</v>
      </c>
      <c r="I398" s="144" t="s">
        <v>2754</v>
      </c>
      <c r="J398" s="148" t="str">
        <f t="shared" si="104"/>
        <v>https://doi.org/10.1109/ISSCC42615.2023.10067703</v>
      </c>
      <c r="K398" s="32" t="s">
        <v>2999</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3">
      <c r="A399" s="94">
        <v>2023</v>
      </c>
      <c r="B399" s="8">
        <v>10.5</v>
      </c>
      <c r="C399" s="8" t="s">
        <v>22</v>
      </c>
      <c r="D399" s="115" t="s">
        <v>746</v>
      </c>
      <c r="E399" s="151">
        <v>2.8000000000000001E-2</v>
      </c>
      <c r="F399" s="131" t="s">
        <v>2726</v>
      </c>
      <c r="G399" s="113" t="s">
        <v>2758</v>
      </c>
      <c r="H399" s="119" t="s">
        <v>2753</v>
      </c>
      <c r="I399" s="144" t="s">
        <v>2750</v>
      </c>
      <c r="J399" s="148" t="str">
        <f t="shared" si="104"/>
        <v>https://doi.org/10.1109/ISSCC42615.2023.10067438</v>
      </c>
      <c r="K399" s="32" t="s">
        <v>1051</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3">
      <c r="A400" s="94">
        <v>2023</v>
      </c>
      <c r="B400" s="8">
        <v>10.6</v>
      </c>
      <c r="C400" s="8" t="s">
        <v>23</v>
      </c>
      <c r="D400" s="115" t="s">
        <v>2735</v>
      </c>
      <c r="E400" s="151">
        <v>2.8000000000000001E-2</v>
      </c>
      <c r="F400" s="131" t="s">
        <v>2736</v>
      </c>
      <c r="G400" s="113" t="s">
        <v>2766</v>
      </c>
      <c r="H400" s="119" t="s">
        <v>2737</v>
      </c>
      <c r="I400" s="144" t="s">
        <v>2767</v>
      </c>
      <c r="J400" s="148" t="str">
        <f t="shared" si="104"/>
        <v>https://doi.org/10.1109/ISSCC42615.2023.10067696</v>
      </c>
      <c r="K400" s="32" t="s">
        <v>1051</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3">
      <c r="A401" s="94">
        <v>2023</v>
      </c>
      <c r="B401" s="8">
        <v>10.7</v>
      </c>
      <c r="C401" s="8" t="s">
        <v>22</v>
      </c>
      <c r="D401" s="115" t="s">
        <v>31</v>
      </c>
      <c r="E401" s="151">
        <v>2.8000000000000001E-2</v>
      </c>
      <c r="F401" s="131" t="s">
        <v>2727</v>
      </c>
      <c r="G401" s="113" t="s">
        <v>2759</v>
      </c>
      <c r="H401" s="119" t="s">
        <v>2763</v>
      </c>
      <c r="I401" s="144" t="s">
        <v>2752</v>
      </c>
      <c r="J401" s="148" t="str">
        <f t="shared" si="104"/>
        <v>https://doi.org/10.1109/ISSCC42615.2023.10067687</v>
      </c>
      <c r="K401" s="32" t="s">
        <v>1051</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3">
      <c r="A402" s="94">
        <v>2023</v>
      </c>
      <c r="B402" s="8">
        <v>17.100000000000001</v>
      </c>
      <c r="C402" s="8" t="s">
        <v>23</v>
      </c>
      <c r="D402" s="115" t="s">
        <v>593</v>
      </c>
      <c r="E402" s="151">
        <v>2.8000000000000001E-2</v>
      </c>
      <c r="F402" s="131" t="s">
        <v>2740</v>
      </c>
      <c r="G402" s="113" t="s">
        <v>2768</v>
      </c>
      <c r="H402" s="119" t="s">
        <v>2778</v>
      </c>
      <c r="I402" s="144" t="s">
        <v>2769</v>
      </c>
      <c r="J402" s="148" t="str">
        <f t="shared" si="104"/>
        <v>https://doi.org/10.1109/ISSCC42615.2023.10067627</v>
      </c>
      <c r="K402" s="32" t="s">
        <v>1051</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3">
      <c r="A403" s="94">
        <v>2023</v>
      </c>
      <c r="B403" s="8">
        <v>17.2</v>
      </c>
      <c r="C403" s="8" t="s">
        <v>23</v>
      </c>
      <c r="D403" s="115" t="s">
        <v>1862</v>
      </c>
      <c r="E403" s="151">
        <v>5.0000000000000001E-3</v>
      </c>
      <c r="F403" s="131" t="s">
        <v>2743</v>
      </c>
      <c r="G403" s="113" t="s">
        <v>2770</v>
      </c>
      <c r="H403" s="119" t="s">
        <v>2744</v>
      </c>
      <c r="I403" s="144" t="s">
        <v>2771</v>
      </c>
      <c r="J403" s="148" t="str">
        <f t="shared" si="104"/>
        <v>https://doi.org/10.1109/ISSCC42615.2023.10067745</v>
      </c>
      <c r="K403" s="32" t="s">
        <v>3000</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3">
      <c r="A404" s="94">
        <v>2023</v>
      </c>
      <c r="B404" s="8">
        <v>17.399999999999999</v>
      </c>
      <c r="C404" s="8" t="s">
        <v>23</v>
      </c>
      <c r="D404" s="115" t="s">
        <v>593</v>
      </c>
      <c r="E404" s="151">
        <v>7.0000000000000001E-3</v>
      </c>
      <c r="F404" s="131" t="s">
        <v>2724</v>
      </c>
      <c r="G404" s="113" t="s">
        <v>2757</v>
      </c>
      <c r="H404" s="113" t="s">
        <v>2725</v>
      </c>
      <c r="I404" s="144" t="s">
        <v>2749</v>
      </c>
      <c r="J404" s="148" t="str">
        <f t="shared" si="104"/>
        <v>https://doi.org/10.1109/ISSCC42615.2023.10067793</v>
      </c>
      <c r="K404" s="32" t="s">
        <v>1051</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3">
      <c r="A405" s="94">
        <v>2023</v>
      </c>
      <c r="B405" s="8">
        <v>17.5</v>
      </c>
      <c r="C405" s="8" t="s">
        <v>23</v>
      </c>
      <c r="D405" s="115" t="s">
        <v>1149</v>
      </c>
      <c r="E405" s="151">
        <v>2.8000000000000001E-2</v>
      </c>
      <c r="F405" s="131" t="s">
        <v>2723</v>
      </c>
      <c r="G405" s="113" t="s">
        <v>2756</v>
      </c>
      <c r="H405" s="113" t="s">
        <v>2747</v>
      </c>
      <c r="I405" s="144" t="s">
        <v>2748</v>
      </c>
      <c r="J405" s="148" t="str">
        <f t="shared" si="104"/>
        <v>https://doi.org/10.1109/ISSCC42615.2023.10067475</v>
      </c>
      <c r="K405" s="32" t="s">
        <v>2998</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3">
      <c r="A406" s="94">
        <v>2023</v>
      </c>
      <c r="B406" s="8">
        <v>17.600000000000001</v>
      </c>
      <c r="C406" s="8" t="s">
        <v>23</v>
      </c>
      <c r="D406" s="115" t="s">
        <v>593</v>
      </c>
      <c r="E406" s="151">
        <v>2.8000000000000001E-2</v>
      </c>
      <c r="F406" s="131" t="s">
        <v>2738</v>
      </c>
      <c r="G406" s="113" t="s">
        <v>2773</v>
      </c>
      <c r="H406" s="119" t="s">
        <v>2739</v>
      </c>
      <c r="I406" s="144" t="s">
        <v>2774</v>
      </c>
      <c r="J406" s="148" t="str">
        <f t="shared" si="104"/>
        <v>https://doi.org/10.1109/ISSCC42615.2023.10067573</v>
      </c>
      <c r="K406" s="32" t="s">
        <v>1051</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3">
      <c r="A407" s="94">
        <v>2023</v>
      </c>
      <c r="B407" s="8">
        <v>17.7</v>
      </c>
      <c r="C407" s="8" t="s">
        <v>23</v>
      </c>
      <c r="D407" s="115" t="s">
        <v>19</v>
      </c>
      <c r="E407" s="151">
        <v>2.8000000000000001E-2</v>
      </c>
      <c r="F407" s="131" t="s">
        <v>2733</v>
      </c>
      <c r="G407" s="113" t="s">
        <v>2776</v>
      </c>
      <c r="H407" s="119" t="s">
        <v>2734</v>
      </c>
      <c r="I407" s="144" t="s">
        <v>2775</v>
      </c>
      <c r="J407" s="148" t="str">
        <f t="shared" si="104"/>
        <v>https://doi.org/10.1109/ISSCC42615.2023.10067498</v>
      </c>
      <c r="K407" s="32" t="s">
        <v>1051</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3">
      <c r="A408" s="94">
        <v>2023</v>
      </c>
      <c r="B408" s="8">
        <v>17.8</v>
      </c>
      <c r="C408" s="8" t="s">
        <v>23</v>
      </c>
      <c r="D408" s="115" t="s">
        <v>1862</v>
      </c>
      <c r="E408" s="151">
        <v>2.8000000000000001E-2</v>
      </c>
      <c r="F408" s="131" t="s">
        <v>2745</v>
      </c>
      <c r="G408" s="113" t="s">
        <v>2997</v>
      </c>
      <c r="H408" s="119" t="s">
        <v>2746</v>
      </c>
      <c r="I408" s="144" t="s">
        <v>2777</v>
      </c>
      <c r="J408" s="148" t="str">
        <f t="shared" si="104"/>
        <v>https://doi.org/10.1109/ISSCC42615.2023.10067397</v>
      </c>
      <c r="K408" s="32" t="s">
        <v>1051</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3">
      <c r="A409" s="94">
        <v>2023</v>
      </c>
      <c r="B409" s="58">
        <v>18.2</v>
      </c>
      <c r="C409" s="3" t="s">
        <v>23</v>
      </c>
      <c r="D409" s="115" t="s">
        <v>2987</v>
      </c>
      <c r="E409" s="105">
        <v>2.1999999999999999E-2</v>
      </c>
      <c r="F409" s="121" t="s">
        <v>2984</v>
      </c>
      <c r="G409" s="113" t="s">
        <v>2983</v>
      </c>
      <c r="H409" s="124" t="s">
        <v>2985</v>
      </c>
      <c r="I409" s="140" t="s">
        <v>2986</v>
      </c>
      <c r="J409" s="148" t="str">
        <f t="shared" si="104"/>
        <v>https://doi.org/10.1109/ISSCC42615.2023.10067439</v>
      </c>
      <c r="K409" s="32" t="s">
        <v>2982</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3">
      <c r="A410" s="94">
        <v>2023</v>
      </c>
      <c r="B410" s="58">
        <v>32.4</v>
      </c>
      <c r="C410" s="8" t="s">
        <v>22</v>
      </c>
      <c r="D410" s="115" t="s">
        <v>31</v>
      </c>
      <c r="E410" s="84">
        <v>0.18</v>
      </c>
      <c r="F410" s="114" t="s">
        <v>2988</v>
      </c>
      <c r="G410" s="113" t="s">
        <v>2989</v>
      </c>
      <c r="H410" s="113" t="s">
        <v>2990</v>
      </c>
      <c r="I410" s="140" t="s">
        <v>2991</v>
      </c>
      <c r="J410" s="148" t="str">
        <f t="shared" si="104"/>
        <v>https://doi.org/10.1109/ISSCC42615.2023.10067844</v>
      </c>
      <c r="K410" s="32" t="s">
        <v>2992</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3">
      <c r="A411" s="94">
        <v>2023</v>
      </c>
      <c r="B411" s="58">
        <v>32.700000000000003</v>
      </c>
      <c r="C411" s="8" t="s">
        <v>22</v>
      </c>
      <c r="D411" s="115" t="s">
        <v>31</v>
      </c>
      <c r="E411" s="105">
        <v>2.1999999999999999E-2</v>
      </c>
      <c r="F411" s="114" t="s">
        <v>2994</v>
      </c>
      <c r="G411" s="113" t="s">
        <v>2993</v>
      </c>
      <c r="H411" s="113" t="s">
        <v>2996</v>
      </c>
      <c r="I411" s="144" t="s">
        <v>2995</v>
      </c>
      <c r="J411" s="148" t="str">
        <f t="shared" si="104"/>
        <v>https://doi.org/10.1109/ISSCC42615.2023.10067626</v>
      </c>
      <c r="K411" s="32" t="s">
        <v>1051</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3">
      <c r="A412" s="152">
        <v>2024</v>
      </c>
      <c r="B412" s="58">
        <v>3.9</v>
      </c>
      <c r="C412" s="8" t="s">
        <v>23</v>
      </c>
      <c r="D412" s="115" t="s">
        <v>31</v>
      </c>
      <c r="E412" s="105">
        <v>3.0000000000000001E-3</v>
      </c>
      <c r="F412" s="114" t="s">
        <v>3064</v>
      </c>
      <c r="G412" s="113" t="s">
        <v>3063</v>
      </c>
      <c r="H412" s="113" t="s">
        <v>3065</v>
      </c>
      <c r="I412" s="140" t="s">
        <v>3066</v>
      </c>
      <c r="J412" s="148" t="str">
        <f t="shared" si="104"/>
        <v>https://doi.org/10.1109/ISSCC49657.2024.10454351</v>
      </c>
      <c r="K412" s="32" t="s">
        <v>1051</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3">
      <c r="A413" s="94">
        <v>2024</v>
      </c>
      <c r="B413" s="58">
        <v>9.1</v>
      </c>
      <c r="C413" s="8" t="s">
        <v>23</v>
      </c>
      <c r="D413" s="115" t="s">
        <v>593</v>
      </c>
      <c r="E413" s="105">
        <v>2.1999999999999999E-2</v>
      </c>
      <c r="F413" s="114" t="s">
        <v>3067</v>
      </c>
      <c r="G413" s="113" t="s">
        <v>3068</v>
      </c>
      <c r="H413" s="113" t="s">
        <v>3118</v>
      </c>
      <c r="I413" s="144" t="s">
        <v>3119</v>
      </c>
      <c r="J413" s="148" t="str">
        <f t="shared" si="104"/>
        <v>https://doi.org/10.1109/ISSCC49657.2024.10454412</v>
      </c>
      <c r="K413" s="32" t="s">
        <v>1051</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3">
      <c r="A414" s="94">
        <v>2024</v>
      </c>
      <c r="B414" s="58">
        <v>9.1999999999999993</v>
      </c>
      <c r="C414" s="8" t="s">
        <v>23</v>
      </c>
      <c r="D414" s="115" t="s">
        <v>746</v>
      </c>
      <c r="E414" s="105">
        <v>8.0000000000000002E-3</v>
      </c>
      <c r="F414" s="114" t="s">
        <v>3069</v>
      </c>
      <c r="G414" s="113" t="s">
        <v>3070</v>
      </c>
      <c r="H414" s="113" t="s">
        <v>3120</v>
      </c>
      <c r="I414" s="144" t="s">
        <v>3121</v>
      </c>
      <c r="J414" s="148" t="str">
        <f t="shared" si="104"/>
        <v>https://doi.org/10.1109/ISSCC49657.2024.10454422</v>
      </c>
      <c r="K414" s="32" t="s">
        <v>1051</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3">
      <c r="A415" s="94">
        <v>2024</v>
      </c>
      <c r="B415" s="58">
        <v>9.3000000000000007</v>
      </c>
      <c r="C415" s="8" t="s">
        <v>22</v>
      </c>
      <c r="D415" s="115" t="s">
        <v>1149</v>
      </c>
      <c r="E415" s="105">
        <v>2.8000000000000001E-2</v>
      </c>
      <c r="F415" s="114" t="s">
        <v>3071</v>
      </c>
      <c r="G415" s="113" t="s">
        <v>3072</v>
      </c>
      <c r="H415" s="113" t="s">
        <v>3122</v>
      </c>
      <c r="I415" s="144" t="s">
        <v>3123</v>
      </c>
      <c r="J415" s="148" t="str">
        <f t="shared" si="104"/>
        <v>https://doi.org/10.1109/ISSCC49657.2024.10454431</v>
      </c>
      <c r="K415" s="32" t="s">
        <v>1051</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3">
      <c r="A416" s="94">
        <v>2024</v>
      </c>
      <c r="B416" s="58">
        <v>9.4</v>
      </c>
      <c r="C416" s="8" t="s">
        <v>23</v>
      </c>
      <c r="D416" s="115" t="s">
        <v>746</v>
      </c>
      <c r="E416" s="105">
        <v>2.1999999999999999E-2</v>
      </c>
      <c r="F416" s="114" t="s">
        <v>3073</v>
      </c>
      <c r="G416" s="113" t="s">
        <v>3074</v>
      </c>
      <c r="H416" s="113" t="s">
        <v>3124</v>
      </c>
      <c r="I416" s="144" t="s">
        <v>3125</v>
      </c>
      <c r="J416" s="148" t="str">
        <f t="shared" si="104"/>
        <v>https://doi.org/10.1109/ISSCC49657.2024.10454297</v>
      </c>
      <c r="K416" s="32" t="s">
        <v>1051</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3">
      <c r="A417" s="94">
        <v>2024</v>
      </c>
      <c r="B417" s="58">
        <v>9.5</v>
      </c>
      <c r="C417" s="8" t="s">
        <v>22</v>
      </c>
      <c r="D417" s="115" t="s">
        <v>30</v>
      </c>
      <c r="E417" s="105">
        <v>0.13</v>
      </c>
      <c r="F417" s="114" t="s">
        <v>3075</v>
      </c>
      <c r="G417" s="113" t="s">
        <v>3076</v>
      </c>
      <c r="H417" s="113" t="s">
        <v>3126</v>
      </c>
      <c r="I417" s="144" t="s">
        <v>3127</v>
      </c>
      <c r="J417" s="148" t="str">
        <f t="shared" si="104"/>
        <v>https://doi.org/10.1109/ISSCC49657.2024.10454526</v>
      </c>
      <c r="K417" s="32" t="s">
        <v>1051</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3">
      <c r="A418" s="94">
        <v>2024</v>
      </c>
      <c r="B418" s="58">
        <v>9.6</v>
      </c>
      <c r="C418" s="8" t="s">
        <v>22</v>
      </c>
      <c r="D418" s="115" t="s">
        <v>30</v>
      </c>
      <c r="E418" s="105">
        <v>1.4E-2</v>
      </c>
      <c r="F418" s="114" t="s">
        <v>3077</v>
      </c>
      <c r="G418" s="113" t="s">
        <v>3078</v>
      </c>
      <c r="H418" s="113" t="s">
        <v>3128</v>
      </c>
      <c r="I418" s="144" t="s">
        <v>3129</v>
      </c>
      <c r="J418" s="148" t="str">
        <f t="shared" si="104"/>
        <v>https://doi.org/10.1109/ISSCC49657.2024.10454568</v>
      </c>
      <c r="K418" s="32" t="s">
        <v>1051</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3">
      <c r="A419" s="94">
        <v>2024</v>
      </c>
      <c r="B419" s="58">
        <v>9.6999999999999993</v>
      </c>
      <c r="C419" s="8" t="s">
        <v>22</v>
      </c>
      <c r="D419" s="115" t="s">
        <v>31</v>
      </c>
      <c r="E419" s="105">
        <v>2.8000000000000001E-2</v>
      </c>
      <c r="F419" s="114" t="s">
        <v>3079</v>
      </c>
      <c r="G419" s="113" t="s">
        <v>3080</v>
      </c>
      <c r="H419" s="113" t="s">
        <v>3130</v>
      </c>
      <c r="I419" s="144" t="s">
        <v>3131</v>
      </c>
      <c r="J419" s="148" t="str">
        <f t="shared" si="104"/>
        <v>https://doi.org/10.1109/ISSCC49657.2024.10454362</v>
      </c>
      <c r="K419" s="32" t="s">
        <v>1051</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3">
      <c r="A420" s="94">
        <v>2024</v>
      </c>
      <c r="B420" s="58">
        <v>9.8000000000000007</v>
      </c>
      <c r="C420" s="8" t="s">
        <v>23</v>
      </c>
      <c r="D420" s="115" t="s">
        <v>746</v>
      </c>
      <c r="E420" s="105">
        <v>0.04</v>
      </c>
      <c r="F420" s="114" t="s">
        <v>3081</v>
      </c>
      <c r="G420" s="113" t="s">
        <v>3082</v>
      </c>
      <c r="H420" s="113" t="s">
        <v>3132</v>
      </c>
      <c r="I420" s="144" t="s">
        <v>3133</v>
      </c>
      <c r="J420" s="148" t="str">
        <f t="shared" si="104"/>
        <v>https://doi.org/10.1109/ISSCC49657.2024.10454329</v>
      </c>
      <c r="K420" s="32" t="s">
        <v>3112</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3">
      <c r="A421" s="94">
        <v>2024</v>
      </c>
      <c r="B421" s="58">
        <v>9.9</v>
      </c>
      <c r="C421" s="8" t="s">
        <v>23</v>
      </c>
      <c r="D421" s="115" t="s">
        <v>31</v>
      </c>
      <c r="E421" s="105">
        <v>6.5000000000000002E-2</v>
      </c>
      <c r="F421" s="114" t="s">
        <v>3083</v>
      </c>
      <c r="G421" s="113" t="s">
        <v>3102</v>
      </c>
      <c r="H421" s="113" t="s">
        <v>3134</v>
      </c>
      <c r="I421" s="140" t="s">
        <v>3135</v>
      </c>
      <c r="J421" s="148" t="str">
        <f t="shared" si="104"/>
        <v>https://doi.org/10.1109/ISSCC49657.2024.10454566</v>
      </c>
      <c r="K421" s="32" t="s">
        <v>1051</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3">
      <c r="A422" s="94">
        <v>2024</v>
      </c>
      <c r="B422" s="58">
        <v>18.100000000000001</v>
      </c>
      <c r="C422" s="8" t="s">
        <v>23</v>
      </c>
      <c r="D422" s="115" t="s">
        <v>593</v>
      </c>
      <c r="E422" s="105">
        <v>1.6E-2</v>
      </c>
      <c r="F422" s="114" t="s">
        <v>3084</v>
      </c>
      <c r="G422" s="113" t="s">
        <v>3085</v>
      </c>
      <c r="H422" s="113" t="s">
        <v>3088</v>
      </c>
      <c r="I422" s="140" t="s">
        <v>3087</v>
      </c>
      <c r="J422" s="148" t="str">
        <f t="shared" si="104"/>
        <v>https://doi.org/10.1109/ISSCC49657.2024.10454499</v>
      </c>
      <c r="K422" s="32" t="s">
        <v>3086</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3">
      <c r="A423" s="94">
        <v>2024</v>
      </c>
      <c r="B423" s="58">
        <v>18.399999999999999</v>
      </c>
      <c r="C423" s="8" t="s">
        <v>23</v>
      </c>
      <c r="D423" s="115" t="s">
        <v>593</v>
      </c>
      <c r="E423" s="105">
        <v>5.0000000000000001E-3</v>
      </c>
      <c r="F423" s="17" t="s">
        <v>3089</v>
      </c>
      <c r="G423" s="113" t="s">
        <v>3090</v>
      </c>
      <c r="H423" s="113" t="s">
        <v>3104</v>
      </c>
      <c r="I423" s="140" t="s">
        <v>3103</v>
      </c>
      <c r="J423" s="148" t="str">
        <f t="shared" si="104"/>
        <v>https://doi.org/10.1109/ISSCC49657.2024.10454385</v>
      </c>
      <c r="K423" s="32" t="s">
        <v>3105</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3">
      <c r="A424" s="94">
        <v>2024</v>
      </c>
      <c r="B424" s="58">
        <v>22.1</v>
      </c>
      <c r="C424" s="8" t="s">
        <v>23</v>
      </c>
      <c r="D424" s="115" t="s">
        <v>261</v>
      </c>
      <c r="E424" s="105">
        <v>2.8000000000000001E-2</v>
      </c>
      <c r="F424" s="114" t="s">
        <v>3091</v>
      </c>
      <c r="G424" s="113" t="s">
        <v>3092</v>
      </c>
      <c r="H424" s="113" t="s">
        <v>3106</v>
      </c>
      <c r="I424" s="144" t="s">
        <v>3107</v>
      </c>
      <c r="J424" s="148" t="str">
        <f t="shared" si="104"/>
        <v>https://doi.org/10.1109/ISSCC49657.2024.10454350</v>
      </c>
      <c r="K424" s="32" t="s">
        <v>1051</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3">
      <c r="A425" s="94">
        <v>2024</v>
      </c>
      <c r="B425" s="58">
        <v>22.2</v>
      </c>
      <c r="C425" s="8" t="s">
        <v>23</v>
      </c>
      <c r="D425" s="115" t="s">
        <v>3054</v>
      </c>
      <c r="E425" s="105">
        <v>1.6E-2</v>
      </c>
      <c r="F425" s="114" t="s">
        <v>3093</v>
      </c>
      <c r="G425" s="113" t="s">
        <v>3094</v>
      </c>
      <c r="H425" s="113" t="s">
        <v>3108</v>
      </c>
      <c r="I425" s="140" t="s">
        <v>3109</v>
      </c>
      <c r="J425" s="148" t="str">
        <f t="shared" si="104"/>
        <v>https://doi.org/10.1109/ISSCC49657.2024.10454477</v>
      </c>
      <c r="K425" s="32" t="s">
        <v>1051</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Z425/1</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3">
      <c r="A426" s="94">
        <v>2024</v>
      </c>
      <c r="B426" s="58">
        <v>22.3</v>
      </c>
      <c r="C426" s="8" t="s">
        <v>23</v>
      </c>
      <c r="D426" s="115" t="s">
        <v>2987</v>
      </c>
      <c r="E426" s="105">
        <v>2.1999999999999999E-2</v>
      </c>
      <c r="F426" s="114" t="s">
        <v>3095</v>
      </c>
      <c r="G426" s="113" t="s">
        <v>3096</v>
      </c>
      <c r="H426" s="113" t="s">
        <v>3110</v>
      </c>
      <c r="I426" s="144" t="s">
        <v>3111</v>
      </c>
      <c r="J426" s="148" t="str">
        <f t="shared" si="104"/>
        <v>https://doi.org/10.1109/ISSCC49657.2024.10454355</v>
      </c>
      <c r="K426" s="32" t="s">
        <v>3112</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Z426/1</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3">
      <c r="A427" s="94">
        <v>2024</v>
      </c>
      <c r="B427" s="58">
        <v>22.4</v>
      </c>
      <c r="C427" s="8" t="s">
        <v>23</v>
      </c>
      <c r="D427" s="115" t="s">
        <v>593</v>
      </c>
      <c r="E427" s="105">
        <v>2.8000000000000001E-2</v>
      </c>
      <c r="F427" s="114" t="s">
        <v>3097</v>
      </c>
      <c r="G427" s="113" t="s">
        <v>3098</v>
      </c>
      <c r="H427" s="113" t="s">
        <v>3113</v>
      </c>
      <c r="I427" s="144" t="s">
        <v>3114</v>
      </c>
      <c r="J427" s="148" t="str">
        <f t="shared" si="104"/>
        <v>https://doi.org/10.1109/ISSCC49657.2024.10454299</v>
      </c>
      <c r="K427" s="32" t="s">
        <v>3112</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 t="shared" ref="AB427:AB428" si="126">Z427/1</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3">
      <c r="A428" s="94">
        <v>2024</v>
      </c>
      <c r="B428" s="58">
        <v>22.5</v>
      </c>
      <c r="C428" s="8" t="s">
        <v>23</v>
      </c>
      <c r="D428" s="115" t="s">
        <v>3101</v>
      </c>
      <c r="E428" s="105">
        <v>1.6E-2</v>
      </c>
      <c r="F428" s="114" t="s">
        <v>3099</v>
      </c>
      <c r="G428" s="113" t="s">
        <v>3100</v>
      </c>
      <c r="H428" s="113" t="s">
        <v>3115</v>
      </c>
      <c r="I428" s="144" t="s">
        <v>3116</v>
      </c>
      <c r="J428" s="148" t="str">
        <f t="shared" si="104"/>
        <v>https://doi.org/10.1109/ISSCC49657.2024.10454361</v>
      </c>
      <c r="K428" s="32" t="s">
        <v>3117</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 t="shared" si="126"/>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3">
      <c r="A429" s="94"/>
    </row>
    <row r="430" spans="1:36" x14ac:dyDescent="0.3">
      <c r="A430" s="94"/>
    </row>
    <row r="431" spans="1:36" x14ac:dyDescent="0.3">
      <c r="A431" s="94"/>
    </row>
    <row r="432" spans="1:36" x14ac:dyDescent="0.3">
      <c r="A432" s="94"/>
    </row>
    <row r="433" spans="1:1" x14ac:dyDescent="0.3">
      <c r="A433" s="94"/>
    </row>
  </sheetData>
  <phoneticPr fontId="0" type="noConversion"/>
  <conditionalFormatting sqref="X412:X65536">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0">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80"/>
  <sheetViews>
    <sheetView zoomScale="99" zoomScaleNormal="99" workbookViewId="0">
      <pane ySplit="1" topLeftCell="A250" activePane="bottomLeft" state="frozen"/>
      <selection pane="bottomLeft" activeCell="B289" sqref="B289"/>
    </sheetView>
  </sheetViews>
  <sheetFormatPr defaultColWidth="9.08984375" defaultRowHeight="13" x14ac:dyDescent="0.3"/>
  <cols>
    <col min="1" max="1" width="6.36328125" style="28" customWidth="1"/>
    <col min="2" max="2" width="7" style="28" bestFit="1" customWidth="1"/>
    <col min="3" max="3" width="6.08984375" style="30" customWidth="1"/>
    <col min="4" max="4" width="17.36328125" style="30" customWidth="1"/>
    <col min="5" max="5" width="14.81640625" style="30" customWidth="1"/>
    <col min="6" max="6" width="7.81640625" style="28" customWidth="1"/>
    <col min="7" max="7" width="17.54296875" style="28" customWidth="1"/>
    <col min="8" max="10" width="12.81640625" style="28" customWidth="1"/>
    <col min="11" max="11" width="13.6328125" style="28" customWidth="1"/>
    <col min="12" max="12" width="10.54296875" style="28" customWidth="1"/>
    <col min="13" max="13" width="9.81640625" style="28" customWidth="1"/>
    <col min="14" max="14" width="9.453125" style="28" customWidth="1"/>
    <col min="15" max="15" width="13.36328125" style="28" bestFit="1" customWidth="1"/>
    <col min="16" max="16" width="15.36328125" style="30" bestFit="1" customWidth="1"/>
    <col min="17" max="17" width="15.54296875" style="30" bestFit="1" customWidth="1"/>
    <col min="18" max="18" width="12.54296875" style="30" bestFit="1" customWidth="1"/>
    <col min="19" max="19" width="16.36328125" style="30" bestFit="1" customWidth="1"/>
    <col min="20" max="20" width="11.08984375" style="30" bestFit="1" customWidth="1"/>
    <col min="21" max="21" width="9.6328125" style="30" bestFit="1" customWidth="1"/>
    <col min="22" max="22" width="12.08984375" style="30" bestFit="1" customWidth="1"/>
    <col min="23" max="23" width="12.54296875" style="30" bestFit="1" customWidth="1"/>
    <col min="24" max="24" width="14.6328125" style="28" bestFit="1" customWidth="1"/>
    <col min="25" max="25" width="12" style="30" bestFit="1" customWidth="1"/>
    <col min="26" max="26" width="8.54296875" style="28" bestFit="1" customWidth="1"/>
    <col min="27" max="27" width="8.6328125" style="31" customWidth="1"/>
    <col min="28" max="28" width="9.6328125" style="63" bestFit="1" customWidth="1"/>
    <col min="29" max="29" width="10.81640625" style="63" bestFit="1" customWidth="1"/>
    <col min="30" max="30" width="14.36328125" style="111" bestFit="1" customWidth="1"/>
    <col min="31" max="31" width="21.08984375" style="28" bestFit="1" customWidth="1"/>
    <col min="32" max="32" width="21.7265625" style="31" bestFit="1" customWidth="1"/>
    <col min="33" max="33" width="12.1796875" style="28" bestFit="1" customWidth="1"/>
    <col min="34" max="34" width="12.81640625" style="30" bestFit="1" customWidth="1"/>
    <col min="35" max="35" width="14.08984375" style="28" bestFit="1" customWidth="1"/>
    <col min="36" max="36" width="19.08984375" style="28" bestFit="1" customWidth="1"/>
    <col min="37" max="16384" width="9.08984375" style="28"/>
  </cols>
  <sheetData>
    <row r="1" spans="1:36" s="27" customFormat="1" x14ac:dyDescent="0.3">
      <c r="A1" s="51" t="s">
        <v>34</v>
      </c>
      <c r="B1" s="51" t="s">
        <v>20</v>
      </c>
      <c r="C1" s="51" t="s">
        <v>21</v>
      </c>
      <c r="D1" s="51" t="s">
        <v>24</v>
      </c>
      <c r="E1" s="51" t="s">
        <v>203</v>
      </c>
      <c r="F1" s="51" t="s">
        <v>104</v>
      </c>
      <c r="G1" s="51" t="s">
        <v>105</v>
      </c>
      <c r="H1" s="51" t="s">
        <v>772</v>
      </c>
      <c r="I1" s="51" t="s">
        <v>2241</v>
      </c>
      <c r="J1" s="51" t="s">
        <v>2243</v>
      </c>
      <c r="K1" s="52" t="s">
        <v>106</v>
      </c>
      <c r="L1" s="52" t="s">
        <v>2709</v>
      </c>
      <c r="M1" s="52" t="s">
        <v>2710</v>
      </c>
      <c r="N1" s="52" t="s">
        <v>2711</v>
      </c>
      <c r="O1" s="2" t="s">
        <v>1088</v>
      </c>
      <c r="P1" s="51" t="s">
        <v>865</v>
      </c>
      <c r="Q1" s="6" t="s">
        <v>1044</v>
      </c>
      <c r="R1" s="55" t="s">
        <v>1045</v>
      </c>
      <c r="S1" s="55" t="s">
        <v>1043</v>
      </c>
      <c r="T1" s="55" t="s">
        <v>108</v>
      </c>
      <c r="U1" s="55" t="s">
        <v>109</v>
      </c>
      <c r="V1" s="51" t="s">
        <v>1073</v>
      </c>
      <c r="W1" s="55" t="s">
        <v>110</v>
      </c>
      <c r="X1" s="51" t="s">
        <v>1074</v>
      </c>
      <c r="Y1" s="55" t="s">
        <v>773</v>
      </c>
      <c r="Z1" s="55" t="s">
        <v>107</v>
      </c>
      <c r="AA1" s="31" t="s">
        <v>774</v>
      </c>
      <c r="AB1" s="111" t="s">
        <v>775</v>
      </c>
      <c r="AC1" s="31" t="s">
        <v>2096</v>
      </c>
      <c r="AD1" s="112" t="s">
        <v>111</v>
      </c>
      <c r="AE1" s="31" t="s">
        <v>1048</v>
      </c>
      <c r="AF1" s="31" t="s">
        <v>1046</v>
      </c>
      <c r="AG1" s="31" t="s">
        <v>1049</v>
      </c>
      <c r="AH1" s="31" t="s">
        <v>1047</v>
      </c>
      <c r="AI1" s="8" t="s">
        <v>1178</v>
      </c>
      <c r="AJ1" s="17" t="s">
        <v>1182</v>
      </c>
    </row>
    <row r="2" spans="1:36" s="3" customFormat="1" x14ac:dyDescent="0.3">
      <c r="A2" s="59">
        <v>1997</v>
      </c>
      <c r="B2" s="30">
        <v>3.2</v>
      </c>
      <c r="C2" s="30" t="s">
        <v>22</v>
      </c>
      <c r="D2" s="64" t="s">
        <v>30</v>
      </c>
      <c r="E2" s="39">
        <v>0.5</v>
      </c>
      <c r="F2" s="129" t="s">
        <v>2228</v>
      </c>
      <c r="G2" s="136" t="s">
        <v>0</v>
      </c>
      <c r="H2" s="28" t="s">
        <v>268</v>
      </c>
      <c r="I2" s="28" t="s">
        <v>2475</v>
      </c>
      <c r="J2" s="149" t="str">
        <f>IF(I2&lt;&gt;"?", HYPERLINK(CONCATENATE("https://doi.org/",I2)), "")</f>
        <v>https://doi.org/10.1109/VLSIC.1997.623781</v>
      </c>
      <c r="K2" s="28" t="s">
        <v>1051</v>
      </c>
      <c r="L2" s="38">
        <v>1.2</v>
      </c>
      <c r="M2" s="38"/>
      <c r="N2" s="38"/>
      <c r="O2" s="39" t="s">
        <v>1051</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2097</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3">
      <c r="A3" s="64">
        <v>1997</v>
      </c>
      <c r="B3" s="30">
        <v>3.4</v>
      </c>
      <c r="C3" s="30" t="s">
        <v>23</v>
      </c>
      <c r="D3" s="64" t="s">
        <v>763</v>
      </c>
      <c r="E3" s="39" t="s">
        <v>211</v>
      </c>
      <c r="F3" s="129" t="s">
        <v>269</v>
      </c>
      <c r="G3" s="136" t="s">
        <v>764</v>
      </c>
      <c r="H3" s="28" t="s">
        <v>2236</v>
      </c>
      <c r="I3" s="28" t="s">
        <v>2476</v>
      </c>
      <c r="J3" s="149" t="str">
        <f t="shared" ref="J3:J66" si="7">IF(I3&lt;&gt;"?", HYPERLINK(CONCATENATE("https://doi.org/",I3)), "")</f>
        <v>https://doi.org/10.1109/VLSIC.1997.623783</v>
      </c>
      <c r="K3" s="28" t="s">
        <v>270</v>
      </c>
      <c r="L3" s="38"/>
      <c r="M3" s="38"/>
      <c r="N3" s="38"/>
      <c r="O3" s="39" t="s">
        <v>1051</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2097</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3">
      <c r="A4" s="59">
        <v>1998</v>
      </c>
      <c r="B4" s="30">
        <v>14.2</v>
      </c>
      <c r="C4" s="61" t="s">
        <v>23</v>
      </c>
      <c r="D4" s="61" t="s">
        <v>26</v>
      </c>
      <c r="E4" s="61">
        <v>0.6</v>
      </c>
      <c r="F4" s="27" t="s">
        <v>765</v>
      </c>
      <c r="G4" s="136" t="s">
        <v>766</v>
      </c>
      <c r="H4" s="27" t="s">
        <v>2237</v>
      </c>
      <c r="I4" s="27" t="s">
        <v>2695</v>
      </c>
      <c r="J4" s="149" t="str">
        <f t="shared" si="7"/>
        <v>https://doi.org/10.1109/VLSIC.1998.688071</v>
      </c>
      <c r="K4" s="28" t="s">
        <v>1051</v>
      </c>
      <c r="L4" s="38">
        <v>1.5</v>
      </c>
      <c r="M4" s="38"/>
      <c r="N4" s="38"/>
      <c r="O4" s="39" t="s">
        <v>1051</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2097</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3">
      <c r="A5" s="64">
        <v>1998</v>
      </c>
      <c r="B5" s="30">
        <v>14.3</v>
      </c>
      <c r="C5" s="61" t="s">
        <v>23</v>
      </c>
      <c r="D5" s="61" t="s">
        <v>2230</v>
      </c>
      <c r="E5" s="61" t="s">
        <v>271</v>
      </c>
      <c r="F5" s="27" t="s">
        <v>272</v>
      </c>
      <c r="G5" s="136" t="s">
        <v>265</v>
      </c>
      <c r="H5" s="27" t="s">
        <v>273</v>
      </c>
      <c r="I5" s="27" t="s">
        <v>2894</v>
      </c>
      <c r="J5" s="149" t="str">
        <f t="shared" si="7"/>
        <v>https://doi.org/10.1109/VLSIC.1998.688073</v>
      </c>
      <c r="K5" s="28" t="s">
        <v>1051</v>
      </c>
      <c r="L5" s="38">
        <v>2.5</v>
      </c>
      <c r="M5" s="38"/>
      <c r="N5" s="38"/>
      <c r="O5" s="39" t="s">
        <v>1051</v>
      </c>
      <c r="P5" s="30">
        <v>3.3</v>
      </c>
      <c r="Q5" s="60"/>
      <c r="R5" s="63">
        <f>100000000/2</f>
        <v>50000000</v>
      </c>
      <c r="S5" s="60">
        <v>43.3</v>
      </c>
      <c r="T5" s="60"/>
      <c r="U5" s="60"/>
      <c r="V5" s="60"/>
      <c r="W5" s="60"/>
      <c r="X5" s="29">
        <f t="shared" si="0"/>
        <v>43.3</v>
      </c>
      <c r="Y5" s="63">
        <v>0.18</v>
      </c>
      <c r="Z5" s="63">
        <v>100000000</v>
      </c>
      <c r="AA5" s="64">
        <v>1</v>
      </c>
      <c r="AB5" s="63">
        <f t="shared" si="1"/>
        <v>100000000</v>
      </c>
      <c r="AC5" s="5" t="s">
        <v>2097</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3">
      <c r="A6" s="64">
        <v>1998</v>
      </c>
      <c r="B6" s="30">
        <v>14.4</v>
      </c>
      <c r="C6" s="61" t="s">
        <v>22</v>
      </c>
      <c r="D6" s="61" t="s">
        <v>1956</v>
      </c>
      <c r="E6" s="61" t="s">
        <v>274</v>
      </c>
      <c r="F6" s="27" t="s">
        <v>275</v>
      </c>
      <c r="G6" s="136" t="s">
        <v>266</v>
      </c>
      <c r="H6" s="27" t="s">
        <v>276</v>
      </c>
      <c r="I6" s="27" t="s">
        <v>2895</v>
      </c>
      <c r="J6" s="149" t="str">
        <f t="shared" si="7"/>
        <v>https://doi.org/10.1109/VLSIC.1998.688074</v>
      </c>
      <c r="K6" s="28" t="s">
        <v>1051</v>
      </c>
      <c r="L6" s="38">
        <v>5</v>
      </c>
      <c r="M6" s="38"/>
      <c r="N6" s="38"/>
      <c r="O6" s="39" t="s">
        <v>1051</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3">
      <c r="A7" s="59">
        <v>1999</v>
      </c>
      <c r="B7" s="30">
        <v>8.1999999999999993</v>
      </c>
      <c r="C7" s="61" t="s">
        <v>23</v>
      </c>
      <c r="D7" s="61" t="s">
        <v>26</v>
      </c>
      <c r="E7" s="61" t="s">
        <v>211</v>
      </c>
      <c r="F7" s="27" t="s">
        <v>277</v>
      </c>
      <c r="G7" s="136" t="s">
        <v>2101</v>
      </c>
      <c r="H7" s="27" t="s">
        <v>2235</v>
      </c>
      <c r="I7" s="27" t="s">
        <v>2896</v>
      </c>
      <c r="J7" s="149" t="str">
        <f t="shared" si="7"/>
        <v>https://doi.org/10.1109/VLSIC.1999.797241</v>
      </c>
      <c r="K7" s="28" t="s">
        <v>1051</v>
      </c>
      <c r="L7" s="38">
        <v>2</v>
      </c>
      <c r="M7" s="38">
        <v>-3.3</v>
      </c>
      <c r="N7" s="38"/>
      <c r="O7" s="39" t="s">
        <v>1051</v>
      </c>
      <c r="P7" s="30">
        <v>5.5</v>
      </c>
      <c r="Q7" s="60"/>
      <c r="R7" s="63">
        <v>250000000</v>
      </c>
      <c r="S7" s="60">
        <v>45</v>
      </c>
      <c r="T7" s="60"/>
      <c r="U7" s="60"/>
      <c r="V7" s="60"/>
      <c r="W7" s="60"/>
      <c r="X7" s="29">
        <f t="shared" si="0"/>
        <v>45</v>
      </c>
      <c r="Y7" s="63">
        <v>0.95</v>
      </c>
      <c r="Z7" s="63">
        <v>500000000</v>
      </c>
      <c r="AA7" s="64">
        <v>1</v>
      </c>
      <c r="AB7" s="63">
        <f t="shared" si="1"/>
        <v>500000000</v>
      </c>
      <c r="AC7" s="5" t="s">
        <v>2097</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3">
      <c r="A8" s="64">
        <v>1999</v>
      </c>
      <c r="B8" s="30">
        <v>8.3000000000000007</v>
      </c>
      <c r="C8" s="61" t="s">
        <v>23</v>
      </c>
      <c r="D8" s="61" t="s">
        <v>27</v>
      </c>
      <c r="E8" s="61">
        <v>0.35</v>
      </c>
      <c r="F8" s="27" t="s">
        <v>78</v>
      </c>
      <c r="G8" s="136" t="s">
        <v>267</v>
      </c>
      <c r="H8" s="27" t="s">
        <v>79</v>
      </c>
      <c r="I8" s="27" t="s">
        <v>2897</v>
      </c>
      <c r="J8" s="149" t="str">
        <f t="shared" si="7"/>
        <v>https://doi.org/10.1109/VLSIC.1999.797242</v>
      </c>
      <c r="K8" s="28" t="s">
        <v>1051</v>
      </c>
      <c r="L8" s="38"/>
      <c r="M8" s="38"/>
      <c r="N8" s="38"/>
      <c r="O8" s="39" t="s">
        <v>1051</v>
      </c>
      <c r="P8" s="30">
        <v>4.8</v>
      </c>
      <c r="Q8" s="60"/>
      <c r="R8" s="63">
        <v>25000000</v>
      </c>
      <c r="S8" s="60">
        <v>33.5</v>
      </c>
      <c r="T8" s="60"/>
      <c r="U8" s="60"/>
      <c r="V8" s="60"/>
      <c r="W8" s="60"/>
      <c r="X8" s="29">
        <f t="shared" si="0"/>
        <v>33.5</v>
      </c>
      <c r="Y8" s="63">
        <v>0.02</v>
      </c>
      <c r="Z8" s="63">
        <v>50000000</v>
      </c>
      <c r="AA8" s="64">
        <v>1</v>
      </c>
      <c r="AB8" s="63">
        <f t="shared" si="1"/>
        <v>50000000</v>
      </c>
      <c r="AC8" s="5" t="s">
        <v>2097</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3">
      <c r="A9" s="64">
        <v>1999</v>
      </c>
      <c r="B9" s="30">
        <v>8.4</v>
      </c>
      <c r="C9" s="61" t="s">
        <v>23</v>
      </c>
      <c r="D9" s="61" t="s">
        <v>151</v>
      </c>
      <c r="E9" s="61">
        <v>0.5</v>
      </c>
      <c r="F9" s="27" t="s">
        <v>767</v>
      </c>
      <c r="G9" s="136" t="s">
        <v>768</v>
      </c>
      <c r="H9" s="27" t="s">
        <v>80</v>
      </c>
      <c r="I9" s="27" t="s">
        <v>2898</v>
      </c>
      <c r="J9" s="149" t="str">
        <f t="shared" si="7"/>
        <v>https://doi.org/10.1109/VLSIC.1999.797243</v>
      </c>
      <c r="K9" s="28" t="s">
        <v>1051</v>
      </c>
      <c r="L9" s="38"/>
      <c r="M9" s="38"/>
      <c r="N9" s="38"/>
      <c r="O9" s="39" t="s">
        <v>1051</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2097</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3">
      <c r="A10" s="59">
        <v>2000</v>
      </c>
      <c r="B10" s="30">
        <v>11.1</v>
      </c>
      <c r="C10" s="61" t="s">
        <v>22</v>
      </c>
      <c r="D10" s="61" t="s">
        <v>25</v>
      </c>
      <c r="E10" s="61">
        <v>0.25</v>
      </c>
      <c r="F10" s="27" t="s">
        <v>81</v>
      </c>
      <c r="G10" s="136" t="s">
        <v>367</v>
      </c>
      <c r="H10" s="27" t="s">
        <v>82</v>
      </c>
      <c r="I10" s="27" t="s">
        <v>2899</v>
      </c>
      <c r="J10" s="149" t="str">
        <f t="shared" si="7"/>
        <v>https://doi.org/10.1109/VLSIC.2000.852873</v>
      </c>
      <c r="K10" s="28" t="s">
        <v>1051</v>
      </c>
      <c r="L10" s="38">
        <v>2.5</v>
      </c>
      <c r="M10" s="38"/>
      <c r="N10" s="38"/>
      <c r="O10" s="39" t="s">
        <v>1051</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2097</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3">
      <c r="A11" s="64">
        <v>2000</v>
      </c>
      <c r="B11" s="30">
        <v>16.100000000000001</v>
      </c>
      <c r="C11" s="61" t="s">
        <v>23</v>
      </c>
      <c r="D11" s="61" t="s">
        <v>26</v>
      </c>
      <c r="E11" s="61" t="s">
        <v>83</v>
      </c>
      <c r="F11" s="27" t="s">
        <v>84</v>
      </c>
      <c r="G11" s="136" t="s">
        <v>368</v>
      </c>
      <c r="H11" s="27" t="s">
        <v>85</v>
      </c>
      <c r="I11" s="27" t="s">
        <v>2900</v>
      </c>
      <c r="J11" s="149" t="str">
        <f t="shared" si="7"/>
        <v>https://doi.org/10.1109/VLSIC.2000.852892</v>
      </c>
      <c r="K11" s="28" t="s">
        <v>1051</v>
      </c>
      <c r="L11" s="38"/>
      <c r="M11" s="38"/>
      <c r="N11" s="38"/>
      <c r="O11" s="39" t="s">
        <v>1051</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2097</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3">
      <c r="A12" s="64">
        <v>2000</v>
      </c>
      <c r="B12" s="30">
        <v>16.2</v>
      </c>
      <c r="C12" s="61" t="s">
        <v>23</v>
      </c>
      <c r="D12" s="61" t="s">
        <v>28</v>
      </c>
      <c r="E12" s="61">
        <v>0.35</v>
      </c>
      <c r="F12" s="27" t="s">
        <v>86</v>
      </c>
      <c r="G12" s="136" t="s">
        <v>2102</v>
      </c>
      <c r="H12" s="27" t="s">
        <v>87</v>
      </c>
      <c r="I12" s="27" t="s">
        <v>2901</v>
      </c>
      <c r="J12" s="149" t="str">
        <f t="shared" si="7"/>
        <v>https://doi.org/10.1109/VLSIC.2000.852893</v>
      </c>
      <c r="K12" s="28" t="s">
        <v>1051</v>
      </c>
      <c r="L12" s="38"/>
      <c r="M12" s="38"/>
      <c r="N12" s="38"/>
      <c r="O12" s="39" t="s">
        <v>1051</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2097</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3">
      <c r="A13" s="59">
        <v>2001</v>
      </c>
      <c r="B13" s="30">
        <v>19.2</v>
      </c>
      <c r="C13" s="61" t="s">
        <v>23</v>
      </c>
      <c r="D13" s="61" t="s">
        <v>28</v>
      </c>
      <c r="E13" s="61">
        <v>0.18</v>
      </c>
      <c r="F13" s="27" t="s">
        <v>88</v>
      </c>
      <c r="G13" s="136" t="s">
        <v>369</v>
      </c>
      <c r="H13" s="27" t="s">
        <v>89</v>
      </c>
      <c r="I13" s="27" t="s">
        <v>2902</v>
      </c>
      <c r="J13" s="149" t="str">
        <f t="shared" si="7"/>
        <v>https://doi.org/10.1109/VLSIC.2001.934241</v>
      </c>
      <c r="K13" s="28" t="s">
        <v>1051</v>
      </c>
      <c r="L13" s="38">
        <v>1.8</v>
      </c>
      <c r="M13" s="38"/>
      <c r="N13" s="38"/>
      <c r="O13" s="39" t="s">
        <v>1051</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2097</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3">
      <c r="A14" s="64">
        <v>2001</v>
      </c>
      <c r="B14" s="30">
        <v>19.3</v>
      </c>
      <c r="C14" s="61" t="s">
        <v>23</v>
      </c>
      <c r="D14" s="61" t="s">
        <v>26</v>
      </c>
      <c r="E14" s="61">
        <v>0.35</v>
      </c>
      <c r="F14" s="27" t="s">
        <v>769</v>
      </c>
      <c r="G14" s="136" t="s">
        <v>770</v>
      </c>
      <c r="H14" s="27" t="s">
        <v>90</v>
      </c>
      <c r="I14" s="27" t="s">
        <v>2902</v>
      </c>
      <c r="J14" s="149" t="str">
        <f t="shared" si="7"/>
        <v>https://doi.org/10.1109/VLSIC.2001.934241</v>
      </c>
      <c r="K14" s="28" t="s">
        <v>1051</v>
      </c>
      <c r="L14" s="38"/>
      <c r="M14" s="38"/>
      <c r="N14" s="38"/>
      <c r="O14" s="39" t="s">
        <v>1051</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2097</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3">
      <c r="A15" s="59">
        <v>2002</v>
      </c>
      <c r="B15" s="30">
        <v>23.1</v>
      </c>
      <c r="C15" s="61" t="s">
        <v>23</v>
      </c>
      <c r="D15" s="61" t="s">
        <v>27</v>
      </c>
      <c r="E15" s="61">
        <v>0.18</v>
      </c>
      <c r="F15" s="27" t="s">
        <v>91</v>
      </c>
      <c r="G15" s="136" t="s">
        <v>2103</v>
      </c>
      <c r="H15" s="27" t="s">
        <v>92</v>
      </c>
      <c r="I15" s="27" t="s">
        <v>2903</v>
      </c>
      <c r="J15" s="149" t="str">
        <f t="shared" si="7"/>
        <v>https://doi.org/10.1109/VLSIC.2002.1015116</v>
      </c>
      <c r="K15" s="28" t="s">
        <v>1051</v>
      </c>
      <c r="L15" s="38">
        <v>2.4</v>
      </c>
      <c r="M15" s="38">
        <v>1.8</v>
      </c>
      <c r="N15" s="38"/>
      <c r="O15" s="39" t="s">
        <v>1051</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2097</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3">
      <c r="A16" s="64">
        <v>2002</v>
      </c>
      <c r="B16" s="30">
        <v>23.2</v>
      </c>
      <c r="C16" s="61" t="s">
        <v>23</v>
      </c>
      <c r="D16" s="61" t="s">
        <v>28</v>
      </c>
      <c r="E16" s="61">
        <v>0.12</v>
      </c>
      <c r="F16" s="27" t="s">
        <v>2104</v>
      </c>
      <c r="G16" s="136" t="s">
        <v>2105</v>
      </c>
      <c r="H16" s="27" t="s">
        <v>93</v>
      </c>
      <c r="I16" s="27" t="s">
        <v>2904</v>
      </c>
      <c r="J16" s="149" t="str">
        <f t="shared" si="7"/>
        <v>https://doi.org/10.1109/VLSIC.2002.1015117</v>
      </c>
      <c r="K16" s="28" t="s">
        <v>1051</v>
      </c>
      <c r="L16" s="38">
        <v>1.2</v>
      </c>
      <c r="M16" s="38"/>
      <c r="N16" s="38"/>
      <c r="O16" s="39" t="s">
        <v>1051</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2097</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3">
      <c r="A17" s="59">
        <v>2003</v>
      </c>
      <c r="B17" s="30">
        <v>6.1</v>
      </c>
      <c r="C17" s="61" t="s">
        <v>23</v>
      </c>
      <c r="D17" s="61" t="s">
        <v>26</v>
      </c>
      <c r="E17" s="61">
        <v>0.18</v>
      </c>
      <c r="F17" s="27" t="s">
        <v>955</v>
      </c>
      <c r="G17" s="136" t="s">
        <v>2106</v>
      </c>
      <c r="H17" s="27" t="s">
        <v>94</v>
      </c>
      <c r="I17" s="27" t="s">
        <v>2905</v>
      </c>
      <c r="J17" s="149" t="str">
        <f t="shared" si="7"/>
        <v>https://doi.org/10.1109/VLSIC.2003.1221164</v>
      </c>
      <c r="K17" s="28" t="s">
        <v>95</v>
      </c>
      <c r="L17" s="38"/>
      <c r="M17" s="38"/>
      <c r="N17" s="38"/>
      <c r="O17" s="39" t="s">
        <v>1051</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2097</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3">
      <c r="A18" s="64">
        <v>2003</v>
      </c>
      <c r="B18" s="30">
        <v>6.2</v>
      </c>
      <c r="C18" s="61" t="s">
        <v>22</v>
      </c>
      <c r="D18" s="61" t="s">
        <v>25</v>
      </c>
      <c r="E18" s="61">
        <v>0.35</v>
      </c>
      <c r="F18" s="27" t="s">
        <v>2107</v>
      </c>
      <c r="G18" s="136" t="s">
        <v>2108</v>
      </c>
      <c r="H18" s="27" t="s">
        <v>96</v>
      </c>
      <c r="I18" s="27" t="s">
        <v>2906</v>
      </c>
      <c r="J18" s="149" t="str">
        <f t="shared" si="7"/>
        <v>https://doi.org/10.1109/VLSIC.2003.1221165</v>
      </c>
      <c r="K18" s="28" t="s">
        <v>1051</v>
      </c>
      <c r="L18" s="38"/>
      <c r="M18" s="38"/>
      <c r="N18" s="38"/>
      <c r="O18" s="39" t="s">
        <v>1051</v>
      </c>
      <c r="P18" s="30">
        <v>6.25</v>
      </c>
      <c r="Q18" s="60"/>
      <c r="R18" s="63">
        <v>500000</v>
      </c>
      <c r="S18" s="60"/>
      <c r="T18" s="60">
        <v>85.7</v>
      </c>
      <c r="U18" s="60">
        <v>87</v>
      </c>
      <c r="V18" s="60"/>
      <c r="W18" s="60"/>
      <c r="X18" s="29">
        <f t="shared" si="0"/>
        <v>85.7</v>
      </c>
      <c r="Y18" s="63">
        <v>0.15</v>
      </c>
      <c r="Z18" s="63">
        <v>1000000</v>
      </c>
      <c r="AA18" s="64">
        <v>1</v>
      </c>
      <c r="AB18" s="63">
        <f t="shared" si="1"/>
        <v>1000000</v>
      </c>
      <c r="AC18" s="5" t="s">
        <v>2097</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3">
      <c r="A19" s="64">
        <v>2003</v>
      </c>
      <c r="B19" s="30">
        <v>6.3</v>
      </c>
      <c r="C19" s="61" t="s">
        <v>22</v>
      </c>
      <c r="D19" s="61" t="s">
        <v>1957</v>
      </c>
      <c r="E19" s="61">
        <v>0.25</v>
      </c>
      <c r="F19" s="27" t="s">
        <v>97</v>
      </c>
      <c r="G19" s="136" t="s">
        <v>2109</v>
      </c>
      <c r="H19" s="27" t="s">
        <v>98</v>
      </c>
      <c r="I19" s="27" t="s">
        <v>2907</v>
      </c>
      <c r="J19" s="149" t="str">
        <f t="shared" si="7"/>
        <v>https://doi.org/10.1109/VLSIC.2003.1221166</v>
      </c>
      <c r="K19" s="28" t="s">
        <v>1051</v>
      </c>
      <c r="L19" s="38">
        <v>2</v>
      </c>
      <c r="M19" s="38"/>
      <c r="N19" s="38"/>
      <c r="O19" s="39" t="s">
        <v>1051</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3">
      <c r="A20" s="59">
        <v>2004</v>
      </c>
      <c r="B20" s="30">
        <v>6.1</v>
      </c>
      <c r="C20" s="61" t="s">
        <v>23</v>
      </c>
      <c r="D20" s="61" t="s">
        <v>99</v>
      </c>
      <c r="E20" s="61">
        <v>0.13</v>
      </c>
      <c r="F20" s="27" t="s">
        <v>2110</v>
      </c>
      <c r="G20" s="136" t="s">
        <v>2111</v>
      </c>
      <c r="H20" s="27" t="s">
        <v>228</v>
      </c>
      <c r="I20" s="27" t="s">
        <v>2908</v>
      </c>
      <c r="J20" s="149" t="str">
        <f>IF(I20&lt;&gt;"?", HYPERLINK(CONCATENATE("https://doi.org/",I20)), "")</f>
        <v>https://doi.org/10.1109/VLSIC.2004.1346509</v>
      </c>
      <c r="K20" s="28" t="s">
        <v>1051</v>
      </c>
      <c r="L20" s="38"/>
      <c r="M20" s="38"/>
      <c r="N20" s="38"/>
      <c r="O20" s="39" t="s">
        <v>1051</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2097</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3">
      <c r="A21" s="64">
        <v>2004</v>
      </c>
      <c r="B21" s="30">
        <v>6.2</v>
      </c>
      <c r="C21" s="61" t="s">
        <v>22</v>
      </c>
      <c r="D21" s="61" t="s">
        <v>25</v>
      </c>
      <c r="E21" s="61">
        <v>0.18</v>
      </c>
      <c r="F21" s="27" t="s">
        <v>2112</v>
      </c>
      <c r="G21" s="136" t="s">
        <v>2113</v>
      </c>
      <c r="H21" s="27" t="s">
        <v>229</v>
      </c>
      <c r="I21" s="27" t="s">
        <v>2909</v>
      </c>
      <c r="J21" s="149" t="str">
        <f t="shared" si="7"/>
        <v>https://doi.org/10.1109/VLSIC.2004.1346510</v>
      </c>
      <c r="K21" s="28" t="s">
        <v>230</v>
      </c>
      <c r="L21" s="38"/>
      <c r="M21" s="38"/>
      <c r="N21" s="38"/>
      <c r="O21" s="39" t="s">
        <v>1051</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2097</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3">
      <c r="A22" s="64">
        <v>2004</v>
      </c>
      <c r="B22" s="30">
        <v>6.2</v>
      </c>
      <c r="C22" s="61" t="s">
        <v>22</v>
      </c>
      <c r="D22" s="61" t="s">
        <v>25</v>
      </c>
      <c r="E22" s="61">
        <v>0.18</v>
      </c>
      <c r="F22" s="28" t="s">
        <v>2112</v>
      </c>
      <c r="G22" s="28" t="s">
        <v>2113</v>
      </c>
      <c r="H22" s="28" t="str">
        <f>+IF(OR(ISBLANK(H21),ISERROR(H21)),"",H21)</f>
        <v xml:space="preserve">Jae Hoon Shim   Beomsup Kim   </v>
      </c>
      <c r="I22" s="27" t="s">
        <v>2909</v>
      </c>
      <c r="J22" s="149" t="str">
        <f t="shared" si="7"/>
        <v>https://doi.org/10.1109/VLSIC.2004.1346510</v>
      </c>
      <c r="K22" s="28" t="s">
        <v>231</v>
      </c>
      <c r="L22" s="38"/>
      <c r="M22" s="38"/>
      <c r="N22" s="38"/>
      <c r="O22" s="39" t="s">
        <v>1051</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2097</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3">
      <c r="A23" s="64">
        <v>2004</v>
      </c>
      <c r="B23" s="30">
        <v>6.3</v>
      </c>
      <c r="C23" s="61" t="s">
        <v>22</v>
      </c>
      <c r="D23" s="61" t="s">
        <v>30</v>
      </c>
      <c r="E23" s="61">
        <v>0.13</v>
      </c>
      <c r="F23" s="27" t="s">
        <v>2114</v>
      </c>
      <c r="G23" s="136" t="s">
        <v>2244</v>
      </c>
      <c r="H23" s="27" t="s">
        <v>232</v>
      </c>
      <c r="I23" s="27" t="s">
        <v>2910</v>
      </c>
      <c r="J23" s="149" t="str">
        <f t="shared" si="7"/>
        <v>https://doi.org/10.1109/VLSIC.2004.1346511</v>
      </c>
      <c r="K23" s="28" t="s">
        <v>1051</v>
      </c>
      <c r="L23" s="38">
        <v>1.5</v>
      </c>
      <c r="M23" s="38"/>
      <c r="N23" s="38"/>
      <c r="O23" s="39" t="s">
        <v>1051</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2097</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3">
      <c r="A24" s="64">
        <v>2004</v>
      </c>
      <c r="B24" s="30">
        <v>6.4</v>
      </c>
      <c r="C24" s="61" t="s">
        <v>22</v>
      </c>
      <c r="D24" s="61" t="s">
        <v>1956</v>
      </c>
      <c r="E24" s="61">
        <v>0.35</v>
      </c>
      <c r="F24" s="27" t="s">
        <v>2115</v>
      </c>
      <c r="G24" s="136" t="s">
        <v>2116</v>
      </c>
      <c r="H24" s="27" t="s">
        <v>233</v>
      </c>
      <c r="I24" s="27" t="s">
        <v>2911</v>
      </c>
      <c r="J24" s="149" t="str">
        <f t="shared" si="7"/>
        <v>https://doi.org/10.1109/VLSIC.2004.1346512</v>
      </c>
      <c r="K24" s="28" t="s">
        <v>1051</v>
      </c>
      <c r="L24" s="38"/>
      <c r="M24" s="38"/>
      <c r="N24" s="38"/>
      <c r="O24" s="39" t="s">
        <v>1051</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3">
      <c r="A25" s="64">
        <v>2004</v>
      </c>
      <c r="B25" s="30">
        <v>6.4</v>
      </c>
      <c r="C25" s="61" t="s">
        <v>22</v>
      </c>
      <c r="D25" s="61" t="s">
        <v>1958</v>
      </c>
      <c r="E25" s="61">
        <v>0.35</v>
      </c>
      <c r="F25" s="27" t="s">
        <v>2115</v>
      </c>
      <c r="G25" s="137" t="s">
        <v>2116</v>
      </c>
      <c r="H25" s="27" t="str">
        <f>+IF(OR(ISBLANK(H24),ISERROR(H24)),"",H24)</f>
        <v xml:space="preserve">Cheung, V.S.L.   Luong, H.C.   </v>
      </c>
      <c r="I25" s="27" t="s">
        <v>2911</v>
      </c>
      <c r="J25" s="149" t="str">
        <f t="shared" si="7"/>
        <v>https://doi.org/10.1109/VLSIC.2004.1346512</v>
      </c>
      <c r="K25" s="28" t="s">
        <v>1051</v>
      </c>
      <c r="L25" s="38"/>
      <c r="M25" s="38"/>
      <c r="N25" s="38"/>
      <c r="O25" s="39" t="s">
        <v>1051</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3">
      <c r="A26" s="64">
        <v>2004</v>
      </c>
      <c r="B26" s="30">
        <v>6.4</v>
      </c>
      <c r="C26" s="61" t="s">
        <v>22</v>
      </c>
      <c r="D26" s="61" t="s">
        <v>1958</v>
      </c>
      <c r="E26" s="61">
        <v>0.35</v>
      </c>
      <c r="F26" s="27" t="s">
        <v>2115</v>
      </c>
      <c r="G26" s="137" t="s">
        <v>2116</v>
      </c>
      <c r="H26" s="27" t="str">
        <f>+IF(OR(ISBLANK(H25),ISERROR(H25)),"",H25)</f>
        <v xml:space="preserve">Cheung, V.S.L.   Luong, H.C.   </v>
      </c>
      <c r="I26" s="27" t="s">
        <v>2911</v>
      </c>
      <c r="J26" s="149" t="str">
        <f t="shared" si="7"/>
        <v>https://doi.org/10.1109/VLSIC.2004.1346512</v>
      </c>
      <c r="K26" s="28" t="s">
        <v>1051</v>
      </c>
      <c r="L26" s="38"/>
      <c r="M26" s="38"/>
      <c r="N26" s="38"/>
      <c r="O26" s="39" t="s">
        <v>1051</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3">
      <c r="A27" s="64">
        <v>2004</v>
      </c>
      <c r="B27" s="30">
        <v>25.1</v>
      </c>
      <c r="C27" s="61" t="s">
        <v>23</v>
      </c>
      <c r="D27" s="61" t="s">
        <v>27</v>
      </c>
      <c r="E27" s="61">
        <v>0.13</v>
      </c>
      <c r="F27" s="27" t="s">
        <v>2117</v>
      </c>
      <c r="G27" s="136" t="s">
        <v>2118</v>
      </c>
      <c r="H27" s="27" t="s">
        <v>234</v>
      </c>
      <c r="I27" s="27" t="s">
        <v>2912</v>
      </c>
      <c r="J27" s="149" t="str">
        <f t="shared" si="7"/>
        <v>https://doi.org/10.1109/VLSIC.2004.1346637</v>
      </c>
      <c r="K27" s="28" t="s">
        <v>235</v>
      </c>
      <c r="L27" s="38">
        <v>1.5</v>
      </c>
      <c r="M27" s="38"/>
      <c r="N27" s="38"/>
      <c r="O27" s="39" t="s">
        <v>1051</v>
      </c>
      <c r="P27" s="30">
        <v>0.5</v>
      </c>
      <c r="Q27" s="60"/>
      <c r="R27" s="63">
        <v>2000000000</v>
      </c>
      <c r="S27" s="60"/>
      <c r="T27" s="60"/>
      <c r="U27" s="60"/>
      <c r="V27" s="60"/>
      <c r="W27" s="60">
        <v>30</v>
      </c>
      <c r="X27" s="29">
        <f t="shared" si="0"/>
        <v>30</v>
      </c>
      <c r="Y27" s="63">
        <v>0.99</v>
      </c>
      <c r="Z27" s="63">
        <v>4000000000</v>
      </c>
      <c r="AA27" s="64">
        <v>1</v>
      </c>
      <c r="AB27" s="63">
        <f t="shared" si="1"/>
        <v>4000000000</v>
      </c>
      <c r="AC27" s="5" t="s">
        <v>2097</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3">
      <c r="A28" s="64">
        <v>2004</v>
      </c>
      <c r="B28" s="30">
        <v>25.2</v>
      </c>
      <c r="C28" s="61" t="s">
        <v>23</v>
      </c>
      <c r="D28" s="61" t="s">
        <v>28</v>
      </c>
      <c r="E28" s="61">
        <v>0.18</v>
      </c>
      <c r="F28" s="27" t="s">
        <v>2119</v>
      </c>
      <c r="G28" s="136" t="s">
        <v>2120</v>
      </c>
      <c r="H28" s="27" t="s">
        <v>236</v>
      </c>
      <c r="I28" s="27" t="s">
        <v>2913</v>
      </c>
      <c r="J28" s="149" t="str">
        <f t="shared" si="7"/>
        <v>https://doi.org/10.1109/VLSIC.2004.1346638</v>
      </c>
      <c r="K28" s="28" t="s">
        <v>1051</v>
      </c>
      <c r="L28" s="38">
        <v>1.8</v>
      </c>
      <c r="M28" s="38"/>
      <c r="N28" s="38"/>
      <c r="O28" s="39" t="s">
        <v>1051</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2097</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3">
      <c r="A29" s="64">
        <v>2004</v>
      </c>
      <c r="B29" s="30">
        <v>25.3</v>
      </c>
      <c r="C29" s="61" t="s">
        <v>23</v>
      </c>
      <c r="D29" s="61" t="s">
        <v>26</v>
      </c>
      <c r="E29" s="61" t="s">
        <v>237</v>
      </c>
      <c r="F29" s="27" t="s">
        <v>771</v>
      </c>
      <c r="G29" s="136" t="s">
        <v>630</v>
      </c>
      <c r="H29" s="27" t="s">
        <v>238</v>
      </c>
      <c r="I29" s="27" t="s">
        <v>2914</v>
      </c>
      <c r="J29" s="149" t="str">
        <f t="shared" si="7"/>
        <v>https://doi.org/10.1109/VLSIC.2004.1346639</v>
      </c>
      <c r="K29" s="28" t="s">
        <v>1051</v>
      </c>
      <c r="L29" s="38">
        <v>3.3</v>
      </c>
      <c r="M29" s="38"/>
      <c r="N29" s="38"/>
      <c r="O29" s="39" t="s">
        <v>1051</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2097</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3">
      <c r="A30" s="64">
        <v>2004</v>
      </c>
      <c r="B30" s="30">
        <v>25.4</v>
      </c>
      <c r="C30" s="61" t="s">
        <v>23</v>
      </c>
      <c r="D30" s="61" t="s">
        <v>631</v>
      </c>
      <c r="E30" s="61">
        <v>0.18</v>
      </c>
      <c r="F30" s="27" t="s">
        <v>632</v>
      </c>
      <c r="G30" s="136" t="s">
        <v>2121</v>
      </c>
      <c r="H30" s="27" t="s">
        <v>2225</v>
      </c>
      <c r="I30" s="27" t="s">
        <v>2915</v>
      </c>
      <c r="J30" s="149" t="str">
        <f t="shared" si="7"/>
        <v>https://doi.org/10.1109/VLSIC.2004.1346640</v>
      </c>
      <c r="K30" s="28" t="s">
        <v>1051</v>
      </c>
      <c r="L30" s="38">
        <v>1.5</v>
      </c>
      <c r="M30" s="38"/>
      <c r="N30" s="38"/>
      <c r="O30" s="39" t="s">
        <v>1051</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2097</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3">
      <c r="A31" s="64">
        <v>2004</v>
      </c>
      <c r="B31" s="30">
        <v>25.5</v>
      </c>
      <c r="C31" s="61" t="s">
        <v>23</v>
      </c>
      <c r="D31" s="61" t="s">
        <v>239</v>
      </c>
      <c r="E31" s="61">
        <v>0.18</v>
      </c>
      <c r="F31" s="27" t="s">
        <v>240</v>
      </c>
      <c r="G31" s="136" t="s">
        <v>2122</v>
      </c>
      <c r="H31" s="27" t="s">
        <v>2226</v>
      </c>
      <c r="I31" s="27" t="s">
        <v>2916</v>
      </c>
      <c r="J31" s="149" t="str">
        <f t="shared" si="7"/>
        <v>https://doi.org/10.1109/VLSIC.2004.1346641</v>
      </c>
      <c r="K31" s="28" t="s">
        <v>1051</v>
      </c>
      <c r="L31" s="38">
        <v>0.9</v>
      </c>
      <c r="M31" s="38"/>
      <c r="N31" s="38"/>
      <c r="O31" s="39" t="s">
        <v>1051</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2097</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3">
      <c r="A32" s="59">
        <v>2005</v>
      </c>
      <c r="B32" s="30">
        <v>12.2</v>
      </c>
      <c r="C32" s="61" t="s">
        <v>22</v>
      </c>
      <c r="D32" s="61" t="s">
        <v>25</v>
      </c>
      <c r="E32" s="61">
        <v>0.25</v>
      </c>
      <c r="F32" s="27" t="s">
        <v>241</v>
      </c>
      <c r="G32" s="136" t="s">
        <v>2123</v>
      </c>
      <c r="H32" s="27" t="s">
        <v>2227</v>
      </c>
      <c r="I32" s="27" t="s">
        <v>2917</v>
      </c>
      <c r="J32" s="149" t="str">
        <f t="shared" si="7"/>
        <v>https://doi.org/10.1109/VLSIC.2005.1469361</v>
      </c>
      <c r="K32" s="28" t="s">
        <v>1190</v>
      </c>
      <c r="L32" s="38">
        <v>0.9</v>
      </c>
      <c r="M32" s="38"/>
      <c r="N32" s="38"/>
      <c r="O32" s="39" t="s">
        <v>1051</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2097</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3">
      <c r="A33" s="64">
        <v>2005</v>
      </c>
      <c r="B33" s="30">
        <v>12.3</v>
      </c>
      <c r="C33" s="61" t="s">
        <v>22</v>
      </c>
      <c r="D33" s="61" t="s">
        <v>25</v>
      </c>
      <c r="E33" s="61">
        <v>0.13</v>
      </c>
      <c r="F33" s="27" t="s">
        <v>2124</v>
      </c>
      <c r="G33" s="136" t="s">
        <v>2125</v>
      </c>
      <c r="H33" s="27" t="s">
        <v>242</v>
      </c>
      <c r="I33" s="27" t="s">
        <v>2918</v>
      </c>
      <c r="J33" s="149" t="str">
        <f t="shared" si="7"/>
        <v>https://doi.org/10.1109/VLSIC.2005.1469362</v>
      </c>
      <c r="K33" s="28" t="s">
        <v>1051</v>
      </c>
      <c r="L33" s="38">
        <v>1</v>
      </c>
      <c r="M33" s="38"/>
      <c r="N33" s="38"/>
      <c r="O33" s="39" t="s">
        <v>1051</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2097</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3">
      <c r="A34" s="64">
        <v>2005</v>
      </c>
      <c r="B34" s="30">
        <v>12.4</v>
      </c>
      <c r="C34" s="61" t="s">
        <v>22</v>
      </c>
      <c r="D34" s="61" t="s">
        <v>25</v>
      </c>
      <c r="E34" s="61">
        <v>0.35</v>
      </c>
      <c r="F34" s="27" t="s">
        <v>2098</v>
      </c>
      <c r="G34" s="136" t="s">
        <v>2099</v>
      </c>
      <c r="H34" s="27" t="s">
        <v>2100</v>
      </c>
      <c r="I34" s="27" t="s">
        <v>2919</v>
      </c>
      <c r="J34" s="149" t="str">
        <f t="shared" si="7"/>
        <v>https://doi.org/10.1109/VLSIC.2005.1469363</v>
      </c>
      <c r="K34" s="28" t="s">
        <v>2722</v>
      </c>
      <c r="L34" s="38"/>
      <c r="M34" s="38"/>
      <c r="N34" s="38"/>
      <c r="O34" s="39"/>
      <c r="Q34" s="60"/>
      <c r="R34" s="63"/>
      <c r="S34" s="60">
        <v>66.099999999999994</v>
      </c>
      <c r="T34" s="60"/>
      <c r="U34" s="60"/>
      <c r="V34" s="60"/>
      <c r="W34" s="60">
        <v>87</v>
      </c>
      <c r="X34" s="29">
        <v>66.099999999999994</v>
      </c>
      <c r="Y34" s="63"/>
      <c r="Z34" s="63">
        <v>2300000</v>
      </c>
      <c r="AA34" s="64"/>
      <c r="AB34" s="63">
        <v>18000</v>
      </c>
      <c r="AC34" s="5" t="s">
        <v>2097</v>
      </c>
      <c r="AD34" s="111">
        <v>10000000000</v>
      </c>
      <c r="AE34" s="29"/>
      <c r="AF34" s="111">
        <v>10000000000</v>
      </c>
      <c r="AG34" s="29"/>
      <c r="AH34" s="29">
        <v>1</v>
      </c>
      <c r="AI34" s="33"/>
      <c r="AJ34" s="48"/>
      <c r="AK34" s="5" t="s">
        <v>2097</v>
      </c>
      <c r="AL34" s="3"/>
    </row>
    <row r="35" spans="1:38" x14ac:dyDescent="0.3">
      <c r="A35" s="64">
        <v>2005</v>
      </c>
      <c r="B35" s="30">
        <v>21.1</v>
      </c>
      <c r="C35" s="61" t="s">
        <v>23</v>
      </c>
      <c r="D35" s="61" t="s">
        <v>261</v>
      </c>
      <c r="E35" s="61">
        <v>0.18</v>
      </c>
      <c r="F35" s="27" t="s">
        <v>112</v>
      </c>
      <c r="G35" s="136" t="s">
        <v>2126</v>
      </c>
      <c r="H35" s="27" t="s">
        <v>113</v>
      </c>
      <c r="I35" s="27" t="s">
        <v>2920</v>
      </c>
      <c r="J35" s="149" t="str">
        <f t="shared" si="7"/>
        <v>https://doi.org/10.1109/VLSIC.2005.1469396</v>
      </c>
      <c r="K35" s="28" t="s">
        <v>1051</v>
      </c>
      <c r="L35" s="38">
        <v>1.8</v>
      </c>
      <c r="M35" s="38"/>
      <c r="N35" s="38"/>
      <c r="O35" s="39" t="s">
        <v>1051</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2097</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3">
      <c r="A36" s="64">
        <v>2005</v>
      </c>
      <c r="B36" s="30">
        <v>21.2</v>
      </c>
      <c r="C36" s="61" t="s">
        <v>23</v>
      </c>
      <c r="D36" s="61" t="s">
        <v>26</v>
      </c>
      <c r="E36" s="61">
        <v>0.18</v>
      </c>
      <c r="F36" s="27" t="s">
        <v>2127</v>
      </c>
      <c r="G36" s="136" t="s">
        <v>2128</v>
      </c>
      <c r="H36" s="27" t="s">
        <v>114</v>
      </c>
      <c r="I36" s="27" t="s">
        <v>2921</v>
      </c>
      <c r="J36" s="149" t="str">
        <f t="shared" si="7"/>
        <v>https://doi.org/10.1109/VLSIC.2005.1469397</v>
      </c>
      <c r="K36" s="28" t="s">
        <v>1051</v>
      </c>
      <c r="L36" s="38"/>
      <c r="M36" s="38"/>
      <c r="N36" s="38"/>
      <c r="O36" s="39" t="s">
        <v>1051</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2097</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3">
      <c r="A37" s="64">
        <v>2005</v>
      </c>
      <c r="B37" s="30">
        <v>21.2</v>
      </c>
      <c r="C37" s="61" t="s">
        <v>23</v>
      </c>
      <c r="D37" s="61" t="s">
        <v>26</v>
      </c>
      <c r="E37" s="61">
        <v>0.18</v>
      </c>
      <c r="F37" s="28" t="s">
        <v>2127</v>
      </c>
      <c r="G37" s="28" t="s">
        <v>2128</v>
      </c>
      <c r="H37" s="28" t="str">
        <f>+IF(OR(ISBLANK(H36),ISERROR(H36)),"",H36)</f>
        <v xml:space="preserve">Anderson, M.   Norling, K.   Dreyfert, A.   Yuan, J.   </v>
      </c>
      <c r="I37" s="27" t="s">
        <v>2921</v>
      </c>
      <c r="J37" s="149" t="str">
        <f t="shared" si="7"/>
        <v>https://doi.org/10.1109/VLSIC.2005.1469397</v>
      </c>
      <c r="K37" s="28" t="s">
        <v>1051</v>
      </c>
      <c r="L37" s="38"/>
      <c r="M37" s="38"/>
      <c r="N37" s="38"/>
      <c r="O37" s="39" t="s">
        <v>1051</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2097</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3">
      <c r="A38" s="64">
        <v>2005</v>
      </c>
      <c r="B38" s="30">
        <v>21.3</v>
      </c>
      <c r="C38" s="61" t="s">
        <v>23</v>
      </c>
      <c r="D38" s="61" t="s">
        <v>26</v>
      </c>
      <c r="E38" s="61">
        <v>0.18</v>
      </c>
      <c r="F38" s="27" t="s">
        <v>633</v>
      </c>
      <c r="G38" s="136" t="s">
        <v>2129</v>
      </c>
      <c r="H38" s="27" t="s">
        <v>115</v>
      </c>
      <c r="I38" s="27" t="s">
        <v>2922</v>
      </c>
      <c r="J38" s="149" t="str">
        <f t="shared" si="7"/>
        <v>https://doi.org/10.1109/VLSIC.2005.1469398</v>
      </c>
      <c r="K38" s="28" t="s">
        <v>1051</v>
      </c>
      <c r="L38" s="38"/>
      <c r="M38" s="38"/>
      <c r="N38" s="38"/>
      <c r="O38" s="39" t="s">
        <v>1051</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2097</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3">
      <c r="A39" s="59">
        <v>2006</v>
      </c>
      <c r="B39" s="30">
        <v>6.2</v>
      </c>
      <c r="C39" s="61" t="s">
        <v>23</v>
      </c>
      <c r="D39" s="61" t="s">
        <v>239</v>
      </c>
      <c r="E39" s="61">
        <v>0.13</v>
      </c>
      <c r="F39" s="27" t="s">
        <v>2130</v>
      </c>
      <c r="G39" s="136" t="s">
        <v>2131</v>
      </c>
      <c r="H39" s="27" t="s">
        <v>2214</v>
      </c>
      <c r="I39" s="27" t="s">
        <v>2923</v>
      </c>
      <c r="J39" s="149" t="str">
        <f t="shared" si="7"/>
        <v>https://doi.org/10.1109/VLSIC.2006.1705305</v>
      </c>
      <c r="K39" s="28" t="s">
        <v>1051</v>
      </c>
      <c r="L39" s="38"/>
      <c r="M39" s="38"/>
      <c r="N39" s="38"/>
      <c r="O39" s="39" t="s">
        <v>1051</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2097</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3">
      <c r="A40" s="64">
        <v>2006</v>
      </c>
      <c r="B40" s="30">
        <v>6.3</v>
      </c>
      <c r="C40" s="61" t="s">
        <v>23</v>
      </c>
      <c r="D40" s="61" t="s">
        <v>239</v>
      </c>
      <c r="E40" s="61">
        <v>0.13</v>
      </c>
      <c r="F40" s="27" t="s">
        <v>2132</v>
      </c>
      <c r="G40" s="136" t="s">
        <v>2133</v>
      </c>
      <c r="H40" s="27" t="s">
        <v>116</v>
      </c>
      <c r="I40" s="27" t="s">
        <v>2924</v>
      </c>
      <c r="J40" s="149" t="str">
        <f t="shared" si="7"/>
        <v>https://doi.org/10.1109/VLSIC.2006.1705306</v>
      </c>
      <c r="K40" s="28" t="s">
        <v>1051</v>
      </c>
      <c r="L40" s="38">
        <v>3</v>
      </c>
      <c r="M40" s="38"/>
      <c r="N40" s="38"/>
      <c r="O40" s="39" t="s">
        <v>1051</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2097</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3">
      <c r="A41" s="64">
        <v>2006</v>
      </c>
      <c r="B41" s="30">
        <v>16.100000000000001</v>
      </c>
      <c r="C41" s="61" t="s">
        <v>23</v>
      </c>
      <c r="D41" s="61" t="s">
        <v>26</v>
      </c>
      <c r="E41" s="61">
        <v>0.18</v>
      </c>
      <c r="F41" s="27" t="s">
        <v>634</v>
      </c>
      <c r="G41" s="136" t="s">
        <v>2134</v>
      </c>
      <c r="H41" s="27" t="s">
        <v>2213</v>
      </c>
      <c r="I41" s="27" t="s">
        <v>2925</v>
      </c>
      <c r="J41" s="149" t="str">
        <f t="shared" si="7"/>
        <v>https://doi.org/10.1109/VLSIC.2006.1705346</v>
      </c>
      <c r="K41" s="28" t="s">
        <v>1051</v>
      </c>
      <c r="L41" s="38">
        <v>1.8</v>
      </c>
      <c r="M41" s="38"/>
      <c r="N41" s="38"/>
      <c r="O41" s="39" t="s">
        <v>1051</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2097</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3">
      <c r="A42" s="64">
        <v>2006</v>
      </c>
      <c r="B42" s="30">
        <v>16.2</v>
      </c>
      <c r="C42" s="61" t="s">
        <v>23</v>
      </c>
      <c r="D42" s="61" t="s">
        <v>635</v>
      </c>
      <c r="E42" s="61">
        <v>0.18</v>
      </c>
      <c r="F42" s="27" t="s">
        <v>636</v>
      </c>
      <c r="G42" s="136" t="s">
        <v>637</v>
      </c>
      <c r="H42" s="27" t="s">
        <v>2212</v>
      </c>
      <c r="I42" s="27" t="s">
        <v>2926</v>
      </c>
      <c r="J42" s="149" t="str">
        <f t="shared" si="7"/>
        <v>https://doi.org/10.1109/VLSIC.2006.1705347</v>
      </c>
      <c r="K42" s="28" t="s">
        <v>117</v>
      </c>
      <c r="L42" s="38">
        <v>1</v>
      </c>
      <c r="M42" s="38"/>
      <c r="N42" s="38"/>
      <c r="O42" s="39" t="s">
        <v>1051</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2097</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3">
      <c r="A43" s="64">
        <f t="shared" ref="A43:H43" si="17">+IF(OR(ISBLANK(A42),ISERROR(A42)),"",A42)</f>
        <v>2006</v>
      </c>
      <c r="B43" s="30">
        <f t="shared" si="17"/>
        <v>16.2</v>
      </c>
      <c r="C43" s="61" t="str">
        <f t="shared" si="17"/>
        <v>NQ</v>
      </c>
      <c r="D43" s="61" t="str">
        <f t="shared" si="17"/>
        <v>Pipe, SwOpAmp</v>
      </c>
      <c r="E43" s="61">
        <f t="shared" si="17"/>
        <v>0.18</v>
      </c>
      <c r="F43" s="28" t="s">
        <v>636</v>
      </c>
      <c r="G43" s="28" t="s">
        <v>637</v>
      </c>
      <c r="H43" s="28" t="str">
        <f t="shared" si="17"/>
        <v xml:space="preserve">Y. Wu, V. Cheung, H. Luong  </v>
      </c>
      <c r="I43" s="27" t="s">
        <v>2926</v>
      </c>
      <c r="J43" s="149" t="str">
        <f t="shared" si="7"/>
        <v>https://doi.org/10.1109/VLSIC.2006.1705347</v>
      </c>
      <c r="K43" s="28" t="s">
        <v>638</v>
      </c>
      <c r="L43" s="38">
        <v>1</v>
      </c>
      <c r="M43" s="38"/>
      <c r="N43" s="38"/>
      <c r="O43" s="39" t="s">
        <v>1051</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2097</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3">
      <c r="A44" s="64">
        <v>2006</v>
      </c>
      <c r="B44" s="30">
        <v>16.3</v>
      </c>
      <c r="C44" s="61" t="s">
        <v>23</v>
      </c>
      <c r="D44" s="61" t="s">
        <v>28</v>
      </c>
      <c r="E44" s="61">
        <v>0.09</v>
      </c>
      <c r="F44" s="27" t="s">
        <v>118</v>
      </c>
      <c r="G44" s="136" t="s">
        <v>7</v>
      </c>
      <c r="H44" s="27" t="s">
        <v>119</v>
      </c>
      <c r="I44" s="27" t="s">
        <v>2927</v>
      </c>
      <c r="J44" s="149" t="str">
        <f t="shared" si="7"/>
        <v>https://doi.org/10.1109/VLSIC.2006.1705348</v>
      </c>
      <c r="K44" s="28" t="s">
        <v>1051</v>
      </c>
      <c r="L44" s="38">
        <v>2.5</v>
      </c>
      <c r="M44" s="38">
        <v>1.2</v>
      </c>
      <c r="N44" s="38"/>
      <c r="O44" s="39" t="s">
        <v>1051</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2097</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3">
      <c r="A45" s="64">
        <v>2006</v>
      </c>
      <c r="B45" s="30">
        <v>16.399999999999999</v>
      </c>
      <c r="C45" s="61" t="s">
        <v>23</v>
      </c>
      <c r="D45" s="61" t="s">
        <v>593</v>
      </c>
      <c r="E45" s="61">
        <v>6.5000000000000002E-2</v>
      </c>
      <c r="F45" s="27" t="s">
        <v>120</v>
      </c>
      <c r="G45" s="136" t="s">
        <v>8</v>
      </c>
      <c r="H45" s="27" t="s">
        <v>2215</v>
      </c>
      <c r="I45" s="27" t="s">
        <v>2928</v>
      </c>
      <c r="J45" s="149" t="str">
        <f t="shared" si="7"/>
        <v>https://doi.org/10.1109/VLSIC.2006.1705349</v>
      </c>
      <c r="K45" s="28" t="s">
        <v>1051</v>
      </c>
      <c r="L45" s="38"/>
      <c r="M45" s="38"/>
      <c r="N45" s="38"/>
      <c r="O45" s="39" t="s">
        <v>1051</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2097</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3">
      <c r="A46" s="64">
        <v>2006</v>
      </c>
      <c r="B46" s="30">
        <v>19.100000000000001</v>
      </c>
      <c r="C46" s="61" t="s">
        <v>22</v>
      </c>
      <c r="D46" s="61" t="s">
        <v>606</v>
      </c>
      <c r="E46" s="61">
        <v>0.13</v>
      </c>
      <c r="F46" s="27" t="s">
        <v>121</v>
      </c>
      <c r="G46" s="136" t="s">
        <v>143</v>
      </c>
      <c r="H46" s="27" t="s">
        <v>122</v>
      </c>
      <c r="I46" s="27" t="s">
        <v>2477</v>
      </c>
      <c r="J46" s="149" t="str">
        <f t="shared" si="7"/>
        <v>https://doi.org/10.1109/VLSIC.2006.1705359</v>
      </c>
      <c r="K46" s="28" t="s">
        <v>1051</v>
      </c>
      <c r="L46" s="38">
        <v>0.9</v>
      </c>
      <c r="M46" s="38"/>
      <c r="N46" s="38"/>
      <c r="O46" s="39" t="s">
        <v>1051</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2097</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3">
      <c r="A47" s="64">
        <v>2006</v>
      </c>
      <c r="B47" s="30">
        <v>19.2</v>
      </c>
      <c r="C47" s="61" t="s">
        <v>22</v>
      </c>
      <c r="D47" s="61" t="s">
        <v>25</v>
      </c>
      <c r="E47" s="61">
        <v>0.13</v>
      </c>
      <c r="F47" s="27" t="s">
        <v>123</v>
      </c>
      <c r="G47" s="136" t="s">
        <v>144</v>
      </c>
      <c r="H47" s="27" t="s">
        <v>124</v>
      </c>
      <c r="I47" s="27" t="s">
        <v>2929</v>
      </c>
      <c r="J47" s="149" t="str">
        <f t="shared" si="7"/>
        <v>https://doi.org/10.1109/VLSIC.2006.1705360</v>
      </c>
      <c r="K47" s="28" t="s">
        <v>1051</v>
      </c>
      <c r="L47" s="38"/>
      <c r="M47" s="38"/>
      <c r="N47" s="38"/>
      <c r="O47" s="39" t="s">
        <v>1051</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2097</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3">
      <c r="A48" s="64">
        <v>2006</v>
      </c>
      <c r="B48" s="30">
        <v>19.399999999999999</v>
      </c>
      <c r="C48" s="61" t="s">
        <v>22</v>
      </c>
      <c r="D48" s="61" t="s">
        <v>25</v>
      </c>
      <c r="E48" s="61">
        <v>0.09</v>
      </c>
      <c r="F48" s="27" t="s">
        <v>2135</v>
      </c>
      <c r="G48" s="136" t="s">
        <v>2136</v>
      </c>
      <c r="H48" s="27" t="s">
        <v>125</v>
      </c>
      <c r="I48" s="27" t="s">
        <v>2930</v>
      </c>
      <c r="J48" s="149" t="str">
        <f t="shared" si="7"/>
        <v>https://doi.org/10.1109/VLSIC.2006.1705362</v>
      </c>
      <c r="K48" s="28" t="s">
        <v>1051</v>
      </c>
      <c r="L48" s="38">
        <v>1.4</v>
      </c>
      <c r="M48" s="38"/>
      <c r="N48" s="38"/>
      <c r="O48" s="39" t="s">
        <v>1051</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2097</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3">
      <c r="A49" s="64">
        <v>2006</v>
      </c>
      <c r="B49" s="30">
        <v>19.5</v>
      </c>
      <c r="C49" s="61" t="s">
        <v>22</v>
      </c>
      <c r="D49" s="61" t="s">
        <v>1956</v>
      </c>
      <c r="E49" s="61" t="s">
        <v>126</v>
      </c>
      <c r="F49" s="27" t="s">
        <v>127</v>
      </c>
      <c r="G49" s="136" t="s">
        <v>145</v>
      </c>
      <c r="H49" s="27" t="s">
        <v>128</v>
      </c>
      <c r="I49" s="27" t="s">
        <v>2931</v>
      </c>
      <c r="J49" s="149" t="str">
        <f t="shared" si="7"/>
        <v>https://doi.org/10.1109/VLSIC.2006.1705363</v>
      </c>
      <c r="K49" s="28" t="s">
        <v>1051</v>
      </c>
      <c r="L49" s="38"/>
      <c r="M49" s="38"/>
      <c r="N49" s="38"/>
      <c r="O49" s="39" t="s">
        <v>1051</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3">
      <c r="A50" s="59">
        <v>2007</v>
      </c>
      <c r="B50" s="30">
        <v>7.1</v>
      </c>
      <c r="C50" s="61" t="s">
        <v>23</v>
      </c>
      <c r="D50" s="61" t="s">
        <v>593</v>
      </c>
      <c r="E50" s="61">
        <v>0.13</v>
      </c>
      <c r="F50" s="27" t="s">
        <v>129</v>
      </c>
      <c r="G50" s="136" t="s">
        <v>703</v>
      </c>
      <c r="H50" s="27" t="s">
        <v>704</v>
      </c>
      <c r="I50" s="27" t="s">
        <v>2478</v>
      </c>
      <c r="J50" s="149" t="str">
        <f t="shared" si="7"/>
        <v>https://doi.org/10.1109/VLSIC.2007.4342766</v>
      </c>
      <c r="K50" s="28" t="s">
        <v>1051</v>
      </c>
      <c r="L50" s="38"/>
      <c r="M50" s="38"/>
      <c r="N50" s="38"/>
      <c r="O50" s="39" t="s">
        <v>1051</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2097</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3">
      <c r="A51" s="64">
        <v>2007</v>
      </c>
      <c r="B51" s="30">
        <v>7.2</v>
      </c>
      <c r="C51" s="61" t="s">
        <v>23</v>
      </c>
      <c r="D51" s="61" t="s">
        <v>27</v>
      </c>
      <c r="E51" s="61">
        <v>0.09</v>
      </c>
      <c r="F51" s="27" t="s">
        <v>130</v>
      </c>
      <c r="G51" s="136" t="s">
        <v>146</v>
      </c>
      <c r="H51" s="27" t="s">
        <v>705</v>
      </c>
      <c r="I51" s="27" t="s">
        <v>2479</v>
      </c>
      <c r="J51" s="149" t="str">
        <f t="shared" si="7"/>
        <v>https://doi.org/10.1109/VLSIC.2007.4342767</v>
      </c>
      <c r="K51" s="28" t="s">
        <v>1051</v>
      </c>
      <c r="L51" s="38">
        <v>0.9</v>
      </c>
      <c r="M51" s="38"/>
      <c r="N51" s="38"/>
      <c r="O51" s="39" t="s">
        <v>1051</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2097</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3">
      <c r="A52" s="64">
        <v>2007</v>
      </c>
      <c r="B52" s="30">
        <v>7.3</v>
      </c>
      <c r="C52" s="61" t="s">
        <v>23</v>
      </c>
      <c r="D52" s="61" t="s">
        <v>261</v>
      </c>
      <c r="E52" s="61">
        <v>0.09</v>
      </c>
      <c r="F52" s="27" t="s">
        <v>131</v>
      </c>
      <c r="G52" s="136" t="s">
        <v>706</v>
      </c>
      <c r="H52" s="27" t="s">
        <v>707</v>
      </c>
      <c r="I52" s="27" t="s">
        <v>2932</v>
      </c>
      <c r="J52" s="149" t="str">
        <f t="shared" si="7"/>
        <v>https://doi.org/10.1109/VLSIC.2007.4342768</v>
      </c>
      <c r="K52" s="28" t="s">
        <v>1051</v>
      </c>
      <c r="L52" s="38">
        <v>1.3</v>
      </c>
      <c r="M52" s="38"/>
      <c r="N52" s="38"/>
      <c r="O52" s="39" t="s">
        <v>1051</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2097</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3">
      <c r="A53" s="64">
        <v>2007</v>
      </c>
      <c r="B53" s="30">
        <v>19.100000000000001</v>
      </c>
      <c r="C53" s="61" t="s">
        <v>23</v>
      </c>
      <c r="D53" s="61" t="s">
        <v>1965</v>
      </c>
      <c r="E53" s="61">
        <v>0.18</v>
      </c>
      <c r="F53" s="27" t="s">
        <v>708</v>
      </c>
      <c r="G53" s="136" t="s">
        <v>2137</v>
      </c>
      <c r="H53" s="27" t="s">
        <v>132</v>
      </c>
      <c r="I53" s="27" t="s">
        <v>2480</v>
      </c>
      <c r="J53" s="149" t="str">
        <f t="shared" si="7"/>
        <v>https://doi.org/10.1109/VLSIC.2007.4342711</v>
      </c>
      <c r="K53" s="28" t="s">
        <v>1051</v>
      </c>
      <c r="L53" s="38">
        <v>1.62</v>
      </c>
      <c r="M53" s="38"/>
      <c r="N53" s="38"/>
      <c r="O53" s="39" t="s">
        <v>1051</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2097</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3">
      <c r="A54" s="64">
        <v>2007</v>
      </c>
      <c r="B54" s="30">
        <v>19.2</v>
      </c>
      <c r="C54" s="61" t="s">
        <v>23</v>
      </c>
      <c r="D54" s="61" t="s">
        <v>26</v>
      </c>
      <c r="E54" s="61">
        <v>0.25</v>
      </c>
      <c r="F54" s="27" t="s">
        <v>709</v>
      </c>
      <c r="G54" s="136" t="s">
        <v>710</v>
      </c>
      <c r="H54" s="27" t="s">
        <v>133</v>
      </c>
      <c r="I54" s="27" t="s">
        <v>2481</v>
      </c>
      <c r="J54" s="149" t="str">
        <f t="shared" si="7"/>
        <v>https://doi.org/10.1109/VLSIC.2007.4342712</v>
      </c>
      <c r="K54" s="28" t="s">
        <v>1051</v>
      </c>
      <c r="L54" s="38"/>
      <c r="M54" s="38"/>
      <c r="N54" s="38"/>
      <c r="O54" s="39" t="s">
        <v>1051</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2097</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3">
      <c r="A55" s="64">
        <v>2007</v>
      </c>
      <c r="B55" s="30">
        <v>19.3</v>
      </c>
      <c r="C55" s="61" t="s">
        <v>23</v>
      </c>
      <c r="D55" s="61" t="s">
        <v>26</v>
      </c>
      <c r="E55" s="61">
        <v>0.09</v>
      </c>
      <c r="F55" s="27" t="s">
        <v>2138</v>
      </c>
      <c r="G55" s="136" t="s">
        <v>2139</v>
      </c>
      <c r="H55" s="27" t="s">
        <v>134</v>
      </c>
      <c r="I55" s="27" t="s">
        <v>2482</v>
      </c>
      <c r="J55" s="149" t="str">
        <f t="shared" si="7"/>
        <v>https://doi.org/10.1109/VLSIC.2007.4342713</v>
      </c>
      <c r="K55" s="28" t="s">
        <v>1051</v>
      </c>
      <c r="L55" s="38">
        <v>1</v>
      </c>
      <c r="M55" s="38"/>
      <c r="N55" s="38"/>
      <c r="O55" s="39" t="s">
        <v>1051</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2097</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3">
      <c r="A56" s="64">
        <v>2007</v>
      </c>
      <c r="B56" s="30">
        <v>19.5</v>
      </c>
      <c r="C56" s="61" t="s">
        <v>23</v>
      </c>
      <c r="D56" s="61" t="s">
        <v>26</v>
      </c>
      <c r="E56" s="61">
        <v>0.09</v>
      </c>
      <c r="F56" s="27" t="s">
        <v>711</v>
      </c>
      <c r="G56" s="136" t="s">
        <v>2140</v>
      </c>
      <c r="H56" s="27" t="s">
        <v>135</v>
      </c>
      <c r="I56" s="27" t="s">
        <v>2483</v>
      </c>
      <c r="J56" s="149" t="str">
        <f t="shared" si="7"/>
        <v>https://doi.org/10.1109/VLSIC.2007.4342715</v>
      </c>
      <c r="K56" s="28" t="s">
        <v>1051</v>
      </c>
      <c r="L56" s="38"/>
      <c r="M56" s="38"/>
      <c r="N56" s="38"/>
      <c r="O56" s="39" t="s">
        <v>1051</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2097</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3">
      <c r="A57" s="64">
        <v>2007</v>
      </c>
      <c r="B57" s="30">
        <v>23.1</v>
      </c>
      <c r="C57" s="61" t="s">
        <v>22</v>
      </c>
      <c r="D57" s="61" t="s">
        <v>30</v>
      </c>
      <c r="E57" s="61">
        <v>0.18</v>
      </c>
      <c r="F57" s="27" t="s">
        <v>712</v>
      </c>
      <c r="G57" s="136" t="s">
        <v>147</v>
      </c>
      <c r="H57" s="27" t="s">
        <v>249</v>
      </c>
      <c r="I57" s="27" t="s">
        <v>2484</v>
      </c>
      <c r="J57" s="149" t="str">
        <f t="shared" si="7"/>
        <v>https://doi.org/10.1109/VLSIC.2007.4342733</v>
      </c>
      <c r="K57" s="28" t="s">
        <v>1051</v>
      </c>
      <c r="L57" s="38">
        <v>1.2</v>
      </c>
      <c r="M57" s="38"/>
      <c r="N57" s="38"/>
      <c r="O57" s="39" t="s">
        <v>1051</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2097</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3">
      <c r="A58" s="64">
        <v>2007</v>
      </c>
      <c r="B58" s="30">
        <v>23.2</v>
      </c>
      <c r="C58" s="61" t="s">
        <v>22</v>
      </c>
      <c r="D58" s="61" t="s">
        <v>1964</v>
      </c>
      <c r="E58" s="61">
        <v>0.35</v>
      </c>
      <c r="F58" s="27" t="s">
        <v>250</v>
      </c>
      <c r="G58" s="136" t="s">
        <v>2141</v>
      </c>
      <c r="H58" s="27" t="s">
        <v>251</v>
      </c>
      <c r="I58" s="27" t="s">
        <v>2485</v>
      </c>
      <c r="J58" s="149" t="str">
        <f t="shared" si="7"/>
        <v>https://doi.org/10.1109/VLSIC.2007.4342734</v>
      </c>
      <c r="K58" s="28" t="s">
        <v>1051</v>
      </c>
      <c r="L58" s="38">
        <v>1.2</v>
      </c>
      <c r="M58" s="38"/>
      <c r="N58" s="38"/>
      <c r="O58" s="39" t="s">
        <v>1051</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2097</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3">
      <c r="A59" s="64">
        <v>2007</v>
      </c>
      <c r="B59" s="30">
        <v>23.3</v>
      </c>
      <c r="C59" s="61" t="s">
        <v>22</v>
      </c>
      <c r="D59" s="61" t="s">
        <v>25</v>
      </c>
      <c r="E59" s="61">
        <v>0.18</v>
      </c>
      <c r="F59" s="27" t="s">
        <v>252</v>
      </c>
      <c r="G59" s="136" t="s">
        <v>148</v>
      </c>
      <c r="H59" s="27" t="s">
        <v>253</v>
      </c>
      <c r="I59" s="27" t="s">
        <v>2486</v>
      </c>
      <c r="J59" s="149" t="str">
        <f t="shared" si="7"/>
        <v>https://doi.org/10.1109/VLSIC.2007.4342735</v>
      </c>
      <c r="K59" s="28" t="s">
        <v>1051</v>
      </c>
      <c r="L59" s="38"/>
      <c r="M59" s="38"/>
      <c r="N59" s="38"/>
      <c r="O59" s="39" t="s">
        <v>1051</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2097</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5" x14ac:dyDescent="0.3">
      <c r="A60" s="64">
        <v>2007</v>
      </c>
      <c r="B60" s="30">
        <v>23.4</v>
      </c>
      <c r="C60" s="61" t="s">
        <v>22</v>
      </c>
      <c r="D60" s="61" t="s">
        <v>254</v>
      </c>
      <c r="E60" s="61">
        <v>0.18</v>
      </c>
      <c r="F60" s="27" t="s">
        <v>255</v>
      </c>
      <c r="G60" s="136" t="s">
        <v>149</v>
      </c>
      <c r="H60" s="27" t="s">
        <v>1582</v>
      </c>
      <c r="I60" s="27" t="s">
        <v>2487</v>
      </c>
      <c r="J60" s="149" t="str">
        <f t="shared" si="7"/>
        <v>https://doi.org/10.1109/VLSIC.2007.4342736</v>
      </c>
      <c r="K60" s="28" t="s">
        <v>1051</v>
      </c>
      <c r="L60" s="38"/>
      <c r="M60" s="38"/>
      <c r="N60" s="38"/>
      <c r="O60" s="39" t="s">
        <v>1051</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2097</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3">
      <c r="A61" s="64">
        <v>2007</v>
      </c>
      <c r="B61" s="30">
        <v>23.5</v>
      </c>
      <c r="C61" s="61" t="s">
        <v>22</v>
      </c>
      <c r="D61" s="61" t="s">
        <v>1303</v>
      </c>
      <c r="E61" s="61">
        <v>0.13</v>
      </c>
      <c r="F61" s="27" t="s">
        <v>256</v>
      </c>
      <c r="G61" s="136" t="s">
        <v>150</v>
      </c>
      <c r="H61" s="27" t="s">
        <v>257</v>
      </c>
      <c r="I61" s="27" t="s">
        <v>2488</v>
      </c>
      <c r="J61" s="149" t="str">
        <f t="shared" si="7"/>
        <v>https://doi.org/10.1109/VLSIC.2007.4342737</v>
      </c>
      <c r="K61" s="28" t="s">
        <v>1051</v>
      </c>
      <c r="L61" s="38">
        <v>1.2</v>
      </c>
      <c r="M61" s="38"/>
      <c r="N61" s="38"/>
      <c r="O61" s="39" t="s">
        <v>1051</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2097</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3">
      <c r="A62" s="59">
        <v>2008</v>
      </c>
      <c r="B62" s="30">
        <v>8.1</v>
      </c>
      <c r="C62" s="61" t="s">
        <v>23</v>
      </c>
      <c r="D62" s="61" t="s">
        <v>261</v>
      </c>
      <c r="E62" s="61">
        <v>6.5000000000000002E-2</v>
      </c>
      <c r="F62" s="28" t="s">
        <v>295</v>
      </c>
      <c r="G62" s="28" t="s">
        <v>2142</v>
      </c>
      <c r="H62" s="28" t="s">
        <v>296</v>
      </c>
      <c r="I62" s="28" t="s">
        <v>2933</v>
      </c>
      <c r="J62" s="149" t="str">
        <f t="shared" si="7"/>
        <v>https://doi.org/10.1109/VLSIC.2008.4585956</v>
      </c>
      <c r="K62" s="28" t="s">
        <v>1051</v>
      </c>
      <c r="L62" s="38">
        <v>1.2</v>
      </c>
      <c r="M62" s="38"/>
      <c r="N62" s="38"/>
      <c r="O62" s="39" t="s">
        <v>1051</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2097</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3">
      <c r="A63" s="64">
        <v>2008</v>
      </c>
      <c r="B63" s="30">
        <v>8.1999999999999993</v>
      </c>
      <c r="C63" s="61" t="s">
        <v>23</v>
      </c>
      <c r="D63" s="61" t="s">
        <v>26</v>
      </c>
      <c r="E63" s="61">
        <v>0.09</v>
      </c>
      <c r="F63" s="28" t="s">
        <v>297</v>
      </c>
      <c r="G63" s="28" t="s">
        <v>299</v>
      </c>
      <c r="H63" s="28" t="s">
        <v>298</v>
      </c>
      <c r="I63" s="28" t="s">
        <v>2489</v>
      </c>
      <c r="J63" s="149" t="str">
        <f t="shared" si="7"/>
        <v>https://doi.org/10.1109/VLSIC.2008.4585957</v>
      </c>
      <c r="K63" s="28" t="s">
        <v>1051</v>
      </c>
      <c r="L63" s="38">
        <v>1.2</v>
      </c>
      <c r="M63" s="38"/>
      <c r="N63" s="38"/>
      <c r="O63" s="39" t="s">
        <v>1051</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2097</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3">
      <c r="A64" s="64">
        <v>2008</v>
      </c>
      <c r="B64" s="30">
        <v>2.1</v>
      </c>
      <c r="C64" s="61" t="s">
        <v>23</v>
      </c>
      <c r="D64" s="61" t="s">
        <v>27</v>
      </c>
      <c r="E64" s="61">
        <v>6.5000000000000002E-2</v>
      </c>
      <c r="F64" s="28" t="s">
        <v>300</v>
      </c>
      <c r="G64" s="28" t="s">
        <v>2143</v>
      </c>
      <c r="H64" s="28" t="s">
        <v>301</v>
      </c>
      <c r="I64" s="28" t="s">
        <v>2490</v>
      </c>
      <c r="J64" s="149" t="str">
        <f t="shared" si="7"/>
        <v>https://doi.org/10.1109/JSSC.2009.2014701</v>
      </c>
      <c r="K64" s="28" t="s">
        <v>1051</v>
      </c>
      <c r="L64" s="38">
        <v>1.2</v>
      </c>
      <c r="M64" s="38"/>
      <c r="N64" s="38"/>
      <c r="O64" s="39" t="s">
        <v>1051</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2097</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3">
      <c r="A65" s="64">
        <v>2008</v>
      </c>
      <c r="B65" s="30">
        <v>2.2000000000000002</v>
      </c>
      <c r="C65" s="61" t="s">
        <v>23</v>
      </c>
      <c r="D65" s="61" t="s">
        <v>27</v>
      </c>
      <c r="E65" s="61">
        <v>0.09</v>
      </c>
      <c r="F65" s="28" t="s">
        <v>302</v>
      </c>
      <c r="G65" s="28" t="s">
        <v>303</v>
      </c>
      <c r="H65" s="28" t="s">
        <v>304</v>
      </c>
      <c r="I65" s="28" t="s">
        <v>2491</v>
      </c>
      <c r="J65" s="149" t="str">
        <f t="shared" si="7"/>
        <v>https://doi.org/10.1109/VLSIC.2008.4585933</v>
      </c>
      <c r="K65" s="28" t="s">
        <v>1051</v>
      </c>
      <c r="L65" s="38">
        <v>1</v>
      </c>
      <c r="M65" s="38"/>
      <c r="N65" s="38"/>
      <c r="O65" s="39" t="s">
        <v>1051</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2097</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3">
      <c r="A66" s="64">
        <v>2008</v>
      </c>
      <c r="B66" s="30">
        <v>2.2999999999999998</v>
      </c>
      <c r="C66" s="61" t="s">
        <v>23</v>
      </c>
      <c r="D66" s="61" t="s">
        <v>27</v>
      </c>
      <c r="E66" s="61">
        <v>6.5000000000000002E-2</v>
      </c>
      <c r="F66" s="28" t="s">
        <v>305</v>
      </c>
      <c r="G66" s="28" t="s">
        <v>2144</v>
      </c>
      <c r="H66" s="28" t="s">
        <v>306</v>
      </c>
      <c r="I66" s="28" t="s">
        <v>2492</v>
      </c>
      <c r="J66" s="149" t="str">
        <f t="shared" si="7"/>
        <v>https://doi.org/10.1109/VLSIC.2008.4585934</v>
      </c>
      <c r="K66" s="28" t="s">
        <v>1051</v>
      </c>
      <c r="L66" s="38"/>
      <c r="M66" s="38"/>
      <c r="N66" s="38"/>
      <c r="O66" s="39" t="s">
        <v>1051</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2097</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3">
      <c r="A67" s="64">
        <v>2008</v>
      </c>
      <c r="B67" s="30">
        <v>2.4</v>
      </c>
      <c r="C67" s="61" t="s">
        <v>23</v>
      </c>
      <c r="D67" s="61" t="s">
        <v>261</v>
      </c>
      <c r="E67" s="61">
        <v>0.09</v>
      </c>
      <c r="F67" s="28" t="s">
        <v>307</v>
      </c>
      <c r="G67" s="28" t="s">
        <v>309</v>
      </c>
      <c r="H67" s="28" t="s">
        <v>308</v>
      </c>
      <c r="I67" s="28" t="s">
        <v>2493</v>
      </c>
      <c r="J67" s="149" t="str">
        <f t="shared" ref="J67:J129" si="20">IF(I67&lt;&gt;"?", HYPERLINK(CONCATENATE("https://doi.org/",I67)), "")</f>
        <v>https://doi.org/10.1109/VLSIC.2008.4585935</v>
      </c>
      <c r="K67" s="28" t="s">
        <v>1051</v>
      </c>
      <c r="L67" s="38"/>
      <c r="M67" s="38"/>
      <c r="N67" s="38"/>
      <c r="O67" s="39" t="s">
        <v>1051</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2097</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3">
      <c r="A68" s="64">
        <v>2008</v>
      </c>
      <c r="B68" s="30">
        <v>18.2</v>
      </c>
      <c r="C68" s="61" t="s">
        <v>22</v>
      </c>
      <c r="D68" s="61" t="s">
        <v>25</v>
      </c>
      <c r="E68" s="61">
        <v>0.18</v>
      </c>
      <c r="F68" s="28" t="s">
        <v>310</v>
      </c>
      <c r="G68" s="28" t="s">
        <v>311</v>
      </c>
      <c r="H68" s="28" t="s">
        <v>312</v>
      </c>
      <c r="I68" s="28" t="s">
        <v>2934</v>
      </c>
      <c r="J68" s="149" t="str">
        <f t="shared" si="20"/>
        <v>https://doi.org/10.1109/VLSIC.2008.4585997</v>
      </c>
      <c r="K68" s="28" t="s">
        <v>1051</v>
      </c>
      <c r="L68" s="38">
        <v>0.7</v>
      </c>
      <c r="M68" s="38"/>
      <c r="N68" s="38"/>
      <c r="O68" s="39" t="s">
        <v>1051</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2097</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3">
      <c r="A69" s="64">
        <v>2008</v>
      </c>
      <c r="B69" s="30">
        <v>18.3</v>
      </c>
      <c r="C69" s="61" t="s">
        <v>22</v>
      </c>
      <c r="D69" s="61" t="s">
        <v>30</v>
      </c>
      <c r="E69" s="61">
        <v>6.5000000000000002E-2</v>
      </c>
      <c r="F69" s="28" t="s">
        <v>313</v>
      </c>
      <c r="G69" s="28" t="s">
        <v>314</v>
      </c>
      <c r="H69" s="28" t="s">
        <v>315</v>
      </c>
      <c r="I69" s="28" t="s">
        <v>2494</v>
      </c>
      <c r="J69" s="149" t="str">
        <f t="shared" si="20"/>
        <v>https://doi.org/10.1109/VLSIC.2008.4585998</v>
      </c>
      <c r="K69" s="28" t="s">
        <v>1051</v>
      </c>
      <c r="L69" s="38"/>
      <c r="M69" s="38"/>
      <c r="N69" s="38"/>
      <c r="O69" s="39" t="s">
        <v>1051</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2097</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3">
      <c r="A70" s="64">
        <v>2008</v>
      </c>
      <c r="B70" s="30">
        <v>18.3</v>
      </c>
      <c r="C70" s="61" t="s">
        <v>22</v>
      </c>
      <c r="D70" s="61" t="s">
        <v>30</v>
      </c>
      <c r="E70" s="61">
        <v>6.5000000000000002E-2</v>
      </c>
      <c r="F70" s="28" t="s">
        <v>313</v>
      </c>
      <c r="G70" s="28" t="s">
        <v>314</v>
      </c>
      <c r="H70" s="28" t="str">
        <f>+IF(OR(ISBLANK(H69),ISERROR(H69)),"",H69)</f>
        <v>M. Vadipour, C. Chen, A. Yazdi, M. Nariman, T. Li, P. Kilcoyne, H. Darabi</v>
      </c>
      <c r="I70" s="28" t="s">
        <v>2494</v>
      </c>
      <c r="J70" s="149" t="str">
        <f t="shared" si="20"/>
        <v>https://doi.org/10.1109/VLSIC.2008.4585998</v>
      </c>
      <c r="K70" s="28" t="s">
        <v>1051</v>
      </c>
      <c r="L70" s="38"/>
      <c r="M70" s="38"/>
      <c r="N70" s="38"/>
      <c r="O70" s="39" t="s">
        <v>1051</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2097</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3">
      <c r="A71" s="64">
        <v>2008</v>
      </c>
      <c r="B71" s="30">
        <v>18.399999999999999</v>
      </c>
      <c r="C71" s="61" t="s">
        <v>22</v>
      </c>
      <c r="D71" s="61" t="s">
        <v>254</v>
      </c>
      <c r="E71" s="61">
        <v>0.18</v>
      </c>
      <c r="F71" s="28" t="s">
        <v>2145</v>
      </c>
      <c r="G71" s="28" t="s">
        <v>2146</v>
      </c>
      <c r="H71" s="28" t="s">
        <v>316</v>
      </c>
      <c r="I71" s="28" t="s">
        <v>2935</v>
      </c>
      <c r="J71" s="149" t="str">
        <f t="shared" si="20"/>
        <v>https://doi.org/10.1109/VLSIC.2008.4585999</v>
      </c>
      <c r="K71" s="28" t="s">
        <v>1058</v>
      </c>
      <c r="L71" s="38">
        <v>2</v>
      </c>
      <c r="M71" s="38"/>
      <c r="N71" s="38"/>
      <c r="O71" s="39" t="s">
        <v>1051</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2097</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3">
      <c r="A72" s="64">
        <v>2008</v>
      </c>
      <c r="B72" s="30">
        <v>22.1</v>
      </c>
      <c r="C72" s="61" t="s">
        <v>23</v>
      </c>
      <c r="D72" s="61" t="s">
        <v>26</v>
      </c>
      <c r="E72" s="61">
        <v>0.09</v>
      </c>
      <c r="F72" s="28" t="s">
        <v>317</v>
      </c>
      <c r="G72" s="28" t="s">
        <v>318</v>
      </c>
      <c r="H72" s="28" t="s">
        <v>319</v>
      </c>
      <c r="I72" s="28" t="s">
        <v>2495</v>
      </c>
      <c r="J72" s="149" t="str">
        <f t="shared" si="20"/>
        <v>https://doi.org/10.1109/VLSIC.2008.4586012</v>
      </c>
      <c r="K72" s="28" t="s">
        <v>1051</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2097</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3">
      <c r="A73" s="64">
        <v>2008</v>
      </c>
      <c r="B73" s="30">
        <v>22.2</v>
      </c>
      <c r="C73" s="61" t="s">
        <v>23</v>
      </c>
      <c r="D73" s="75" t="s">
        <v>679</v>
      </c>
      <c r="E73" s="61">
        <v>6.5000000000000002E-2</v>
      </c>
      <c r="F73" s="28" t="s">
        <v>320</v>
      </c>
      <c r="G73" s="28" t="s">
        <v>2147</v>
      </c>
      <c r="H73" s="28" t="s">
        <v>321</v>
      </c>
      <c r="I73" s="28" t="s">
        <v>2937</v>
      </c>
      <c r="J73" s="149" t="str">
        <f t="shared" si="20"/>
        <v>https://doi.org/10.1109/VLSIC.2008.4586013</v>
      </c>
      <c r="K73" s="28" t="s">
        <v>1051</v>
      </c>
      <c r="L73" s="38"/>
      <c r="M73" s="38"/>
      <c r="N73" s="38"/>
      <c r="O73" s="39" t="s">
        <v>1051</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2097</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3">
      <c r="A74" s="64">
        <v>2008</v>
      </c>
      <c r="B74" s="30">
        <v>22.3</v>
      </c>
      <c r="C74" s="61" t="s">
        <v>23</v>
      </c>
      <c r="D74" s="61" t="s">
        <v>26</v>
      </c>
      <c r="E74" s="61">
        <v>0.18</v>
      </c>
      <c r="F74" s="28" t="s">
        <v>322</v>
      </c>
      <c r="G74" s="28" t="s">
        <v>2148</v>
      </c>
      <c r="H74" s="28" t="s">
        <v>323</v>
      </c>
      <c r="I74" s="28" t="s">
        <v>2936</v>
      </c>
      <c r="J74" s="149" t="str">
        <f t="shared" si="20"/>
        <v>https://doi.org/10.1109/VLSIC.2008.4586014</v>
      </c>
      <c r="K74" s="28" t="s">
        <v>1059</v>
      </c>
      <c r="L74" s="38"/>
      <c r="M74" s="38"/>
      <c r="N74" s="38"/>
      <c r="O74" s="39" t="s">
        <v>1051</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2097</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3">
      <c r="A75" s="64">
        <v>2008</v>
      </c>
      <c r="B75" s="30">
        <v>22.4</v>
      </c>
      <c r="C75" s="61" t="s">
        <v>23</v>
      </c>
      <c r="D75" s="61" t="s">
        <v>26</v>
      </c>
      <c r="E75" s="61">
        <v>0.18</v>
      </c>
      <c r="F75" s="28" t="s">
        <v>324</v>
      </c>
      <c r="G75" s="28" t="s">
        <v>326</v>
      </c>
      <c r="H75" s="28" t="s">
        <v>325</v>
      </c>
      <c r="I75" s="28" t="s">
        <v>2496</v>
      </c>
      <c r="J75" s="149" t="str">
        <f t="shared" si="20"/>
        <v>https://doi.org/10.1109/VLSIC.2008.4586015</v>
      </c>
      <c r="K75" s="28" t="s">
        <v>1051</v>
      </c>
      <c r="L75" s="38"/>
      <c r="M75" s="38"/>
      <c r="N75" s="38"/>
      <c r="O75" s="39" t="s">
        <v>1051</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2097</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3">
      <c r="A76" s="59">
        <v>2009</v>
      </c>
      <c r="B76" s="30">
        <v>7.1</v>
      </c>
      <c r="C76" s="61" t="s">
        <v>22</v>
      </c>
      <c r="D76" s="61" t="s">
        <v>30</v>
      </c>
      <c r="E76" s="61">
        <v>0.11</v>
      </c>
      <c r="F76" s="28" t="s">
        <v>713</v>
      </c>
      <c r="G76" s="28" t="s">
        <v>354</v>
      </c>
      <c r="H76" s="27" t="s">
        <v>355</v>
      </c>
      <c r="I76" s="28" t="s">
        <v>2245</v>
      </c>
      <c r="J76" s="149" t="s">
        <v>2938</v>
      </c>
      <c r="K76" s="28" t="s">
        <v>1051</v>
      </c>
      <c r="L76" s="38"/>
      <c r="M76" s="38"/>
      <c r="N76" s="38"/>
      <c r="O76" s="39" t="s">
        <v>1051</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2097</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3">
      <c r="A77" s="64">
        <v>2009</v>
      </c>
      <c r="B77" s="30">
        <v>7.2</v>
      </c>
      <c r="C77" s="61" t="s">
        <v>22</v>
      </c>
      <c r="D77" s="61" t="s">
        <v>30</v>
      </c>
      <c r="E77" s="61">
        <v>0.09</v>
      </c>
      <c r="F77" s="28" t="s">
        <v>356</v>
      </c>
      <c r="G77" s="28" t="s">
        <v>357</v>
      </c>
      <c r="H77" s="27" t="s">
        <v>358</v>
      </c>
      <c r="I77" s="28" t="s">
        <v>2245</v>
      </c>
      <c r="J77" s="149" t="s">
        <v>2939</v>
      </c>
      <c r="K77" s="28" t="s">
        <v>1051</v>
      </c>
      <c r="L77" s="38"/>
      <c r="M77" s="38"/>
      <c r="N77" s="38"/>
      <c r="O77" s="39" t="s">
        <v>1051</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2097</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3">
      <c r="A78" s="64">
        <v>2009</v>
      </c>
      <c r="B78" s="30">
        <v>7.3</v>
      </c>
      <c r="C78" s="61" t="s">
        <v>22</v>
      </c>
      <c r="D78" s="61" t="s">
        <v>25</v>
      </c>
      <c r="E78" s="61">
        <v>4.4999999999999998E-2</v>
      </c>
      <c r="F78" s="28" t="s">
        <v>2941</v>
      </c>
      <c r="G78" s="28" t="s">
        <v>2149</v>
      </c>
      <c r="H78" s="28" t="s">
        <v>359</v>
      </c>
      <c r="I78" s="28" t="s">
        <v>2245</v>
      </c>
      <c r="J78" s="149" t="s">
        <v>2940</v>
      </c>
      <c r="K78" s="28" t="s">
        <v>1051</v>
      </c>
      <c r="L78" s="38"/>
      <c r="M78" s="38"/>
      <c r="N78" s="38"/>
      <c r="O78" s="39" t="s">
        <v>1051</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2097</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3">
      <c r="A79" s="64">
        <v>2009</v>
      </c>
      <c r="B79" s="30">
        <v>7.4</v>
      </c>
      <c r="C79" s="30" t="s">
        <v>22</v>
      </c>
      <c r="D79" s="30" t="s">
        <v>400</v>
      </c>
      <c r="E79" s="30">
        <v>0.18</v>
      </c>
      <c r="F79" s="28" t="s">
        <v>360</v>
      </c>
      <c r="G79" s="28" t="s">
        <v>361</v>
      </c>
      <c r="H79" s="28" t="s">
        <v>362</v>
      </c>
      <c r="I79" s="28" t="s">
        <v>2245</v>
      </c>
      <c r="J79" s="149" t="s">
        <v>2942</v>
      </c>
      <c r="K79" s="28" t="s">
        <v>1051</v>
      </c>
      <c r="L79" s="38"/>
      <c r="M79" s="38"/>
      <c r="N79" s="38"/>
      <c r="O79" s="39" t="s">
        <v>1051</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2097</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3">
      <c r="A80" s="64">
        <v>2009</v>
      </c>
      <c r="B80" s="30">
        <v>23.1</v>
      </c>
      <c r="C80" s="30" t="s">
        <v>23</v>
      </c>
      <c r="D80" s="30" t="s">
        <v>31</v>
      </c>
      <c r="E80" s="30">
        <v>0.13</v>
      </c>
      <c r="F80" s="28" t="s">
        <v>363</v>
      </c>
      <c r="G80" s="28" t="s">
        <v>2150</v>
      </c>
      <c r="H80" s="28" t="s">
        <v>364</v>
      </c>
      <c r="I80" s="28" t="s">
        <v>2245</v>
      </c>
      <c r="J80" s="149" t="s">
        <v>2943</v>
      </c>
      <c r="K80" s="28" t="s">
        <v>1051</v>
      </c>
      <c r="L80" s="38">
        <v>1.2</v>
      </c>
      <c r="M80" s="38"/>
      <c r="N80" s="38"/>
      <c r="O80" s="39" t="s">
        <v>1051</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2097</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3">
      <c r="A81" s="64">
        <v>2009</v>
      </c>
      <c r="B81" s="30">
        <v>23.2</v>
      </c>
      <c r="C81" s="30" t="s">
        <v>23</v>
      </c>
      <c r="D81" s="30" t="s">
        <v>31</v>
      </c>
      <c r="E81" s="30">
        <v>0.09</v>
      </c>
      <c r="F81" s="28" t="s">
        <v>365</v>
      </c>
      <c r="G81" s="28" t="s">
        <v>2151</v>
      </c>
      <c r="H81" s="28" t="s">
        <v>384</v>
      </c>
      <c r="I81" s="28" t="s">
        <v>2245</v>
      </c>
      <c r="J81" s="149" t="s">
        <v>2944</v>
      </c>
      <c r="K81" s="28" t="s">
        <v>1051</v>
      </c>
      <c r="L81" s="38"/>
      <c r="M81" s="38"/>
      <c r="N81" s="38"/>
      <c r="O81" s="39" t="s">
        <v>1051</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2097</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3">
      <c r="A82" s="64">
        <v>2009</v>
      </c>
      <c r="B82" s="30">
        <v>23.3</v>
      </c>
      <c r="C82" s="30" t="s">
        <v>23</v>
      </c>
      <c r="D82" s="30" t="s">
        <v>31</v>
      </c>
      <c r="E82" s="30">
        <v>0.13</v>
      </c>
      <c r="F82" s="28" t="s">
        <v>385</v>
      </c>
      <c r="G82" s="28" t="s">
        <v>386</v>
      </c>
      <c r="H82" s="28" t="s">
        <v>387</v>
      </c>
      <c r="I82" s="28" t="s">
        <v>2245</v>
      </c>
      <c r="J82" s="149" t="s">
        <v>2945</v>
      </c>
      <c r="K82" s="28" t="s">
        <v>1051</v>
      </c>
      <c r="L82" s="38"/>
      <c r="M82" s="38"/>
      <c r="N82" s="38"/>
      <c r="O82" s="39" t="s">
        <v>1051</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2097</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3">
      <c r="A83" s="64">
        <v>2009</v>
      </c>
      <c r="B83" s="30">
        <v>23.4</v>
      </c>
      <c r="C83" s="30" t="s">
        <v>23</v>
      </c>
      <c r="D83" s="30" t="s">
        <v>31</v>
      </c>
      <c r="E83" s="30">
        <v>0.18</v>
      </c>
      <c r="F83" s="28" t="s">
        <v>388</v>
      </c>
      <c r="G83" s="28" t="s">
        <v>2706</v>
      </c>
      <c r="H83" s="28" t="s">
        <v>389</v>
      </c>
      <c r="I83" s="28" t="s">
        <v>2245</v>
      </c>
      <c r="J83" s="149" t="s">
        <v>2946</v>
      </c>
      <c r="K83" s="28" t="s">
        <v>1051</v>
      </c>
      <c r="L83" s="38">
        <v>0.6</v>
      </c>
      <c r="M83" s="38"/>
      <c r="N83" s="38"/>
      <c r="O83" s="39" t="s">
        <v>1051</v>
      </c>
      <c r="P83" s="30">
        <v>0.125</v>
      </c>
      <c r="Q83" s="60"/>
      <c r="R83" s="63">
        <v>50000</v>
      </c>
      <c r="S83" s="60">
        <v>53.8</v>
      </c>
      <c r="T83" s="60"/>
      <c r="V83" s="60"/>
      <c r="W83" s="60">
        <v>62</v>
      </c>
      <c r="X83" s="29">
        <f t="shared" si="21"/>
        <v>53.8</v>
      </c>
      <c r="Y83" s="63">
        <v>1.3E-6</v>
      </c>
      <c r="Z83" s="80">
        <v>100000</v>
      </c>
      <c r="AA83" s="64">
        <v>1</v>
      </c>
      <c r="AB83" s="63">
        <f t="shared" si="22"/>
        <v>100000</v>
      </c>
      <c r="AC83" s="5" t="s">
        <v>2097</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3">
      <c r="A84" s="64">
        <v>2009</v>
      </c>
      <c r="B84" s="30">
        <v>26.1</v>
      </c>
      <c r="C84" s="30" t="s">
        <v>23</v>
      </c>
      <c r="D84" s="30" t="s">
        <v>28</v>
      </c>
      <c r="E84" s="30">
        <v>0.09</v>
      </c>
      <c r="F84" s="28" t="s">
        <v>829</v>
      </c>
      <c r="G84" s="28" t="s">
        <v>828</v>
      </c>
      <c r="H84" s="28" t="s">
        <v>830</v>
      </c>
      <c r="I84" s="28" t="s">
        <v>2245</v>
      </c>
      <c r="J84" s="149" t="s">
        <v>2938</v>
      </c>
      <c r="K84" s="28" t="s">
        <v>1051</v>
      </c>
      <c r="L84" s="38">
        <v>1</v>
      </c>
      <c r="M84" s="38"/>
      <c r="N84" s="38"/>
      <c r="O84" s="39" t="s">
        <v>1051</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2097</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3">
      <c r="A85" s="64">
        <v>2009</v>
      </c>
      <c r="B85" s="30">
        <v>26.2</v>
      </c>
      <c r="C85" s="30" t="s">
        <v>23</v>
      </c>
      <c r="D85" s="30" t="s">
        <v>27</v>
      </c>
      <c r="E85" s="30">
        <v>6.5000000000000002E-2</v>
      </c>
      <c r="F85" s="28" t="s">
        <v>390</v>
      </c>
      <c r="G85" s="28" t="s">
        <v>2152</v>
      </c>
      <c r="H85" s="28" t="s">
        <v>391</v>
      </c>
      <c r="I85" s="28" t="s">
        <v>2245</v>
      </c>
      <c r="J85" s="149" t="s">
        <v>2947</v>
      </c>
      <c r="K85" s="28" t="s">
        <v>1051</v>
      </c>
      <c r="L85" s="38"/>
      <c r="M85" s="38"/>
      <c r="N85" s="38"/>
      <c r="O85" s="39" t="s">
        <v>1051</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2097</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3">
      <c r="A86" s="64">
        <v>2009</v>
      </c>
      <c r="B86" s="30">
        <v>26.3</v>
      </c>
      <c r="C86" s="30" t="s">
        <v>23</v>
      </c>
      <c r="D86" s="30" t="s">
        <v>1966</v>
      </c>
      <c r="E86" s="30">
        <v>6.5000000000000002E-2</v>
      </c>
      <c r="F86" s="28" t="s">
        <v>831</v>
      </c>
      <c r="G86" s="28" t="s">
        <v>832</v>
      </c>
      <c r="H86" s="28" t="s">
        <v>833</v>
      </c>
      <c r="I86" s="28" t="s">
        <v>2245</v>
      </c>
      <c r="J86" s="149" t="s">
        <v>2948</v>
      </c>
      <c r="K86" s="28" t="s">
        <v>834</v>
      </c>
      <c r="L86" s="38">
        <v>1.2</v>
      </c>
      <c r="M86" s="38"/>
      <c r="N86" s="38"/>
      <c r="O86" s="39" t="s">
        <v>1051</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3">
      <c r="A87" s="64">
        <v>2009</v>
      </c>
      <c r="B87" s="30">
        <v>26.4</v>
      </c>
      <c r="C87" s="30" t="s">
        <v>23</v>
      </c>
      <c r="D87" s="30" t="s">
        <v>26</v>
      </c>
      <c r="E87" s="30">
        <v>6.5000000000000002E-2</v>
      </c>
      <c r="F87" s="28" t="s">
        <v>2153</v>
      </c>
      <c r="G87" s="28" t="s">
        <v>2154</v>
      </c>
      <c r="H87" s="28" t="s">
        <v>835</v>
      </c>
      <c r="I87" s="28" t="s">
        <v>2245</v>
      </c>
      <c r="J87" s="149" t="s">
        <v>2949</v>
      </c>
      <c r="K87" s="28" t="s">
        <v>1051</v>
      </c>
      <c r="L87" s="38"/>
      <c r="M87" s="38"/>
      <c r="N87" s="38"/>
      <c r="O87" s="39" t="s">
        <v>1051</v>
      </c>
      <c r="P87" s="30">
        <v>0.125</v>
      </c>
      <c r="Q87" s="60"/>
      <c r="R87" s="63">
        <f t="shared" si="25"/>
        <v>40000000</v>
      </c>
      <c r="S87" s="60">
        <v>53.8</v>
      </c>
      <c r="T87" s="60"/>
      <c r="V87" s="60"/>
      <c r="W87" s="60">
        <v>70</v>
      </c>
      <c r="X87" s="29">
        <f t="shared" si="21"/>
        <v>53.8</v>
      </c>
      <c r="Y87" s="63">
        <v>1.12E-2</v>
      </c>
      <c r="Z87" s="80">
        <v>80000000</v>
      </c>
      <c r="AA87" s="64">
        <v>1</v>
      </c>
      <c r="AB87" s="63">
        <f>Z87</f>
        <v>80000000</v>
      </c>
      <c r="AC87" s="5" t="s">
        <v>2097</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3">
      <c r="A88" s="59">
        <v>2010</v>
      </c>
      <c r="B88" s="30">
        <v>15.2</v>
      </c>
      <c r="C88" s="30" t="s">
        <v>22</v>
      </c>
      <c r="D88" s="30" t="s">
        <v>30</v>
      </c>
      <c r="E88" s="30">
        <v>0.09</v>
      </c>
      <c r="F88" s="28" t="s">
        <v>785</v>
      </c>
      <c r="G88" s="28" t="s">
        <v>2155</v>
      </c>
      <c r="H88" s="28" t="s">
        <v>786</v>
      </c>
      <c r="I88" s="28" t="s">
        <v>2497</v>
      </c>
      <c r="J88" s="149" t="str">
        <f t="shared" si="20"/>
        <v>https://doi.org/10.1109/VLSIC.2010.5560317</v>
      </c>
      <c r="K88" s="28" t="s">
        <v>230</v>
      </c>
      <c r="L88" s="38">
        <v>1</v>
      </c>
      <c r="M88" s="38"/>
      <c r="N88" s="38"/>
      <c r="O88" s="39" t="s">
        <v>1051</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2097</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3">
      <c r="A89" s="64">
        <v>2010</v>
      </c>
      <c r="B89" s="30">
        <v>15.2</v>
      </c>
      <c r="C89" s="30" t="s">
        <v>22</v>
      </c>
      <c r="D89" s="30" t="s">
        <v>30</v>
      </c>
      <c r="E89" s="30">
        <v>0.09</v>
      </c>
      <c r="F89" s="28" t="s">
        <v>785</v>
      </c>
      <c r="G89" s="28" t="s">
        <v>2155</v>
      </c>
      <c r="H89" s="28" t="s">
        <v>786</v>
      </c>
      <c r="I89" s="28" t="s">
        <v>2497</v>
      </c>
      <c r="J89" s="149" t="str">
        <f t="shared" si="20"/>
        <v>https://doi.org/10.1109/VLSIC.2010.5560317</v>
      </c>
      <c r="K89" s="28" t="s">
        <v>779</v>
      </c>
      <c r="L89" s="38">
        <v>1</v>
      </c>
      <c r="M89" s="38"/>
      <c r="N89" s="38"/>
      <c r="O89" s="39" t="s">
        <v>1051</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2097</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3">
      <c r="A90" s="64">
        <v>2010</v>
      </c>
      <c r="B90" s="30">
        <v>15.2</v>
      </c>
      <c r="C90" s="30" t="s">
        <v>22</v>
      </c>
      <c r="D90" s="30" t="s">
        <v>30</v>
      </c>
      <c r="E90" s="30">
        <v>0.09</v>
      </c>
      <c r="F90" s="28" t="s">
        <v>785</v>
      </c>
      <c r="G90" s="28" t="s">
        <v>2155</v>
      </c>
      <c r="H90" s="28" t="s">
        <v>786</v>
      </c>
      <c r="I90" s="28" t="s">
        <v>2497</v>
      </c>
      <c r="J90" s="149" t="str">
        <f t="shared" si="20"/>
        <v>https://doi.org/10.1109/VLSIC.2010.5560317</v>
      </c>
      <c r="K90" s="28" t="s">
        <v>780</v>
      </c>
      <c r="L90" s="38">
        <v>1</v>
      </c>
      <c r="M90" s="38"/>
      <c r="N90" s="38"/>
      <c r="O90" s="39" t="s">
        <v>1051</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2097</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3">
      <c r="A91" s="64">
        <v>2010</v>
      </c>
      <c r="B91" s="30">
        <v>15.2</v>
      </c>
      <c r="C91" s="30" t="s">
        <v>22</v>
      </c>
      <c r="D91" s="30" t="s">
        <v>30</v>
      </c>
      <c r="E91" s="30">
        <v>0.09</v>
      </c>
      <c r="F91" s="28" t="s">
        <v>785</v>
      </c>
      <c r="G91" s="28" t="s">
        <v>2155</v>
      </c>
      <c r="H91" s="28" t="s">
        <v>786</v>
      </c>
      <c r="I91" s="28" t="s">
        <v>2497</v>
      </c>
      <c r="J91" s="149" t="str">
        <f t="shared" si="20"/>
        <v>https://doi.org/10.1109/VLSIC.2010.5560317</v>
      </c>
      <c r="K91" s="28" t="s">
        <v>781</v>
      </c>
      <c r="L91" s="38">
        <v>1</v>
      </c>
      <c r="M91" s="38"/>
      <c r="N91" s="38"/>
      <c r="O91" s="39" t="s">
        <v>1051</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2097</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3">
      <c r="A92" s="64">
        <v>2010</v>
      </c>
      <c r="B92" s="30">
        <v>15.2</v>
      </c>
      <c r="C92" s="30" t="s">
        <v>22</v>
      </c>
      <c r="D92" s="30" t="s">
        <v>30</v>
      </c>
      <c r="E92" s="30">
        <v>0.09</v>
      </c>
      <c r="F92" s="28" t="s">
        <v>785</v>
      </c>
      <c r="G92" s="28" t="s">
        <v>2155</v>
      </c>
      <c r="H92" s="28" t="s">
        <v>786</v>
      </c>
      <c r="I92" s="28" t="s">
        <v>2497</v>
      </c>
      <c r="J92" s="149" t="str">
        <f>IF(I92&lt;&gt;"?", HYPERLINK(CONCATENATE("https://doi.org/",I92)), "")</f>
        <v>https://doi.org/10.1109/VLSIC.2010.5560317</v>
      </c>
      <c r="K92" s="28" t="s">
        <v>782</v>
      </c>
      <c r="L92" s="38">
        <v>1</v>
      </c>
      <c r="M92" s="38"/>
      <c r="N92" s="38"/>
      <c r="O92" s="39" t="s">
        <v>1051</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2097</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3">
      <c r="A93" s="64">
        <v>2010</v>
      </c>
      <c r="B93" s="30">
        <v>15.3</v>
      </c>
      <c r="C93" s="30" t="s">
        <v>22</v>
      </c>
      <c r="D93" s="30" t="s">
        <v>783</v>
      </c>
      <c r="E93" s="30">
        <v>6.5000000000000002E-2</v>
      </c>
      <c r="F93" s="28" t="s">
        <v>787</v>
      </c>
      <c r="G93" s="28" t="s">
        <v>789</v>
      </c>
      <c r="H93" s="28" t="s">
        <v>788</v>
      </c>
      <c r="I93" s="28" t="s">
        <v>2498</v>
      </c>
      <c r="J93" s="149" t="str">
        <f t="shared" si="20"/>
        <v>https://doi.org/10.1109/VLSIC.2010.5560314</v>
      </c>
      <c r="K93" s="28" t="s">
        <v>784</v>
      </c>
      <c r="L93" s="38">
        <v>1</v>
      </c>
      <c r="M93" s="38"/>
      <c r="N93" s="38"/>
      <c r="O93" s="39" t="s">
        <v>1051</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2097</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3">
      <c r="A94" s="64">
        <v>2010</v>
      </c>
      <c r="B94" s="30">
        <v>15.4</v>
      </c>
      <c r="C94" s="30" t="s">
        <v>23</v>
      </c>
      <c r="D94" s="30" t="s">
        <v>558</v>
      </c>
      <c r="E94" s="30">
        <v>6.5000000000000002E-2</v>
      </c>
      <c r="F94" s="28" t="s">
        <v>790</v>
      </c>
      <c r="G94" s="28" t="s">
        <v>2156</v>
      </c>
      <c r="H94" s="28" t="s">
        <v>791</v>
      </c>
      <c r="I94" s="28" t="s">
        <v>2499</v>
      </c>
      <c r="J94" s="149" t="str">
        <f t="shared" si="20"/>
        <v>https://doi.org/10.1109/VLSIC.2010.5560315</v>
      </c>
      <c r="K94" s="28" t="s">
        <v>1051</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2097</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3">
      <c r="A95" s="64">
        <v>2010</v>
      </c>
      <c r="B95" s="30">
        <v>15.5</v>
      </c>
      <c r="C95" s="30" t="s">
        <v>23</v>
      </c>
      <c r="D95" s="30" t="s">
        <v>558</v>
      </c>
      <c r="E95" s="30">
        <v>6.5000000000000002E-2</v>
      </c>
      <c r="F95" s="28" t="s">
        <v>792</v>
      </c>
      <c r="G95" s="28" t="s">
        <v>794</v>
      </c>
      <c r="H95" s="28" t="s">
        <v>793</v>
      </c>
      <c r="I95" s="28" t="s">
        <v>2500</v>
      </c>
      <c r="J95" s="149" t="str">
        <f t="shared" si="20"/>
        <v>https://doi.org/10.1109/VLSIC.2010.5560312</v>
      </c>
      <c r="K95" s="28" t="s">
        <v>1051</v>
      </c>
      <c r="L95" s="38"/>
      <c r="M95" s="38"/>
      <c r="N95" s="38"/>
      <c r="O95" s="39" t="s">
        <v>1051</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2097</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3">
      <c r="A96" s="64">
        <v>2010</v>
      </c>
      <c r="B96" s="30">
        <v>23.1</v>
      </c>
      <c r="C96" s="30" t="s">
        <v>23</v>
      </c>
      <c r="D96" s="30" t="s">
        <v>679</v>
      </c>
      <c r="E96" s="30">
        <v>0.09</v>
      </c>
      <c r="F96" s="28" t="s">
        <v>795</v>
      </c>
      <c r="G96" s="28" t="s">
        <v>2157</v>
      </c>
      <c r="H96" s="28" t="s">
        <v>796</v>
      </c>
      <c r="I96" s="28" t="s">
        <v>2501</v>
      </c>
      <c r="J96" s="149" t="str">
        <f t="shared" si="20"/>
        <v>https://doi.org/10.1109/VLSIC.2010.5560285</v>
      </c>
      <c r="K96" s="28" t="s">
        <v>1051</v>
      </c>
      <c r="L96" s="38">
        <v>1.2</v>
      </c>
      <c r="M96" s="38"/>
      <c r="N96" s="38"/>
      <c r="O96" s="39" t="s">
        <v>1051</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2097</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3">
      <c r="A97" s="64">
        <v>2010</v>
      </c>
      <c r="B97" s="30">
        <v>23.2</v>
      </c>
      <c r="C97" s="30" t="s">
        <v>23</v>
      </c>
      <c r="D97" s="30" t="s">
        <v>746</v>
      </c>
      <c r="E97" s="30">
        <v>6.5000000000000002E-2</v>
      </c>
      <c r="F97" s="28" t="s">
        <v>797</v>
      </c>
      <c r="G97" s="28" t="s">
        <v>799</v>
      </c>
      <c r="H97" s="28" t="s">
        <v>798</v>
      </c>
      <c r="I97" s="28" t="s">
        <v>2502</v>
      </c>
      <c r="J97" s="149" t="str">
        <f t="shared" si="20"/>
        <v>https://doi.org/10.1109/VLSIC.2010.5560243</v>
      </c>
      <c r="K97" s="28" t="s">
        <v>1051</v>
      </c>
      <c r="L97" s="38"/>
      <c r="M97" s="38"/>
      <c r="N97" s="38"/>
      <c r="O97" s="39" t="s">
        <v>1051</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2097</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3">
      <c r="A98" s="64">
        <v>2010</v>
      </c>
      <c r="B98" s="30">
        <v>23.3</v>
      </c>
      <c r="C98" s="30" t="s">
        <v>23</v>
      </c>
      <c r="D98" s="30" t="s">
        <v>31</v>
      </c>
      <c r="E98" s="30">
        <v>0.18</v>
      </c>
      <c r="F98" s="28" t="s">
        <v>800</v>
      </c>
      <c r="G98" s="28" t="s">
        <v>802</v>
      </c>
      <c r="H98" s="28" t="s">
        <v>801</v>
      </c>
      <c r="I98" s="28" t="s">
        <v>2503</v>
      </c>
      <c r="J98" s="149" t="str">
        <f t="shared" si="20"/>
        <v>https://doi.org/10.1109/VLSIC.2010.5560283</v>
      </c>
      <c r="K98" s="28" t="s">
        <v>1051</v>
      </c>
      <c r="L98" s="38">
        <v>1</v>
      </c>
      <c r="M98" s="38"/>
      <c r="N98" s="38"/>
      <c r="O98" s="39" t="s">
        <v>1051</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2097</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3">
      <c r="A99" s="64">
        <v>2010</v>
      </c>
      <c r="B99" s="30">
        <v>23.4</v>
      </c>
      <c r="C99" s="30" t="s">
        <v>23</v>
      </c>
      <c r="D99" s="30" t="s">
        <v>31</v>
      </c>
      <c r="E99" s="30">
        <v>0.09</v>
      </c>
      <c r="F99" s="28" t="s">
        <v>803</v>
      </c>
      <c r="G99" s="28" t="s">
        <v>805</v>
      </c>
      <c r="H99" s="28" t="s">
        <v>804</v>
      </c>
      <c r="I99" s="28" t="s">
        <v>2504</v>
      </c>
      <c r="J99" s="149" t="str">
        <f t="shared" si="20"/>
        <v>https://doi.org/10.1109/VLSIC.2010.5560246</v>
      </c>
      <c r="K99" s="28" t="s">
        <v>1051</v>
      </c>
      <c r="L99" s="38">
        <v>1.2</v>
      </c>
      <c r="M99" s="38"/>
      <c r="N99" s="38"/>
      <c r="O99" s="39" t="s">
        <v>1051</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2097</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3">
      <c r="A100" s="59">
        <v>2011</v>
      </c>
      <c r="B100" s="30">
        <v>4.0999999999999996</v>
      </c>
      <c r="C100" s="30" t="s">
        <v>22</v>
      </c>
      <c r="D100" s="30" t="s">
        <v>400</v>
      </c>
      <c r="E100" s="30">
        <v>0.18</v>
      </c>
      <c r="F100" s="28" t="s">
        <v>867</v>
      </c>
      <c r="G100" s="28" t="s">
        <v>871</v>
      </c>
      <c r="H100" s="28" t="s">
        <v>875</v>
      </c>
      <c r="I100" s="28" t="s">
        <v>2245</v>
      </c>
      <c r="J100" s="149" t="s">
        <v>2950</v>
      </c>
      <c r="K100" s="28" t="s">
        <v>880</v>
      </c>
      <c r="L100" s="38"/>
      <c r="M100" s="38"/>
      <c r="N100" s="38"/>
      <c r="O100" s="39" t="s">
        <v>1051</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2097</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3">
      <c r="A101" s="64">
        <v>2011</v>
      </c>
      <c r="B101" s="30">
        <v>4.2</v>
      </c>
      <c r="C101" s="30" t="s">
        <v>22</v>
      </c>
      <c r="D101" s="30" t="s">
        <v>25</v>
      </c>
      <c r="E101" s="30">
        <v>3.2000000000000001E-2</v>
      </c>
      <c r="F101" s="28" t="s">
        <v>2158</v>
      </c>
      <c r="G101" s="28" t="s">
        <v>872</v>
      </c>
      <c r="H101" s="28" t="s">
        <v>876</v>
      </c>
      <c r="I101" s="28" t="s">
        <v>2245</v>
      </c>
      <c r="J101" s="149" t="s">
        <v>2951</v>
      </c>
      <c r="K101" s="28" t="s">
        <v>881</v>
      </c>
      <c r="L101" s="38"/>
      <c r="M101" s="38"/>
      <c r="N101" s="38"/>
      <c r="O101" s="39" t="s">
        <v>1051</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2097</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3">
      <c r="A102" s="64">
        <v>2011</v>
      </c>
      <c r="B102" s="30">
        <v>4.3</v>
      </c>
      <c r="C102" s="30" t="s">
        <v>22</v>
      </c>
      <c r="D102" s="30" t="s">
        <v>30</v>
      </c>
      <c r="E102" s="30">
        <v>6.5000000000000002E-2</v>
      </c>
      <c r="F102" s="28" t="s">
        <v>868</v>
      </c>
      <c r="G102" s="28" t="s">
        <v>2159</v>
      </c>
      <c r="H102" s="28" t="s">
        <v>877</v>
      </c>
      <c r="I102" s="28" t="s">
        <v>2245</v>
      </c>
      <c r="J102" s="149" t="s">
        <v>2952</v>
      </c>
      <c r="K102" s="28" t="s">
        <v>1051</v>
      </c>
      <c r="L102" s="38">
        <v>2.5</v>
      </c>
      <c r="M102" s="38"/>
      <c r="N102" s="38"/>
      <c r="O102" s="39" t="s">
        <v>1051</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2097</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3">
      <c r="A103" s="64">
        <v>2011</v>
      </c>
      <c r="B103" s="30">
        <v>4.4000000000000004</v>
      </c>
      <c r="C103" s="30" t="s">
        <v>22</v>
      </c>
      <c r="D103" s="30" t="s">
        <v>1956</v>
      </c>
      <c r="E103" s="30">
        <v>0.04</v>
      </c>
      <c r="F103" s="28" t="s">
        <v>869</v>
      </c>
      <c r="G103" s="28" t="s">
        <v>873</v>
      </c>
      <c r="H103" s="28" t="s">
        <v>878</v>
      </c>
      <c r="I103" s="28" t="s">
        <v>2245</v>
      </c>
      <c r="J103" s="149" t="s">
        <v>2953</v>
      </c>
      <c r="K103" s="28" t="s">
        <v>866</v>
      </c>
      <c r="L103" s="38"/>
      <c r="M103" s="38"/>
      <c r="N103" s="38"/>
      <c r="O103" s="39" t="s">
        <v>1051</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3">
      <c r="A104" s="64">
        <v>2011</v>
      </c>
      <c r="B104" s="30">
        <v>4.5</v>
      </c>
      <c r="C104" s="30" t="s">
        <v>22</v>
      </c>
      <c r="D104" s="30" t="s">
        <v>30</v>
      </c>
      <c r="E104" s="30">
        <v>0.04</v>
      </c>
      <c r="F104" s="28" t="s">
        <v>870</v>
      </c>
      <c r="G104" s="28" t="s">
        <v>874</v>
      </c>
      <c r="H104" s="28" t="s">
        <v>879</v>
      </c>
      <c r="I104" s="28" t="s">
        <v>2245</v>
      </c>
      <c r="J104" s="149" t="s">
        <v>2954</v>
      </c>
      <c r="K104" s="28" t="s">
        <v>1051</v>
      </c>
      <c r="L104" s="38"/>
      <c r="M104" s="38"/>
      <c r="N104" s="38"/>
      <c r="O104" s="39" t="s">
        <v>1051</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2097</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3">
      <c r="A105" s="64">
        <v>2011</v>
      </c>
      <c r="B105" s="30">
        <v>12.1</v>
      </c>
      <c r="C105" s="30" t="s">
        <v>23</v>
      </c>
      <c r="D105" s="30" t="s">
        <v>261</v>
      </c>
      <c r="E105" s="30">
        <v>0.04</v>
      </c>
      <c r="F105" s="28" t="s">
        <v>2160</v>
      </c>
      <c r="G105" s="28" t="s">
        <v>2161</v>
      </c>
      <c r="H105" s="28" t="s">
        <v>886</v>
      </c>
      <c r="I105" s="28" t="s">
        <v>2245</v>
      </c>
      <c r="J105" s="149" t="s">
        <v>2955</v>
      </c>
      <c r="K105" s="28" t="s">
        <v>1051</v>
      </c>
      <c r="L105" s="38"/>
      <c r="M105" s="38"/>
      <c r="N105" s="38"/>
      <c r="O105" s="39" t="s">
        <v>1051</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2097</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3">
      <c r="A106" s="64">
        <v>2011</v>
      </c>
      <c r="B106" s="30">
        <v>12.2</v>
      </c>
      <c r="C106" s="30" t="s">
        <v>23</v>
      </c>
      <c r="D106" s="30" t="s">
        <v>26</v>
      </c>
      <c r="E106" s="30">
        <v>0.04</v>
      </c>
      <c r="F106" s="28" t="s">
        <v>882</v>
      </c>
      <c r="G106" s="28" t="s">
        <v>2162</v>
      </c>
      <c r="H106" s="28" t="s">
        <v>887</v>
      </c>
      <c r="I106" s="28" t="s">
        <v>2245</v>
      </c>
      <c r="J106" s="149" t="s">
        <v>2956</v>
      </c>
      <c r="K106" s="28" t="s">
        <v>1051</v>
      </c>
      <c r="L106" s="38">
        <v>1.8</v>
      </c>
      <c r="M106" s="38"/>
      <c r="N106" s="38"/>
      <c r="O106" s="39" t="s">
        <v>1051</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2097</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3">
      <c r="A107" s="64">
        <v>2011</v>
      </c>
      <c r="B107" s="30">
        <v>12.3</v>
      </c>
      <c r="C107" s="30" t="s">
        <v>23</v>
      </c>
      <c r="D107" s="30" t="s">
        <v>151</v>
      </c>
      <c r="E107" s="30">
        <v>4.4999999999999998E-2</v>
      </c>
      <c r="F107" s="28" t="s">
        <v>883</v>
      </c>
      <c r="G107" s="28" t="s">
        <v>2163</v>
      </c>
      <c r="H107" s="28" t="s">
        <v>888</v>
      </c>
      <c r="I107" s="28" t="s">
        <v>2245</v>
      </c>
      <c r="J107" s="149" t="s">
        <v>2957</v>
      </c>
      <c r="K107" s="28" t="s">
        <v>1051</v>
      </c>
      <c r="L107" s="38">
        <v>1.2</v>
      </c>
      <c r="M107" s="38"/>
      <c r="N107" s="38"/>
      <c r="O107" s="39" t="s">
        <v>1051</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2097</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3">
      <c r="A108" s="64">
        <v>2011</v>
      </c>
      <c r="B108" s="30">
        <v>12.4</v>
      </c>
      <c r="C108" s="30" t="s">
        <v>23</v>
      </c>
      <c r="D108" s="30" t="s">
        <v>26</v>
      </c>
      <c r="E108" s="30">
        <v>0.09</v>
      </c>
      <c r="F108" s="28" t="s">
        <v>884</v>
      </c>
      <c r="G108" s="28" t="s">
        <v>891</v>
      </c>
      <c r="H108" s="28" t="s">
        <v>889</v>
      </c>
      <c r="I108" s="28" t="s">
        <v>2245</v>
      </c>
      <c r="J108" s="149" t="s">
        <v>2958</v>
      </c>
      <c r="K108" s="28" t="s">
        <v>892</v>
      </c>
      <c r="L108" s="38"/>
      <c r="M108" s="38"/>
      <c r="N108" s="38"/>
      <c r="O108" s="39" t="s">
        <v>1051</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2097</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3">
      <c r="A109" s="64">
        <v>2011</v>
      </c>
      <c r="B109" s="30">
        <v>12.5</v>
      </c>
      <c r="C109" s="30" t="s">
        <v>23</v>
      </c>
      <c r="D109" s="30" t="s">
        <v>19</v>
      </c>
      <c r="E109" s="30">
        <v>5.5E-2</v>
      </c>
      <c r="F109" s="28" t="s">
        <v>885</v>
      </c>
      <c r="G109" s="28" t="s">
        <v>2164</v>
      </c>
      <c r="H109" s="28" t="s">
        <v>890</v>
      </c>
      <c r="I109" s="28" t="s">
        <v>2245</v>
      </c>
      <c r="J109" s="149" t="s">
        <v>2959</v>
      </c>
      <c r="K109" s="28" t="s">
        <v>1051</v>
      </c>
      <c r="L109" s="38"/>
      <c r="M109" s="38"/>
      <c r="N109" s="38"/>
      <c r="O109" s="39" t="s">
        <v>1051</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2097</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3">
      <c r="A110" s="64">
        <v>2011</v>
      </c>
      <c r="B110" s="30">
        <v>14.2</v>
      </c>
      <c r="C110" s="30" t="s">
        <v>23</v>
      </c>
      <c r="D110" s="30" t="s">
        <v>31</v>
      </c>
      <c r="E110" s="30">
        <v>0.13</v>
      </c>
      <c r="F110" s="28" t="s">
        <v>893</v>
      </c>
      <c r="G110" s="28" t="s">
        <v>895</v>
      </c>
      <c r="H110" s="28" t="s">
        <v>894</v>
      </c>
      <c r="I110" s="28" t="s">
        <v>2245</v>
      </c>
      <c r="J110" s="149" t="s">
        <v>2960</v>
      </c>
      <c r="K110" s="28" t="s">
        <v>1051</v>
      </c>
      <c r="L110" s="38"/>
      <c r="M110" s="38"/>
      <c r="N110" s="38"/>
      <c r="O110" s="39" t="s">
        <v>1051</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2097</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3">
      <c r="A111" s="64">
        <v>2011</v>
      </c>
      <c r="B111" s="30">
        <v>14.3</v>
      </c>
      <c r="C111" s="30" t="s">
        <v>23</v>
      </c>
      <c r="D111" s="30" t="s">
        <v>31</v>
      </c>
      <c r="E111" s="30">
        <v>0.25</v>
      </c>
      <c r="F111" s="28" t="s">
        <v>896</v>
      </c>
      <c r="G111" s="28" t="s">
        <v>898</v>
      </c>
      <c r="H111" s="28" t="s">
        <v>897</v>
      </c>
      <c r="I111" s="28" t="s">
        <v>2245</v>
      </c>
      <c r="J111" s="149" t="s">
        <v>2961</v>
      </c>
      <c r="K111" s="28" t="s">
        <v>1051</v>
      </c>
      <c r="L111" s="38"/>
      <c r="M111" s="38"/>
      <c r="N111" s="38"/>
      <c r="O111" s="39" t="s">
        <v>1051</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2097</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3">
      <c r="A112" s="64">
        <v>2011</v>
      </c>
      <c r="B112" s="30">
        <v>25.1</v>
      </c>
      <c r="C112" s="30" t="s">
        <v>23</v>
      </c>
      <c r="D112" s="30" t="s">
        <v>31</v>
      </c>
      <c r="E112" s="30">
        <v>0.04</v>
      </c>
      <c r="F112" s="28" t="s">
        <v>899</v>
      </c>
      <c r="G112" s="28" t="s">
        <v>909</v>
      </c>
      <c r="H112" s="28" t="s">
        <v>904</v>
      </c>
      <c r="I112" s="28" t="s">
        <v>2245</v>
      </c>
      <c r="J112" s="149" t="s">
        <v>2962</v>
      </c>
      <c r="K112" s="28" t="s">
        <v>1051</v>
      </c>
      <c r="L112" s="38">
        <v>0.5</v>
      </c>
      <c r="M112" s="38"/>
      <c r="N112" s="38"/>
      <c r="O112" s="39" t="s">
        <v>1051</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2097</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3">
      <c r="A113" s="64">
        <v>2011</v>
      </c>
      <c r="B113" s="30">
        <v>25.2</v>
      </c>
      <c r="C113" s="30" t="s">
        <v>23</v>
      </c>
      <c r="D113" s="30" t="s">
        <v>31</v>
      </c>
      <c r="E113" s="30">
        <v>0.09</v>
      </c>
      <c r="F113" s="28" t="s">
        <v>900</v>
      </c>
      <c r="G113" s="28" t="s">
        <v>910</v>
      </c>
      <c r="H113" s="28" t="s">
        <v>905</v>
      </c>
      <c r="I113" s="28" t="s">
        <v>2245</v>
      </c>
      <c r="J113" s="149" t="s">
        <v>2965</v>
      </c>
      <c r="K113" s="28" t="s">
        <v>1051</v>
      </c>
      <c r="L113" s="38"/>
      <c r="M113" s="38"/>
      <c r="N113" s="38"/>
      <c r="O113" s="39" t="s">
        <v>1051</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2097</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3">
      <c r="A114" s="64">
        <v>2011</v>
      </c>
      <c r="B114" s="30">
        <v>25.3</v>
      </c>
      <c r="C114" s="30" t="s">
        <v>23</v>
      </c>
      <c r="D114" s="30" t="s">
        <v>27</v>
      </c>
      <c r="E114" s="30">
        <v>0.09</v>
      </c>
      <c r="F114" s="28" t="s">
        <v>901</v>
      </c>
      <c r="G114" s="28" t="s">
        <v>911</v>
      </c>
      <c r="H114" s="28" t="s">
        <v>906</v>
      </c>
      <c r="I114" s="28" t="s">
        <v>2245</v>
      </c>
      <c r="J114" s="149" t="s">
        <v>2963</v>
      </c>
      <c r="K114" s="28" t="s">
        <v>1051</v>
      </c>
      <c r="L114" s="38"/>
      <c r="M114" s="38"/>
      <c r="N114" s="38"/>
      <c r="O114" s="39" t="s">
        <v>1051</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2097</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3">
      <c r="A115" s="64">
        <v>2011</v>
      </c>
      <c r="B115" s="30">
        <v>25.4</v>
      </c>
      <c r="C115" s="30" t="s">
        <v>23</v>
      </c>
      <c r="D115" s="30" t="s">
        <v>2229</v>
      </c>
      <c r="E115" s="30">
        <v>0.13</v>
      </c>
      <c r="F115" s="28" t="s">
        <v>902</v>
      </c>
      <c r="G115" s="28" t="s">
        <v>912</v>
      </c>
      <c r="H115" s="28" t="s">
        <v>907</v>
      </c>
      <c r="I115" s="28" t="s">
        <v>2245</v>
      </c>
      <c r="J115" s="149" t="s">
        <v>2964</v>
      </c>
      <c r="K115" s="28" t="s">
        <v>1051</v>
      </c>
      <c r="L115" s="38"/>
      <c r="M115" s="38"/>
      <c r="N115" s="38"/>
      <c r="O115" s="39" t="s">
        <v>1051</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2097</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3">
      <c r="A116" s="64">
        <v>2011</v>
      </c>
      <c r="B116" s="30">
        <v>25.5</v>
      </c>
      <c r="C116" s="30" t="s">
        <v>22</v>
      </c>
      <c r="D116" s="30" t="s">
        <v>783</v>
      </c>
      <c r="E116" s="30">
        <v>0.09</v>
      </c>
      <c r="F116" s="28" t="s">
        <v>903</v>
      </c>
      <c r="G116" s="28" t="s">
        <v>913</v>
      </c>
      <c r="H116" s="28" t="s">
        <v>908</v>
      </c>
      <c r="I116" s="28" t="s">
        <v>2245</v>
      </c>
      <c r="J116" s="149" t="s">
        <v>2966</v>
      </c>
      <c r="K116" s="28" t="s">
        <v>1051</v>
      </c>
      <c r="L116" s="38"/>
      <c r="M116" s="38"/>
      <c r="N116" s="38"/>
      <c r="O116" s="39" t="s">
        <v>1051</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2097</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3">
      <c r="A117" s="59">
        <v>2012</v>
      </c>
      <c r="B117" s="28">
        <v>4.0999999999999996</v>
      </c>
      <c r="C117" s="30" t="s">
        <v>23</v>
      </c>
      <c r="D117" s="30" t="s">
        <v>27</v>
      </c>
      <c r="E117" s="30">
        <v>0.04</v>
      </c>
      <c r="F117" s="28" t="s">
        <v>956</v>
      </c>
      <c r="G117" s="28" t="s">
        <v>2165</v>
      </c>
      <c r="H117" s="28" t="s">
        <v>957</v>
      </c>
      <c r="I117" s="28" t="s">
        <v>2505</v>
      </c>
      <c r="J117" s="149" t="str">
        <f t="shared" si="20"/>
        <v>https://doi.org/10.1109/VLSIC.2012.6243772</v>
      </c>
      <c r="K117" s="28" t="s">
        <v>1051</v>
      </c>
      <c r="L117" s="38">
        <v>1.1000000000000001</v>
      </c>
      <c r="M117" s="38"/>
      <c r="N117" s="38"/>
      <c r="O117" s="39" t="s">
        <v>1051</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2097</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3">
      <c r="A118" s="64">
        <v>2012</v>
      </c>
      <c r="B118" s="28">
        <v>4.2</v>
      </c>
      <c r="C118" s="30" t="s">
        <v>23</v>
      </c>
      <c r="D118" s="30" t="s">
        <v>959</v>
      </c>
      <c r="E118" s="30">
        <v>0.13</v>
      </c>
      <c r="F118" s="28" t="s">
        <v>958</v>
      </c>
      <c r="G118" s="28" t="s">
        <v>961</v>
      </c>
      <c r="H118" s="28" t="s">
        <v>960</v>
      </c>
      <c r="I118" s="28" t="s">
        <v>2506</v>
      </c>
      <c r="J118" s="149" t="str">
        <f t="shared" si="20"/>
        <v>https://doi.org/10.1109/VLSIC.2012.6243773</v>
      </c>
      <c r="K118" s="28" t="s">
        <v>1051</v>
      </c>
      <c r="L118" s="38">
        <v>0.8</v>
      </c>
      <c r="M118" s="38"/>
      <c r="N118" s="38"/>
      <c r="O118" s="39" t="s">
        <v>1051</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2097</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3">
      <c r="A119" s="64">
        <v>2012</v>
      </c>
      <c r="B119" s="28">
        <v>4.3</v>
      </c>
      <c r="C119" s="30" t="s">
        <v>23</v>
      </c>
      <c r="D119" s="30" t="s">
        <v>26</v>
      </c>
      <c r="E119" s="30">
        <v>6.5000000000000002E-2</v>
      </c>
      <c r="F119" s="28" t="s">
        <v>962</v>
      </c>
      <c r="G119" s="28" t="s">
        <v>963</v>
      </c>
      <c r="H119" s="28" t="s">
        <v>964</v>
      </c>
      <c r="I119" s="28" t="s">
        <v>2507</v>
      </c>
      <c r="J119" s="149" t="str">
        <f t="shared" si="20"/>
        <v>https://doi.org/10.1109/VLSIC.2012.6243774</v>
      </c>
      <c r="K119" s="28" t="s">
        <v>1051</v>
      </c>
      <c r="L119" s="38"/>
      <c r="M119" s="38"/>
      <c r="N119" s="38"/>
      <c r="O119" s="39" t="s">
        <v>1051</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2097</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3">
      <c r="A120" s="64">
        <v>2012</v>
      </c>
      <c r="B120" s="28">
        <v>4.4000000000000004</v>
      </c>
      <c r="C120" s="30" t="s">
        <v>23</v>
      </c>
      <c r="D120" s="30" t="s">
        <v>26</v>
      </c>
      <c r="E120" s="30">
        <v>0.18</v>
      </c>
      <c r="F120" s="28" t="s">
        <v>965</v>
      </c>
      <c r="G120" s="28" t="s">
        <v>966</v>
      </c>
      <c r="H120" s="28" t="s">
        <v>967</v>
      </c>
      <c r="I120" s="28" t="s">
        <v>2508</v>
      </c>
      <c r="J120" s="149" t="str">
        <f t="shared" si="20"/>
        <v>https://doi.org/10.1109/VLSIC.2012.6243775</v>
      </c>
      <c r="K120" s="28" t="s">
        <v>1051</v>
      </c>
      <c r="L120" s="38"/>
      <c r="M120" s="38"/>
      <c r="N120" s="38"/>
      <c r="O120" s="39" t="s">
        <v>1051</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2097</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3">
      <c r="A121" s="64">
        <v>2012</v>
      </c>
      <c r="B121" s="28">
        <v>11.1</v>
      </c>
      <c r="C121" s="30" t="s">
        <v>23</v>
      </c>
      <c r="D121" s="30" t="s">
        <v>593</v>
      </c>
      <c r="E121" s="30">
        <v>6.5000000000000002E-2</v>
      </c>
      <c r="F121" s="28" t="s">
        <v>968</v>
      </c>
      <c r="G121" s="28" t="s">
        <v>969</v>
      </c>
      <c r="H121" s="28" t="s">
        <v>970</v>
      </c>
      <c r="I121" s="28" t="s">
        <v>2509</v>
      </c>
      <c r="J121" s="149" t="str">
        <f t="shared" si="20"/>
        <v>https://doi.org/10.1109/VLSIC.2012.6243801</v>
      </c>
      <c r="K121" s="28" t="s">
        <v>1051</v>
      </c>
      <c r="L121" s="38">
        <v>1.2</v>
      </c>
      <c r="M121" s="38"/>
      <c r="N121" s="38"/>
      <c r="O121" s="39" t="s">
        <v>1051</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2097</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3">
      <c r="A122" s="64">
        <v>2012</v>
      </c>
      <c r="B122" s="28">
        <v>11.2</v>
      </c>
      <c r="C122" s="30" t="s">
        <v>23</v>
      </c>
      <c r="D122" s="30" t="s">
        <v>991</v>
      </c>
      <c r="E122" s="30">
        <v>6.5000000000000002E-2</v>
      </c>
      <c r="F122" s="28" t="s">
        <v>971</v>
      </c>
      <c r="G122" s="28" t="s">
        <v>972</v>
      </c>
      <c r="H122" s="28" t="s">
        <v>973</v>
      </c>
      <c r="I122" s="28" t="s">
        <v>2510</v>
      </c>
      <c r="J122" s="149" t="str">
        <f t="shared" si="20"/>
        <v>https://doi.org/10.1109/VLSIC.2012.6243802</v>
      </c>
      <c r="K122" s="28" t="s">
        <v>1051</v>
      </c>
      <c r="L122" s="38">
        <v>1</v>
      </c>
      <c r="M122" s="38"/>
      <c r="N122" s="38"/>
      <c r="O122" s="39" t="s">
        <v>1051</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2097</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3">
      <c r="A123" s="64">
        <v>2012</v>
      </c>
      <c r="B123" s="28">
        <v>11.3</v>
      </c>
      <c r="C123" s="30" t="s">
        <v>23</v>
      </c>
      <c r="D123" s="30" t="s">
        <v>31</v>
      </c>
      <c r="E123" s="30">
        <v>2.8000000000000001E-2</v>
      </c>
      <c r="F123" s="28" t="s">
        <v>974</v>
      </c>
      <c r="G123" s="28" t="s">
        <v>976</v>
      </c>
      <c r="H123" s="28" t="s">
        <v>975</v>
      </c>
      <c r="I123" s="28" t="s">
        <v>2511</v>
      </c>
      <c r="J123" s="149" t="str">
        <f t="shared" si="20"/>
        <v>https://doi.org/10.1109/VLSIC.2012.6243803</v>
      </c>
      <c r="K123" s="28" t="s">
        <v>1051</v>
      </c>
      <c r="L123" s="38">
        <v>1</v>
      </c>
      <c r="M123" s="38"/>
      <c r="N123" s="38"/>
      <c r="O123" s="39" t="s">
        <v>1051</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2097</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3">
      <c r="A124" s="64">
        <v>2012</v>
      </c>
      <c r="B124" s="28">
        <v>11.4</v>
      </c>
      <c r="C124" s="30" t="s">
        <v>23</v>
      </c>
      <c r="D124" s="30" t="s">
        <v>261</v>
      </c>
      <c r="E124" s="30">
        <v>6.5000000000000002E-2</v>
      </c>
      <c r="F124" s="28" t="s">
        <v>977</v>
      </c>
      <c r="G124" s="28" t="s">
        <v>978</v>
      </c>
      <c r="H124" s="28" t="s">
        <v>1119</v>
      </c>
      <c r="I124" s="28" t="s">
        <v>2512</v>
      </c>
      <c r="J124" s="149" t="str">
        <f t="shared" si="20"/>
        <v>https://doi.org/10.1109/VLSIC.2012.6243804</v>
      </c>
      <c r="K124" s="28" t="s">
        <v>1051</v>
      </c>
      <c r="L124" s="38"/>
      <c r="M124" s="38"/>
      <c r="N124" s="38"/>
      <c r="O124" s="39" t="s">
        <v>1051</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2097</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3">
      <c r="A125" s="64">
        <v>2012</v>
      </c>
      <c r="B125" s="28">
        <v>11.5</v>
      </c>
      <c r="C125" s="30" t="s">
        <v>23</v>
      </c>
      <c r="D125" s="30" t="s">
        <v>31</v>
      </c>
      <c r="E125" s="30">
        <v>0.09</v>
      </c>
      <c r="F125" s="28" t="s">
        <v>979</v>
      </c>
      <c r="G125" s="28" t="s">
        <v>981</v>
      </c>
      <c r="H125" s="28" t="s">
        <v>980</v>
      </c>
      <c r="I125" s="28" t="s">
        <v>2513</v>
      </c>
      <c r="J125" s="149" t="str">
        <f t="shared" si="20"/>
        <v>https://doi.org/10.1109/VLSIC.2012.6243805</v>
      </c>
      <c r="K125" s="28" t="s">
        <v>1051</v>
      </c>
      <c r="L125" s="38">
        <v>0.35</v>
      </c>
      <c r="M125" s="38"/>
      <c r="N125" s="38"/>
      <c r="O125" s="39" t="s">
        <v>1051</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2097</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3">
      <c r="A126" s="64">
        <v>2012</v>
      </c>
      <c r="B126" s="28">
        <v>19.100000000000001</v>
      </c>
      <c r="C126" s="30" t="s">
        <v>22</v>
      </c>
      <c r="D126" s="30" t="s">
        <v>30</v>
      </c>
      <c r="E126" s="30">
        <v>0.04</v>
      </c>
      <c r="F126" s="28" t="s">
        <v>982</v>
      </c>
      <c r="G126" s="28" t="s">
        <v>983</v>
      </c>
      <c r="H126" s="28" t="s">
        <v>984</v>
      </c>
      <c r="I126" s="28" t="s">
        <v>2514</v>
      </c>
      <c r="J126" s="149" t="str">
        <f t="shared" si="20"/>
        <v>https://doi.org/10.1109/VLSIC.2012.6243839</v>
      </c>
      <c r="K126" s="28" t="s">
        <v>992</v>
      </c>
      <c r="L126" s="38"/>
      <c r="M126" s="38"/>
      <c r="N126" s="38"/>
      <c r="O126" s="39" t="s">
        <v>1051</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2097</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3">
      <c r="A127" s="64">
        <v>2012</v>
      </c>
      <c r="B127" s="28">
        <v>19.2</v>
      </c>
      <c r="C127" s="30" t="s">
        <v>22</v>
      </c>
      <c r="D127" s="30" t="s">
        <v>25</v>
      </c>
      <c r="E127" s="30">
        <v>0.13</v>
      </c>
      <c r="F127" s="28" t="s">
        <v>985</v>
      </c>
      <c r="G127" s="28" t="s">
        <v>986</v>
      </c>
      <c r="H127" s="28" t="s">
        <v>987</v>
      </c>
      <c r="I127" s="28" t="s">
        <v>2515</v>
      </c>
      <c r="J127" s="149" t="str">
        <f t="shared" si="20"/>
        <v>https://doi.org/10.1109/VLSIC.2012.6243840</v>
      </c>
      <c r="K127" s="28" t="s">
        <v>1051</v>
      </c>
      <c r="L127" s="38"/>
      <c r="M127" s="38"/>
      <c r="N127" s="38"/>
      <c r="O127" s="39" t="s">
        <v>1051</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2097</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3">
      <c r="A128" s="64">
        <v>2012</v>
      </c>
      <c r="B128" s="28">
        <v>19.3</v>
      </c>
      <c r="C128" s="30" t="s">
        <v>22</v>
      </c>
      <c r="D128" s="30" t="s">
        <v>25</v>
      </c>
      <c r="E128" s="30">
        <v>6.5000000000000002E-2</v>
      </c>
      <c r="F128" s="28" t="s">
        <v>988</v>
      </c>
      <c r="G128" s="28" t="s">
        <v>2166</v>
      </c>
      <c r="H128" s="28" t="s">
        <v>989</v>
      </c>
      <c r="I128" s="28" t="s">
        <v>2516</v>
      </c>
      <c r="J128" s="149" t="str">
        <f t="shared" si="20"/>
        <v>https://doi.org/10.1109/VLSIC.2012.6243841</v>
      </c>
      <c r="K128" s="28" t="s">
        <v>2707</v>
      </c>
      <c r="L128" s="38">
        <v>1.25</v>
      </c>
      <c r="M128" s="38"/>
      <c r="N128" s="38"/>
      <c r="O128" s="39" t="s">
        <v>1051</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2097</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6" x14ac:dyDescent="0.4">
      <c r="A129" s="64">
        <v>2012</v>
      </c>
      <c r="B129" s="28">
        <v>19.399999999999999</v>
      </c>
      <c r="C129" s="30" t="s">
        <v>22</v>
      </c>
      <c r="D129" s="30" t="s">
        <v>783</v>
      </c>
      <c r="E129" s="30">
        <v>6.5000000000000002E-2</v>
      </c>
      <c r="F129" s="28" t="s">
        <v>990</v>
      </c>
      <c r="G129" s="28" t="s">
        <v>2224</v>
      </c>
      <c r="H129" s="28" t="s">
        <v>740</v>
      </c>
      <c r="I129" s="28" t="s">
        <v>2517</v>
      </c>
      <c r="J129" s="149" t="str">
        <f t="shared" si="20"/>
        <v>https://doi.org/10.1109/VLSIC.2012.6243842</v>
      </c>
      <c r="K129" s="28" t="s">
        <v>993</v>
      </c>
      <c r="L129" s="38">
        <v>1.2</v>
      </c>
      <c r="M129" s="38"/>
      <c r="N129" s="38"/>
      <c r="O129" s="39" t="s">
        <v>1051</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2097</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3">
      <c r="A130" s="59">
        <v>2013</v>
      </c>
      <c r="B130" s="28">
        <v>5.0999999999999996</v>
      </c>
      <c r="C130" s="30" t="s">
        <v>22</v>
      </c>
      <c r="D130" s="30" t="s">
        <v>30</v>
      </c>
      <c r="E130" s="30">
        <v>5.5E-2</v>
      </c>
      <c r="F130" s="28" t="s">
        <v>1060</v>
      </c>
      <c r="G130" s="28" t="s">
        <v>2167</v>
      </c>
      <c r="H130" s="28" t="s">
        <v>1061</v>
      </c>
      <c r="I130" s="28" t="s">
        <v>2245</v>
      </c>
      <c r="J130" s="149" t="s">
        <v>2967</v>
      </c>
      <c r="K130" s="28" t="s">
        <v>1051</v>
      </c>
      <c r="L130" s="38"/>
      <c r="M130" s="38"/>
      <c r="N130" s="38"/>
      <c r="O130" s="39" t="s">
        <v>1051</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2097</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3">
      <c r="A131" s="64">
        <v>2013</v>
      </c>
      <c r="B131" s="28">
        <v>5.2</v>
      </c>
      <c r="C131" s="30" t="s">
        <v>22</v>
      </c>
      <c r="D131" s="30" t="s">
        <v>1956</v>
      </c>
      <c r="E131" s="30">
        <v>6.5000000000000002E-2</v>
      </c>
      <c r="F131" s="28" t="s">
        <v>1062</v>
      </c>
      <c r="G131" s="28" t="s">
        <v>2168</v>
      </c>
      <c r="H131" s="28" t="s">
        <v>1063</v>
      </c>
      <c r="I131" s="28" t="s">
        <v>2245</v>
      </c>
      <c r="J131" s="149" t="s">
        <v>2968</v>
      </c>
      <c r="K131" s="28" t="s">
        <v>1051</v>
      </c>
      <c r="L131" s="38"/>
      <c r="M131" s="38"/>
      <c r="N131" s="38"/>
      <c r="O131" s="39" t="s">
        <v>1051</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3">
      <c r="A132" s="64">
        <v>2013</v>
      </c>
      <c r="B132" s="28">
        <v>5.3</v>
      </c>
      <c r="C132" s="30" t="s">
        <v>22</v>
      </c>
      <c r="D132" s="30" t="s">
        <v>1064</v>
      </c>
      <c r="E132" s="30">
        <v>2.1999999999999999E-2</v>
      </c>
      <c r="F132" s="28" t="s">
        <v>1065</v>
      </c>
      <c r="G132" s="28" t="s">
        <v>1066</v>
      </c>
      <c r="H132" s="37" t="s">
        <v>1067</v>
      </c>
      <c r="I132" s="37" t="s">
        <v>2245</v>
      </c>
      <c r="J132" s="149" t="s">
        <v>2969</v>
      </c>
      <c r="K132" s="28" t="s">
        <v>1051</v>
      </c>
      <c r="L132" s="38"/>
      <c r="M132" s="38"/>
      <c r="N132" s="38"/>
      <c r="O132" s="39" t="s">
        <v>1051</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2097</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3">
      <c r="A133" s="64">
        <v>2013</v>
      </c>
      <c r="B133" s="28">
        <v>5.4</v>
      </c>
      <c r="C133" s="30" t="s">
        <v>22</v>
      </c>
      <c r="D133" s="30" t="s">
        <v>1303</v>
      </c>
      <c r="E133" s="30">
        <v>0.18</v>
      </c>
      <c r="F133" s="28" t="s">
        <v>1068</v>
      </c>
      <c r="G133" s="28" t="s">
        <v>2169</v>
      </c>
      <c r="H133" s="28" t="s">
        <v>1069</v>
      </c>
      <c r="I133" s="28" t="s">
        <v>2245</v>
      </c>
      <c r="J133" s="149" t="s">
        <v>2970</v>
      </c>
      <c r="K133" s="28" t="s">
        <v>1051</v>
      </c>
      <c r="L133" s="38"/>
      <c r="M133" s="38"/>
      <c r="N133" s="38"/>
      <c r="O133" s="39" t="s">
        <v>1051</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2097</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3">
      <c r="A134" s="64">
        <v>2013</v>
      </c>
      <c r="B134" s="28">
        <v>5.5</v>
      </c>
      <c r="C134" s="30" t="s">
        <v>22</v>
      </c>
      <c r="D134" s="30" t="s">
        <v>783</v>
      </c>
      <c r="E134" s="30">
        <v>0.09</v>
      </c>
      <c r="F134" s="28" t="s">
        <v>1070</v>
      </c>
      <c r="G134" s="28" t="s">
        <v>1071</v>
      </c>
      <c r="H134" s="37" t="s">
        <v>1072</v>
      </c>
      <c r="I134" s="37" t="s">
        <v>2245</v>
      </c>
      <c r="J134" s="149" t="s">
        <v>2971</v>
      </c>
      <c r="K134" s="28" t="s">
        <v>1051</v>
      </c>
      <c r="L134" s="38"/>
      <c r="M134" s="38"/>
      <c r="N134" s="38"/>
      <c r="O134" s="39" t="s">
        <v>1051</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2097</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3">
      <c r="A135" s="64">
        <v>2013</v>
      </c>
      <c r="B135" s="28">
        <v>8.1</v>
      </c>
      <c r="C135" s="30" t="s">
        <v>23</v>
      </c>
      <c r="D135" s="30" t="s">
        <v>261</v>
      </c>
      <c r="E135" s="30">
        <v>2.8000000000000001E-2</v>
      </c>
      <c r="F135" s="28" t="s">
        <v>1075</v>
      </c>
      <c r="G135" s="28" t="s">
        <v>2170</v>
      </c>
      <c r="H135" s="37" t="s">
        <v>1076</v>
      </c>
      <c r="I135" s="37" t="s">
        <v>2245</v>
      </c>
      <c r="J135" s="149" t="s">
        <v>2972</v>
      </c>
      <c r="K135" s="17" t="s">
        <v>1228</v>
      </c>
      <c r="L135" s="48"/>
      <c r="M135" s="48"/>
      <c r="N135" s="48"/>
      <c r="O135" s="39" t="s">
        <v>1051</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2097</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3">
      <c r="A136" s="64">
        <v>2013</v>
      </c>
      <c r="B136" s="28">
        <v>8.1999999999999993</v>
      </c>
      <c r="C136" s="30" t="s">
        <v>23</v>
      </c>
      <c r="D136" s="30" t="s">
        <v>26</v>
      </c>
      <c r="E136" s="30">
        <v>0.18</v>
      </c>
      <c r="F136" s="28" t="s">
        <v>1077</v>
      </c>
      <c r="G136" s="28" t="s">
        <v>2708</v>
      </c>
      <c r="H136" s="37" t="s">
        <v>1078</v>
      </c>
      <c r="I136" s="37" t="s">
        <v>2245</v>
      </c>
      <c r="J136" s="149" t="s">
        <v>2973</v>
      </c>
      <c r="K136" s="28" t="s">
        <v>1079</v>
      </c>
      <c r="L136" s="38">
        <v>1.2</v>
      </c>
      <c r="M136" s="38"/>
      <c r="N136" s="38"/>
      <c r="O136" s="39" t="s">
        <v>1051</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2097</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3">
      <c r="A137" s="64">
        <v>2013</v>
      </c>
      <c r="B137" s="28">
        <v>8.3000000000000007</v>
      </c>
      <c r="C137" s="30" t="s">
        <v>23</v>
      </c>
      <c r="D137" s="30" t="s">
        <v>26</v>
      </c>
      <c r="E137" s="30">
        <v>0.13</v>
      </c>
      <c r="F137" s="28" t="s">
        <v>1080</v>
      </c>
      <c r="G137" s="28" t="s">
        <v>1081</v>
      </c>
      <c r="H137" s="37" t="s">
        <v>1082</v>
      </c>
      <c r="I137" s="37" t="s">
        <v>2245</v>
      </c>
      <c r="J137" s="149" t="s">
        <v>2974</v>
      </c>
      <c r="K137" s="28" t="s">
        <v>1051</v>
      </c>
      <c r="L137" s="38">
        <v>1.3</v>
      </c>
      <c r="M137" s="38"/>
      <c r="N137" s="38"/>
      <c r="O137" s="39" t="s">
        <v>1051</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2097</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3">
      <c r="A138" s="64">
        <v>2013</v>
      </c>
      <c r="B138" s="28">
        <v>8.4</v>
      </c>
      <c r="C138" s="30" t="s">
        <v>23</v>
      </c>
      <c r="D138" s="30" t="s">
        <v>26</v>
      </c>
      <c r="E138" s="30">
        <v>6.5000000000000002E-2</v>
      </c>
      <c r="F138" s="28" t="s">
        <v>1083</v>
      </c>
      <c r="G138" s="28" t="s">
        <v>2171</v>
      </c>
      <c r="H138" s="37" t="s">
        <v>1084</v>
      </c>
      <c r="I138" s="37" t="s">
        <v>2245</v>
      </c>
      <c r="J138" s="149" t="s">
        <v>2975</v>
      </c>
      <c r="K138" s="28" t="s">
        <v>1051</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2097</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3">
      <c r="A139" s="64">
        <v>2013</v>
      </c>
      <c r="B139" s="28">
        <v>8.5</v>
      </c>
      <c r="C139" s="30" t="s">
        <v>23</v>
      </c>
      <c r="D139" s="30" t="s">
        <v>26</v>
      </c>
      <c r="E139" s="30">
        <v>6.5000000000000002E-2</v>
      </c>
      <c r="F139" s="28" t="s">
        <v>1085</v>
      </c>
      <c r="G139" s="28" t="s">
        <v>2223</v>
      </c>
      <c r="H139" s="28" t="s">
        <v>1102</v>
      </c>
      <c r="I139" s="28" t="s">
        <v>2245</v>
      </c>
      <c r="J139" s="149" t="s">
        <v>2976</v>
      </c>
      <c r="K139" s="28" t="s">
        <v>1051</v>
      </c>
      <c r="L139" s="38"/>
      <c r="M139" s="38"/>
      <c r="N139" s="38"/>
      <c r="O139" s="39" t="s">
        <v>1051</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2097</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3">
      <c r="A140" s="64">
        <v>2013</v>
      </c>
      <c r="B140" s="28">
        <v>21.1</v>
      </c>
      <c r="C140" s="30" t="s">
        <v>23</v>
      </c>
      <c r="D140" s="30" t="s">
        <v>593</v>
      </c>
      <c r="E140" s="30">
        <v>3.2000000000000001E-2</v>
      </c>
      <c r="F140" s="28" t="s">
        <v>1086</v>
      </c>
      <c r="G140" s="28" t="s">
        <v>1087</v>
      </c>
      <c r="H140" s="28" t="s">
        <v>1103</v>
      </c>
      <c r="I140" s="28" t="s">
        <v>2245</v>
      </c>
      <c r="J140" s="149" t="s">
        <v>2977</v>
      </c>
      <c r="K140" s="28" t="s">
        <v>1051</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2097</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3">
      <c r="A141" s="64">
        <v>2013</v>
      </c>
      <c r="B141" s="28">
        <v>21.3</v>
      </c>
      <c r="C141" s="30" t="s">
        <v>23</v>
      </c>
      <c r="D141" s="30" t="s">
        <v>27</v>
      </c>
      <c r="E141" s="30">
        <v>3.2000000000000001E-2</v>
      </c>
      <c r="F141" s="28" t="s">
        <v>1089</v>
      </c>
      <c r="G141" s="28" t="s">
        <v>1090</v>
      </c>
      <c r="H141" s="37" t="s">
        <v>1091</v>
      </c>
      <c r="I141" s="37" t="s">
        <v>2245</v>
      </c>
      <c r="J141" s="149" t="s">
        <v>2978</v>
      </c>
      <c r="K141" s="28" t="s">
        <v>1051</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2097</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3">
      <c r="A142" s="64">
        <v>2013</v>
      </c>
      <c r="B142" s="28">
        <v>21.4</v>
      </c>
      <c r="C142" s="30" t="s">
        <v>23</v>
      </c>
      <c r="D142" s="30" t="s">
        <v>31</v>
      </c>
      <c r="E142" s="30">
        <v>0.04</v>
      </c>
      <c r="F142" s="28" t="s">
        <v>1092</v>
      </c>
      <c r="G142" s="28" t="s">
        <v>2172</v>
      </c>
      <c r="H142" s="28" t="s">
        <v>1093</v>
      </c>
      <c r="I142" s="28" t="s">
        <v>2245</v>
      </c>
      <c r="J142" s="149" t="s">
        <v>2979</v>
      </c>
      <c r="K142" s="28" t="s">
        <v>1051</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2097</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3">
      <c r="A143" s="64">
        <v>2013</v>
      </c>
      <c r="B143" s="28">
        <v>21.5</v>
      </c>
      <c r="C143" s="30" t="s">
        <v>23</v>
      </c>
      <c r="D143" s="30" t="s">
        <v>26</v>
      </c>
      <c r="E143" s="30">
        <v>2.8000000000000001E-2</v>
      </c>
      <c r="F143" s="28" t="s">
        <v>1094</v>
      </c>
      <c r="G143" s="37" t="s">
        <v>1095</v>
      </c>
      <c r="H143" s="28" t="s">
        <v>1096</v>
      </c>
      <c r="I143" s="28" t="s">
        <v>2245</v>
      </c>
      <c r="J143" s="149" t="s">
        <v>2980</v>
      </c>
      <c r="K143" s="28" t="s">
        <v>1051</v>
      </c>
      <c r="L143" s="38"/>
      <c r="M143" s="38"/>
      <c r="N143" s="38"/>
      <c r="O143" s="39" t="s">
        <v>1051</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2097</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3">
      <c r="A144" s="64">
        <v>2013</v>
      </c>
      <c r="B144" s="28">
        <v>22.2</v>
      </c>
      <c r="C144" s="30" t="s">
        <v>23</v>
      </c>
      <c r="D144" s="30" t="s">
        <v>593</v>
      </c>
      <c r="E144" s="30">
        <v>6.5000000000000002E-2</v>
      </c>
      <c r="F144" s="28" t="s">
        <v>1097</v>
      </c>
      <c r="G144" s="28" t="s">
        <v>2173</v>
      </c>
      <c r="H144" s="28" t="s">
        <v>1098</v>
      </c>
      <c r="I144" s="28" t="s">
        <v>2245</v>
      </c>
      <c r="J144" s="149" t="s">
        <v>2981</v>
      </c>
      <c r="K144" s="28" t="s">
        <v>1099</v>
      </c>
      <c r="L144" s="38"/>
      <c r="M144" s="38"/>
      <c r="N144" s="38"/>
      <c r="O144" s="39" t="s">
        <v>1051</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2097</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3">
      <c r="A145" s="59">
        <v>2014</v>
      </c>
      <c r="B145" s="28">
        <v>5.0999999999999996</v>
      </c>
      <c r="C145" s="30" t="s">
        <v>23</v>
      </c>
      <c r="D145" s="30" t="s">
        <v>746</v>
      </c>
      <c r="E145" s="30">
        <v>0.18</v>
      </c>
      <c r="F145" s="28" t="s">
        <v>1193</v>
      </c>
      <c r="G145" s="50" t="s">
        <v>1274</v>
      </c>
      <c r="H145" s="28" t="s">
        <v>1194</v>
      </c>
      <c r="I145" s="28" t="s">
        <v>2518</v>
      </c>
      <c r="J145" s="149" t="str">
        <f t="shared" ref="J145:J194" si="41">IF(I145&lt;&gt;"?", HYPERLINK(CONCATENATE("https://doi.org/",I145)), "")</f>
        <v>https://doi.org/10.1109/VLSIC.2014.6858371</v>
      </c>
      <c r="K145" s="28" t="s">
        <v>1195</v>
      </c>
      <c r="L145" s="38"/>
      <c r="M145" s="38"/>
      <c r="N145" s="38"/>
      <c r="O145" s="38" t="s">
        <v>1051</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2097</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3">
      <c r="A146" s="64">
        <v>2014</v>
      </c>
      <c r="B146" s="28">
        <v>5.2</v>
      </c>
      <c r="C146" s="30" t="s">
        <v>23</v>
      </c>
      <c r="D146" s="30" t="s">
        <v>31</v>
      </c>
      <c r="E146" s="30">
        <v>0.09</v>
      </c>
      <c r="F146" s="28" t="s">
        <v>1196</v>
      </c>
      <c r="G146" s="49" t="s">
        <v>1197</v>
      </c>
      <c r="H146" s="28" t="s">
        <v>1198</v>
      </c>
      <c r="I146" s="28" t="s">
        <v>2519</v>
      </c>
      <c r="J146" s="149" t="str">
        <f t="shared" si="41"/>
        <v>https://doi.org/10.1109/VLSIC.2014.6858372</v>
      </c>
      <c r="K146" s="28" t="s">
        <v>1051</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2097</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3">
      <c r="A147" s="64">
        <v>2014</v>
      </c>
      <c r="B147" s="28">
        <v>5.3</v>
      </c>
      <c r="C147" s="30" t="s">
        <v>23</v>
      </c>
      <c r="D147" s="30" t="s">
        <v>26</v>
      </c>
      <c r="E147" s="30">
        <v>0.18</v>
      </c>
      <c r="F147" s="28" t="s">
        <v>1199</v>
      </c>
      <c r="G147" s="49" t="s">
        <v>2174</v>
      </c>
      <c r="H147" s="28" t="s">
        <v>1200</v>
      </c>
      <c r="I147" s="28" t="s">
        <v>2520</v>
      </c>
      <c r="J147" s="149" t="str">
        <f t="shared" si="41"/>
        <v>https://doi.org/10.1109/VLSIC.2014.6858373</v>
      </c>
      <c r="K147" s="28" t="s">
        <v>1051</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2097</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3">
      <c r="A148" s="64">
        <v>2014</v>
      </c>
      <c r="B148" s="28">
        <v>5.4</v>
      </c>
      <c r="C148" s="30" t="s">
        <v>23</v>
      </c>
      <c r="D148" s="30" t="s">
        <v>19</v>
      </c>
      <c r="E148" s="30">
        <v>6.5000000000000002E-2</v>
      </c>
      <c r="F148" s="28" t="s">
        <v>1201</v>
      </c>
      <c r="G148" s="49" t="s">
        <v>1202</v>
      </c>
      <c r="H148" s="28" t="s">
        <v>1203</v>
      </c>
      <c r="I148" s="28" t="s">
        <v>2521</v>
      </c>
      <c r="J148" s="149" t="str">
        <f t="shared" si="41"/>
        <v>https://doi.org/10.1109/VLSIC.2014.6858374</v>
      </c>
      <c r="K148" s="28" t="s">
        <v>1204</v>
      </c>
      <c r="L148" s="38"/>
      <c r="M148" s="38"/>
      <c r="N148" s="38"/>
      <c r="O148" s="30" t="s">
        <v>1051</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2097</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3">
      <c r="A149" s="64">
        <v>2014</v>
      </c>
      <c r="B149" s="28">
        <v>10.1</v>
      </c>
      <c r="C149" s="30" t="s">
        <v>22</v>
      </c>
      <c r="D149" s="30" t="s">
        <v>1303</v>
      </c>
      <c r="E149" s="30">
        <v>6.5000000000000002E-2</v>
      </c>
      <c r="F149" s="28" t="s">
        <v>1205</v>
      </c>
      <c r="G149" s="49" t="s">
        <v>1206</v>
      </c>
      <c r="H149" s="28" t="s">
        <v>1207</v>
      </c>
      <c r="I149" s="28" t="s">
        <v>2701</v>
      </c>
      <c r="J149" s="149" t="str">
        <f t="shared" si="41"/>
        <v>https://doi.org/10.1109/VLSIC.2014.6858395</v>
      </c>
      <c r="K149" s="28" t="s">
        <v>1051</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2097</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3">
      <c r="A150" s="64">
        <v>2014</v>
      </c>
      <c r="B150" s="28">
        <v>10.199999999999999</v>
      </c>
      <c r="C150" s="30" t="s">
        <v>22</v>
      </c>
      <c r="D150" s="30" t="s">
        <v>30</v>
      </c>
      <c r="E150" s="30">
        <v>0.02</v>
      </c>
      <c r="F150" s="28" t="s">
        <v>1208</v>
      </c>
      <c r="G150" s="49" t="s">
        <v>1209</v>
      </c>
      <c r="H150" s="28" t="s">
        <v>1210</v>
      </c>
      <c r="I150" s="28" t="s">
        <v>2702</v>
      </c>
      <c r="J150" s="149" t="str">
        <f t="shared" si="41"/>
        <v>https://doi.org/10.1109/VLSIC.2014.6858396</v>
      </c>
      <c r="K150" s="28" t="s">
        <v>1051</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2097</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3">
      <c r="A151" s="64">
        <v>2014</v>
      </c>
      <c r="B151" s="28">
        <v>10.3</v>
      </c>
      <c r="C151" s="30" t="s">
        <v>22</v>
      </c>
      <c r="D151" s="30" t="s">
        <v>30</v>
      </c>
      <c r="E151" s="30">
        <v>0.18</v>
      </c>
      <c r="F151" s="28" t="s">
        <v>1211</v>
      </c>
      <c r="G151" s="49" t="s">
        <v>2175</v>
      </c>
      <c r="H151" s="28" t="s">
        <v>1212</v>
      </c>
      <c r="I151" s="28" t="s">
        <v>2522</v>
      </c>
      <c r="J151" s="149" t="str">
        <f t="shared" si="41"/>
        <v>https://doi.org/10.1109/VLSIC.2014.6858397</v>
      </c>
      <c r="K151" s="28" t="s">
        <v>1051</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2097</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3">
      <c r="A152" s="64">
        <v>2014</v>
      </c>
      <c r="B152" s="28">
        <v>10.4</v>
      </c>
      <c r="C152" s="30" t="s">
        <v>22</v>
      </c>
      <c r="D152" s="30" t="s">
        <v>30</v>
      </c>
      <c r="E152" s="30">
        <v>0.09</v>
      </c>
      <c r="F152" s="28" t="s">
        <v>1213</v>
      </c>
      <c r="G152" s="49" t="s">
        <v>1214</v>
      </c>
      <c r="H152" s="28" t="s">
        <v>1215</v>
      </c>
      <c r="I152" s="28" t="s">
        <v>2523</v>
      </c>
      <c r="J152" s="149" t="str">
        <f t="shared" si="41"/>
        <v>https://doi.org/10.1109/VLSIC.2014.6858398</v>
      </c>
      <c r="K152" s="28" t="s">
        <v>1051</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2097</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3">
      <c r="A153" s="64">
        <v>2014</v>
      </c>
      <c r="B153" s="28">
        <v>23.1</v>
      </c>
      <c r="C153" s="30" t="s">
        <v>23</v>
      </c>
      <c r="D153" s="30" t="s">
        <v>1149</v>
      </c>
      <c r="E153" s="30">
        <v>2.8000000000000001E-2</v>
      </c>
      <c r="F153" s="28" t="s">
        <v>1216</v>
      </c>
      <c r="G153" s="49" t="s">
        <v>1217</v>
      </c>
      <c r="H153" s="28" t="s">
        <v>1218</v>
      </c>
      <c r="I153" s="28" t="s">
        <v>2524</v>
      </c>
      <c r="J153" s="149" t="str">
        <f t="shared" si="41"/>
        <v>https://doi.org/10.1109/VLSIC.2014.6858451</v>
      </c>
      <c r="K153" s="28" t="s">
        <v>1051</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2097</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3">
      <c r="A154" s="64">
        <v>2014</v>
      </c>
      <c r="B154" s="28">
        <v>23.2</v>
      </c>
      <c r="C154" s="30" t="s">
        <v>23</v>
      </c>
      <c r="D154" s="30" t="s">
        <v>746</v>
      </c>
      <c r="E154" s="30">
        <v>6.5000000000000002E-2</v>
      </c>
      <c r="F154" s="28" t="s">
        <v>1219</v>
      </c>
      <c r="G154" s="49" t="s">
        <v>1220</v>
      </c>
      <c r="H154" s="28" t="s">
        <v>1221</v>
      </c>
      <c r="I154" s="28" t="s">
        <v>2525</v>
      </c>
      <c r="J154" s="149" t="str">
        <f t="shared" si="41"/>
        <v>https://doi.org/10.1109/VLSIC.2014.6858452</v>
      </c>
      <c r="K154" s="28" t="s">
        <v>1051</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2097</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3">
      <c r="A155" s="64">
        <v>2014</v>
      </c>
      <c r="B155" s="28">
        <v>23.3</v>
      </c>
      <c r="C155" s="30" t="s">
        <v>23</v>
      </c>
      <c r="D155" s="30" t="s">
        <v>31</v>
      </c>
      <c r="E155" s="30">
        <v>2.8000000000000001E-2</v>
      </c>
      <c r="F155" s="28" t="s">
        <v>1222</v>
      </c>
      <c r="G155" s="49" t="s">
        <v>2176</v>
      </c>
      <c r="H155" s="28" t="s">
        <v>1223</v>
      </c>
      <c r="I155" s="28" t="s">
        <v>2526</v>
      </c>
      <c r="J155" s="149" t="str">
        <f t="shared" si="41"/>
        <v>https://doi.org/10.1109/VLSIC.2014.6858453</v>
      </c>
      <c r="K155" s="28" t="s">
        <v>1224</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2097</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3">
      <c r="A156" s="64">
        <v>2014</v>
      </c>
      <c r="B156" s="28">
        <v>23.4</v>
      </c>
      <c r="C156" s="30" t="s">
        <v>23</v>
      </c>
      <c r="D156" s="30" t="s">
        <v>746</v>
      </c>
      <c r="E156" s="30">
        <v>0.04</v>
      </c>
      <c r="F156" s="28" t="s">
        <v>1225</v>
      </c>
      <c r="G156" s="49" t="s">
        <v>2177</v>
      </c>
      <c r="H156" s="28" t="s">
        <v>1226</v>
      </c>
      <c r="I156" s="28" t="s">
        <v>2527</v>
      </c>
      <c r="J156" s="149" t="str">
        <f t="shared" si="41"/>
        <v>https://doi.org/10.1109/VLSIC.2014.6858454</v>
      </c>
      <c r="K156" s="28" t="s">
        <v>1051</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2097</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3">
      <c r="A157" s="31">
        <v>2015</v>
      </c>
      <c r="B157" s="28">
        <v>3.2</v>
      </c>
      <c r="C157" s="30" t="s">
        <v>23</v>
      </c>
      <c r="D157" s="30" t="s">
        <v>31</v>
      </c>
      <c r="E157" s="30">
        <v>0.18</v>
      </c>
      <c r="F157" s="28" t="s">
        <v>1281</v>
      </c>
      <c r="G157" s="28" t="s">
        <v>1282</v>
      </c>
      <c r="H157" s="28" t="s">
        <v>1283</v>
      </c>
      <c r="I157" s="28" t="s">
        <v>2528</v>
      </c>
      <c r="J157" s="149" t="str">
        <f t="shared" si="41"/>
        <v>https://doi.org/10.1109/VLSIC.2015.7231327</v>
      </c>
      <c r="K157" s="28" t="s">
        <v>1051</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2097</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3">
      <c r="A158" s="30">
        <v>2015</v>
      </c>
      <c r="B158" s="28">
        <v>3.3</v>
      </c>
      <c r="C158" s="30" t="s">
        <v>23</v>
      </c>
      <c r="D158" s="30" t="s">
        <v>31</v>
      </c>
      <c r="E158" s="30">
        <v>1.4E-2</v>
      </c>
      <c r="F158" s="28" t="s">
        <v>1284</v>
      </c>
      <c r="G158" s="28" t="s">
        <v>1285</v>
      </c>
      <c r="H158" s="28" t="s">
        <v>1286</v>
      </c>
      <c r="I158" s="28" t="s">
        <v>2529</v>
      </c>
      <c r="J158" s="149" t="str">
        <f t="shared" si="41"/>
        <v>https://doi.org/10.1109/VLSIC.2015.7231328</v>
      </c>
      <c r="K158" s="28" t="s">
        <v>1051</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2097</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3">
      <c r="A159" s="30">
        <v>2015</v>
      </c>
      <c r="B159" s="28">
        <v>3.4</v>
      </c>
      <c r="C159" s="30" t="s">
        <v>22</v>
      </c>
      <c r="D159" s="30" t="s">
        <v>31</v>
      </c>
      <c r="E159" s="30">
        <v>6.5000000000000002E-2</v>
      </c>
      <c r="F159" s="28" t="s">
        <v>1287</v>
      </c>
      <c r="G159" s="28" t="s">
        <v>1288</v>
      </c>
      <c r="H159" s="28" t="s">
        <v>1289</v>
      </c>
      <c r="I159" s="28" t="s">
        <v>2530</v>
      </c>
      <c r="J159" s="149" t="str">
        <f t="shared" si="41"/>
        <v>https://doi.org/10.1109/VLSIC.2015.7231329</v>
      </c>
      <c r="K159" s="28" t="s">
        <v>1051</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2097</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3">
      <c r="A160" s="30">
        <v>2015</v>
      </c>
      <c r="B160" s="28">
        <v>3.5</v>
      </c>
      <c r="C160" s="30" t="s">
        <v>23</v>
      </c>
      <c r="D160" s="30" t="s">
        <v>1280</v>
      </c>
      <c r="E160" s="30">
        <v>4.4999999999999998E-2</v>
      </c>
      <c r="F160" s="28" t="s">
        <v>1290</v>
      </c>
      <c r="G160" s="28" t="s">
        <v>1291</v>
      </c>
      <c r="H160" s="28" t="s">
        <v>1292</v>
      </c>
      <c r="I160" s="28" t="s">
        <v>2531</v>
      </c>
      <c r="J160" s="149" t="str">
        <f t="shared" si="41"/>
        <v>https://doi.org/10.1109/VLSIC.2015.7231330</v>
      </c>
      <c r="K160" s="28" t="s">
        <v>1051</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2097</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3">
      <c r="A161" s="30">
        <v>2015</v>
      </c>
      <c r="B161" s="28">
        <v>11.1</v>
      </c>
      <c r="C161" s="30" t="s">
        <v>23</v>
      </c>
      <c r="D161" s="30" t="s">
        <v>2234</v>
      </c>
      <c r="E161" s="30">
        <v>6.5000000000000002E-2</v>
      </c>
      <c r="F161" s="28" t="s">
        <v>1294</v>
      </c>
      <c r="G161" s="28" t="s">
        <v>2178</v>
      </c>
      <c r="H161" s="28" t="s">
        <v>1295</v>
      </c>
      <c r="I161" s="28" t="s">
        <v>2532</v>
      </c>
      <c r="J161" s="149" t="str">
        <f t="shared" si="41"/>
        <v>https://doi.org/10.1109/VLSIC.2015.7231248</v>
      </c>
      <c r="K161" s="28" t="s">
        <v>1051</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2097</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3">
      <c r="A162" s="30">
        <v>2015</v>
      </c>
      <c r="B162" s="28">
        <v>11.2</v>
      </c>
      <c r="C162" s="30" t="s">
        <v>23</v>
      </c>
      <c r="D162" s="30" t="s">
        <v>1293</v>
      </c>
      <c r="E162" s="30">
        <v>2.8000000000000001E-2</v>
      </c>
      <c r="F162" s="28" t="s">
        <v>2179</v>
      </c>
      <c r="G162" s="28" t="s">
        <v>2180</v>
      </c>
      <c r="H162" s="28" t="s">
        <v>1296</v>
      </c>
      <c r="I162" s="28" t="s">
        <v>2696</v>
      </c>
      <c r="J162" s="149" t="str">
        <f t="shared" si="41"/>
        <v>https://doi.org/10.1109/VLSIC.2015.7231249</v>
      </c>
      <c r="K162" s="28" t="s">
        <v>1051</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2097</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3">
      <c r="A163" s="30">
        <v>2015</v>
      </c>
      <c r="B163" s="28">
        <v>11.3</v>
      </c>
      <c r="C163" s="30" t="s">
        <v>23</v>
      </c>
      <c r="D163" s="30" t="s">
        <v>593</v>
      </c>
      <c r="E163" s="30">
        <v>2.8000000000000001E-2</v>
      </c>
      <c r="F163" s="28" t="s">
        <v>1297</v>
      </c>
      <c r="G163" s="28" t="s">
        <v>2181</v>
      </c>
      <c r="H163" s="28" t="s">
        <v>1298</v>
      </c>
      <c r="I163" s="28" t="s">
        <v>2533</v>
      </c>
      <c r="J163" s="149" t="str">
        <f t="shared" si="41"/>
        <v>https://doi.org/10.1109/VLSIC.2015.7231250</v>
      </c>
      <c r="K163" s="28" t="s">
        <v>1051</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2097</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3">
      <c r="A164" s="30">
        <v>2015</v>
      </c>
      <c r="B164" s="28">
        <v>18.100000000000001</v>
      </c>
      <c r="C164" s="30" t="s">
        <v>22</v>
      </c>
      <c r="D164" s="30" t="s">
        <v>30</v>
      </c>
      <c r="E164" s="30">
        <v>0.04</v>
      </c>
      <c r="F164" s="28" t="s">
        <v>1299</v>
      </c>
      <c r="G164" s="28" t="s">
        <v>1300</v>
      </c>
      <c r="H164" s="28" t="s">
        <v>1301</v>
      </c>
      <c r="I164" s="28" t="s">
        <v>2534</v>
      </c>
      <c r="J164" s="149" t="str">
        <f t="shared" si="41"/>
        <v>https://doi.org/10.1109/VLSIC.2015.7231277</v>
      </c>
      <c r="K164" s="28" t="s">
        <v>1051</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2097</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3">
      <c r="A165" s="30">
        <v>2015</v>
      </c>
      <c r="B165" s="28">
        <v>18.2</v>
      </c>
      <c r="C165" s="30" t="s">
        <v>22</v>
      </c>
      <c r="D165" s="30" t="s">
        <v>1303</v>
      </c>
      <c r="E165" s="30">
        <v>6.5000000000000002E-2</v>
      </c>
      <c r="F165" s="28" t="s">
        <v>1302</v>
      </c>
      <c r="G165" s="28" t="s">
        <v>2222</v>
      </c>
      <c r="H165" s="28" t="s">
        <v>1319</v>
      </c>
      <c r="I165" s="28" t="s">
        <v>2535</v>
      </c>
      <c r="J165" s="149" t="str">
        <f t="shared" si="41"/>
        <v>https://doi.org/10.1109/VLSIC.2015.7231278</v>
      </c>
      <c r="K165" s="28" t="s">
        <v>1051</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2097</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3">
      <c r="A166" s="30">
        <v>2015</v>
      </c>
      <c r="B166" s="28">
        <v>18.3</v>
      </c>
      <c r="C166" s="30" t="s">
        <v>22</v>
      </c>
      <c r="D166" s="30" t="s">
        <v>30</v>
      </c>
      <c r="E166" s="30">
        <v>0.13</v>
      </c>
      <c r="F166" s="28" t="s">
        <v>1304</v>
      </c>
      <c r="G166" s="28" t="s">
        <v>2182</v>
      </c>
      <c r="H166" s="28" t="s">
        <v>1305</v>
      </c>
      <c r="I166" s="28" t="s">
        <v>2536</v>
      </c>
      <c r="J166" s="149" t="str">
        <f t="shared" si="41"/>
        <v>https://doi.org/10.1109/VLSIC.2015.7231279</v>
      </c>
      <c r="K166" s="28" t="s">
        <v>1051</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2097</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3">
      <c r="A167" s="30">
        <v>2015</v>
      </c>
      <c r="B167" s="28">
        <v>18.399999999999999</v>
      </c>
      <c r="C167" s="30" t="s">
        <v>22</v>
      </c>
      <c r="D167" s="30" t="s">
        <v>30</v>
      </c>
      <c r="E167" s="30">
        <v>1.6E-2</v>
      </c>
      <c r="F167" s="28" t="s">
        <v>1306</v>
      </c>
      <c r="G167" s="28" t="s">
        <v>2183</v>
      </c>
      <c r="H167" s="28" t="s">
        <v>1307</v>
      </c>
      <c r="I167" s="28" t="s">
        <v>2537</v>
      </c>
      <c r="J167" s="149" t="str">
        <f t="shared" si="41"/>
        <v>https://doi.org/10.1109/VLSIC.2015.7231280</v>
      </c>
      <c r="K167" s="28" t="s">
        <v>1051</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2097</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3">
      <c r="A168" s="30">
        <v>2015</v>
      </c>
      <c r="B168" s="28">
        <v>18.5</v>
      </c>
      <c r="C168" s="30" t="s">
        <v>22</v>
      </c>
      <c r="D168" s="30" t="s">
        <v>30</v>
      </c>
      <c r="E168" s="30">
        <v>0.04</v>
      </c>
      <c r="F168" s="28" t="s">
        <v>1308</v>
      </c>
      <c r="G168" s="28" t="s">
        <v>2184</v>
      </c>
      <c r="H168" s="28" t="s">
        <v>1309</v>
      </c>
      <c r="I168" s="28" t="s">
        <v>2538</v>
      </c>
      <c r="J168" s="149" t="str">
        <f t="shared" si="41"/>
        <v>https://doi.org/10.1109/VLSIC.2015.7231281</v>
      </c>
      <c r="K168" s="28" t="s">
        <v>1317</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2097</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3">
      <c r="A169" s="30">
        <v>2015</v>
      </c>
      <c r="B169" s="28">
        <v>21.1</v>
      </c>
      <c r="C169" s="30" t="s">
        <v>22</v>
      </c>
      <c r="D169" s="30" t="s">
        <v>30</v>
      </c>
      <c r="E169" s="30">
        <v>6.5000000000000002E-2</v>
      </c>
      <c r="F169" s="28" t="s">
        <v>1310</v>
      </c>
      <c r="G169" s="28" t="s">
        <v>2185</v>
      </c>
      <c r="H169" s="28" t="s">
        <v>1311</v>
      </c>
      <c r="I169" s="28" t="s">
        <v>2539</v>
      </c>
      <c r="J169" s="149" t="str">
        <f t="shared" si="41"/>
        <v>https://doi.org/10.1109/VLSIC.2015.7231294</v>
      </c>
      <c r="K169" s="28" t="s">
        <v>1051</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2097</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3">
      <c r="A170" s="30">
        <v>2015</v>
      </c>
      <c r="B170" s="28">
        <v>21.2</v>
      </c>
      <c r="C170" s="30" t="s">
        <v>22</v>
      </c>
      <c r="D170" s="30" t="s">
        <v>30</v>
      </c>
      <c r="E170" s="30">
        <v>2.8000000000000001E-2</v>
      </c>
      <c r="F170" s="28" t="s">
        <v>1312</v>
      </c>
      <c r="G170" s="28" t="s">
        <v>2186</v>
      </c>
      <c r="H170" s="28" t="s">
        <v>1313</v>
      </c>
      <c r="I170" s="28" t="s">
        <v>2540</v>
      </c>
      <c r="J170" s="149" t="str">
        <f t="shared" si="41"/>
        <v>https://doi.org/10.1109/VLSIC.2015.7231295</v>
      </c>
      <c r="K170" s="28" t="s">
        <v>1051</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2097</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3">
      <c r="A171" s="30">
        <v>2015</v>
      </c>
      <c r="B171" s="28">
        <v>21.3</v>
      </c>
      <c r="C171" s="30" t="s">
        <v>22</v>
      </c>
      <c r="D171" s="30" t="s">
        <v>30</v>
      </c>
      <c r="E171" s="30">
        <v>6.5000000000000002E-2</v>
      </c>
      <c r="F171" s="28" t="s">
        <v>1314</v>
      </c>
      <c r="G171" s="28" t="s">
        <v>1315</v>
      </c>
      <c r="H171" s="28" t="s">
        <v>1316</v>
      </c>
      <c r="I171" s="28" t="s">
        <v>2541</v>
      </c>
      <c r="J171" s="149" t="str">
        <f t="shared" si="41"/>
        <v>https://doi.org/10.1109/VLSIC.2015.7231296</v>
      </c>
      <c r="K171" s="28" t="s">
        <v>1051</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2097</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3">
      <c r="A172" s="31">
        <v>2016</v>
      </c>
      <c r="B172" s="28">
        <v>3.1</v>
      </c>
      <c r="C172" s="30" t="s">
        <v>22</v>
      </c>
      <c r="D172" s="30" t="s">
        <v>31</v>
      </c>
      <c r="E172" s="30">
        <v>2.8000000000000001E-2</v>
      </c>
      <c r="F172" s="28" t="s">
        <v>1371</v>
      </c>
      <c r="G172" s="28" t="s">
        <v>1379</v>
      </c>
      <c r="H172" s="28" t="s">
        <v>1370</v>
      </c>
      <c r="I172" s="28" t="s">
        <v>2542</v>
      </c>
      <c r="J172" s="149" t="str">
        <f t="shared" si="41"/>
        <v>https://doi.org/10.1109/VLSIC.2016.7573463</v>
      </c>
      <c r="K172" s="28" t="s">
        <v>1051</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2097</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3">
      <c r="A173" s="30">
        <v>2016</v>
      </c>
      <c r="B173" s="28">
        <v>3.2</v>
      </c>
      <c r="C173" s="30" t="s">
        <v>22</v>
      </c>
      <c r="D173" s="30" t="s">
        <v>2232</v>
      </c>
      <c r="E173" s="30">
        <v>0.18</v>
      </c>
      <c r="F173" s="28" t="s">
        <v>1372</v>
      </c>
      <c r="G173" s="28" t="s">
        <v>1380</v>
      </c>
      <c r="H173" s="28" t="s">
        <v>1373</v>
      </c>
      <c r="I173" s="28" t="s">
        <v>2543</v>
      </c>
      <c r="J173" s="149" t="str">
        <f t="shared" si="41"/>
        <v>https://doi.org/10.1109/VLSIC.2016.7573464</v>
      </c>
      <c r="K173" s="28" t="s">
        <v>1051</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2097</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3">
      <c r="A174" s="30">
        <v>2016</v>
      </c>
      <c r="B174" s="28">
        <v>3.3</v>
      </c>
      <c r="C174" s="30" t="s">
        <v>22</v>
      </c>
      <c r="D174" s="30" t="s">
        <v>1280</v>
      </c>
      <c r="E174" s="30">
        <v>0.04</v>
      </c>
      <c r="F174" s="28" t="s">
        <v>1374</v>
      </c>
      <c r="G174" s="28" t="s">
        <v>1378</v>
      </c>
      <c r="H174" s="28" t="s">
        <v>1377</v>
      </c>
      <c r="I174" s="28" t="s">
        <v>2544</v>
      </c>
      <c r="J174" s="149" t="str">
        <f t="shared" si="41"/>
        <v>https://doi.org/10.1109/VLSIC.2016.7573465</v>
      </c>
      <c r="K174" s="28" t="s">
        <v>1051</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2097</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3">
      <c r="A175" s="30">
        <v>2016</v>
      </c>
      <c r="B175" s="28">
        <v>3.4</v>
      </c>
      <c r="C175" s="30" t="s">
        <v>22</v>
      </c>
      <c r="D175" s="30" t="s">
        <v>30</v>
      </c>
      <c r="E175" s="30">
        <v>6.5000000000000002E-2</v>
      </c>
      <c r="F175" s="28" t="s">
        <v>1375</v>
      </c>
      <c r="G175" s="28" t="s">
        <v>1381</v>
      </c>
      <c r="H175" s="28" t="s">
        <v>1376</v>
      </c>
      <c r="I175" s="28" t="s">
        <v>2545</v>
      </c>
      <c r="J175" s="149" t="str">
        <f t="shared" si="41"/>
        <v>https://doi.org/10.1109/VLSIC.2016.7573466</v>
      </c>
      <c r="K175" s="28" t="s">
        <v>1051</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2097</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3">
      <c r="A176" s="30">
        <v>2016</v>
      </c>
      <c r="B176" s="28">
        <v>5.4</v>
      </c>
      <c r="C176" s="30" t="s">
        <v>23</v>
      </c>
      <c r="D176" s="30" t="s">
        <v>593</v>
      </c>
      <c r="E176" s="30">
        <v>1.6E-2</v>
      </c>
      <c r="F176" s="28" t="s">
        <v>1382</v>
      </c>
      <c r="G176" s="28" t="s">
        <v>1384</v>
      </c>
      <c r="H176" s="28" t="s">
        <v>1383</v>
      </c>
      <c r="I176" s="28" t="s">
        <v>2546</v>
      </c>
      <c r="J176" s="149" t="str">
        <f t="shared" si="41"/>
        <v>https://doi.org/10.1109/VLSIC.2016.7573474</v>
      </c>
      <c r="K176" s="28" t="s">
        <v>1051</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2097</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3">
      <c r="A177" s="30">
        <v>2016</v>
      </c>
      <c r="B177" s="28">
        <v>8.4</v>
      </c>
      <c r="C177" s="30" t="s">
        <v>23</v>
      </c>
      <c r="D177" s="30" t="s">
        <v>31</v>
      </c>
      <c r="E177" s="30">
        <v>0.13</v>
      </c>
      <c r="F177" s="28" t="s">
        <v>1408</v>
      </c>
      <c r="G177" s="28" t="s">
        <v>1409</v>
      </c>
      <c r="H177" s="28" t="s">
        <v>1410</v>
      </c>
      <c r="I177" s="28" t="s">
        <v>2547</v>
      </c>
      <c r="J177" s="149" t="str">
        <f t="shared" si="41"/>
        <v>https://doi.org/10.1109/VLSIC.2016.7573488</v>
      </c>
      <c r="K177" s="28" t="s">
        <v>1051</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2097</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3">
      <c r="A178" s="30">
        <v>2016</v>
      </c>
      <c r="B178" s="28">
        <v>13.3</v>
      </c>
      <c r="C178" s="30" t="s">
        <v>22</v>
      </c>
      <c r="D178" s="30" t="s">
        <v>25</v>
      </c>
      <c r="E178" s="30">
        <v>6.5000000000000002E-2</v>
      </c>
      <c r="F178" s="28" t="s">
        <v>1406</v>
      </c>
      <c r="G178" s="28" t="s">
        <v>2187</v>
      </c>
      <c r="H178" s="28" t="s">
        <v>1407</v>
      </c>
      <c r="I178" s="28" t="s">
        <v>2548</v>
      </c>
      <c r="J178" s="149" t="str">
        <f t="shared" si="41"/>
        <v>https://doi.org/10.1109/VLSIC.2016.7573509</v>
      </c>
      <c r="K178" s="28" t="s">
        <v>1051</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2097</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3">
      <c r="A179" s="30">
        <v>2016</v>
      </c>
      <c r="B179" s="28">
        <v>15.1</v>
      </c>
      <c r="C179" s="30" t="s">
        <v>23</v>
      </c>
      <c r="D179" s="30" t="s">
        <v>593</v>
      </c>
      <c r="E179" s="30">
        <v>6.5000000000000002E-2</v>
      </c>
      <c r="F179" s="28" t="s">
        <v>1385</v>
      </c>
      <c r="G179" s="28" t="s">
        <v>1386</v>
      </c>
      <c r="H179" s="28" t="s">
        <v>1387</v>
      </c>
      <c r="I179" s="28" t="s">
        <v>2549</v>
      </c>
      <c r="J179" s="149" t="str">
        <f t="shared" si="41"/>
        <v>https://doi.org/10.1109/VLSIC.2016.7573516</v>
      </c>
      <c r="K179" s="28" t="s">
        <v>1051</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2097</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3">
      <c r="A180" s="30">
        <v>2016</v>
      </c>
      <c r="B180" s="28">
        <v>15.2</v>
      </c>
      <c r="C180" s="30" t="s">
        <v>23</v>
      </c>
      <c r="D180" s="30" t="s">
        <v>1149</v>
      </c>
      <c r="E180" s="30">
        <v>2.8000000000000001E-2</v>
      </c>
      <c r="F180" s="28" t="s">
        <v>1388</v>
      </c>
      <c r="G180" s="28" t="s">
        <v>1389</v>
      </c>
      <c r="H180" s="28" t="s">
        <v>1390</v>
      </c>
      <c r="I180" s="28" t="s">
        <v>2550</v>
      </c>
      <c r="J180" s="149" t="str">
        <f t="shared" si="41"/>
        <v>https://doi.org/10.1109/VLSIC.2016.7573517</v>
      </c>
      <c r="K180" s="28" t="s">
        <v>1051</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2097</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3">
      <c r="A181" s="30">
        <v>2016</v>
      </c>
      <c r="B181" s="28">
        <v>15.3</v>
      </c>
      <c r="C181" s="30" t="s">
        <v>23</v>
      </c>
      <c r="D181" s="30" t="s">
        <v>31</v>
      </c>
      <c r="E181" s="30">
        <v>0.04</v>
      </c>
      <c r="F181" s="28" t="s">
        <v>1391</v>
      </c>
      <c r="G181" s="28" t="s">
        <v>1392</v>
      </c>
      <c r="H181" s="28" t="s">
        <v>1393</v>
      </c>
      <c r="I181" s="28" t="s">
        <v>2551</v>
      </c>
      <c r="J181" s="149" t="str">
        <f t="shared" si="41"/>
        <v>https://doi.org/10.1109/VLSIC.2016.7573518</v>
      </c>
      <c r="K181" s="28" t="s">
        <v>1051</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2097</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3">
      <c r="A182" s="30">
        <v>2016</v>
      </c>
      <c r="B182" s="28">
        <v>15.4</v>
      </c>
      <c r="C182" s="30" t="s">
        <v>23</v>
      </c>
      <c r="D182" s="30" t="s">
        <v>31</v>
      </c>
      <c r="E182" s="30">
        <v>0.09</v>
      </c>
      <c r="F182" s="28" t="s">
        <v>1394</v>
      </c>
      <c r="G182" s="28" t="s">
        <v>1395</v>
      </c>
      <c r="H182" s="28" t="s">
        <v>1396</v>
      </c>
      <c r="I182" s="28" t="s">
        <v>2552</v>
      </c>
      <c r="J182" s="149" t="str">
        <f t="shared" si="41"/>
        <v>https://doi.org/10.1109/VLSIC.2016.7573519</v>
      </c>
      <c r="K182" s="28" t="s">
        <v>1051</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2097</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3">
      <c r="A183" s="30">
        <v>2016</v>
      </c>
      <c r="B183" s="28">
        <v>16.2</v>
      </c>
      <c r="C183" s="30" t="s">
        <v>23</v>
      </c>
      <c r="D183" s="30" t="s">
        <v>27</v>
      </c>
      <c r="E183" s="30">
        <v>2.8000000000000001E-2</v>
      </c>
      <c r="F183" s="28" t="s">
        <v>1397</v>
      </c>
      <c r="G183" s="28" t="s">
        <v>2188</v>
      </c>
      <c r="H183" s="28" t="s">
        <v>1398</v>
      </c>
      <c r="I183" s="28" t="s">
        <v>2553</v>
      </c>
      <c r="J183" s="149" t="str">
        <f t="shared" si="41"/>
        <v>https://doi.org/10.1109/VLSIC.2016.7573521</v>
      </c>
      <c r="K183" s="28" t="s">
        <v>1051</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2097</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3">
      <c r="A184" s="30">
        <v>2016</v>
      </c>
      <c r="B184" s="28">
        <v>19.100000000000001</v>
      </c>
      <c r="C184" s="30" t="s">
        <v>23</v>
      </c>
      <c r="D184" s="30" t="s">
        <v>593</v>
      </c>
      <c r="E184" s="30">
        <v>2.8000000000000001E-2</v>
      </c>
      <c r="F184" s="28" t="s">
        <v>1399</v>
      </c>
      <c r="G184" s="28" t="s">
        <v>2189</v>
      </c>
      <c r="H184" s="28" t="s">
        <v>1400</v>
      </c>
      <c r="I184" s="28" t="s">
        <v>2554</v>
      </c>
      <c r="J184" s="149" t="str">
        <f t="shared" si="41"/>
        <v>https://doi.org/10.1109/VLSIC.2016.7573535</v>
      </c>
      <c r="K184" s="28" t="s">
        <v>1051</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2097</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3">
      <c r="A185" s="30">
        <v>2016</v>
      </c>
      <c r="B185" s="28">
        <v>19.2</v>
      </c>
      <c r="C185" s="30" t="s">
        <v>23</v>
      </c>
      <c r="D185" s="30" t="s">
        <v>593</v>
      </c>
      <c r="E185" s="30">
        <v>1.6E-2</v>
      </c>
      <c r="F185" s="28" t="s">
        <v>1401</v>
      </c>
      <c r="G185" s="28" t="s">
        <v>2190</v>
      </c>
      <c r="H185" s="28" t="s">
        <v>1402</v>
      </c>
      <c r="I185" s="28" t="s">
        <v>2555</v>
      </c>
      <c r="J185" s="149" t="str">
        <f t="shared" si="41"/>
        <v>https://doi.org/10.1109/VLSIC.2016.7573536</v>
      </c>
      <c r="K185" s="28" t="s">
        <v>1051</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2097</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3">
      <c r="A186" s="30">
        <v>2016</v>
      </c>
      <c r="B186" s="28">
        <v>19.3</v>
      </c>
      <c r="C186" s="30" t="s">
        <v>23</v>
      </c>
      <c r="D186" s="30" t="s">
        <v>261</v>
      </c>
      <c r="E186" s="30">
        <v>2.8000000000000001E-2</v>
      </c>
      <c r="F186" s="28" t="s">
        <v>1403</v>
      </c>
      <c r="G186" s="28" t="s">
        <v>1404</v>
      </c>
      <c r="H186" s="28" t="s">
        <v>1405</v>
      </c>
      <c r="I186" s="28" t="s">
        <v>2697</v>
      </c>
      <c r="J186" s="149" t="str">
        <f t="shared" si="41"/>
        <v>https://doi.org/10.1109/VLSIC.2016.7573537</v>
      </c>
      <c r="K186" s="28" t="s">
        <v>1051</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2097</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3">
      <c r="A187" s="31">
        <v>2017</v>
      </c>
      <c r="B187" s="28">
        <v>3.1</v>
      </c>
      <c r="C187" s="30" t="s">
        <v>22</v>
      </c>
      <c r="D187" s="30" t="s">
        <v>30</v>
      </c>
      <c r="E187" s="30">
        <v>2.8000000000000001E-2</v>
      </c>
      <c r="F187" s="28" t="s">
        <v>1462</v>
      </c>
      <c r="G187" s="28" t="s">
        <v>1469</v>
      </c>
      <c r="H187" s="28" t="s">
        <v>1463</v>
      </c>
      <c r="I187" s="28" t="s">
        <v>2556</v>
      </c>
      <c r="J187" s="149" t="str">
        <f t="shared" si="41"/>
        <v>https://doi.org/10.23919/VLSIC.2017.8008537</v>
      </c>
      <c r="K187" s="28" t="s">
        <v>1051</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2097</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3">
      <c r="A188" s="30">
        <v>2017</v>
      </c>
      <c r="B188" s="28">
        <v>3.2</v>
      </c>
      <c r="C188" s="30" t="s">
        <v>22</v>
      </c>
      <c r="D188" s="30" t="s">
        <v>1303</v>
      </c>
      <c r="E188" s="30">
        <v>0.04</v>
      </c>
      <c r="F188" s="28" t="s">
        <v>2191</v>
      </c>
      <c r="G188" s="28" t="s">
        <v>2192</v>
      </c>
      <c r="H188" s="28" t="s">
        <v>1464</v>
      </c>
      <c r="I188" s="28" t="s">
        <v>2557</v>
      </c>
      <c r="J188" s="149" t="str">
        <f t="shared" si="41"/>
        <v>https://doi.org/10.23919/VLSIC.2017.8008538</v>
      </c>
      <c r="K188" s="28" t="s">
        <v>1051</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2097</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3">
      <c r="A189" s="30">
        <v>2017</v>
      </c>
      <c r="B189" s="28">
        <v>3.3</v>
      </c>
      <c r="C189" s="30" t="s">
        <v>22</v>
      </c>
      <c r="D189" s="30" t="s">
        <v>30</v>
      </c>
      <c r="E189" s="30">
        <v>0.04</v>
      </c>
      <c r="F189" s="28" t="s">
        <v>1465</v>
      </c>
      <c r="G189" s="28" t="s">
        <v>1470</v>
      </c>
      <c r="H189" s="28" t="s">
        <v>1466</v>
      </c>
      <c r="I189" s="28" t="s">
        <v>2558</v>
      </c>
      <c r="J189" s="149" t="str">
        <f t="shared" si="41"/>
        <v>https://doi.org/10.23919/VLSIC.2017.8008539</v>
      </c>
      <c r="K189" s="28" t="s">
        <v>1051</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2097</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3">
      <c r="A190" s="30">
        <v>2017</v>
      </c>
      <c r="B190" s="28">
        <v>3.4</v>
      </c>
      <c r="C190" s="30" t="s">
        <v>22</v>
      </c>
      <c r="D190" s="30" t="s">
        <v>30</v>
      </c>
      <c r="E190" s="30">
        <v>6.5000000000000002E-2</v>
      </c>
      <c r="F190" s="28" t="s">
        <v>1467</v>
      </c>
      <c r="G190" s="28" t="s">
        <v>2193</v>
      </c>
      <c r="H190" s="28" t="s">
        <v>1468</v>
      </c>
      <c r="I190" s="28" t="s">
        <v>2559</v>
      </c>
      <c r="J190" s="149" t="str">
        <f t="shared" si="41"/>
        <v>https://doi.org/10.23919/VLSIC.2017.8008540</v>
      </c>
      <c r="K190" s="28" t="s">
        <v>1051</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2097</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3">
      <c r="A191" s="30">
        <v>2017</v>
      </c>
      <c r="B191" s="28">
        <v>8.1</v>
      </c>
      <c r="C191" s="30" t="s">
        <v>23</v>
      </c>
      <c r="D191" s="30" t="s">
        <v>1149</v>
      </c>
      <c r="E191" s="30">
        <v>1.6E-2</v>
      </c>
      <c r="F191" s="28" t="s">
        <v>1472</v>
      </c>
      <c r="G191" s="28" t="s">
        <v>1480</v>
      </c>
      <c r="H191" s="28" t="s">
        <v>1476</v>
      </c>
      <c r="I191" s="28" t="s">
        <v>2560</v>
      </c>
      <c r="J191" s="149" t="str">
        <f t="shared" si="41"/>
        <v>https://doi.org/10.23919/VLSIC.2017.8008559</v>
      </c>
      <c r="K191" s="28" t="s">
        <v>1051</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2097</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3">
      <c r="A192" s="30">
        <v>2017</v>
      </c>
      <c r="B192" s="28">
        <v>8.1999999999999993</v>
      </c>
      <c r="C192" s="30" t="s">
        <v>23</v>
      </c>
      <c r="D192" s="30" t="s">
        <v>26</v>
      </c>
      <c r="E192" s="30">
        <v>2.8000000000000001E-2</v>
      </c>
      <c r="F192" s="28" t="s">
        <v>1473</v>
      </c>
      <c r="G192" s="28" t="s">
        <v>1481</v>
      </c>
      <c r="H192" s="28" t="s">
        <v>1477</v>
      </c>
      <c r="I192" s="28" t="s">
        <v>2561</v>
      </c>
      <c r="J192" s="149" t="str">
        <f t="shared" si="41"/>
        <v>https://doi.org/10.23919/VLSIC.2017.8008560</v>
      </c>
      <c r="K192" s="28" t="s">
        <v>1051</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2097</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3">
      <c r="A193" s="30">
        <v>2017</v>
      </c>
      <c r="B193" s="28">
        <v>8.3000000000000007</v>
      </c>
      <c r="C193" s="30" t="s">
        <v>23</v>
      </c>
      <c r="D193" s="30" t="s">
        <v>26</v>
      </c>
      <c r="E193" s="30">
        <v>2.8000000000000001E-2</v>
      </c>
      <c r="F193" s="28" t="s">
        <v>1474</v>
      </c>
      <c r="G193" s="28" t="s">
        <v>1482</v>
      </c>
      <c r="H193" s="28" t="s">
        <v>1478</v>
      </c>
      <c r="I193" s="28" t="s">
        <v>2562</v>
      </c>
      <c r="J193" s="149" t="str">
        <f t="shared" si="41"/>
        <v>https://doi.org/10.23919/VLSIC.2017.8008561</v>
      </c>
      <c r="K193" s="28" t="s">
        <v>1051</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2097</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3">
      <c r="A194" s="30">
        <v>2017</v>
      </c>
      <c r="B194" s="28">
        <v>8.4</v>
      </c>
      <c r="C194" s="30" t="s">
        <v>23</v>
      </c>
      <c r="D194" s="30" t="s">
        <v>746</v>
      </c>
      <c r="E194" s="30">
        <v>0.04</v>
      </c>
      <c r="F194" s="28" t="s">
        <v>1475</v>
      </c>
      <c r="G194" s="28" t="s">
        <v>1483</v>
      </c>
      <c r="H194" s="28" t="s">
        <v>1479</v>
      </c>
      <c r="I194" s="28" t="s">
        <v>2563</v>
      </c>
      <c r="J194" s="149" t="str">
        <f t="shared" si="41"/>
        <v>https://doi.org/10.23919/VLSIC.2017.8008562</v>
      </c>
      <c r="K194" s="28" t="s">
        <v>1051</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2097</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3">
      <c r="A195" s="30">
        <v>2017</v>
      </c>
      <c r="B195" s="28">
        <v>18.100000000000001</v>
      </c>
      <c r="C195" s="30" t="s">
        <v>22</v>
      </c>
      <c r="D195" s="30" t="s">
        <v>31</v>
      </c>
      <c r="E195" s="30">
        <v>1.4E-2</v>
      </c>
      <c r="F195" s="28" t="s">
        <v>1484</v>
      </c>
      <c r="G195" s="28" t="s">
        <v>1492</v>
      </c>
      <c r="H195" s="28" t="s">
        <v>1491</v>
      </c>
      <c r="I195" s="28" t="s">
        <v>2564</v>
      </c>
      <c r="J195" s="149" t="str">
        <f t="shared" ref="J195:J258" si="57">IF(I195&lt;&gt;"?", HYPERLINK(CONCATENATE("https://doi.org/",I195)), "")</f>
        <v>https://doi.org/10.23919/VLSIC.2017.8008491</v>
      </c>
      <c r="K195" s="28" t="s">
        <v>1051</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2097</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3">
      <c r="A196" s="30">
        <v>2017</v>
      </c>
      <c r="B196" s="28">
        <v>18.2</v>
      </c>
      <c r="C196" s="30" t="s">
        <v>22</v>
      </c>
      <c r="D196" s="30" t="s">
        <v>31</v>
      </c>
      <c r="E196" s="30">
        <v>0.04</v>
      </c>
      <c r="F196" s="28" t="s">
        <v>1485</v>
      </c>
      <c r="G196" s="28" t="s">
        <v>1493</v>
      </c>
      <c r="H196" s="28" t="s">
        <v>1490</v>
      </c>
      <c r="I196" s="28" t="s">
        <v>2565</v>
      </c>
      <c r="J196" s="149" t="str">
        <f t="shared" si="57"/>
        <v>https://doi.org/10.23919/VLSIC.2017.8008492</v>
      </c>
      <c r="K196" s="28" t="s">
        <v>1051</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2097</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3">
      <c r="A197" s="30">
        <v>2017</v>
      </c>
      <c r="B197" s="28">
        <v>18.3</v>
      </c>
      <c r="C197" s="30" t="s">
        <v>23</v>
      </c>
      <c r="D197" s="30" t="s">
        <v>31</v>
      </c>
      <c r="E197" s="30">
        <v>0.04</v>
      </c>
      <c r="F197" s="28" t="s">
        <v>1486</v>
      </c>
      <c r="G197" s="28" t="s">
        <v>1494</v>
      </c>
      <c r="H197" s="28" t="s">
        <v>1489</v>
      </c>
      <c r="I197" s="28" t="s">
        <v>2698</v>
      </c>
      <c r="J197" s="149" t="str">
        <f t="shared" si="57"/>
        <v>https://doi.org/10.23919/VLSIC.2017.8008493</v>
      </c>
      <c r="K197" s="28" t="s">
        <v>1051</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2097</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3">
      <c r="A198" s="30">
        <v>2017</v>
      </c>
      <c r="B198" s="28">
        <v>18.399999999999999</v>
      </c>
      <c r="C198" s="30" t="s">
        <v>23</v>
      </c>
      <c r="D198" s="30" t="s">
        <v>31</v>
      </c>
      <c r="E198" s="30">
        <v>0.04</v>
      </c>
      <c r="F198" s="28" t="s">
        <v>1487</v>
      </c>
      <c r="G198" s="28" t="s">
        <v>2194</v>
      </c>
      <c r="H198" s="28" t="s">
        <v>1488</v>
      </c>
      <c r="I198" s="28" t="s">
        <v>2566</v>
      </c>
      <c r="J198" s="149" t="str">
        <f t="shared" si="57"/>
        <v>https://doi.org/10.23919/VLSIC.2017.8008494</v>
      </c>
      <c r="K198" s="28" t="s">
        <v>1051</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2097</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3">
      <c r="A199" s="30">
        <v>2017</v>
      </c>
      <c r="B199" s="28">
        <v>21.1</v>
      </c>
      <c r="C199" s="30" t="s">
        <v>23</v>
      </c>
      <c r="D199" s="30" t="s">
        <v>31</v>
      </c>
      <c r="E199" s="30">
        <v>1.4E-2</v>
      </c>
      <c r="F199" s="28" t="s">
        <v>1496</v>
      </c>
      <c r="G199" s="28" t="s">
        <v>1505</v>
      </c>
      <c r="H199" s="28" t="s">
        <v>1500</v>
      </c>
      <c r="I199" s="28" t="s">
        <v>2567</v>
      </c>
      <c r="J199" s="149" t="str">
        <f t="shared" si="57"/>
        <v>https://doi.org/10.23919/VLSIC.2017.8008506</v>
      </c>
      <c r="K199" s="28" t="s">
        <v>1051</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2097</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3">
      <c r="A200" s="30">
        <v>2017</v>
      </c>
      <c r="B200" s="28">
        <v>21.2</v>
      </c>
      <c r="C200" s="30" t="s">
        <v>23</v>
      </c>
      <c r="D200" s="30" t="s">
        <v>593</v>
      </c>
      <c r="E200" s="30">
        <v>1.6E-2</v>
      </c>
      <c r="F200" s="28" t="s">
        <v>2195</v>
      </c>
      <c r="G200" s="28" t="s">
        <v>2196</v>
      </c>
      <c r="H200" s="28" t="s">
        <v>1501</v>
      </c>
      <c r="I200" s="28" t="s">
        <v>2568</v>
      </c>
      <c r="J200" s="149" t="str">
        <f t="shared" si="57"/>
        <v>https://doi.org/10.23919/VLSIC.2017.8008507</v>
      </c>
      <c r="K200" s="28" t="s">
        <v>1051</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2097</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3">
      <c r="A201" s="30">
        <v>2017</v>
      </c>
      <c r="B201" s="28">
        <v>21.3</v>
      </c>
      <c r="C201" s="30" t="s">
        <v>23</v>
      </c>
      <c r="D201" s="30" t="s">
        <v>1495</v>
      </c>
      <c r="E201" s="30">
        <v>0.18</v>
      </c>
      <c r="F201" s="28" t="s">
        <v>1497</v>
      </c>
      <c r="G201" s="28" t="s">
        <v>1506</v>
      </c>
      <c r="H201" s="28" t="s">
        <v>1502</v>
      </c>
      <c r="I201" s="28" t="s">
        <v>2569</v>
      </c>
      <c r="J201" s="149" t="str">
        <f t="shared" si="57"/>
        <v>https://doi.org/10.23919/VLSIC.2017.8008508</v>
      </c>
      <c r="K201" s="28" t="s">
        <v>2705</v>
      </c>
      <c r="L201" s="38">
        <v>5</v>
      </c>
      <c r="M201" s="38">
        <v>1.8</v>
      </c>
      <c r="N201" s="38"/>
      <c r="O201" s="30" t="s">
        <v>1051</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2097</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3">
      <c r="A202" s="30">
        <v>2017</v>
      </c>
      <c r="B202" s="28">
        <v>21.4</v>
      </c>
      <c r="C202" s="30" t="s">
        <v>23</v>
      </c>
      <c r="D202" s="30" t="s">
        <v>31</v>
      </c>
      <c r="E202" s="30">
        <v>5.5E-2</v>
      </c>
      <c r="F202" s="28" t="s">
        <v>1498</v>
      </c>
      <c r="G202" s="28" t="s">
        <v>2197</v>
      </c>
      <c r="H202" s="28" t="s">
        <v>1503</v>
      </c>
      <c r="I202" s="28" t="s">
        <v>2570</v>
      </c>
      <c r="J202" s="149" t="str">
        <f t="shared" si="57"/>
        <v>https://doi.org/10.23919/VLSIC.2017.8008509</v>
      </c>
      <c r="K202" s="28" t="s">
        <v>1051</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2097</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3">
      <c r="A203" s="30">
        <v>2017</v>
      </c>
      <c r="B203" s="28">
        <v>21.5</v>
      </c>
      <c r="C203" s="30" t="s">
        <v>23</v>
      </c>
      <c r="D203" s="30" t="s">
        <v>27</v>
      </c>
      <c r="E203" s="30">
        <v>6.5000000000000002E-2</v>
      </c>
      <c r="F203" s="28" t="s">
        <v>1499</v>
      </c>
      <c r="G203" s="28" t="s">
        <v>2198</v>
      </c>
      <c r="H203" s="28" t="s">
        <v>1504</v>
      </c>
      <c r="I203" s="28" t="s">
        <v>2571</v>
      </c>
      <c r="J203" s="149" t="str">
        <f t="shared" si="57"/>
        <v>https://doi.org/10.23919/VLSIC.2017.8008510</v>
      </c>
      <c r="K203" s="28" t="s">
        <v>1051</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2097</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3">
      <c r="A204" s="31">
        <v>2018</v>
      </c>
      <c r="B204" s="28">
        <v>9.1</v>
      </c>
      <c r="C204" s="30" t="s">
        <v>23</v>
      </c>
      <c r="D204" s="30" t="s">
        <v>31</v>
      </c>
      <c r="E204" s="30">
        <v>0.04</v>
      </c>
      <c r="F204" s="28" t="s">
        <v>1552</v>
      </c>
      <c r="G204" s="28" t="s">
        <v>1550</v>
      </c>
      <c r="H204" s="28" t="s">
        <v>1551</v>
      </c>
      <c r="I204" s="28" t="s">
        <v>2572</v>
      </c>
      <c r="J204" s="149" t="str">
        <f t="shared" si="57"/>
        <v>https://doi.org/10.1109/VLSIC.2018.8502325</v>
      </c>
      <c r="K204" s="28" t="s">
        <v>2704</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2097</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3">
      <c r="A205" s="30">
        <v>2018</v>
      </c>
      <c r="B205" s="28">
        <v>9.1999999999999993</v>
      </c>
      <c r="C205" s="30" t="s">
        <v>23</v>
      </c>
      <c r="D205" s="30" t="s">
        <v>1280</v>
      </c>
      <c r="E205" s="30">
        <v>0.04</v>
      </c>
      <c r="F205" s="28" t="s">
        <v>1553</v>
      </c>
      <c r="G205" s="28" t="s">
        <v>1554</v>
      </c>
      <c r="H205" s="28" t="s">
        <v>1555</v>
      </c>
      <c r="I205" s="28" t="s">
        <v>2573</v>
      </c>
      <c r="J205" s="149" t="str">
        <f t="shared" si="57"/>
        <v>https://doi.org/10.1109/VLSIC.2018.8502440</v>
      </c>
      <c r="K205" s="28" t="s">
        <v>1051</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2097</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3">
      <c r="A206" s="30">
        <v>2018</v>
      </c>
      <c r="B206" s="28">
        <v>9.3000000000000007</v>
      </c>
      <c r="C206" s="30" t="s">
        <v>23</v>
      </c>
      <c r="D206" s="30" t="s">
        <v>2218</v>
      </c>
      <c r="E206" s="30">
        <v>6.5000000000000002E-2</v>
      </c>
      <c r="F206" s="28" t="s">
        <v>1556</v>
      </c>
      <c r="G206" s="28" t="s">
        <v>1558</v>
      </c>
      <c r="H206" s="28" t="s">
        <v>1557</v>
      </c>
      <c r="I206" s="28" t="s">
        <v>2574</v>
      </c>
      <c r="J206" s="149" t="str">
        <f t="shared" si="57"/>
        <v>https://doi.org/10.1109/VLSIC.2018.8502316</v>
      </c>
      <c r="K206" s="28" t="s">
        <v>1051</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2097</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3">
      <c r="A207" s="30">
        <v>2018</v>
      </c>
      <c r="B207" s="28">
        <v>9.4</v>
      </c>
      <c r="C207" s="30" t="s">
        <v>23</v>
      </c>
      <c r="D207" s="30" t="s">
        <v>1560</v>
      </c>
      <c r="E207" s="30">
        <v>0.04</v>
      </c>
      <c r="F207" s="28" t="s">
        <v>1559</v>
      </c>
      <c r="G207" s="28" t="s">
        <v>2220</v>
      </c>
      <c r="H207" s="28" t="s">
        <v>2221</v>
      </c>
      <c r="I207" s="28" t="s">
        <v>2575</v>
      </c>
      <c r="J207" s="149" t="str">
        <f t="shared" si="57"/>
        <v>https://doi.org/10.1109/VLSIC.2018.8502370</v>
      </c>
      <c r="K207" s="28" t="s">
        <v>1051</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2097</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3">
      <c r="A208" s="30">
        <v>2018</v>
      </c>
      <c r="B208" s="28">
        <v>9.5</v>
      </c>
      <c r="C208" s="30" t="s">
        <v>23</v>
      </c>
      <c r="D208" s="30" t="s">
        <v>593</v>
      </c>
      <c r="E208" s="30">
        <v>1.6E-2</v>
      </c>
      <c r="F208" s="28" t="s">
        <v>1562</v>
      </c>
      <c r="G208" s="28" t="s">
        <v>1563</v>
      </c>
      <c r="H208" s="28" t="s">
        <v>1564</v>
      </c>
      <c r="I208" s="28" t="s">
        <v>2576</v>
      </c>
      <c r="J208" s="149" t="str">
        <f t="shared" si="57"/>
        <v>https://doi.org/10.1109/VLSIC.2018.8502306</v>
      </c>
      <c r="K208" s="28" t="s">
        <v>1565</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2097</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3">
      <c r="A209" s="30">
        <v>2018</v>
      </c>
      <c r="B209" s="28">
        <v>19.100000000000001</v>
      </c>
      <c r="C209" s="30" t="s">
        <v>22</v>
      </c>
      <c r="D209" s="30" t="s">
        <v>30</v>
      </c>
      <c r="E209" s="30">
        <v>6.5000000000000002E-2</v>
      </c>
      <c r="F209" s="28" t="s">
        <v>1566</v>
      </c>
      <c r="G209" s="28" t="s">
        <v>2199</v>
      </c>
      <c r="H209" s="28" t="s">
        <v>1567</v>
      </c>
      <c r="I209" s="28" t="s">
        <v>2699</v>
      </c>
      <c r="J209" s="149" t="str">
        <f t="shared" si="57"/>
        <v>https://doi.org/10.1109/VLSIC.2018.8502318</v>
      </c>
      <c r="K209" s="28" t="s">
        <v>1051</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2097</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3">
      <c r="A210" s="30">
        <v>2018</v>
      </c>
      <c r="B210" s="28">
        <v>19.2</v>
      </c>
      <c r="C210" s="30" t="s">
        <v>22</v>
      </c>
      <c r="D210" s="30" t="s">
        <v>30</v>
      </c>
      <c r="E210" s="30">
        <v>0.04</v>
      </c>
      <c r="F210" s="28" t="s">
        <v>2200</v>
      </c>
      <c r="G210" s="28" t="s">
        <v>2201</v>
      </c>
      <c r="H210" s="28" t="s">
        <v>1568</v>
      </c>
      <c r="I210" s="28" t="s">
        <v>2700</v>
      </c>
      <c r="J210" s="149" t="str">
        <f t="shared" si="57"/>
        <v>https://doi.org/10.1109/VLSIC.2018.8502424</v>
      </c>
      <c r="K210" s="28" t="s">
        <v>1051</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2097</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3">
      <c r="A211" s="30">
        <v>2018</v>
      </c>
      <c r="B211" s="28">
        <v>19.3</v>
      </c>
      <c r="C211" s="30" t="s">
        <v>22</v>
      </c>
      <c r="D211" s="30" t="s">
        <v>1572</v>
      </c>
      <c r="E211" s="30">
        <v>6.5000000000000002E-2</v>
      </c>
      <c r="F211" s="28" t="s">
        <v>1569</v>
      </c>
      <c r="G211" s="28" t="s">
        <v>1570</v>
      </c>
      <c r="H211" s="28" t="s">
        <v>1571</v>
      </c>
      <c r="I211" s="28" t="s">
        <v>2577</v>
      </c>
      <c r="J211" s="149" t="str">
        <f t="shared" si="57"/>
        <v>https://doi.org/10.1109/VLSIC.2018.8502382</v>
      </c>
      <c r="K211" s="28" t="s">
        <v>1051</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2097</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3">
      <c r="A212" s="30">
        <v>2018</v>
      </c>
      <c r="B212" s="28">
        <v>19.399999999999999</v>
      </c>
      <c r="C212" s="30" t="s">
        <v>22</v>
      </c>
      <c r="D212" s="30" t="s">
        <v>2233</v>
      </c>
      <c r="E212" s="30">
        <v>0.18</v>
      </c>
      <c r="F212" s="28" t="s">
        <v>1573</v>
      </c>
      <c r="G212" s="28" t="s">
        <v>2202</v>
      </c>
      <c r="H212" s="28" t="s">
        <v>1574</v>
      </c>
      <c r="I212" s="28" t="s">
        <v>2578</v>
      </c>
      <c r="J212" s="149" t="str">
        <f t="shared" si="57"/>
        <v>https://doi.org/10.1109/VLSIC.2018.8502298</v>
      </c>
      <c r="K212" s="28" t="s">
        <v>1051</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2097</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 customHeight="1" x14ac:dyDescent="0.3">
      <c r="A213" s="30">
        <v>2018</v>
      </c>
      <c r="B213" s="28">
        <v>19.5</v>
      </c>
      <c r="C213" s="30" t="s">
        <v>22</v>
      </c>
      <c r="D213" s="30" t="s">
        <v>1967</v>
      </c>
      <c r="E213" s="30">
        <v>6.5000000000000002E-2</v>
      </c>
      <c r="F213" s="28" t="s">
        <v>1575</v>
      </c>
      <c r="G213" s="28" t="s">
        <v>2203</v>
      </c>
      <c r="H213" s="28" t="s">
        <v>1577</v>
      </c>
      <c r="I213" s="28" t="s">
        <v>2579</v>
      </c>
      <c r="J213" s="149" t="str">
        <f t="shared" si="57"/>
        <v>https://doi.org/10.1109/VLSIC.2018.8502384</v>
      </c>
      <c r="K213" s="28" t="s">
        <v>1051</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2097</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3">
      <c r="A214" s="30">
        <v>2018</v>
      </c>
      <c r="B214" s="28">
        <v>22.3</v>
      </c>
      <c r="C214" s="30" t="s">
        <v>22</v>
      </c>
      <c r="D214" s="30" t="s">
        <v>30</v>
      </c>
      <c r="E214" s="30">
        <v>0.18</v>
      </c>
      <c r="F214" s="28" t="s">
        <v>1579</v>
      </c>
      <c r="G214" s="28" t="s">
        <v>1580</v>
      </c>
      <c r="H214" s="28" t="s">
        <v>1581</v>
      </c>
      <c r="I214" s="28" t="s">
        <v>2580</v>
      </c>
      <c r="J214" s="149" t="str">
        <f t="shared" si="57"/>
        <v>https://doi.org/10.1109/VLSIC.2018.8502264</v>
      </c>
      <c r="K214" s="28" t="s">
        <v>1051</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2097</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3">
      <c r="A215" s="30">
        <v>2018</v>
      </c>
      <c r="B215" s="28">
        <v>25.5</v>
      </c>
      <c r="C215" s="30" t="s">
        <v>23</v>
      </c>
      <c r="D215" s="30" t="s">
        <v>593</v>
      </c>
      <c r="E215" s="30">
        <v>1.4E-2</v>
      </c>
      <c r="F215" s="28" t="s">
        <v>1576</v>
      </c>
      <c r="G215" s="28" t="s">
        <v>2204</v>
      </c>
      <c r="H215" s="28" t="s">
        <v>1578</v>
      </c>
      <c r="I215" s="28" t="s">
        <v>2581</v>
      </c>
      <c r="J215" s="149" t="str">
        <f t="shared" si="57"/>
        <v>https://doi.org/10.1109/VLSIC.2018.8502268</v>
      </c>
      <c r="K215" s="28" t="s">
        <v>1051</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2097</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3">
      <c r="A216" s="31">
        <v>2019</v>
      </c>
      <c r="B216" s="28">
        <v>7.1</v>
      </c>
      <c r="C216" s="30" t="s">
        <v>22</v>
      </c>
      <c r="D216" s="30" t="s">
        <v>1495</v>
      </c>
      <c r="E216" s="30">
        <v>0.04</v>
      </c>
      <c r="F216" s="28" t="s">
        <v>1633</v>
      </c>
      <c r="G216" s="28" t="s">
        <v>1635</v>
      </c>
      <c r="H216" s="28" t="s">
        <v>1634</v>
      </c>
      <c r="I216" s="28" t="s">
        <v>2582</v>
      </c>
      <c r="J216" s="149" t="str">
        <f t="shared" si="57"/>
        <v>https://doi.org/10.23919/VLSIC.2019.8778032</v>
      </c>
      <c r="K216" s="28" t="s">
        <v>1051</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2097</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3">
      <c r="A217" s="30">
        <v>2019</v>
      </c>
      <c r="B217" s="28">
        <v>7.2</v>
      </c>
      <c r="C217" s="30" t="s">
        <v>22</v>
      </c>
      <c r="D217" s="30" t="s">
        <v>31</v>
      </c>
      <c r="E217" s="30">
        <v>5.5E-2</v>
      </c>
      <c r="F217" s="28" t="s">
        <v>1636</v>
      </c>
      <c r="G217" s="28" t="s">
        <v>2205</v>
      </c>
      <c r="H217" s="28" t="s">
        <v>1637</v>
      </c>
      <c r="I217" s="28" t="s">
        <v>2583</v>
      </c>
      <c r="J217" s="149" t="str">
        <f t="shared" si="57"/>
        <v>https://doi.org/10.23919/VLSIC.2019.8777944</v>
      </c>
      <c r="K217" s="28" t="s">
        <v>1051</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2097</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3">
      <c r="A218" s="30">
        <v>2019</v>
      </c>
      <c r="B218" s="28">
        <v>7.3</v>
      </c>
      <c r="C218" s="30" t="s">
        <v>23</v>
      </c>
      <c r="D218" s="30" t="s">
        <v>1495</v>
      </c>
      <c r="E218" s="30">
        <v>0.04</v>
      </c>
      <c r="F218" s="28" t="s">
        <v>1638</v>
      </c>
      <c r="G218" s="28" t="s">
        <v>2206</v>
      </c>
      <c r="H218" s="28" t="s">
        <v>1639</v>
      </c>
      <c r="I218" s="28" t="s">
        <v>2584</v>
      </c>
      <c r="J218" s="149" t="str">
        <f t="shared" si="57"/>
        <v>https://doi.org/10.23919/VLSIC.2019.8778005</v>
      </c>
      <c r="K218" s="28" t="s">
        <v>1051</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2097</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3">
      <c r="A219" s="30">
        <v>2019</v>
      </c>
      <c r="B219" s="28">
        <v>7.4</v>
      </c>
      <c r="C219" s="30" t="s">
        <v>23</v>
      </c>
      <c r="D219" s="30" t="s">
        <v>31</v>
      </c>
      <c r="E219" s="30">
        <v>6.5000000000000002E-2</v>
      </c>
      <c r="F219" s="28" t="s">
        <v>1640</v>
      </c>
      <c r="G219" s="28" t="s">
        <v>2207</v>
      </c>
      <c r="H219" s="28" t="s">
        <v>1641</v>
      </c>
      <c r="I219" s="28" t="s">
        <v>2585</v>
      </c>
      <c r="J219" s="149" t="str">
        <f t="shared" si="57"/>
        <v>https://doi.org/10.23919/VLSIC.2019.8778093</v>
      </c>
      <c r="K219" s="28" t="s">
        <v>1051</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2097</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3">
      <c r="A220" s="30">
        <v>2019</v>
      </c>
      <c r="B220" s="28">
        <v>7.5</v>
      </c>
      <c r="C220" s="30" t="s">
        <v>23</v>
      </c>
      <c r="D220" s="30" t="s">
        <v>593</v>
      </c>
      <c r="E220" s="30">
        <v>2.8000000000000001E-2</v>
      </c>
      <c r="F220" s="28" t="s">
        <v>1642</v>
      </c>
      <c r="G220" s="28" t="s">
        <v>1643</v>
      </c>
      <c r="H220" s="28" t="s">
        <v>1644</v>
      </c>
      <c r="I220" s="28" t="s">
        <v>2586</v>
      </c>
      <c r="J220" s="149" t="str">
        <f t="shared" si="57"/>
        <v>https://doi.org/10.23919/VLSIC.2019.8778077</v>
      </c>
      <c r="K220" s="28" t="s">
        <v>1051</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2097</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3">
      <c r="A221" s="30">
        <v>2019</v>
      </c>
      <c r="B221" s="28">
        <v>18.399999999999999</v>
      </c>
      <c r="C221" s="30" t="s">
        <v>23</v>
      </c>
      <c r="D221" s="30" t="s">
        <v>2217</v>
      </c>
      <c r="E221" s="30">
        <v>0.18</v>
      </c>
      <c r="F221" s="28" t="s">
        <v>1645</v>
      </c>
      <c r="G221" s="28" t="s">
        <v>1646</v>
      </c>
      <c r="H221" s="28" t="s">
        <v>1647</v>
      </c>
      <c r="I221" s="28" t="s">
        <v>2587</v>
      </c>
      <c r="J221" s="149" t="str">
        <f t="shared" si="57"/>
        <v>https://doi.org/10.23919/VLSIC.2019.8778200</v>
      </c>
      <c r="K221" s="28" t="s">
        <v>1661</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2097</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3">
      <c r="A222" s="30">
        <v>2019</v>
      </c>
      <c r="B222" s="28">
        <v>19.100000000000001</v>
      </c>
      <c r="C222" s="30" t="s">
        <v>22</v>
      </c>
      <c r="D222" s="30" t="s">
        <v>30</v>
      </c>
      <c r="E222" s="30">
        <v>0.16</v>
      </c>
      <c r="F222" s="28" t="s">
        <v>1648</v>
      </c>
      <c r="G222" s="28" t="s">
        <v>2208</v>
      </c>
      <c r="H222" s="28" t="s">
        <v>1649</v>
      </c>
      <c r="I222" s="28" t="s">
        <v>2588</v>
      </c>
      <c r="J222" s="149" t="str">
        <f t="shared" si="57"/>
        <v>https://doi.org/10.23919/VLSIC.2019.8778021</v>
      </c>
      <c r="K222" s="28" t="s">
        <v>1051</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2097</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3">
      <c r="A223" s="30">
        <v>2019</v>
      </c>
      <c r="B223" s="28">
        <v>19.2</v>
      </c>
      <c r="C223" s="30" t="s">
        <v>22</v>
      </c>
      <c r="D223" s="30" t="s">
        <v>30</v>
      </c>
      <c r="E223" s="30">
        <v>0.18</v>
      </c>
      <c r="F223" s="28" t="s">
        <v>1652</v>
      </c>
      <c r="G223" s="28" t="s">
        <v>1650</v>
      </c>
      <c r="H223" s="28" t="s">
        <v>1651</v>
      </c>
      <c r="I223" s="28" t="s">
        <v>2589</v>
      </c>
      <c r="J223" s="149" t="str">
        <f t="shared" si="57"/>
        <v>https://doi.org/10.23919/VLSIC.2019.8778026</v>
      </c>
      <c r="K223" s="28" t="s">
        <v>1051</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2097</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3">
      <c r="A224" s="30">
        <v>2019</v>
      </c>
      <c r="B224" s="28">
        <v>19.3</v>
      </c>
      <c r="C224" s="30" t="s">
        <v>22</v>
      </c>
      <c r="D224" s="30" t="s">
        <v>30</v>
      </c>
      <c r="E224" s="30">
        <v>1.2E-2</v>
      </c>
      <c r="F224" s="28" t="s">
        <v>1653</v>
      </c>
      <c r="G224" s="28" t="s">
        <v>1655</v>
      </c>
      <c r="H224" s="28" t="s">
        <v>1654</v>
      </c>
      <c r="I224" s="28" t="s">
        <v>2590</v>
      </c>
      <c r="J224" s="149" t="str">
        <f t="shared" si="57"/>
        <v>https://doi.org/10.23919/VLSIC.2019.8777949</v>
      </c>
      <c r="K224" s="28" t="s">
        <v>1051</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2097</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3">
      <c r="A225" s="30">
        <v>2019</v>
      </c>
      <c r="B225" s="28">
        <v>19.399999999999999</v>
      </c>
      <c r="C225" s="30" t="s">
        <v>22</v>
      </c>
      <c r="D225" s="30" t="s">
        <v>30</v>
      </c>
      <c r="E225" s="30">
        <v>2.8000000000000001E-2</v>
      </c>
      <c r="F225" s="28" t="s">
        <v>1657</v>
      </c>
      <c r="G225" s="28" t="s">
        <v>1656</v>
      </c>
      <c r="H225" s="28" t="s">
        <v>1658</v>
      </c>
      <c r="I225" s="28" t="s">
        <v>2591</v>
      </c>
      <c r="J225" s="149" t="str">
        <f t="shared" si="57"/>
        <v>https://doi.org/10.23919/VLSIC.2019.8778176</v>
      </c>
      <c r="K225" s="28" t="s">
        <v>1051</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2097</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3">
      <c r="A226" s="30">
        <v>2019</v>
      </c>
      <c r="B226" s="28">
        <v>22.3</v>
      </c>
      <c r="C226" s="30" t="s">
        <v>23</v>
      </c>
      <c r="D226" s="30" t="s">
        <v>593</v>
      </c>
      <c r="E226" s="30">
        <v>7.0000000000000001E-3</v>
      </c>
      <c r="F226" s="28" t="s">
        <v>1659</v>
      </c>
      <c r="G226" s="28" t="s">
        <v>2209</v>
      </c>
      <c r="H226" s="28" t="s">
        <v>1660</v>
      </c>
      <c r="I226" s="28" t="s">
        <v>2592</v>
      </c>
      <c r="J226" s="149" t="str">
        <f t="shared" si="57"/>
        <v>https://doi.org/10.23919/VLSIC.2019.8778051</v>
      </c>
      <c r="K226" s="28" t="s">
        <v>1051</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2097</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3">
      <c r="A227" s="31">
        <v>2020</v>
      </c>
      <c r="B227" s="70" t="s">
        <v>1722</v>
      </c>
      <c r="C227" s="30" t="s">
        <v>23</v>
      </c>
      <c r="D227" s="30" t="s">
        <v>26</v>
      </c>
      <c r="E227" s="30">
        <v>1.6E-2</v>
      </c>
      <c r="F227" s="28" t="s">
        <v>1723</v>
      </c>
      <c r="G227" s="28" t="s">
        <v>1724</v>
      </c>
      <c r="H227" s="28" t="s">
        <v>1747</v>
      </c>
      <c r="I227" s="28" t="s">
        <v>2593</v>
      </c>
      <c r="J227" s="149" t="str">
        <f t="shared" si="57"/>
        <v>https://doi.org/10.1109/VLSICircuits18222.2020.9162788</v>
      </c>
      <c r="K227" s="28" t="s">
        <v>1051</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2097</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3">
      <c r="A228" s="30">
        <v>2020</v>
      </c>
      <c r="B228" s="70" t="s">
        <v>1725</v>
      </c>
      <c r="C228" s="30" t="s">
        <v>23</v>
      </c>
      <c r="D228" s="30" t="s">
        <v>31</v>
      </c>
      <c r="E228" s="30">
        <v>0.04</v>
      </c>
      <c r="F228" s="28" t="s">
        <v>1727</v>
      </c>
      <c r="G228" s="28" t="s">
        <v>1728</v>
      </c>
      <c r="H228" s="28" t="s">
        <v>1748</v>
      </c>
      <c r="I228" s="28" t="s">
        <v>2594</v>
      </c>
      <c r="J228" s="149" t="str">
        <f t="shared" si="57"/>
        <v>https://doi.org/10.1109/VLSICircuits18222.2020.9162786</v>
      </c>
      <c r="K228" s="28" t="s">
        <v>1051</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2097</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3">
      <c r="A229" s="30">
        <v>2020</v>
      </c>
      <c r="B229" s="70" t="s">
        <v>1726</v>
      </c>
      <c r="C229" s="30" t="s">
        <v>23</v>
      </c>
      <c r="D229" s="30" t="s">
        <v>1731</v>
      </c>
      <c r="E229" s="30">
        <v>2.8000000000000001E-2</v>
      </c>
      <c r="F229" s="28" t="s">
        <v>1729</v>
      </c>
      <c r="G229" s="28" t="s">
        <v>1730</v>
      </c>
      <c r="H229" s="28" t="s">
        <v>1749</v>
      </c>
      <c r="I229" s="28" t="s">
        <v>2694</v>
      </c>
      <c r="J229" s="149" t="str">
        <f t="shared" si="57"/>
        <v>https://doi.org/10.1109/VLSICircuits18222.2020.9163064</v>
      </c>
      <c r="K229" s="28" t="s">
        <v>1051</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2097</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3">
      <c r="A230" s="30">
        <v>2020</v>
      </c>
      <c r="B230" s="70" t="s">
        <v>1732</v>
      </c>
      <c r="C230" s="30" t="s">
        <v>22</v>
      </c>
      <c r="D230" s="30" t="s">
        <v>25</v>
      </c>
      <c r="E230" s="30">
        <v>0.16</v>
      </c>
      <c r="F230" s="28" t="s">
        <v>1737</v>
      </c>
      <c r="G230" s="28" t="s">
        <v>2210</v>
      </c>
      <c r="H230" s="28" t="s">
        <v>1750</v>
      </c>
      <c r="I230" s="28" t="s">
        <v>2595</v>
      </c>
      <c r="J230" s="149" t="str">
        <f t="shared" si="57"/>
        <v>https://doi.org/10.1109/VLSICircuits18222.2020.9162856</v>
      </c>
      <c r="K230" s="28" t="s">
        <v>1051</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2097</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3">
      <c r="A231" s="30">
        <v>2020</v>
      </c>
      <c r="B231" s="70" t="s">
        <v>1733</v>
      </c>
      <c r="C231" s="30" t="s">
        <v>22</v>
      </c>
      <c r="D231" s="30" t="s">
        <v>406</v>
      </c>
      <c r="E231" s="30">
        <v>2.8000000000000001E-2</v>
      </c>
      <c r="F231" s="28" t="s">
        <v>1738</v>
      </c>
      <c r="G231" s="28" t="s">
        <v>1739</v>
      </c>
      <c r="H231" s="28" t="s">
        <v>1751</v>
      </c>
      <c r="I231" s="28" t="s">
        <v>2596</v>
      </c>
      <c r="J231" s="149" t="str">
        <f t="shared" si="57"/>
        <v>https://doi.org/10.1109/VLSICircuits18222.2020.9162798</v>
      </c>
      <c r="K231" s="28" t="s">
        <v>1051</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2097</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3">
      <c r="A232" s="30">
        <v>2020</v>
      </c>
      <c r="B232" s="70" t="s">
        <v>1734</v>
      </c>
      <c r="C232" s="30" t="s">
        <v>22</v>
      </c>
      <c r="D232" s="30" t="s">
        <v>30</v>
      </c>
      <c r="E232" s="30">
        <v>2.8000000000000001E-2</v>
      </c>
      <c r="F232" s="28" t="s">
        <v>1740</v>
      </c>
      <c r="G232" s="28" t="s">
        <v>1741</v>
      </c>
      <c r="H232" s="28" t="s">
        <v>1752</v>
      </c>
      <c r="I232" s="28" t="s">
        <v>2597</v>
      </c>
      <c r="J232" s="149" t="str">
        <f t="shared" si="57"/>
        <v>https://doi.org/10.1109/VLSICircuits18222.2020.9162797</v>
      </c>
      <c r="K232" s="28" t="s">
        <v>1051</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2097</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3">
      <c r="A233" s="30">
        <v>2020</v>
      </c>
      <c r="B233" s="70" t="s">
        <v>1735</v>
      </c>
      <c r="C233" s="30" t="s">
        <v>22</v>
      </c>
      <c r="D233" s="30" t="s">
        <v>1495</v>
      </c>
      <c r="E233" s="30">
        <v>2.8000000000000001E-2</v>
      </c>
      <c r="F233" s="28" t="s">
        <v>1742</v>
      </c>
      <c r="G233" s="28" t="s">
        <v>1743</v>
      </c>
      <c r="H233" s="28" t="s">
        <v>1753</v>
      </c>
      <c r="I233" s="28" t="s">
        <v>2598</v>
      </c>
      <c r="J233" s="149" t="str">
        <f t="shared" si="57"/>
        <v>https://doi.org/10.1109/VLSICircuits18222.2020.9162805</v>
      </c>
      <c r="K233" s="28" t="s">
        <v>1051</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2097</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3">
      <c r="A234" s="30">
        <v>2020</v>
      </c>
      <c r="B234" s="70" t="s">
        <v>1736</v>
      </c>
      <c r="C234" s="30" t="s">
        <v>23</v>
      </c>
      <c r="D234" s="30" t="s">
        <v>31</v>
      </c>
      <c r="E234" s="30">
        <v>0.04</v>
      </c>
      <c r="F234" s="28" t="s">
        <v>1744</v>
      </c>
      <c r="G234" s="28" t="s">
        <v>1745</v>
      </c>
      <c r="H234" s="28" t="s">
        <v>1754</v>
      </c>
      <c r="I234" s="28" t="s">
        <v>2693</v>
      </c>
      <c r="J234" s="149" t="str">
        <f t="shared" si="57"/>
        <v>https://doi.org/10.1109/VLSICircuits18222.2020.9162846</v>
      </c>
      <c r="K234" s="28" t="s">
        <v>1051</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2097</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3">
      <c r="A235" s="30">
        <v>2020</v>
      </c>
      <c r="B235" s="70" t="s">
        <v>1746</v>
      </c>
      <c r="C235" s="30" t="s">
        <v>23</v>
      </c>
      <c r="D235" s="30" t="s">
        <v>2219</v>
      </c>
      <c r="E235" s="30">
        <v>1.6E-2</v>
      </c>
      <c r="F235" s="28" t="s">
        <v>1756</v>
      </c>
      <c r="G235" s="28" t="s">
        <v>2211</v>
      </c>
      <c r="H235" s="28" t="s">
        <v>1755</v>
      </c>
      <c r="I235" s="28" t="s">
        <v>2692</v>
      </c>
      <c r="J235" s="149" t="str">
        <f t="shared" si="57"/>
        <v>https://doi.org/10.1109/VLSICircuits18222.2020.9162800</v>
      </c>
      <c r="K235" s="28" t="s">
        <v>1051</v>
      </c>
      <c r="L235" s="38">
        <v>0.9</v>
      </c>
      <c r="M235" s="38"/>
      <c r="N235" s="38"/>
      <c r="O235" s="30"/>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2097</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3">
      <c r="A236" s="31">
        <v>2021</v>
      </c>
      <c r="B236" s="70" t="s">
        <v>1816</v>
      </c>
      <c r="C236" s="30" t="s">
        <v>22</v>
      </c>
      <c r="D236" s="30" t="s">
        <v>30</v>
      </c>
      <c r="E236" s="30">
        <v>2.8000000000000001E-2</v>
      </c>
      <c r="F236" s="28" t="s">
        <v>1823</v>
      </c>
      <c r="G236" s="28" t="s">
        <v>1824</v>
      </c>
      <c r="H236" s="28" t="s">
        <v>1825</v>
      </c>
      <c r="I236" s="28" t="s">
        <v>2599</v>
      </c>
      <c r="J236" s="149" t="str">
        <f t="shared" si="57"/>
        <v>https://doi.org/10.23919/VLSICircuits52068.2021.9492519</v>
      </c>
      <c r="K236" s="28" t="s">
        <v>1051</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2097</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3">
      <c r="A237" s="30">
        <v>2021</v>
      </c>
      <c r="B237" s="70" t="s">
        <v>1817</v>
      </c>
      <c r="C237" s="30" t="s">
        <v>22</v>
      </c>
      <c r="D237" s="30" t="s">
        <v>1280</v>
      </c>
      <c r="E237" s="30">
        <v>6.5000000000000002E-2</v>
      </c>
      <c r="F237" s="28" t="s">
        <v>1826</v>
      </c>
      <c r="G237" s="28" t="s">
        <v>1827</v>
      </c>
      <c r="H237" s="28" t="s">
        <v>1828</v>
      </c>
      <c r="I237" s="28" t="s">
        <v>2600</v>
      </c>
      <c r="J237" s="149" t="str">
        <f t="shared" si="57"/>
        <v>https://doi.org/10.23919/VLSICircuits52068.2021.9492344</v>
      </c>
      <c r="K237" s="28" t="s">
        <v>1051</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2097</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3">
      <c r="A238" s="30">
        <v>2021</v>
      </c>
      <c r="B238" s="70" t="s">
        <v>1818</v>
      </c>
      <c r="C238" s="30" t="s">
        <v>22</v>
      </c>
      <c r="D238" s="30" t="s">
        <v>1956</v>
      </c>
      <c r="E238" s="30">
        <v>2.8000000000000001E-2</v>
      </c>
      <c r="F238" s="28" t="s">
        <v>1829</v>
      </c>
      <c r="G238" s="28" t="s">
        <v>1830</v>
      </c>
      <c r="H238" s="28" t="s">
        <v>1831</v>
      </c>
      <c r="I238" s="28" t="s">
        <v>2601</v>
      </c>
      <c r="J238" s="149" t="str">
        <f t="shared" si="57"/>
        <v>https://doi.org/10.23919/VLSICircuits52068.2021.9492383</v>
      </c>
      <c r="K238" s="28" t="s">
        <v>866</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3">
      <c r="A239" s="30">
        <v>2021</v>
      </c>
      <c r="B239" s="70" t="s">
        <v>1819</v>
      </c>
      <c r="C239" s="30" t="s">
        <v>23</v>
      </c>
      <c r="D239" s="30" t="s">
        <v>1495</v>
      </c>
      <c r="E239" s="30">
        <v>1.6E-2</v>
      </c>
      <c r="F239" s="28" t="s">
        <v>1832</v>
      </c>
      <c r="G239" s="28" t="s">
        <v>1833</v>
      </c>
      <c r="H239" s="28" t="s">
        <v>1834</v>
      </c>
      <c r="I239" s="28" t="s">
        <v>2602</v>
      </c>
      <c r="J239" s="149" t="str">
        <f t="shared" si="57"/>
        <v>https://doi.org/10.23919/VLSICircuits52068.2021.9492354</v>
      </c>
      <c r="K239" s="28" t="s">
        <v>1051</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2097</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3">
      <c r="A240" s="30">
        <v>2021</v>
      </c>
      <c r="B240" s="70" t="s">
        <v>1820</v>
      </c>
      <c r="C240" s="30" t="s">
        <v>23</v>
      </c>
      <c r="D240" s="30" t="s">
        <v>2219</v>
      </c>
      <c r="E240" s="30">
        <v>6.5000000000000002E-2</v>
      </c>
      <c r="F240" s="28" t="s">
        <v>1835</v>
      </c>
      <c r="G240" s="28" t="s">
        <v>1836</v>
      </c>
      <c r="H240" s="28" t="s">
        <v>1837</v>
      </c>
      <c r="I240" s="28" t="s">
        <v>2603</v>
      </c>
      <c r="J240" s="149" t="str">
        <f t="shared" si="57"/>
        <v>https://doi.org/10.23919/VLSICircuits52068.2021.9492436</v>
      </c>
      <c r="K240" s="28" t="s">
        <v>1051</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2097</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3">
      <c r="A241" s="30">
        <v>2021</v>
      </c>
      <c r="B241" s="70" t="s">
        <v>1821</v>
      </c>
      <c r="C241" s="30" t="s">
        <v>23</v>
      </c>
      <c r="D241" s="30" t="s">
        <v>593</v>
      </c>
      <c r="E241" s="30">
        <v>1.6E-2</v>
      </c>
      <c r="F241" s="28" t="s">
        <v>1838</v>
      </c>
      <c r="G241" s="28" t="s">
        <v>1839</v>
      </c>
      <c r="H241" s="28" t="s">
        <v>1840</v>
      </c>
      <c r="I241" s="28" t="s">
        <v>2604</v>
      </c>
      <c r="J241" s="149" t="str">
        <f t="shared" si="57"/>
        <v>https://doi.org/10.23919/VLSICircuits52068.2021.9492512</v>
      </c>
      <c r="K241" s="28" t="s">
        <v>1051</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2097</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3">
      <c r="A242" s="30">
        <v>2021</v>
      </c>
      <c r="B242" s="70" t="s">
        <v>1822</v>
      </c>
      <c r="C242" s="30" t="s">
        <v>23</v>
      </c>
      <c r="D242" s="30" t="s">
        <v>1495</v>
      </c>
      <c r="E242" s="30">
        <v>2.8000000000000001E-2</v>
      </c>
      <c r="F242" s="28" t="s">
        <v>1841</v>
      </c>
      <c r="G242" s="28" t="s">
        <v>1842</v>
      </c>
      <c r="H242" s="28" t="s">
        <v>1843</v>
      </c>
      <c r="I242" s="28" t="s">
        <v>2605</v>
      </c>
      <c r="J242" s="149" t="str">
        <f t="shared" si="57"/>
        <v>https://doi.org/10.23919/VLSICircuits52068.2021.9492336</v>
      </c>
      <c r="K242" s="28" t="s">
        <v>1051</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2097</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3">
      <c r="A243" s="30">
        <v>2021</v>
      </c>
      <c r="B243" s="70" t="s">
        <v>1844</v>
      </c>
      <c r="C243" s="30" t="s">
        <v>23</v>
      </c>
      <c r="D243" s="30" t="s">
        <v>31</v>
      </c>
      <c r="E243" s="30">
        <v>0.18</v>
      </c>
      <c r="F243" s="28" t="s">
        <v>1845</v>
      </c>
      <c r="G243" s="28" t="s">
        <v>1846</v>
      </c>
      <c r="H243" s="28" t="s">
        <v>1847</v>
      </c>
      <c r="I243" s="28" t="s">
        <v>2880</v>
      </c>
      <c r="J243" s="149" t="str">
        <f t="shared" si="57"/>
        <v>https://doi.org/10.23919/VLSICircuits52068.2021.9492499</v>
      </c>
      <c r="K243" s="28" t="s">
        <v>1051</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2097</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3">
      <c r="A244" s="31">
        <v>2022</v>
      </c>
      <c r="B244" s="70" t="s">
        <v>1901</v>
      </c>
      <c r="C244" s="30" t="s">
        <v>22</v>
      </c>
      <c r="D244" s="30" t="s">
        <v>31</v>
      </c>
      <c r="E244" s="30">
        <v>6.5000000000000002E-2</v>
      </c>
      <c r="F244" s="28" t="s">
        <v>1902</v>
      </c>
      <c r="G244" s="28" t="s">
        <v>1904</v>
      </c>
      <c r="H244" s="28" t="s">
        <v>1903</v>
      </c>
      <c r="I244" s="28" t="s">
        <v>2881</v>
      </c>
      <c r="J244" s="149" t="str">
        <f t="shared" si="57"/>
        <v>https://doi.org/10.1109/VLSITechnologyandCir46769.2022.9830401</v>
      </c>
      <c r="K244" s="28" t="s">
        <v>1051</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3">
      <c r="A245" s="30">
        <v>2022</v>
      </c>
      <c r="B245" s="70" t="s">
        <v>1905</v>
      </c>
      <c r="C245" s="30" t="s">
        <v>22</v>
      </c>
      <c r="D245" s="30" t="s">
        <v>30</v>
      </c>
      <c r="E245" s="30">
        <v>2.8000000000000001E-2</v>
      </c>
      <c r="F245" s="28" t="s">
        <v>1906</v>
      </c>
      <c r="G245" s="28" t="s">
        <v>1907</v>
      </c>
      <c r="H245" s="28" t="s">
        <v>1908</v>
      </c>
      <c r="I245" s="28" t="s">
        <v>2882</v>
      </c>
      <c r="J245" s="149" t="str">
        <f t="shared" si="57"/>
        <v>https://doi.org/10.1109/VLSITechnologyandCir46769.2022.9830207</v>
      </c>
      <c r="K245" s="28" t="s">
        <v>1051</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3">
      <c r="A246" s="30">
        <v>2022</v>
      </c>
      <c r="B246" s="70" t="s">
        <v>1909</v>
      </c>
      <c r="C246" s="30" t="s">
        <v>22</v>
      </c>
      <c r="D246" s="30" t="s">
        <v>31</v>
      </c>
      <c r="E246" s="30">
        <v>0.04</v>
      </c>
      <c r="F246" s="28" t="s">
        <v>1911</v>
      </c>
      <c r="G246" s="28" t="s">
        <v>1912</v>
      </c>
      <c r="H246" s="28" t="s">
        <v>1913</v>
      </c>
      <c r="I246" s="28" t="s">
        <v>2883</v>
      </c>
      <c r="J246" s="149" t="str">
        <f t="shared" si="57"/>
        <v>https://doi.org/10.1109/VLSITechnologyandCir46769.2022.9830166</v>
      </c>
      <c r="K246" s="28" t="s">
        <v>1051</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3">
      <c r="A247" s="30">
        <v>2022</v>
      </c>
      <c r="B247" s="70" t="s">
        <v>1910</v>
      </c>
      <c r="C247" s="30" t="s">
        <v>22</v>
      </c>
      <c r="D247" s="30" t="s">
        <v>2216</v>
      </c>
      <c r="E247" s="30">
        <v>6.5000000000000002E-2</v>
      </c>
      <c r="F247" s="28" t="s">
        <v>1914</v>
      </c>
      <c r="G247" s="28" t="s">
        <v>1915</v>
      </c>
      <c r="H247" s="28" t="s">
        <v>1916</v>
      </c>
      <c r="I247" s="28" t="s">
        <v>2884</v>
      </c>
      <c r="J247" s="149" t="str">
        <f t="shared" si="57"/>
        <v>https://doi.org/10.1109/VLSITechnologyandCir46769.2022.9830373</v>
      </c>
      <c r="K247" s="28" t="s">
        <v>1051</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3">
      <c r="A248" s="30">
        <v>2022</v>
      </c>
      <c r="B248" s="70" t="s">
        <v>1917</v>
      </c>
      <c r="C248" s="30" t="s">
        <v>23</v>
      </c>
      <c r="D248" s="30" t="s">
        <v>1495</v>
      </c>
      <c r="E248" s="30">
        <v>6.5000000000000002E-2</v>
      </c>
      <c r="F248" s="28" t="s">
        <v>1921</v>
      </c>
      <c r="G248" s="28" t="s">
        <v>1922</v>
      </c>
      <c r="H248" s="28" t="s">
        <v>1923</v>
      </c>
      <c r="I248" s="28" t="s">
        <v>2885</v>
      </c>
      <c r="J248" s="149" t="str">
        <f t="shared" si="57"/>
        <v>https://doi.org/10.1109/VLSITechnologyandCir46769.2022.9830300</v>
      </c>
      <c r="K248" s="28" t="s">
        <v>1051</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3">
      <c r="A249" s="30">
        <v>2022</v>
      </c>
      <c r="B249" s="70" t="s">
        <v>1918</v>
      </c>
      <c r="C249" s="30" t="s">
        <v>23</v>
      </c>
      <c r="D249" s="30" t="s">
        <v>31</v>
      </c>
      <c r="E249" s="30">
        <v>8.0000000000000002E-3</v>
      </c>
      <c r="F249" s="28" t="s">
        <v>1924</v>
      </c>
      <c r="G249" s="28" t="s">
        <v>1925</v>
      </c>
      <c r="H249" s="28" t="s">
        <v>1926</v>
      </c>
      <c r="I249" s="28" t="s">
        <v>2886</v>
      </c>
      <c r="J249" s="149" t="str">
        <f t="shared" si="57"/>
        <v>https://doi.org/10.1109/VLSITechnologyandCir46769.2022.9830180</v>
      </c>
      <c r="K249" s="28" t="s">
        <v>1051</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3">
      <c r="A250" s="30">
        <v>2022</v>
      </c>
      <c r="B250" s="70" t="s">
        <v>1919</v>
      </c>
      <c r="C250" s="30" t="s">
        <v>23</v>
      </c>
      <c r="D250" s="30" t="s">
        <v>19</v>
      </c>
      <c r="E250" s="30">
        <v>2.8000000000000001E-2</v>
      </c>
      <c r="F250" s="28" t="s">
        <v>1927</v>
      </c>
      <c r="G250" s="28" t="s">
        <v>1928</v>
      </c>
      <c r="H250" s="28" t="s">
        <v>1929</v>
      </c>
      <c r="I250" s="28" t="s">
        <v>2887</v>
      </c>
      <c r="J250" s="149" t="str">
        <f t="shared" si="57"/>
        <v>https://doi.org/10.1109/VLSITechnologyandCir46769.2022.9830239</v>
      </c>
      <c r="K250" s="28" t="s">
        <v>1051</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3">
      <c r="A251" s="30">
        <v>2022</v>
      </c>
      <c r="B251" s="70" t="s">
        <v>1920</v>
      </c>
      <c r="C251" s="30" t="s">
        <v>23</v>
      </c>
      <c r="D251" s="30" t="s">
        <v>31</v>
      </c>
      <c r="E251" s="30">
        <v>6.5000000000000002E-2</v>
      </c>
      <c r="F251" s="28" t="s">
        <v>1930</v>
      </c>
      <c r="G251" s="28" t="s">
        <v>1931</v>
      </c>
      <c r="H251" s="28" t="s">
        <v>1932</v>
      </c>
      <c r="I251" s="28" t="s">
        <v>2888</v>
      </c>
      <c r="J251" s="149" t="str">
        <f t="shared" si="57"/>
        <v>https://doi.org/10.1109/VLSITechnologyandCir46769.2022.9830365</v>
      </c>
      <c r="K251" s="28" t="s">
        <v>1051</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3">
      <c r="A252" s="30">
        <v>2022</v>
      </c>
      <c r="B252" s="70" t="s">
        <v>1944</v>
      </c>
      <c r="C252" s="30" t="s">
        <v>23</v>
      </c>
      <c r="D252" s="30" t="s">
        <v>31</v>
      </c>
      <c r="E252" s="30">
        <v>6.5000000000000002E-2</v>
      </c>
      <c r="F252" s="28" t="s">
        <v>1945</v>
      </c>
      <c r="G252" s="28" t="s">
        <v>1946</v>
      </c>
      <c r="H252" s="28" t="s">
        <v>1950</v>
      </c>
      <c r="I252" s="28" t="s">
        <v>2889</v>
      </c>
      <c r="J252" s="149" t="str">
        <f t="shared" si="57"/>
        <v>https://doi.org/10.1109/VLSITechnologyandCir46769.2022.9830235</v>
      </c>
      <c r="K252" s="28" t="s">
        <v>1051</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3">
      <c r="A253" s="30">
        <v>2022</v>
      </c>
      <c r="B253" s="70" t="s">
        <v>1933</v>
      </c>
      <c r="C253" s="30" t="s">
        <v>23</v>
      </c>
      <c r="D253" s="30" t="s">
        <v>593</v>
      </c>
      <c r="E253" s="30">
        <v>4.0000000000000001E-3</v>
      </c>
      <c r="F253" s="28" t="s">
        <v>1936</v>
      </c>
      <c r="G253" s="28" t="s">
        <v>1937</v>
      </c>
      <c r="H253" s="28" t="s">
        <v>1951</v>
      </c>
      <c r="I253" s="28" t="s">
        <v>2890</v>
      </c>
      <c r="J253" s="149" t="str">
        <f t="shared" si="57"/>
        <v>https://doi.org/10.1109/VLSITechnologyandCir46769.2022.9830308</v>
      </c>
      <c r="K253" s="28" t="s">
        <v>1051</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3">
      <c r="A254" s="30">
        <v>2022</v>
      </c>
      <c r="B254" s="70" t="s">
        <v>1844</v>
      </c>
      <c r="C254" s="30" t="s">
        <v>23</v>
      </c>
      <c r="D254" s="30" t="s">
        <v>593</v>
      </c>
      <c r="E254" s="30">
        <v>2.1999999999999999E-2</v>
      </c>
      <c r="F254" s="28" t="s">
        <v>1938</v>
      </c>
      <c r="G254" s="28" t="s">
        <v>1939</v>
      </c>
      <c r="H254" s="28" t="s">
        <v>1947</v>
      </c>
      <c r="I254" s="28" t="s">
        <v>2891</v>
      </c>
      <c r="J254" s="149" t="str">
        <f t="shared" si="57"/>
        <v>https://doi.org/10.1109/VLSITechnologyandCir46769.2022.9830329</v>
      </c>
      <c r="K254" s="28" t="s">
        <v>1051</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3">
      <c r="A255" s="30">
        <v>2022</v>
      </c>
      <c r="B255" s="70" t="s">
        <v>1934</v>
      </c>
      <c r="C255" s="30" t="s">
        <v>23</v>
      </c>
      <c r="D255" s="30" t="s">
        <v>1952</v>
      </c>
      <c r="E255" s="30">
        <v>5.0000000000000001E-3</v>
      </c>
      <c r="F255" s="28" t="s">
        <v>1940</v>
      </c>
      <c r="G255" s="28" t="s">
        <v>1941</v>
      </c>
      <c r="H255" s="28" t="s">
        <v>1948</v>
      </c>
      <c r="I255" s="28" t="s">
        <v>2892</v>
      </c>
      <c r="J255" s="149" t="str">
        <f t="shared" si="57"/>
        <v>https://doi.org/10.1109/VLSITechnologyandCir46769.2022.9830208</v>
      </c>
      <c r="K255" s="28" t="s">
        <v>2703</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3">
      <c r="A256" s="30">
        <v>2022</v>
      </c>
      <c r="B256" s="70" t="s">
        <v>1935</v>
      </c>
      <c r="C256" s="30" t="s">
        <v>23</v>
      </c>
      <c r="D256" s="30" t="s">
        <v>1953</v>
      </c>
      <c r="E256" s="30">
        <v>2.8000000000000001E-2</v>
      </c>
      <c r="F256" s="28" t="s">
        <v>1942</v>
      </c>
      <c r="G256" s="28" t="s">
        <v>1943</v>
      </c>
      <c r="H256" s="28" t="s">
        <v>1949</v>
      </c>
      <c r="I256" s="28" t="s">
        <v>2893</v>
      </c>
      <c r="J256" s="149" t="str">
        <f t="shared" si="57"/>
        <v>https://doi.org/10.1109/VLSITechnologyandCir46769.2022.9830416</v>
      </c>
      <c r="K256" s="28" t="s">
        <v>1051</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3">
      <c r="A257" s="31">
        <v>2023</v>
      </c>
      <c r="B257" s="70" t="s">
        <v>3002</v>
      </c>
      <c r="C257" s="30" t="s">
        <v>22</v>
      </c>
      <c r="D257" s="30" t="s">
        <v>3054</v>
      </c>
      <c r="E257" s="30">
        <v>1.6E-2</v>
      </c>
      <c r="F257" s="28" t="s">
        <v>3006</v>
      </c>
      <c r="G257" s="28" t="s">
        <v>3007</v>
      </c>
      <c r="H257" s="28" t="s">
        <v>3011</v>
      </c>
      <c r="I257" s="28" t="s">
        <v>3008</v>
      </c>
      <c r="J257" s="149" t="str">
        <f t="shared" si="57"/>
        <v>https://doi.org/10.23919/VLSITechnologyandCir57934.2023.10185279</v>
      </c>
      <c r="K257" s="28" t="s">
        <v>3055</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3">
      <c r="A258" s="30">
        <v>2023</v>
      </c>
      <c r="B258" s="70" t="s">
        <v>3003</v>
      </c>
      <c r="C258" s="30" t="s">
        <v>22</v>
      </c>
      <c r="D258" s="30" t="s">
        <v>1303</v>
      </c>
      <c r="E258" s="30">
        <v>2.8000000000000001E-2</v>
      </c>
      <c r="F258" s="28" t="s">
        <v>3009</v>
      </c>
      <c r="G258" s="28" t="s">
        <v>3012</v>
      </c>
      <c r="H258" s="28" t="s">
        <v>3010</v>
      </c>
      <c r="I258" s="28" t="s">
        <v>3013</v>
      </c>
      <c r="J258" s="149" t="str">
        <f t="shared" si="57"/>
        <v>https://doi.org/10.23919/VLSITechnologyandCir57934.2023.10185345</v>
      </c>
      <c r="K258" s="28" t="s">
        <v>1051</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3">
      <c r="A259" s="30">
        <v>2023</v>
      </c>
      <c r="B259" s="70" t="s">
        <v>3004</v>
      </c>
      <c r="C259" s="30" t="s">
        <v>22</v>
      </c>
      <c r="D259" s="30" t="s">
        <v>30</v>
      </c>
      <c r="E259" s="30">
        <v>2.8000000000000001E-2</v>
      </c>
      <c r="F259" s="28" t="s">
        <v>3014</v>
      </c>
      <c r="G259" s="28" t="s">
        <v>3017</v>
      </c>
      <c r="H259" s="28" t="s">
        <v>3015</v>
      </c>
      <c r="I259" s="28" t="s">
        <v>3016</v>
      </c>
      <c r="J259" s="149" t="str">
        <f t="shared" ref="J259:J280" si="80">IF(I259&lt;&gt;"?", HYPERLINK(CONCATENATE("https://doi.org/",I259)), "")</f>
        <v>https://doi.org/10.23919/VLSITechnologyandCir57934.2023.10185356</v>
      </c>
      <c r="K259" s="28" t="s">
        <v>3056</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3">
      <c r="A260" s="30">
        <v>2023</v>
      </c>
      <c r="B260" s="70" t="s">
        <v>3005</v>
      </c>
      <c r="C260" s="30" t="s">
        <v>22</v>
      </c>
      <c r="D260" s="30" t="s">
        <v>30</v>
      </c>
      <c r="E260" s="30">
        <v>2.1999999999999999E-2</v>
      </c>
      <c r="F260" s="28" t="s">
        <v>3018</v>
      </c>
      <c r="G260" s="28" t="s">
        <v>3021</v>
      </c>
      <c r="H260" s="28" t="s">
        <v>3019</v>
      </c>
      <c r="I260" s="28" t="s">
        <v>3020</v>
      </c>
      <c r="J260" s="149" t="str">
        <f t="shared" si="80"/>
        <v>https://doi.org/10.23919/VLSITechnologyandCir57934.2023.10185281</v>
      </c>
      <c r="K260" s="28" t="s">
        <v>1051</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3">
      <c r="A261" s="30">
        <v>2023</v>
      </c>
      <c r="B261" s="70" t="s">
        <v>1816</v>
      </c>
      <c r="C261" s="30" t="s">
        <v>23</v>
      </c>
      <c r="D261" s="30" t="s">
        <v>593</v>
      </c>
      <c r="E261" s="30">
        <v>2.8000000000000001E-2</v>
      </c>
      <c r="F261" s="28" t="s">
        <v>3022</v>
      </c>
      <c r="G261" s="28" t="s">
        <v>3024</v>
      </c>
      <c r="H261" s="28" t="s">
        <v>3023</v>
      </c>
      <c r="I261" s="28" t="s">
        <v>3025</v>
      </c>
      <c r="J261" s="149" t="str">
        <f t="shared" si="80"/>
        <v>https://doi.org/10.23919/VLSITechnologyandCir57934.2023.10185370</v>
      </c>
      <c r="K261" s="28" t="s">
        <v>3057</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3">
      <c r="A262" s="30">
        <v>2023</v>
      </c>
      <c r="B262" s="70" t="s">
        <v>1817</v>
      </c>
      <c r="C262" s="30" t="s">
        <v>23</v>
      </c>
      <c r="D262" s="30" t="s">
        <v>1495</v>
      </c>
      <c r="E262" s="30">
        <v>6.5000000000000002E-2</v>
      </c>
      <c r="F262" s="28" t="s">
        <v>3027</v>
      </c>
      <c r="G262" s="28" t="s">
        <v>3029</v>
      </c>
      <c r="H262" s="28" t="s">
        <v>3028</v>
      </c>
      <c r="I262" s="28" t="s">
        <v>3030</v>
      </c>
      <c r="J262" s="149" t="str">
        <f t="shared" si="80"/>
        <v>https://doi.org/10.23919/VLSITechnologyandCir57934.2023.10185416</v>
      </c>
      <c r="K262" s="28" t="s">
        <v>1051</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3">
      <c r="A263" s="30">
        <v>2023</v>
      </c>
      <c r="B263" s="70" t="s">
        <v>1818</v>
      </c>
      <c r="C263" s="30" t="s">
        <v>23</v>
      </c>
      <c r="D263" s="30" t="s">
        <v>1495</v>
      </c>
      <c r="E263" s="30">
        <v>2.8000000000000001E-2</v>
      </c>
      <c r="F263" s="28" t="s">
        <v>3031</v>
      </c>
      <c r="G263" s="28" t="s">
        <v>3033</v>
      </c>
      <c r="H263" s="28" t="s">
        <v>3032</v>
      </c>
      <c r="I263" s="28" t="s">
        <v>3034</v>
      </c>
      <c r="J263" s="149" t="str">
        <f t="shared" si="80"/>
        <v>https://doi.org/10.23919/VLSITechnologyandCir57934.2023.10185377</v>
      </c>
      <c r="K263" s="28" t="s">
        <v>1051</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3">
      <c r="A264" s="30">
        <v>2023</v>
      </c>
      <c r="B264" s="70" t="s">
        <v>3026</v>
      </c>
      <c r="C264" s="30" t="s">
        <v>23</v>
      </c>
      <c r="D264" s="30" t="s">
        <v>239</v>
      </c>
      <c r="E264" s="30">
        <v>7.0000000000000001E-3</v>
      </c>
      <c r="F264" s="28" t="s">
        <v>3035</v>
      </c>
      <c r="G264" s="28" t="s">
        <v>3037</v>
      </c>
      <c r="H264" s="28" t="s">
        <v>3036</v>
      </c>
      <c r="I264" s="28" t="s">
        <v>3038</v>
      </c>
      <c r="J264" s="149" t="str">
        <f t="shared" si="80"/>
        <v>https://doi.org/10.23919/VLSITechnologyandCir57934.2023.10185426</v>
      </c>
      <c r="K264" s="28" t="s">
        <v>1051</v>
      </c>
      <c r="L264" s="38">
        <v>1.8</v>
      </c>
      <c r="M264" s="30">
        <v>0.75</v>
      </c>
      <c r="N264" s="30"/>
      <c r="O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3">
      <c r="A265" s="30">
        <v>2023</v>
      </c>
      <c r="B265" s="70" t="s">
        <v>3039</v>
      </c>
      <c r="C265" s="30" t="s">
        <v>23</v>
      </c>
      <c r="D265" s="30" t="s">
        <v>3058</v>
      </c>
      <c r="E265" s="30">
        <v>6.5000000000000002E-2</v>
      </c>
      <c r="F265" s="28" t="s">
        <v>3042</v>
      </c>
      <c r="G265" s="28" t="s">
        <v>3044</v>
      </c>
      <c r="H265" s="28" t="s">
        <v>3043</v>
      </c>
      <c r="I265" s="28" t="s">
        <v>3045</v>
      </c>
      <c r="J265" s="149" t="str">
        <f t="shared" si="80"/>
        <v>https://doi.org/10.23919/VLSITechnologyandCir57934.2023.10185322</v>
      </c>
      <c r="K265" s="28" t="s">
        <v>3059</v>
      </c>
      <c r="L265" s="38">
        <v>1.2</v>
      </c>
      <c r="N265" s="30"/>
      <c r="O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3">
      <c r="A266" s="30">
        <v>2023</v>
      </c>
      <c r="B266" s="70" t="s">
        <v>3040</v>
      </c>
      <c r="C266" s="30" t="s">
        <v>22</v>
      </c>
      <c r="D266" s="30" t="s">
        <v>25</v>
      </c>
      <c r="E266" s="30">
        <v>2.1999999999999999E-2</v>
      </c>
      <c r="F266" s="28" t="s">
        <v>3046</v>
      </c>
      <c r="G266" s="28" t="s">
        <v>3048</v>
      </c>
      <c r="H266" s="28" t="s">
        <v>3047</v>
      </c>
      <c r="I266" s="28" t="s">
        <v>3049</v>
      </c>
      <c r="J266" s="149" t="str">
        <f t="shared" si="80"/>
        <v>https://doi.org/10.23919/VLSITechnologyandCir57934.2023.10185310</v>
      </c>
      <c r="K266" s="28" t="s">
        <v>1051</v>
      </c>
      <c r="L266" s="38">
        <v>1</v>
      </c>
      <c r="N266" s="30"/>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3">
      <c r="A267" s="30">
        <v>2023</v>
      </c>
      <c r="B267" s="70" t="s">
        <v>3041</v>
      </c>
      <c r="C267" s="30" t="s">
        <v>22</v>
      </c>
      <c r="D267" s="30" t="s">
        <v>3060</v>
      </c>
      <c r="E267" s="30">
        <v>2.8000000000000001E-2</v>
      </c>
      <c r="F267" s="28" t="s">
        <v>3050</v>
      </c>
      <c r="G267" s="28" t="s">
        <v>3053</v>
      </c>
      <c r="H267" s="28" t="s">
        <v>3051</v>
      </c>
      <c r="I267" s="28" t="s">
        <v>3052</v>
      </c>
      <c r="J267" s="149" t="str">
        <f t="shared" si="80"/>
        <v>https://doi.org/10.23919/VLSITechnologyandCir57934.2023.10185342</v>
      </c>
      <c r="K267" s="28" t="s">
        <v>866</v>
      </c>
      <c r="L267" s="38">
        <v>1.1000000000000001</v>
      </c>
      <c r="N267" s="30"/>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3">
      <c r="A268" s="31">
        <v>2024</v>
      </c>
      <c r="B268" s="70" t="s">
        <v>3140</v>
      </c>
      <c r="C268" s="30" t="s">
        <v>22</v>
      </c>
      <c r="D268" s="30" t="s">
        <v>783</v>
      </c>
      <c r="E268" s="30">
        <v>0.18</v>
      </c>
      <c r="F268" s="28" t="s">
        <v>3150</v>
      </c>
      <c r="G268" s="28" t="s">
        <v>3151</v>
      </c>
      <c r="H268" s="28" t="s">
        <v>3152</v>
      </c>
      <c r="I268" s="28" t="s">
        <v>1051</v>
      </c>
      <c r="J268" s="149" t="str">
        <f t="shared" si="80"/>
        <v xml:space="preserve">https://doi.org/ </v>
      </c>
      <c r="K268" s="28" t="s">
        <v>3153</v>
      </c>
      <c r="L268" s="38">
        <v>1.4</v>
      </c>
      <c r="N268" s="30"/>
      <c r="O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3">
      <c r="A269" s="30">
        <v>2024</v>
      </c>
      <c r="B269" s="70" t="s">
        <v>3141</v>
      </c>
      <c r="C269" s="30" t="s">
        <v>22</v>
      </c>
      <c r="D269" s="30" t="s">
        <v>25</v>
      </c>
      <c r="E269" s="30">
        <v>0.18</v>
      </c>
      <c r="F269" s="28" t="s">
        <v>3154</v>
      </c>
      <c r="G269" s="28" t="s">
        <v>3156</v>
      </c>
      <c r="H269" s="28" t="s">
        <v>3155</v>
      </c>
      <c r="I269" s="28" t="s">
        <v>1051</v>
      </c>
      <c r="J269" s="149" t="str">
        <f t="shared" si="80"/>
        <v xml:space="preserve">https://doi.org/ </v>
      </c>
      <c r="K269" s="28" t="s">
        <v>862</v>
      </c>
      <c r="L269" s="38">
        <v>1.8</v>
      </c>
      <c r="N269" s="30"/>
      <c r="O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3">
      <c r="A270" s="30">
        <v>2024</v>
      </c>
      <c r="B270" s="70" t="s">
        <v>3142</v>
      </c>
      <c r="C270" s="30" t="s">
        <v>22</v>
      </c>
      <c r="D270" s="30" t="s">
        <v>30</v>
      </c>
      <c r="E270" s="30">
        <v>6.5000000000000002E-2</v>
      </c>
      <c r="F270" s="28" t="s">
        <v>3158</v>
      </c>
      <c r="G270" s="28" t="s">
        <v>3159</v>
      </c>
      <c r="H270" s="28" t="s">
        <v>3157</v>
      </c>
      <c r="I270" s="28" t="s">
        <v>1051</v>
      </c>
      <c r="J270" s="149" t="str">
        <f t="shared" si="80"/>
        <v xml:space="preserve">https://doi.org/ </v>
      </c>
      <c r="L270" s="38">
        <v>1</v>
      </c>
      <c r="N270" s="30"/>
      <c r="O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3">
      <c r="A271" s="30">
        <v>2024</v>
      </c>
      <c r="B271" s="70" t="s">
        <v>3143</v>
      </c>
      <c r="C271" s="30" t="s">
        <v>22</v>
      </c>
      <c r="D271" s="30" t="s">
        <v>30</v>
      </c>
      <c r="E271" s="30">
        <v>2.8000000000000001E-2</v>
      </c>
      <c r="F271" s="28" t="s">
        <v>3160</v>
      </c>
      <c r="G271" s="28" t="s">
        <v>3161</v>
      </c>
      <c r="H271" s="28" t="s">
        <v>3162</v>
      </c>
      <c r="I271" s="28" t="s">
        <v>1051</v>
      </c>
      <c r="J271" s="149" t="str">
        <f t="shared" si="80"/>
        <v xml:space="preserve">https://doi.org/ </v>
      </c>
      <c r="L271" s="38">
        <v>1.1000000000000001</v>
      </c>
      <c r="N271" s="30"/>
      <c r="O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3">
      <c r="A272" s="30">
        <v>2024</v>
      </c>
      <c r="B272" s="70" t="s">
        <v>3144</v>
      </c>
      <c r="C272" s="30" t="s">
        <v>22</v>
      </c>
      <c r="D272" s="30" t="s">
        <v>30</v>
      </c>
      <c r="E272" s="30">
        <v>6.5000000000000002E-2</v>
      </c>
      <c r="F272" s="28" t="s">
        <v>3163</v>
      </c>
      <c r="G272" s="28" t="s">
        <v>3164</v>
      </c>
      <c r="H272" s="28" t="s">
        <v>3165</v>
      </c>
      <c r="I272" s="28" t="s">
        <v>1051</v>
      </c>
      <c r="J272" s="149" t="str">
        <f t="shared" si="80"/>
        <v xml:space="preserve">https://doi.org/ </v>
      </c>
      <c r="K272" s="28" t="s">
        <v>866</v>
      </c>
      <c r="L272" s="38">
        <v>1.2</v>
      </c>
      <c r="N272" s="30"/>
      <c r="O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3">
      <c r="A273" s="30">
        <v>2024</v>
      </c>
      <c r="B273" s="70" t="s">
        <v>3145</v>
      </c>
      <c r="C273" s="30" t="s">
        <v>22</v>
      </c>
      <c r="D273" s="30" t="s">
        <v>30</v>
      </c>
      <c r="E273" s="30">
        <v>0.18</v>
      </c>
      <c r="F273" s="28" t="s">
        <v>3169</v>
      </c>
      <c r="G273" s="28" t="s">
        <v>3170</v>
      </c>
      <c r="H273" s="28" t="s">
        <v>3171</v>
      </c>
      <c r="I273" s="28" t="s">
        <v>1051</v>
      </c>
      <c r="J273" s="149" t="str">
        <f t="shared" si="80"/>
        <v xml:space="preserve">https://doi.org/ </v>
      </c>
      <c r="L273" s="38">
        <v>1.8</v>
      </c>
      <c r="N273" s="30"/>
      <c r="O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3">
      <c r="A274" s="30">
        <v>2024</v>
      </c>
      <c r="B274" s="70" t="s">
        <v>3146</v>
      </c>
      <c r="C274" s="30" t="s">
        <v>22</v>
      </c>
      <c r="D274" s="30" t="s">
        <v>31</v>
      </c>
      <c r="E274" s="30">
        <v>0.04</v>
      </c>
      <c r="F274" s="28" t="s">
        <v>3172</v>
      </c>
      <c r="G274" s="28" t="s">
        <v>3173</v>
      </c>
      <c r="H274" s="28" t="s">
        <v>3174</v>
      </c>
      <c r="I274" s="28" t="s">
        <v>1051</v>
      </c>
      <c r="J274" s="149" t="str">
        <f t="shared" si="80"/>
        <v xml:space="preserve">https://doi.org/ </v>
      </c>
      <c r="L274" s="38">
        <v>1.1000000000000001</v>
      </c>
      <c r="N274" s="30"/>
      <c r="O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3">
      <c r="A275" s="30">
        <v>2024</v>
      </c>
      <c r="B275" s="70" t="s">
        <v>3147</v>
      </c>
      <c r="C275" s="30" t="s">
        <v>23</v>
      </c>
      <c r="D275" s="30" t="s">
        <v>1495</v>
      </c>
      <c r="E275" s="30">
        <v>3.7999999999999999E-2</v>
      </c>
      <c r="F275" s="28" t="s">
        <v>3175</v>
      </c>
      <c r="G275" s="28" t="s">
        <v>3178</v>
      </c>
      <c r="H275" s="28" t="s">
        <v>3179</v>
      </c>
      <c r="I275" s="28" t="s">
        <v>1051</v>
      </c>
      <c r="J275" s="149" t="str">
        <f t="shared" si="80"/>
        <v xml:space="preserve">https://doi.org/ </v>
      </c>
      <c r="K275" s="28" t="s">
        <v>3176</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3">
      <c r="A276" s="30">
        <v>2024</v>
      </c>
      <c r="B276" s="70" t="s">
        <v>3148</v>
      </c>
      <c r="C276" s="30" t="s">
        <v>23</v>
      </c>
      <c r="D276" s="30" t="s">
        <v>26</v>
      </c>
      <c r="E276" s="30">
        <v>1.6E-2</v>
      </c>
      <c r="F276" s="28" t="s">
        <v>3177</v>
      </c>
      <c r="G276" s="28" t="s">
        <v>3180</v>
      </c>
      <c r="H276" s="28" t="s">
        <v>3181</v>
      </c>
      <c r="I276" s="28" t="s">
        <v>1051</v>
      </c>
      <c r="J276" s="149" t="str">
        <f t="shared" si="80"/>
        <v xml:space="preserve">https://doi.org/ </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3">
      <c r="A277" s="30">
        <v>2024</v>
      </c>
      <c r="B277" s="70" t="s">
        <v>3149</v>
      </c>
      <c r="C277" s="30" t="s">
        <v>23</v>
      </c>
      <c r="D277" s="30" t="s">
        <v>3184</v>
      </c>
      <c r="E277" s="30">
        <v>4.0000000000000001E-3</v>
      </c>
      <c r="F277" s="28" t="s">
        <v>3182</v>
      </c>
      <c r="G277" s="28" t="s">
        <v>3183</v>
      </c>
      <c r="H277" s="28" t="s">
        <v>3188</v>
      </c>
      <c r="I277" s="28" t="s">
        <v>1051</v>
      </c>
      <c r="J277" s="149" t="str">
        <f t="shared" si="80"/>
        <v xml:space="preserve">https://doi.org/ </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3">
      <c r="A278" s="30">
        <v>2024</v>
      </c>
      <c r="B278" s="70" t="s">
        <v>3166</v>
      </c>
      <c r="C278" s="30" t="s">
        <v>23</v>
      </c>
      <c r="D278" s="30" t="s">
        <v>593</v>
      </c>
      <c r="E278" s="30">
        <v>5.0000000000000001E-3</v>
      </c>
      <c r="F278" s="28" t="s">
        <v>3185</v>
      </c>
      <c r="G278" s="28" t="s">
        <v>3186</v>
      </c>
      <c r="H278" s="28" t="s">
        <v>3187</v>
      </c>
      <c r="I278" s="28" t="s">
        <v>1051</v>
      </c>
      <c r="J278" s="149" t="str">
        <f t="shared" si="80"/>
        <v xml:space="preserve">https://doi.org/ </v>
      </c>
      <c r="K278" s="28" t="s">
        <v>3189</v>
      </c>
      <c r="L278" s="38">
        <v>0.9</v>
      </c>
      <c r="M278" s="30"/>
      <c r="N278" s="30"/>
      <c r="O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3">
      <c r="A279" s="30">
        <v>2024</v>
      </c>
      <c r="B279" s="70" t="s">
        <v>3167</v>
      </c>
      <c r="C279" s="30" t="s">
        <v>23</v>
      </c>
      <c r="D279" s="30" t="s">
        <v>593</v>
      </c>
      <c r="E279" s="30">
        <v>5.0000000000000001E-3</v>
      </c>
      <c r="F279" s="28" t="s">
        <v>3190</v>
      </c>
      <c r="G279" s="28" t="s">
        <v>3192</v>
      </c>
      <c r="H279" s="28" t="s">
        <v>3191</v>
      </c>
      <c r="I279" s="28" t="s">
        <v>1051</v>
      </c>
      <c r="J279" s="149" t="str">
        <f t="shared" si="80"/>
        <v xml:space="preserve">https://doi.org/ </v>
      </c>
      <c r="L279" s="38">
        <v>1.2</v>
      </c>
      <c r="M279" s="30">
        <v>0.9</v>
      </c>
      <c r="N279" s="30">
        <v>0.75</v>
      </c>
      <c r="O279" s="30"/>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3">
      <c r="A280" s="30">
        <v>2024</v>
      </c>
      <c r="B280" s="70" t="s">
        <v>3168</v>
      </c>
      <c r="C280" s="30" t="s">
        <v>23</v>
      </c>
      <c r="D280" s="30" t="s">
        <v>26</v>
      </c>
      <c r="E280" s="30">
        <v>1.6E-2</v>
      </c>
      <c r="F280" s="28" t="s">
        <v>3193</v>
      </c>
      <c r="G280" s="28" t="s">
        <v>3194</v>
      </c>
      <c r="H280" s="28" t="s">
        <v>3195</v>
      </c>
      <c r="I280" s="28" t="s">
        <v>1051</v>
      </c>
      <c r="J280" s="149" t="str">
        <f t="shared" si="80"/>
        <v xml:space="preserve">https://doi.org/ </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sheetData>
  <phoneticPr fontId="5" type="noConversion"/>
  <conditionalFormatting sqref="AB2:AB494">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9" workbookViewId="0">
      <selection activeCell="I57" sqref="I57"/>
    </sheetView>
  </sheetViews>
  <sheetFormatPr defaultRowHeight="12.5" x14ac:dyDescent="0.25"/>
  <cols>
    <col min="2" max="2" width="10" bestFit="1" customWidth="1"/>
    <col min="14" max="14" width="10.36328125" customWidth="1"/>
  </cols>
  <sheetData>
    <row r="1" spans="1:8" ht="13" x14ac:dyDescent="0.3">
      <c r="A1" s="14" t="s">
        <v>140</v>
      </c>
      <c r="B1" s="16">
        <v>9.9999999999999998E-13</v>
      </c>
      <c r="C1" s="16">
        <v>1E-13</v>
      </c>
    </row>
    <row r="2" spans="1:8" x14ac:dyDescent="0.25">
      <c r="C2" s="3"/>
      <c r="D2" t="s">
        <v>141</v>
      </c>
    </row>
    <row r="3" spans="1:8" x14ac:dyDescent="0.25">
      <c r="A3" s="3" t="s">
        <v>142</v>
      </c>
      <c r="B3" s="3" t="s">
        <v>153</v>
      </c>
      <c r="C3" s="3" t="s">
        <v>153</v>
      </c>
    </row>
    <row r="4" spans="1:8" x14ac:dyDescent="0.25">
      <c r="A4" s="5">
        <v>10000</v>
      </c>
      <c r="B4" s="4">
        <f t="shared" ref="B4:B11" si="0">-20*LOG(6.28*$B$1*$A4,10)</f>
        <v>144.04080712525607</v>
      </c>
      <c r="C4" s="4">
        <f t="shared" ref="C4:C11" si="1">-20*LOG(6.28*$C$1*$A4,10)</f>
        <v>164.04080712525604</v>
      </c>
    </row>
    <row r="5" spans="1:8" x14ac:dyDescent="0.25">
      <c r="A5" s="5">
        <v>100000</v>
      </c>
      <c r="B5" s="4">
        <f t="shared" si="0"/>
        <v>124.04080712525607</v>
      </c>
      <c r="C5" s="4">
        <f t="shared" si="1"/>
        <v>144.04080712525607</v>
      </c>
    </row>
    <row r="6" spans="1:8" x14ac:dyDescent="0.25">
      <c r="A6" s="5">
        <v>1000000</v>
      </c>
      <c r="B6" s="4">
        <f t="shared" si="0"/>
        <v>104.04080712525607</v>
      </c>
      <c r="C6" s="4">
        <f t="shared" si="1"/>
        <v>124.04080712525607</v>
      </c>
    </row>
    <row r="7" spans="1:8" x14ac:dyDescent="0.25">
      <c r="A7" s="5">
        <v>10000000</v>
      </c>
      <c r="B7" s="4">
        <f t="shared" si="0"/>
        <v>84.040807125256066</v>
      </c>
      <c r="C7" s="4">
        <f t="shared" si="1"/>
        <v>104.04080712525607</v>
      </c>
    </row>
    <row r="8" spans="1:8" x14ac:dyDescent="0.25">
      <c r="A8" s="5">
        <v>100000000</v>
      </c>
      <c r="B8" s="4">
        <f t="shared" si="0"/>
        <v>64.040807125256066</v>
      </c>
      <c r="C8" s="4">
        <f t="shared" si="1"/>
        <v>84.040807125256066</v>
      </c>
    </row>
    <row r="9" spans="1:8" x14ac:dyDescent="0.25">
      <c r="A9" s="5">
        <v>1000000000</v>
      </c>
      <c r="B9" s="4">
        <f t="shared" si="0"/>
        <v>44.04080712525608</v>
      </c>
      <c r="C9" s="4">
        <f t="shared" si="1"/>
        <v>64.040807125256066</v>
      </c>
    </row>
    <row r="10" spans="1:8" x14ac:dyDescent="0.25">
      <c r="A10" s="5">
        <v>10000000000</v>
      </c>
      <c r="B10" s="4">
        <f t="shared" si="0"/>
        <v>24.04080712525608</v>
      </c>
      <c r="C10" s="4">
        <f t="shared" si="1"/>
        <v>44.040807125256066</v>
      </c>
    </row>
    <row r="11" spans="1:8" x14ac:dyDescent="0.25">
      <c r="A11" s="5">
        <v>100000000000</v>
      </c>
      <c r="B11" s="4">
        <f t="shared" si="0"/>
        <v>4.0408071252560775</v>
      </c>
      <c r="C11" s="4">
        <f t="shared" si="1"/>
        <v>24.040807125256073</v>
      </c>
      <c r="D11" s="3"/>
      <c r="E11" s="3"/>
      <c r="F11" s="3"/>
    </row>
    <row r="12" spans="1:8" x14ac:dyDescent="0.25">
      <c r="A12" s="3"/>
      <c r="B12" s="3"/>
      <c r="C12" s="3"/>
      <c r="D12" s="3"/>
      <c r="E12" s="3"/>
      <c r="F12" s="3"/>
    </row>
    <row r="13" spans="1:8" x14ac:dyDescent="0.25">
      <c r="A13" s="3"/>
      <c r="B13" s="3"/>
      <c r="C13" s="3"/>
      <c r="D13" s="3"/>
      <c r="E13" s="3"/>
      <c r="F13" s="3"/>
    </row>
    <row r="14" spans="1:8" ht="13" x14ac:dyDescent="0.3">
      <c r="A14" s="2" t="s">
        <v>996</v>
      </c>
      <c r="B14" s="5">
        <v>1.0000000000000001E-15</v>
      </c>
      <c r="C14" s="5">
        <v>1E-13</v>
      </c>
      <c r="D14" s="32" t="s">
        <v>1101</v>
      </c>
      <c r="E14" s="3"/>
      <c r="F14" s="3"/>
      <c r="H14" s="17"/>
    </row>
    <row r="15" spans="1:8" x14ac:dyDescent="0.25">
      <c r="A15" s="3"/>
      <c r="B15" s="3"/>
      <c r="C15" s="3"/>
      <c r="D15" s="3"/>
      <c r="E15" s="3"/>
      <c r="F15" s="3"/>
    </row>
    <row r="16" spans="1:8" x14ac:dyDescent="0.25">
      <c r="A16" s="3" t="s">
        <v>392</v>
      </c>
      <c r="B16" s="8" t="s">
        <v>393</v>
      </c>
      <c r="C16" s="8" t="s">
        <v>393</v>
      </c>
      <c r="D16" s="3"/>
      <c r="E16" s="3"/>
      <c r="F16" s="3"/>
    </row>
    <row r="17" spans="1:6" x14ac:dyDescent="0.25">
      <c r="A17" s="3">
        <v>10</v>
      </c>
      <c r="B17" s="5">
        <f t="shared" ref="B17:C28" si="2">B$14*2^(($A17-1.76)/6.02)*1000000000000</f>
        <v>2.5825043230330211E-3</v>
      </c>
      <c r="C17" s="5">
        <f t="shared" si="2"/>
        <v>0.25825043230330208</v>
      </c>
      <c r="D17" s="3"/>
      <c r="E17" s="3"/>
      <c r="F17" s="3"/>
    </row>
    <row r="18" spans="1:6" x14ac:dyDescent="0.25">
      <c r="A18" s="3">
        <v>20</v>
      </c>
      <c r="B18" s="5">
        <f t="shared" si="2"/>
        <v>8.1675327367691317E-3</v>
      </c>
      <c r="C18" s="5">
        <f t="shared" si="2"/>
        <v>0.81675327367691331</v>
      </c>
      <c r="D18" s="3"/>
      <c r="E18" s="3"/>
      <c r="F18" s="3"/>
    </row>
    <row r="19" spans="1:6" x14ac:dyDescent="0.25">
      <c r="A19" s="3">
        <v>30</v>
      </c>
      <c r="B19" s="5">
        <f t="shared" si="2"/>
        <v>2.5830969734002087E-2</v>
      </c>
      <c r="C19" s="5">
        <f t="shared" si="2"/>
        <v>2.5830969734002087</v>
      </c>
      <c r="D19" s="3"/>
      <c r="E19" s="3"/>
      <c r="F19" s="3"/>
    </row>
    <row r="20" spans="1:6" x14ac:dyDescent="0.25">
      <c r="A20" s="3">
        <v>40</v>
      </c>
      <c r="B20" s="5">
        <f t="shared" si="2"/>
        <v>8.1694070768166191E-2</v>
      </c>
      <c r="C20" s="5">
        <f t="shared" si="2"/>
        <v>8.1694070768166185</v>
      </c>
      <c r="D20" s="3"/>
      <c r="E20" s="3"/>
      <c r="F20" s="3"/>
    </row>
    <row r="21" spans="1:6" x14ac:dyDescent="0.25">
      <c r="A21" s="3">
        <v>50</v>
      </c>
      <c r="B21" s="5">
        <f t="shared" si="2"/>
        <v>0.25836897597727682</v>
      </c>
      <c r="C21" s="5">
        <f t="shared" si="2"/>
        <v>25.836897597727678</v>
      </c>
      <c r="D21" s="3"/>
      <c r="E21" s="3"/>
      <c r="F21" s="3"/>
    </row>
    <row r="22" spans="1:6" x14ac:dyDescent="0.25">
      <c r="A22" s="3">
        <v>60</v>
      </c>
      <c r="B22" s="5">
        <f t="shared" si="2"/>
        <v>0.81712818470002024</v>
      </c>
      <c r="C22" s="5">
        <f t="shared" si="2"/>
        <v>81.71281847000202</v>
      </c>
      <c r="D22" s="3"/>
      <c r="E22" s="3"/>
      <c r="F22" s="3"/>
    </row>
    <row r="23" spans="1:6" x14ac:dyDescent="0.25">
      <c r="A23" s="3">
        <v>70</v>
      </c>
      <c r="B23" s="5">
        <f t="shared" si="2"/>
        <v>2.5842826821819056</v>
      </c>
      <c r="C23" s="5">
        <f t="shared" si="2"/>
        <v>258.42826821819057</v>
      </c>
      <c r="D23" s="3"/>
      <c r="E23" s="3"/>
      <c r="F23" s="3"/>
    </row>
    <row r="24" spans="1:6" x14ac:dyDescent="0.25">
      <c r="A24" s="3">
        <v>80</v>
      </c>
      <c r="B24" s="5">
        <f t="shared" si="2"/>
        <v>8.173157047418572</v>
      </c>
      <c r="C24" s="5">
        <f t="shared" si="2"/>
        <v>817.31570474185719</v>
      </c>
      <c r="D24" s="3"/>
      <c r="E24" s="3"/>
      <c r="F24" s="3"/>
    </row>
    <row r="25" spans="1:6" x14ac:dyDescent="0.25">
      <c r="A25" s="3">
        <v>90</v>
      </c>
      <c r="B25" s="5">
        <f t="shared" si="2"/>
        <v>25.848757406588479</v>
      </c>
      <c r="C25" s="5">
        <f t="shared" si="2"/>
        <v>2584.8757406588479</v>
      </c>
      <c r="D25" s="3"/>
      <c r="E25" s="3"/>
      <c r="F25" s="3"/>
    </row>
    <row r="26" spans="1:6" x14ac:dyDescent="0.25">
      <c r="A26" s="3">
        <v>100</v>
      </c>
      <c r="B26" s="5">
        <f t="shared" si="2"/>
        <v>81.750326781704786</v>
      </c>
      <c r="C26" s="5">
        <f t="shared" si="2"/>
        <v>8175.0326781704798</v>
      </c>
      <c r="D26" s="3"/>
      <c r="E26" s="3"/>
      <c r="F26" s="3"/>
    </row>
    <row r="27" spans="1:6" x14ac:dyDescent="0.25">
      <c r="A27" s="3">
        <v>110</v>
      </c>
      <c r="B27" s="5">
        <f t="shared" si="2"/>
        <v>258.54689352348174</v>
      </c>
      <c r="C27" s="5">
        <f t="shared" si="2"/>
        <v>25854.689352348174</v>
      </c>
      <c r="D27" s="3"/>
      <c r="E27" s="3"/>
      <c r="F27" s="3"/>
    </row>
    <row r="28" spans="1:6" x14ac:dyDescent="0.25">
      <c r="A28" s="3">
        <v>120</v>
      </c>
      <c r="B28" s="5">
        <f t="shared" si="2"/>
        <v>817.6908739354692</v>
      </c>
      <c r="C28" s="5">
        <f t="shared" si="2"/>
        <v>81769.087393546914</v>
      </c>
      <c r="D28" s="3"/>
      <c r="E28" s="3"/>
      <c r="F28" s="3"/>
    </row>
    <row r="31" spans="1:6" ht="13" x14ac:dyDescent="0.3">
      <c r="A31" s="2" t="s">
        <v>997</v>
      </c>
      <c r="B31" s="4">
        <v>160</v>
      </c>
      <c r="C31" s="4">
        <v>185</v>
      </c>
      <c r="D31" s="32" t="s">
        <v>1100</v>
      </c>
    </row>
    <row r="32" spans="1:6" x14ac:dyDescent="0.25">
      <c r="A32" s="3"/>
      <c r="B32" s="3"/>
      <c r="C32" s="3"/>
      <c r="D32" s="3"/>
    </row>
    <row r="33" spans="1:4" x14ac:dyDescent="0.25">
      <c r="A33" s="3" t="s">
        <v>392</v>
      </c>
      <c r="B33" s="8" t="s">
        <v>393</v>
      </c>
      <c r="C33" s="8" t="s">
        <v>393</v>
      </c>
      <c r="D33" s="3"/>
    </row>
    <row r="34" spans="1:4" x14ac:dyDescent="0.25">
      <c r="A34" s="3">
        <v>10</v>
      </c>
      <c r="B34" s="33">
        <f>0.5*10^(-($B$31-A34)/10)*1000000000000</f>
        <v>5.0000000000000001E-4</v>
      </c>
      <c r="C34" s="33">
        <f>0.5*10^(-($C$31-A34)/10)*1000000000000</f>
        <v>1.5811388300841845E-6</v>
      </c>
      <c r="D34" s="3"/>
    </row>
    <row r="35" spans="1:4" x14ac:dyDescent="0.25">
      <c r="A35" s="3">
        <v>20</v>
      </c>
      <c r="B35" s="33">
        <f t="shared" ref="B35:B45" si="3">0.5*10^(-($B$31-A35)/10)*1000000000000</f>
        <v>5.0000000000000001E-3</v>
      </c>
      <c r="C35" s="33">
        <f t="shared" ref="C35:C45" si="4">0.5*10^(-($C$31-A35)/10)*1000000000000</f>
        <v>1.5811388300841806E-5</v>
      </c>
      <c r="D35" s="3"/>
    </row>
    <row r="36" spans="1:4" x14ac:dyDescent="0.25">
      <c r="A36" s="3">
        <v>30</v>
      </c>
      <c r="B36" s="33">
        <f t="shared" si="3"/>
        <v>0.05</v>
      </c>
      <c r="C36" s="33">
        <f t="shared" si="4"/>
        <v>1.5811388300841878E-4</v>
      </c>
      <c r="D36" s="3"/>
    </row>
    <row r="37" spans="1:4" x14ac:dyDescent="0.25">
      <c r="A37" s="3">
        <v>40</v>
      </c>
      <c r="B37" s="33">
        <f t="shared" si="3"/>
        <v>0.5</v>
      </c>
      <c r="C37" s="33">
        <f t="shared" si="4"/>
        <v>1.5811388300841841E-3</v>
      </c>
      <c r="D37" s="3"/>
    </row>
    <row r="38" spans="1:4" x14ac:dyDescent="0.25">
      <c r="A38" s="3">
        <v>50</v>
      </c>
      <c r="B38" s="33">
        <f t="shared" si="3"/>
        <v>5</v>
      </c>
      <c r="C38" s="33">
        <f t="shared" si="4"/>
        <v>1.5811388300841858E-2</v>
      </c>
      <c r="D38" s="3"/>
    </row>
    <row r="39" spans="1:4" x14ac:dyDescent="0.25">
      <c r="A39" s="3">
        <v>60</v>
      </c>
      <c r="B39" s="33">
        <f t="shared" si="3"/>
        <v>50</v>
      </c>
      <c r="C39" s="33">
        <f t="shared" si="4"/>
        <v>0.15811388300841872</v>
      </c>
      <c r="D39" s="3"/>
    </row>
    <row r="40" spans="1:4" x14ac:dyDescent="0.25">
      <c r="A40" s="3">
        <v>70</v>
      </c>
      <c r="B40" s="33">
        <f t="shared" si="3"/>
        <v>500.00000000000006</v>
      </c>
      <c r="C40" s="33">
        <f t="shared" si="4"/>
        <v>1.5811388300841835</v>
      </c>
      <c r="D40" s="3"/>
    </row>
    <row r="41" spans="1:4" x14ac:dyDescent="0.25">
      <c r="A41" s="3">
        <v>80</v>
      </c>
      <c r="B41" s="33">
        <f t="shared" si="3"/>
        <v>5000</v>
      </c>
      <c r="C41" s="33">
        <f t="shared" si="4"/>
        <v>15.811388300841855</v>
      </c>
      <c r="D41" s="3"/>
    </row>
    <row r="42" spans="1:4" x14ac:dyDescent="0.25">
      <c r="A42" s="3">
        <v>90</v>
      </c>
      <c r="B42" s="33">
        <f t="shared" si="3"/>
        <v>50000</v>
      </c>
      <c r="C42" s="33">
        <f t="shared" si="4"/>
        <v>158.11388300841872</v>
      </c>
      <c r="D42" s="3"/>
    </row>
    <row r="43" spans="1:4" x14ac:dyDescent="0.25">
      <c r="A43" s="3">
        <v>100</v>
      </c>
      <c r="B43" s="33">
        <f t="shared" si="3"/>
        <v>500000</v>
      </c>
      <c r="C43" s="33">
        <f t="shared" si="4"/>
        <v>1581.1388300841888</v>
      </c>
      <c r="D43" s="3"/>
    </row>
    <row r="44" spans="1:4" x14ac:dyDescent="0.25">
      <c r="A44" s="3">
        <v>110</v>
      </c>
      <c r="B44" s="33">
        <f t="shared" si="3"/>
        <v>5000000</v>
      </c>
      <c r="C44" s="33">
        <f t="shared" si="4"/>
        <v>15811.388300841849</v>
      </c>
      <c r="D44" s="3"/>
    </row>
    <row r="45" spans="1:4" x14ac:dyDescent="0.25">
      <c r="A45" s="3">
        <v>120</v>
      </c>
      <c r="B45" s="33">
        <f t="shared" si="3"/>
        <v>50000000</v>
      </c>
      <c r="C45" s="33">
        <f t="shared" si="4"/>
        <v>158113.88300841866</v>
      </c>
      <c r="D45" s="3"/>
    </row>
    <row r="48" spans="1:4" ht="13" x14ac:dyDescent="0.3">
      <c r="A48" s="7" t="s">
        <v>1173</v>
      </c>
    </row>
    <row r="50" spans="1:14" ht="13" x14ac:dyDescent="0.3">
      <c r="B50" s="7" t="s">
        <v>1171</v>
      </c>
      <c r="E50" s="7" t="s">
        <v>1177</v>
      </c>
      <c r="I50" s="7" t="s">
        <v>1180</v>
      </c>
      <c r="L50" s="7" t="s">
        <v>1182</v>
      </c>
    </row>
    <row r="51" spans="1:14" x14ac:dyDescent="0.25">
      <c r="B51" s="17" t="s">
        <v>1174</v>
      </c>
      <c r="C51" s="17" t="s">
        <v>1175</v>
      </c>
      <c r="D51" s="17" t="s">
        <v>1176</v>
      </c>
      <c r="E51" s="17" t="s">
        <v>1174</v>
      </c>
      <c r="F51" s="17" t="s">
        <v>1175</v>
      </c>
      <c r="G51" s="17" t="s">
        <v>1176</v>
      </c>
      <c r="I51" s="17" t="s">
        <v>1174</v>
      </c>
      <c r="J51" s="17" t="s">
        <v>1175</v>
      </c>
      <c r="K51" s="17" t="s">
        <v>1176</v>
      </c>
      <c r="L51" s="17" t="s">
        <v>1174</v>
      </c>
      <c r="M51" s="17" t="s">
        <v>1175</v>
      </c>
      <c r="N51" s="17" t="s">
        <v>1176</v>
      </c>
    </row>
    <row r="52" spans="1:14" x14ac:dyDescent="0.25">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186.82513089773843</v>
      </c>
      <c r="J52" s="41">
        <f>LARGE(VLSI!AH:AH,'Jitter and FOM lines'!$A52)</f>
        <v>183.93337706989536</v>
      </c>
      <c r="K52" s="47">
        <f>LARGE($I$52:$J$56,$A52)</f>
        <v>186.82513089773843</v>
      </c>
      <c r="L52" s="41">
        <f>LARGE(ISSCC!AJ:AJ,'Jitter and FOM lines'!$A52)</f>
        <v>265.84374627283972</v>
      </c>
      <c r="M52" s="41">
        <f>LARGE(VLSI!AJ:AJ,'Jitter and FOM lines'!$A52)</f>
        <v>261.93550002027126</v>
      </c>
      <c r="N52" s="41">
        <f>LARGE($L$52:$M$56,$A52)</f>
        <v>265.84374627283972</v>
      </c>
    </row>
    <row r="53" spans="1:14" x14ac:dyDescent="0.25">
      <c r="A53">
        <v>2</v>
      </c>
      <c r="B53" s="41">
        <f>SMALL(ISSCC!AF:AF,'Jitter and FOM lines'!$A53)</f>
        <v>0.85012125376347691</v>
      </c>
      <c r="C53" s="41">
        <f>SMALL(VLSI!AF:AF,'Jitter and FOM lines'!$A53)</f>
        <v>0.44253395302554993</v>
      </c>
      <c r="D53" s="41">
        <f>SMALL($B$52:$C$56,$A53)</f>
        <v>0.44253395302554993</v>
      </c>
      <c r="E53" s="16">
        <f>SMALL(ISSCC!AI:AI,'Jitter and FOM lines'!$A53)</f>
        <v>6.6629481454280862E-10</v>
      </c>
      <c r="F53" s="16">
        <f>SMALL(VLSI!AI:AI,'Jitter and FOM lines'!$A53)</f>
        <v>1.7344813110675267E-9</v>
      </c>
      <c r="G53" s="16">
        <f>SMALL($E$52:$F$56,$A53)</f>
        <v>6.6629481454280862E-10</v>
      </c>
      <c r="I53" s="41">
        <f>LARGE(ISSCC!AH:AH,'Jitter and FOM lines'!$A53)</f>
        <v>186.00581074285708</v>
      </c>
      <c r="J53" s="41">
        <f>LARGE(VLSI!AH:AH,'Jitter and FOM lines'!$A53)</f>
        <v>183.07577319177793</v>
      </c>
      <c r="K53" s="47">
        <f>LARGE($I$52:$J$56,$A53)</f>
        <v>186.00581074285708</v>
      </c>
      <c r="L53" s="41">
        <f>LARGE(ISSCC!AJ:AJ,'Jitter and FOM lines'!$A53)</f>
        <v>263.47568062913444</v>
      </c>
      <c r="M53" s="41">
        <f>LARGE(VLSI!AJ:AJ,'Jitter and FOM lines'!$A53)</f>
        <v>260.30868619442077</v>
      </c>
      <c r="N53" s="41">
        <f>LARGE($L$52:$M$56,$A53)</f>
        <v>263.47568062913444</v>
      </c>
    </row>
    <row r="54" spans="1:14" x14ac:dyDescent="0.25">
      <c r="A54">
        <v>3</v>
      </c>
      <c r="B54" s="41">
        <f>SMALL(ISSCC!AF:AF,'Jitter and FOM lines'!$A54)</f>
        <v>1.4139656423412064</v>
      </c>
      <c r="C54" s="41">
        <f>SMALL(VLSI!AF:AF,'Jitter and FOM lines'!$A54)</f>
        <v>1.0944719800908733</v>
      </c>
      <c r="D54" s="41">
        <f>SMALL($B$52:$C$56,$A54)</f>
        <v>0.60617651860962363</v>
      </c>
      <c r="E54" s="16">
        <f>SMALL(ISSCC!AI:AI,'Jitter and FOM lines'!$A54)</f>
        <v>6.6999999999999996E-10</v>
      </c>
      <c r="F54" s="16">
        <f>SMALL(VLSI!AI:AI,'Jitter and FOM lines'!$A54)</f>
        <v>2.1462510748784467E-9</v>
      </c>
      <c r="G54" s="16">
        <f>SMALL($E$52:$F$56,$A54)</f>
        <v>6.6999999999999996E-10</v>
      </c>
      <c r="I54" s="41">
        <f>LARGE(ISSCC!AH:AH,'Jitter and FOM lines'!$A54)</f>
        <v>185.32465582102742</v>
      </c>
      <c r="J54" s="41">
        <f>LARGE(VLSI!AH:AH,'Jitter and FOM lines'!$A54)</f>
        <v>182.02429823902062</v>
      </c>
      <c r="K54" s="47">
        <f>LARGE($I$52:$J$56,$A54)</f>
        <v>185.32465582102742</v>
      </c>
      <c r="L54" s="41">
        <f>LARGE(ISSCC!AJ:AJ,'Jitter and FOM lines'!$A54)</f>
        <v>263.08970004336015</v>
      </c>
      <c r="M54" s="41">
        <f>LARGE(VLSI!AJ:AJ,'Jitter and FOM lines'!$A54)</f>
        <v>259.46661994673894</v>
      </c>
      <c r="N54" s="41">
        <f>LARGE($L$52:$M$56,$A54)</f>
        <v>263.08970004336015</v>
      </c>
    </row>
    <row r="55" spans="1:14" x14ac:dyDescent="0.25">
      <c r="A55">
        <v>4</v>
      </c>
      <c r="B55" s="41">
        <f>SMALL(ISSCC!AF:AF,'Jitter and FOM lines'!$A55)</f>
        <v>1.4696229816166706</v>
      </c>
      <c r="C55" s="41">
        <f>SMALL(VLSI!AF:AF,'Jitter and FOM lines'!$A55)</f>
        <v>2.022232972096329</v>
      </c>
      <c r="D55" s="41">
        <f>SMALL($B$52:$C$56,$A55)</f>
        <v>0.85012125376347691</v>
      </c>
      <c r="E55" s="16">
        <f>SMALL(ISSCC!AI:AI,'Jitter and FOM lines'!$A55)</f>
        <v>8.4974823928094948E-10</v>
      </c>
      <c r="F55" s="16">
        <f>SMALL(VLSI!AI:AI,'Jitter and FOM lines'!$A55)</f>
        <v>2.6890450487405588E-9</v>
      </c>
      <c r="G55" s="16">
        <f>SMALL($E$52:$F$56,$A55)</f>
        <v>7.1639991418025394E-10</v>
      </c>
      <c r="I55" s="41">
        <f>LARGE(ISSCC!AH:AH,'Jitter and FOM lines'!$A55)</f>
        <v>184.72875401645538</v>
      </c>
      <c r="J55" s="41">
        <f>LARGE(VLSI!AH:AH,'Jitter and FOM lines'!$A55)</f>
        <v>181.50041520575166</v>
      </c>
      <c r="K55" s="47">
        <f>LARGE($I$52:$J$56,$A55)</f>
        <v>184.72875401645538</v>
      </c>
      <c r="L55" s="41">
        <f>LARGE(ISSCC!AJ:AJ,'Jitter and FOM lines'!$A55)</f>
        <v>262.63042856565977</v>
      </c>
      <c r="M55" s="41">
        <f>LARGE(VLSI!AJ:AJ,'Jitter and FOM lines'!$A55)</f>
        <v>258.79751981665834</v>
      </c>
      <c r="N55" s="41">
        <f>LARGE($L$52:$M$56,$A55)</f>
        <v>262.63042856565977</v>
      </c>
    </row>
    <row r="56" spans="1:14" x14ac:dyDescent="0.25">
      <c r="A56">
        <v>5</v>
      </c>
      <c r="B56" s="41">
        <f>SMALL(ISSCC!AF:AF,'Jitter and FOM lines'!$A56)</f>
        <v>1.77816904953662</v>
      </c>
      <c r="C56" s="41">
        <f>SMALL(VLSI!AF:AF,'Jitter and FOM lines'!$A56)</f>
        <v>2.1774483511800651</v>
      </c>
      <c r="D56" s="41">
        <f>SMALL($B$52:$C$56,$A56)</f>
        <v>1.0944719800908733</v>
      </c>
      <c r="E56" s="16">
        <f>SMALL(ISSCC!AI:AI,'Jitter and FOM lines'!$A56)</f>
        <v>1.0820348075559228E-9</v>
      </c>
      <c r="F56" s="16">
        <f>SMALL(VLSI!AI:AI,'Jitter and FOM lines'!$A56)</f>
        <v>3.0645982157872947E-9</v>
      </c>
      <c r="G56" s="16">
        <f>SMALL($E$52:$F$56,$A56)</f>
        <v>8.4974823928094948E-10</v>
      </c>
      <c r="I56" s="41">
        <f>LARGE(ISSCC!AH:AH,'Jitter and FOM lines'!$A56)</f>
        <v>183.9907660037278</v>
      </c>
      <c r="J56" s="41">
        <f>LARGE(VLSI!AH:AH,'Jitter and FOM lines'!$A56)</f>
        <v>180.76199648183163</v>
      </c>
      <c r="K56" s="47">
        <f>LARGE($I$52:$J$56,$A56)</f>
        <v>183.9907660037278</v>
      </c>
      <c r="L56" s="41">
        <f>LARGE(ISSCC!AJ:AJ,'Jitter and FOM lines'!$A56)</f>
        <v>260.91809486457419</v>
      </c>
      <c r="M56" s="41">
        <f>LARGE(VLSI!AJ:AJ,'Jitter and FOM lines'!$A56)</f>
        <v>258.43706578140484</v>
      </c>
      <c r="N56" s="41">
        <f>LARGE($L$52:$M$56,$A56)</f>
        <v>261.93550002027126</v>
      </c>
    </row>
    <row r="57" spans="1:14" ht="13" x14ac:dyDescent="0.3">
      <c r="A57" s="7" t="s">
        <v>1172</v>
      </c>
      <c r="B57" s="42">
        <f t="shared" ref="B57:G57" si="5">AVERAGE(B52:B56)</f>
        <v>1.2236110891735197</v>
      </c>
      <c r="C57" s="42">
        <f t="shared" si="5"/>
        <v>1.2180410526958869</v>
      </c>
      <c r="D57" s="44">
        <f t="shared" si="5"/>
        <v>0.66936434251522825</v>
      </c>
      <c r="E57" s="43">
        <f t="shared" si="5"/>
        <v>6.9197383159294114E-10</v>
      </c>
      <c r="F57" s="43">
        <f t="shared" si="5"/>
        <v>2.0701551129308165E-9</v>
      </c>
      <c r="G57" s="45">
        <f t="shared" si="5"/>
        <v>6.1884685291780746E-10</v>
      </c>
      <c r="I57" s="42">
        <f t="array" ref="I57">10*LOG10(AVERAGE(10^(I52:I56/10)))</f>
        <v>185.48649242640545</v>
      </c>
      <c r="J57" s="42">
        <f t="array" ref="J57">10*LOG10(AVERAGE(10^(J52:J56/10)))</f>
        <v>182.40662776261442</v>
      </c>
      <c r="K57" s="44">
        <f t="array" ref="K57">10*LOG10(AVERAGE(10^(K52:K56/10)))</f>
        <v>185.48649242640545</v>
      </c>
      <c r="L57" s="42">
        <f t="array" ref="L57">10*LOG10(AVERAGE(10^(L52:L56/10)))</f>
        <v>263.49137819811739</v>
      </c>
      <c r="M57" s="42">
        <f t="array" ref="M57">10*LOG10(AVERAGE(10^(M52:M56/10)))</f>
        <v>259.97868968288549</v>
      </c>
      <c r="N57" s="44">
        <f t="array" ref="N57">10*LOG10(AVERAGE(10^(N52:N56/10)))</f>
        <v>263.61634514762</v>
      </c>
    </row>
    <row r="59" spans="1:14" ht="13" x14ac:dyDescent="0.3">
      <c r="D59" s="46" t="s">
        <v>1179</v>
      </c>
      <c r="E59" s="16"/>
      <c r="G59" s="45">
        <f>D57/G57</f>
        <v>1081631649.8326449</v>
      </c>
      <c r="K59" s="46" t="s">
        <v>1183</v>
      </c>
      <c r="N59" s="45">
        <f>10^((N57-K57)/10)</f>
        <v>65010764.339300677</v>
      </c>
    </row>
    <row r="61" spans="1:14" s="7" customFormat="1" ht="13" x14ac:dyDescent="0.3">
      <c r="A61" s="7" t="s">
        <v>1181</v>
      </c>
    </row>
    <row r="63" spans="1:14" ht="13" x14ac:dyDescent="0.3">
      <c r="C63" s="7" t="s">
        <v>1171</v>
      </c>
      <c r="D63" s="43" t="s">
        <v>1180</v>
      </c>
    </row>
    <row r="64" spans="1:14" ht="13" x14ac:dyDescent="0.3">
      <c r="A64" t="s">
        <v>1169</v>
      </c>
      <c r="B64" s="17" t="s">
        <v>142</v>
      </c>
      <c r="C64" s="7" t="s">
        <v>1170</v>
      </c>
      <c r="D64" s="7" t="s">
        <v>1170</v>
      </c>
    </row>
    <row r="65" spans="1:10" x14ac:dyDescent="0.25">
      <c r="A65">
        <v>2</v>
      </c>
      <c r="B65" s="16">
        <f>10^A65</f>
        <v>100</v>
      </c>
      <c r="C65" s="41">
        <f>$D$57*SQRT(1+(B65/$G$59)^2)</f>
        <v>0.66936434251523103</v>
      </c>
      <c r="D65" s="41">
        <f>$K$57-10*LOG10(SQRT(1+(B65/$N$59)^2))</f>
        <v>185.4864924264003</v>
      </c>
      <c r="I65" s="41"/>
      <c r="J65" s="41"/>
    </row>
    <row r="66" spans="1:10" x14ac:dyDescent="0.25">
      <c r="A66">
        <v>2.1</v>
      </c>
      <c r="B66" s="16">
        <f t="shared" ref="B66:B129" si="6">10^A66</f>
        <v>125.89254117941677</v>
      </c>
      <c r="C66" s="41">
        <f t="shared" ref="C66:C129" si="7">$D$57*SQRT(1+(B66/$G$59)^2)</f>
        <v>0.66936434251523269</v>
      </c>
      <c r="D66" s="41">
        <f t="shared" ref="D66:D129" si="8">$K$57-10*LOG10(SQRT(1+(B66/$N$59)^2))</f>
        <v>185.48649242639732</v>
      </c>
    </row>
    <row r="67" spans="1:10" x14ac:dyDescent="0.25">
      <c r="A67">
        <v>2.2000000000000002</v>
      </c>
      <c r="B67" s="16">
        <f t="shared" si="6"/>
        <v>158.48931924611153</v>
      </c>
      <c r="C67" s="41">
        <f t="shared" si="7"/>
        <v>0.66936434251523536</v>
      </c>
      <c r="D67" s="41">
        <f t="shared" si="8"/>
        <v>185.48649242639254</v>
      </c>
    </row>
    <row r="68" spans="1:10" x14ac:dyDescent="0.25">
      <c r="A68">
        <v>2.2999999999999998</v>
      </c>
      <c r="B68" s="16">
        <f t="shared" si="6"/>
        <v>199.52623149688802</v>
      </c>
      <c r="C68" s="41">
        <f t="shared" si="7"/>
        <v>0.66936434251523957</v>
      </c>
      <c r="D68" s="41">
        <f t="shared" si="8"/>
        <v>185.48649242638498</v>
      </c>
    </row>
    <row r="69" spans="1:10" x14ac:dyDescent="0.25">
      <c r="A69">
        <v>2.4</v>
      </c>
      <c r="B69" s="16">
        <f t="shared" si="6"/>
        <v>251.18864315095806</v>
      </c>
      <c r="C69" s="41">
        <f t="shared" si="7"/>
        <v>0.66936434251524635</v>
      </c>
      <c r="D69" s="41">
        <f t="shared" si="8"/>
        <v>185.48649242637302</v>
      </c>
    </row>
    <row r="70" spans="1:10" x14ac:dyDescent="0.25">
      <c r="A70">
        <v>2.5</v>
      </c>
      <c r="B70" s="16">
        <f t="shared" si="6"/>
        <v>316.22776601683825</v>
      </c>
      <c r="C70" s="41">
        <f t="shared" si="7"/>
        <v>0.66936434251525678</v>
      </c>
      <c r="D70" s="41">
        <f t="shared" si="8"/>
        <v>185.48649242635406</v>
      </c>
    </row>
    <row r="71" spans="1:10" x14ac:dyDescent="0.25">
      <c r="A71">
        <v>2.6</v>
      </c>
      <c r="B71" s="16">
        <f t="shared" si="6"/>
        <v>398.10717055349761</v>
      </c>
      <c r="C71" s="41">
        <f t="shared" si="7"/>
        <v>0.66936434251527355</v>
      </c>
      <c r="D71" s="41">
        <f t="shared" si="8"/>
        <v>185.48649242632402</v>
      </c>
    </row>
    <row r="72" spans="1:10" x14ac:dyDescent="0.25">
      <c r="A72">
        <v>2.7</v>
      </c>
      <c r="B72" s="16">
        <f t="shared" si="6"/>
        <v>501.18723362727269</v>
      </c>
      <c r="C72" s="41">
        <f t="shared" si="7"/>
        <v>0.66936434251530019</v>
      </c>
      <c r="D72" s="41">
        <f t="shared" si="8"/>
        <v>185.48649242627639</v>
      </c>
    </row>
    <row r="73" spans="1:10" x14ac:dyDescent="0.25">
      <c r="A73">
        <v>2.8</v>
      </c>
      <c r="B73" s="16">
        <f t="shared" si="6"/>
        <v>630.95734448019323</v>
      </c>
      <c r="C73" s="41">
        <f t="shared" si="7"/>
        <v>0.66936434251534205</v>
      </c>
      <c r="D73" s="41">
        <f t="shared" si="8"/>
        <v>185.4864924262009</v>
      </c>
    </row>
    <row r="74" spans="1:10" x14ac:dyDescent="0.25">
      <c r="A74">
        <v>2.9</v>
      </c>
      <c r="B74" s="16">
        <f t="shared" si="6"/>
        <v>794.32823472428208</v>
      </c>
      <c r="C74" s="41">
        <f t="shared" si="7"/>
        <v>0.66936434251540866</v>
      </c>
      <c r="D74" s="41">
        <f t="shared" si="8"/>
        <v>185.48649242608127</v>
      </c>
    </row>
    <row r="75" spans="1:10" x14ac:dyDescent="0.25">
      <c r="A75">
        <v>3</v>
      </c>
      <c r="B75" s="16">
        <f t="shared" si="6"/>
        <v>1000</v>
      </c>
      <c r="C75" s="41">
        <f t="shared" si="7"/>
        <v>0.66936434251551424</v>
      </c>
      <c r="D75" s="41">
        <f t="shared" si="8"/>
        <v>185.48649242589167</v>
      </c>
    </row>
    <row r="76" spans="1:10" x14ac:dyDescent="0.25">
      <c r="A76">
        <v>3.1</v>
      </c>
      <c r="B76" s="16">
        <f t="shared" si="6"/>
        <v>1258.925411794168</v>
      </c>
      <c r="C76" s="41">
        <f t="shared" si="7"/>
        <v>0.66936434251568155</v>
      </c>
      <c r="D76" s="41">
        <f t="shared" si="8"/>
        <v>185.48649242559114</v>
      </c>
    </row>
    <row r="77" spans="1:10" x14ac:dyDescent="0.25">
      <c r="A77">
        <v>3.2</v>
      </c>
      <c r="B77" s="16">
        <f t="shared" si="6"/>
        <v>1584.8931924611156</v>
      </c>
      <c r="C77" s="41">
        <f t="shared" si="7"/>
        <v>0.66936434251594668</v>
      </c>
      <c r="D77" s="41">
        <f t="shared" si="8"/>
        <v>185.48649242511488</v>
      </c>
    </row>
    <row r="78" spans="1:10" x14ac:dyDescent="0.25">
      <c r="A78">
        <v>3.3</v>
      </c>
      <c r="B78" s="16">
        <f t="shared" si="6"/>
        <v>1995.2623149688804</v>
      </c>
      <c r="C78" s="41">
        <f t="shared" si="7"/>
        <v>0.66936434251636701</v>
      </c>
      <c r="D78" s="41">
        <f t="shared" si="8"/>
        <v>185.48649242436002</v>
      </c>
    </row>
    <row r="79" spans="1:10" x14ac:dyDescent="0.25">
      <c r="A79">
        <v>3.4</v>
      </c>
      <c r="B79" s="16">
        <f t="shared" si="6"/>
        <v>2511.8864315095811</v>
      </c>
      <c r="C79" s="41">
        <f t="shared" si="7"/>
        <v>0.66936434251703325</v>
      </c>
      <c r="D79" s="41">
        <f t="shared" si="8"/>
        <v>185.48649242316367</v>
      </c>
    </row>
    <row r="80" spans="1:10" x14ac:dyDescent="0.25">
      <c r="A80">
        <v>3.5</v>
      </c>
      <c r="B80" s="16">
        <f t="shared" si="6"/>
        <v>3162.2776601683804</v>
      </c>
      <c r="C80" s="41">
        <f t="shared" si="7"/>
        <v>0.66936434251808907</v>
      </c>
      <c r="D80" s="41">
        <f t="shared" si="8"/>
        <v>185.48649242126757</v>
      </c>
    </row>
    <row r="81" spans="1:4" x14ac:dyDescent="0.25">
      <c r="A81">
        <v>3.6</v>
      </c>
      <c r="B81" s="16">
        <f t="shared" si="6"/>
        <v>3981.0717055349769</v>
      </c>
      <c r="C81" s="41">
        <f t="shared" si="7"/>
        <v>0.66936434251976218</v>
      </c>
      <c r="D81" s="41">
        <f t="shared" si="8"/>
        <v>185.48649241826246</v>
      </c>
    </row>
    <row r="82" spans="1:4" x14ac:dyDescent="0.25">
      <c r="A82">
        <v>3.7</v>
      </c>
      <c r="B82" s="16">
        <f t="shared" si="6"/>
        <v>5011.8723362727324</v>
      </c>
      <c r="C82" s="41">
        <f t="shared" si="7"/>
        <v>0.66936434252241406</v>
      </c>
      <c r="D82" s="41">
        <f t="shared" si="8"/>
        <v>185.48649241349969</v>
      </c>
    </row>
    <row r="83" spans="1:4" x14ac:dyDescent="0.25">
      <c r="A83">
        <v>3.8</v>
      </c>
      <c r="B83" s="16">
        <f t="shared" si="6"/>
        <v>6309.5734448019384</v>
      </c>
      <c r="C83" s="41">
        <f t="shared" si="7"/>
        <v>0.66936434252661692</v>
      </c>
      <c r="D83" s="41">
        <f t="shared" si="8"/>
        <v>185.4864924059512</v>
      </c>
    </row>
    <row r="84" spans="1:4" x14ac:dyDescent="0.25">
      <c r="A84">
        <v>3.9</v>
      </c>
      <c r="B84" s="16">
        <f t="shared" si="6"/>
        <v>7943.2823472428154</v>
      </c>
      <c r="C84" s="41">
        <f t="shared" si="7"/>
        <v>0.66936434253327803</v>
      </c>
      <c r="D84" s="41">
        <f t="shared" si="8"/>
        <v>185.48649239398762</v>
      </c>
    </row>
    <row r="85" spans="1:4" x14ac:dyDescent="0.25">
      <c r="A85">
        <v>4</v>
      </c>
      <c r="B85" s="16">
        <f t="shared" si="6"/>
        <v>10000</v>
      </c>
      <c r="C85" s="41">
        <f t="shared" si="7"/>
        <v>0.66936434254383537</v>
      </c>
      <c r="D85" s="41">
        <f t="shared" si="8"/>
        <v>185.48649237502667</v>
      </c>
    </row>
    <row r="86" spans="1:4" x14ac:dyDescent="0.25">
      <c r="A86">
        <v>4.0999999999999996</v>
      </c>
      <c r="B86" s="16">
        <f t="shared" si="6"/>
        <v>12589.254117941671</v>
      </c>
      <c r="C86" s="41">
        <f t="shared" si="7"/>
        <v>0.66936434256056743</v>
      </c>
      <c r="D86" s="41">
        <f t="shared" si="8"/>
        <v>185.48649234497557</v>
      </c>
    </row>
    <row r="87" spans="1:4" x14ac:dyDescent="0.25">
      <c r="A87">
        <v>4.2</v>
      </c>
      <c r="B87" s="16">
        <f t="shared" si="6"/>
        <v>15848.931924611146</v>
      </c>
      <c r="C87" s="41">
        <f t="shared" si="7"/>
        <v>0.6693643425870861</v>
      </c>
      <c r="D87" s="41">
        <f t="shared" si="8"/>
        <v>185.48649229734781</v>
      </c>
    </row>
    <row r="88" spans="1:4" x14ac:dyDescent="0.25">
      <c r="A88">
        <v>4.3</v>
      </c>
      <c r="B88" s="16">
        <f t="shared" si="6"/>
        <v>19952.623149688792</v>
      </c>
      <c r="C88" s="41">
        <f t="shared" si="7"/>
        <v>0.66936434262911515</v>
      </c>
      <c r="D88" s="41">
        <f t="shared" si="8"/>
        <v>185.48649222186285</v>
      </c>
    </row>
    <row r="89" spans="1:4" x14ac:dyDescent="0.25">
      <c r="A89">
        <v>4.4000000000000004</v>
      </c>
      <c r="B89" s="16">
        <f t="shared" si="6"/>
        <v>25118.86431509586</v>
      </c>
      <c r="C89" s="41">
        <f t="shared" si="7"/>
        <v>0.66936434269572687</v>
      </c>
      <c r="D89" s="41">
        <f t="shared" si="8"/>
        <v>185.48649210222729</v>
      </c>
    </row>
    <row r="90" spans="1:4" x14ac:dyDescent="0.25">
      <c r="A90">
        <v>4.5</v>
      </c>
      <c r="B90" s="16">
        <f t="shared" si="6"/>
        <v>31622.77660168384</v>
      </c>
      <c r="C90" s="41">
        <f t="shared" si="7"/>
        <v>0.66936434280129919</v>
      </c>
      <c r="D90" s="41">
        <f t="shared" si="8"/>
        <v>185.48649191261774</v>
      </c>
    </row>
    <row r="91" spans="1:4" x14ac:dyDescent="0.25">
      <c r="A91">
        <v>4.5999999999999996</v>
      </c>
      <c r="B91" s="16">
        <f t="shared" si="6"/>
        <v>39810.717055349742</v>
      </c>
      <c r="C91" s="41">
        <f t="shared" si="7"/>
        <v>0.66936434296862024</v>
      </c>
      <c r="D91" s="41">
        <f t="shared" si="8"/>
        <v>185.48649161210685</v>
      </c>
    </row>
    <row r="92" spans="1:4" x14ac:dyDescent="0.25">
      <c r="A92">
        <v>4.7</v>
      </c>
      <c r="B92" s="16">
        <f t="shared" si="6"/>
        <v>50118.723362727294</v>
      </c>
      <c r="C92" s="41">
        <f t="shared" si="7"/>
        <v>0.669364343233806</v>
      </c>
      <c r="D92" s="41">
        <f t="shared" si="8"/>
        <v>185.48649113582928</v>
      </c>
    </row>
    <row r="93" spans="1:4" x14ac:dyDescent="0.25">
      <c r="A93">
        <v>4.8</v>
      </c>
      <c r="B93" s="16">
        <f t="shared" si="6"/>
        <v>63095.734448019342</v>
      </c>
      <c r="C93" s="41">
        <f t="shared" si="7"/>
        <v>0.66936434365409736</v>
      </c>
      <c r="D93" s="41">
        <f t="shared" si="8"/>
        <v>185.48649038098043</v>
      </c>
    </row>
    <row r="94" spans="1:4" x14ac:dyDescent="0.25">
      <c r="A94">
        <v>4.9000000000000004</v>
      </c>
      <c r="B94" s="16">
        <f t="shared" si="6"/>
        <v>79432.823472428237</v>
      </c>
      <c r="C94" s="41">
        <f t="shared" si="7"/>
        <v>0.66936434432021408</v>
      </c>
      <c r="D94" s="41">
        <f t="shared" si="8"/>
        <v>185.48648918462612</v>
      </c>
    </row>
    <row r="95" spans="1:4" x14ac:dyDescent="0.25">
      <c r="A95">
        <v>5</v>
      </c>
      <c r="B95" s="16">
        <f t="shared" si="6"/>
        <v>100000</v>
      </c>
      <c r="C95" s="41">
        <f t="shared" si="7"/>
        <v>0.66936434537593792</v>
      </c>
      <c r="D95" s="41">
        <f t="shared" si="8"/>
        <v>185.48648728853371</v>
      </c>
    </row>
    <row r="96" spans="1:4" x14ac:dyDescent="0.25">
      <c r="A96">
        <v>5.0999999999999996</v>
      </c>
      <c r="B96" s="16">
        <f t="shared" si="6"/>
        <v>125892.54117941685</v>
      </c>
      <c r="C96" s="41">
        <f t="shared" si="7"/>
        <v>0.66936434704914771</v>
      </c>
      <c r="D96" s="41">
        <f t="shared" si="8"/>
        <v>185.48648428343316</v>
      </c>
    </row>
    <row r="97" spans="1:4" x14ac:dyDescent="0.25">
      <c r="A97">
        <v>5.2</v>
      </c>
      <c r="B97" s="16">
        <f t="shared" si="6"/>
        <v>158489.31924611164</v>
      </c>
      <c r="C97" s="41">
        <f t="shared" si="7"/>
        <v>0.66936434970100633</v>
      </c>
      <c r="D97" s="41">
        <f t="shared" si="8"/>
        <v>185.48647952067824</v>
      </c>
    </row>
    <row r="98" spans="1:4" x14ac:dyDescent="0.25">
      <c r="A98">
        <v>5.3</v>
      </c>
      <c r="B98" s="16">
        <f t="shared" si="6"/>
        <v>199526.23149688813</v>
      </c>
      <c r="C98" s="41">
        <f t="shared" si="7"/>
        <v>0.66936435390391902</v>
      </c>
      <c r="D98" s="41">
        <f t="shared" si="8"/>
        <v>185.48647197224182</v>
      </c>
    </row>
    <row r="99" spans="1:4" x14ac:dyDescent="0.25">
      <c r="A99">
        <v>5.4</v>
      </c>
      <c r="B99" s="16">
        <f t="shared" si="6"/>
        <v>251188.64315095844</v>
      </c>
      <c r="C99" s="41">
        <f t="shared" si="7"/>
        <v>0.66936436056508664</v>
      </c>
      <c r="D99" s="41">
        <f t="shared" si="8"/>
        <v>185.48646000883005</v>
      </c>
    </row>
    <row r="100" spans="1:4" x14ac:dyDescent="0.25">
      <c r="A100">
        <v>5.5</v>
      </c>
      <c r="B100" s="16">
        <f t="shared" si="6"/>
        <v>316227.7660168382</v>
      </c>
      <c r="C100" s="41">
        <f t="shared" si="7"/>
        <v>0.66936437112232561</v>
      </c>
      <c r="D100" s="41">
        <f t="shared" si="8"/>
        <v>185.48644104823518</v>
      </c>
    </row>
    <row r="101" spans="1:4" x14ac:dyDescent="0.25">
      <c r="A101">
        <v>5.6</v>
      </c>
      <c r="B101" s="16">
        <f t="shared" si="6"/>
        <v>398107.17055349716</v>
      </c>
      <c r="C101" s="41">
        <f t="shared" si="7"/>
        <v>0.66936438785442165</v>
      </c>
      <c r="D101" s="41">
        <f t="shared" si="8"/>
        <v>185.48641099805661</v>
      </c>
    </row>
    <row r="102" spans="1:4" x14ac:dyDescent="0.25">
      <c r="A102">
        <v>5.7</v>
      </c>
      <c r="B102" s="16">
        <f t="shared" si="6"/>
        <v>501187.23362727347</v>
      </c>
      <c r="C102" s="41">
        <f t="shared" si="7"/>
        <v>0.66936441437300587</v>
      </c>
      <c r="D102" s="41">
        <f t="shared" si="8"/>
        <v>185.48636337258492</v>
      </c>
    </row>
    <row r="103" spans="1:4" x14ac:dyDescent="0.25">
      <c r="A103">
        <v>5.8</v>
      </c>
      <c r="B103" s="16">
        <f t="shared" si="6"/>
        <v>630957.34448019415</v>
      </c>
      <c r="C103" s="41">
        <f t="shared" si="7"/>
        <v>0.66936445640212705</v>
      </c>
      <c r="D103" s="41">
        <f t="shared" si="8"/>
        <v>185.48628789343866</v>
      </c>
    </row>
    <row r="104" spans="1:4" x14ac:dyDescent="0.25">
      <c r="A104">
        <v>5.9</v>
      </c>
      <c r="B104" s="16">
        <f t="shared" si="6"/>
        <v>794328.23472428333</v>
      </c>
      <c r="C104" s="41">
        <f t="shared" si="7"/>
        <v>0.66936452301379001</v>
      </c>
      <c r="D104" s="41">
        <f t="shared" si="8"/>
        <v>185.48616827242745</v>
      </c>
    </row>
    <row r="105" spans="1:4" x14ac:dyDescent="0.25">
      <c r="A105">
        <v>6</v>
      </c>
      <c r="B105" s="16">
        <f t="shared" si="6"/>
        <v>1000000</v>
      </c>
      <c r="C105" s="41">
        <f t="shared" si="7"/>
        <v>0.66936462858614754</v>
      </c>
      <c r="D105" s="41">
        <f t="shared" si="8"/>
        <v>185.48597869939823</v>
      </c>
    </row>
    <row r="106" spans="1:4" x14ac:dyDescent="0.25">
      <c r="A106">
        <v>6.1</v>
      </c>
      <c r="B106" s="16">
        <f t="shared" si="6"/>
        <v>1258925.4117941677</v>
      </c>
      <c r="C106" s="41">
        <f t="shared" si="7"/>
        <v>0.66936479590702402</v>
      </c>
      <c r="D106" s="41">
        <f t="shared" si="8"/>
        <v>185.48567828029152</v>
      </c>
    </row>
    <row r="107" spans="1:4" x14ac:dyDescent="0.25">
      <c r="A107">
        <v>6.2</v>
      </c>
      <c r="B107" s="16">
        <f t="shared" si="6"/>
        <v>1584893.1924611153</v>
      </c>
      <c r="C107" s="41">
        <f t="shared" si="7"/>
        <v>0.66936506109265648</v>
      </c>
      <c r="D107" s="41">
        <f t="shared" si="8"/>
        <v>185.48520223321412</v>
      </c>
    </row>
    <row r="108" spans="1:4" x14ac:dyDescent="0.25">
      <c r="A108">
        <v>6.3</v>
      </c>
      <c r="B108" s="16">
        <f t="shared" si="6"/>
        <v>1995262.31496888</v>
      </c>
      <c r="C108" s="41">
        <f t="shared" si="7"/>
        <v>0.66936548138334495</v>
      </c>
      <c r="D108" s="41">
        <f t="shared" si="8"/>
        <v>185.48444796315226</v>
      </c>
    </row>
    <row r="109" spans="1:4" x14ac:dyDescent="0.25">
      <c r="A109">
        <v>6.4</v>
      </c>
      <c r="B109" s="16">
        <f t="shared" si="6"/>
        <v>2511886.431509587</v>
      </c>
      <c r="C109" s="41">
        <f t="shared" si="7"/>
        <v>0.66936614749865564</v>
      </c>
      <c r="D109" s="41">
        <f t="shared" si="8"/>
        <v>185.48325306208284</v>
      </c>
    </row>
    <row r="110" spans="1:4" x14ac:dyDescent="0.25">
      <c r="A110">
        <v>6.5</v>
      </c>
      <c r="B110" s="16">
        <f t="shared" si="6"/>
        <v>3162277.6601683851</v>
      </c>
      <c r="C110" s="41">
        <f t="shared" si="7"/>
        <v>0.66936720321891885</v>
      </c>
      <c r="D110" s="41">
        <f t="shared" si="8"/>
        <v>185.48136061734215</v>
      </c>
    </row>
    <row r="111" spans="1:4" x14ac:dyDescent="0.25">
      <c r="A111">
        <v>6.6</v>
      </c>
      <c r="B111" s="16">
        <f t="shared" si="6"/>
        <v>3981071.705534976</v>
      </c>
      <c r="C111" s="41">
        <f t="shared" si="7"/>
        <v>0.6693688764193666</v>
      </c>
      <c r="D111" s="41">
        <f t="shared" si="8"/>
        <v>185.47836466881921</v>
      </c>
    </row>
    <row r="112" spans="1:4" x14ac:dyDescent="0.25">
      <c r="A112">
        <v>6.7</v>
      </c>
      <c r="B112" s="16">
        <f t="shared" si="6"/>
        <v>5011872.3362727314</v>
      </c>
      <c r="C112" s="41">
        <f t="shared" si="7"/>
        <v>0.6693715282547984</v>
      </c>
      <c r="D112" s="41">
        <f t="shared" si="8"/>
        <v>185.47362486114756</v>
      </c>
    </row>
    <row r="113" spans="1:4" x14ac:dyDescent="0.25">
      <c r="A113">
        <v>6.8</v>
      </c>
      <c r="B113" s="16">
        <f t="shared" si="6"/>
        <v>6309573.4448019378</v>
      </c>
      <c r="C113" s="41">
        <f t="shared" si="7"/>
        <v>0.66937573110920212</v>
      </c>
      <c r="D113" s="41">
        <f t="shared" si="8"/>
        <v>185.46613390053432</v>
      </c>
    </row>
    <row r="114" spans="1:4" x14ac:dyDescent="0.25">
      <c r="A114">
        <v>6.9</v>
      </c>
      <c r="B114" s="16">
        <f t="shared" si="6"/>
        <v>7943282.3472428275</v>
      </c>
      <c r="C114" s="41">
        <f t="shared" si="7"/>
        <v>0.66938239213048178</v>
      </c>
      <c r="D114" s="41">
        <f t="shared" si="8"/>
        <v>185.45431420940861</v>
      </c>
    </row>
    <row r="115" spans="1:4" x14ac:dyDescent="0.25">
      <c r="A115">
        <v>7</v>
      </c>
      <c r="B115" s="16">
        <f t="shared" si="6"/>
        <v>10000000</v>
      </c>
      <c r="C115" s="41">
        <f t="shared" si="7"/>
        <v>0.66939294900198987</v>
      </c>
      <c r="D115" s="41">
        <f t="shared" si="8"/>
        <v>185.43571205899667</v>
      </c>
    </row>
    <row r="116" spans="1:4" x14ac:dyDescent="0.25">
      <c r="A116">
        <v>7.1</v>
      </c>
      <c r="B116" s="16">
        <f t="shared" si="6"/>
        <v>12589254.117941668</v>
      </c>
      <c r="C116" s="41">
        <f t="shared" si="7"/>
        <v>0.66940968017474756</v>
      </c>
      <c r="D116" s="41">
        <f t="shared" si="8"/>
        <v>185.40655222694872</v>
      </c>
    </row>
    <row r="117" spans="1:4" x14ac:dyDescent="0.25">
      <c r="A117">
        <v>7.2</v>
      </c>
      <c r="B117" s="16">
        <f t="shared" si="6"/>
        <v>15848931.924611172</v>
      </c>
      <c r="C117" s="41">
        <f t="shared" si="7"/>
        <v>0.66943619643999641</v>
      </c>
      <c r="D117" s="41">
        <f t="shared" si="8"/>
        <v>185.3611244379818</v>
      </c>
    </row>
    <row r="118" spans="1:4" x14ac:dyDescent="0.25">
      <c r="A118">
        <v>7.3</v>
      </c>
      <c r="B118" s="16">
        <f t="shared" si="6"/>
        <v>19952623.149688821</v>
      </c>
      <c r="C118" s="41">
        <f t="shared" si="7"/>
        <v>0.66947821973697952</v>
      </c>
      <c r="D118" s="41">
        <f t="shared" si="8"/>
        <v>185.29101810589799</v>
      </c>
    </row>
    <row r="119" spans="1:4" x14ac:dyDescent="0.25">
      <c r="A119">
        <v>7.4</v>
      </c>
      <c r="B119" s="16">
        <f t="shared" si="6"/>
        <v>25118864.315095898</v>
      </c>
      <c r="C119" s="41">
        <f t="shared" si="7"/>
        <v>0.66954481677156352</v>
      </c>
      <c r="D119" s="41">
        <f t="shared" si="8"/>
        <v>185.18434510667856</v>
      </c>
    </row>
    <row r="120" spans="1:4" x14ac:dyDescent="0.25">
      <c r="A120">
        <v>7.5000000000000098</v>
      </c>
      <c r="B120" s="16">
        <f t="shared" si="6"/>
        <v>31622776.601684563</v>
      </c>
      <c r="C120" s="41">
        <f t="shared" si="7"/>
        <v>0.66965035239161197</v>
      </c>
      <c r="D120" s="41">
        <f t="shared" si="8"/>
        <v>185.02533213776985</v>
      </c>
    </row>
    <row r="121" spans="1:4" x14ac:dyDescent="0.25">
      <c r="A121">
        <v>7.6</v>
      </c>
      <c r="B121" s="16">
        <f t="shared" si="6"/>
        <v>39810717.055349804</v>
      </c>
      <c r="C121" s="41">
        <f t="shared" si="7"/>
        <v>0.66981758101664046</v>
      </c>
      <c r="D121" s="41">
        <f t="shared" si="8"/>
        <v>184.79498140643932</v>
      </c>
    </row>
    <row r="122" spans="1:4" x14ac:dyDescent="0.25">
      <c r="A122">
        <v>7.7</v>
      </c>
      <c r="B122" s="16">
        <f t="shared" si="6"/>
        <v>50118723.362727284</v>
      </c>
      <c r="C122" s="41">
        <f t="shared" si="7"/>
        <v>0.67008253503796156</v>
      </c>
      <c r="D122" s="41">
        <f t="shared" si="8"/>
        <v>184.47359797492587</v>
      </c>
    </row>
    <row r="123" spans="1:4" x14ac:dyDescent="0.25">
      <c r="A123">
        <v>7.8000000000000096</v>
      </c>
      <c r="B123" s="16">
        <f t="shared" si="6"/>
        <v>63095734.448020898</v>
      </c>
      <c r="C123" s="41">
        <f t="shared" si="7"/>
        <v>0.6705022443991967</v>
      </c>
      <c r="D123" s="41">
        <f t="shared" si="8"/>
        <v>184.04529831412435</v>
      </c>
    </row>
    <row r="124" spans="1:4" x14ac:dyDescent="0.25">
      <c r="A124">
        <v>7.9000000000000101</v>
      </c>
      <c r="B124" s="16">
        <f t="shared" si="6"/>
        <v>79432823.47243005</v>
      </c>
      <c r="C124" s="41">
        <f t="shared" si="7"/>
        <v>0.67116690128392953</v>
      </c>
      <c r="D124" s="41">
        <f t="shared" si="8"/>
        <v>183.50297191806811</v>
      </c>
    </row>
    <row r="125" spans="1:4" x14ac:dyDescent="0.25">
      <c r="A125">
        <v>8.0000000000000107</v>
      </c>
      <c r="B125" s="16">
        <f t="shared" si="6"/>
        <v>100000000.00000267</v>
      </c>
      <c r="C125" s="41">
        <f t="shared" si="7"/>
        <v>0.67221896529665592</v>
      </c>
      <c r="D125" s="41">
        <f t="shared" si="8"/>
        <v>182.8508701495999</v>
      </c>
    </row>
    <row r="126" spans="1:4" x14ac:dyDescent="0.25">
      <c r="A126">
        <v>8.1</v>
      </c>
      <c r="B126" s="16">
        <f t="shared" si="6"/>
        <v>125892541.17941682</v>
      </c>
      <c r="C126" s="41">
        <f t="shared" si="7"/>
        <v>0.67388300995962425</v>
      </c>
      <c r="D126" s="41">
        <f t="shared" si="8"/>
        <v>182.1030315307936</v>
      </c>
    </row>
    <row r="127" spans="1:4" x14ac:dyDescent="0.25">
      <c r="A127">
        <v>8.2000000000000099</v>
      </c>
      <c r="B127" s="16">
        <f t="shared" si="6"/>
        <v>158489319.24611527</v>
      </c>
      <c r="C127" s="41">
        <f t="shared" si="7"/>
        <v>0.67651195876452641</v>
      </c>
      <c r="D127" s="41">
        <f t="shared" si="8"/>
        <v>181.27865505814177</v>
      </c>
    </row>
    <row r="128" spans="1:4" x14ac:dyDescent="0.25">
      <c r="A128">
        <v>8.3000000000000096</v>
      </c>
      <c r="B128" s="16">
        <f t="shared" si="6"/>
        <v>199526231.49689269</v>
      </c>
      <c r="C128" s="41">
        <f t="shared" si="7"/>
        <v>0.68065776287794344</v>
      </c>
      <c r="D128" s="41">
        <f t="shared" si="8"/>
        <v>180.39725077525307</v>
      </c>
    </row>
    <row r="129" spans="1:4" x14ac:dyDescent="0.25">
      <c r="A129">
        <v>8.4000000000000092</v>
      </c>
      <c r="B129" s="16">
        <f t="shared" si="6"/>
        <v>251188643.15096372</v>
      </c>
      <c r="C129" s="41">
        <f t="shared" si="7"/>
        <v>0.68717718713089293</v>
      </c>
      <c r="D129" s="41">
        <f t="shared" si="8"/>
        <v>179.47555578025822</v>
      </c>
    </row>
    <row r="130" spans="1:4" x14ac:dyDescent="0.25">
      <c r="A130">
        <v>8.5000000000000107</v>
      </c>
      <c r="B130" s="16">
        <f t="shared" ref="B130:B145" si="9">10^A130</f>
        <v>316227766.01684594</v>
      </c>
      <c r="C130" s="41">
        <f t="shared" ref="C130:C145" si="10">$D$57*SQRT(1+(B130/$G$59)^2)</f>
        <v>0.6973849480505534</v>
      </c>
      <c r="D130" s="41">
        <f t="shared" ref="D130:D145" si="11">$K$57-10*LOG10(SQRT(1+(B130/$N$59)^2))</f>
        <v>178.52645647140335</v>
      </c>
    </row>
    <row r="131" spans="1:4" x14ac:dyDescent="0.25">
      <c r="A131">
        <v>8.6000000000000103</v>
      </c>
      <c r="B131" s="16">
        <f t="shared" si="9"/>
        <v>398107170.55350697</v>
      </c>
      <c r="C131" s="41">
        <f t="shared" si="10"/>
        <v>0.71326397907425487</v>
      </c>
      <c r="D131" s="41">
        <f t="shared" si="11"/>
        <v>177.55919760339467</v>
      </c>
    </row>
    <row r="132" spans="1:4" x14ac:dyDescent="0.25">
      <c r="A132">
        <v>8.7000000000000099</v>
      </c>
      <c r="B132" s="16">
        <f t="shared" si="9"/>
        <v>501187233.62728405</v>
      </c>
      <c r="C132" s="41">
        <f t="shared" si="10"/>
        <v>0.73773077490136496</v>
      </c>
      <c r="D132" s="41">
        <f t="shared" si="11"/>
        <v>176.58011279067227</v>
      </c>
    </row>
    <row r="133" spans="1:4" x14ac:dyDescent="0.25">
      <c r="A133">
        <v>8.8000000000000096</v>
      </c>
      <c r="B133" s="16">
        <f t="shared" si="9"/>
        <v>630957344.48020744</v>
      </c>
      <c r="C133" s="41">
        <f t="shared" si="10"/>
        <v>0.77492728328693683</v>
      </c>
      <c r="D133" s="41">
        <f t="shared" si="11"/>
        <v>175.59341379321444</v>
      </c>
    </row>
    <row r="134" spans="1:4" x14ac:dyDescent="0.25">
      <c r="A134">
        <v>8.9000000000000092</v>
      </c>
      <c r="B134" s="16">
        <f t="shared" si="9"/>
        <v>794328234.7242986</v>
      </c>
      <c r="C134" s="41">
        <f t="shared" si="10"/>
        <v>0.83047411630566059</v>
      </c>
      <c r="D134" s="41">
        <f t="shared" si="11"/>
        <v>174.60184827356261</v>
      </c>
    </row>
    <row r="135" spans="1:4" x14ac:dyDescent="0.25">
      <c r="A135">
        <v>9.0000000000000107</v>
      </c>
      <c r="B135" s="16">
        <f t="shared" si="9"/>
        <v>1000000000.0000277</v>
      </c>
      <c r="C135" s="41">
        <f t="shared" si="10"/>
        <v>0.91160301140196942</v>
      </c>
      <c r="D135" s="41">
        <f t="shared" si="11"/>
        <v>173.60718697719733</v>
      </c>
    </row>
    <row r="136" spans="1:4" x14ac:dyDescent="0.25">
      <c r="A136">
        <v>9.1000000000000103</v>
      </c>
      <c r="B136" s="16">
        <f t="shared" si="9"/>
        <v>1258925411.7942009</v>
      </c>
      <c r="C136" s="41">
        <f t="shared" si="10"/>
        <v>1.0271404145348388</v>
      </c>
      <c r="D136" s="41">
        <f t="shared" si="11"/>
        <v>172.61056223752476</v>
      </c>
    </row>
    <row r="137" spans="1:4" x14ac:dyDescent="0.25">
      <c r="A137">
        <v>9.2000000000000099</v>
      </c>
      <c r="B137" s="16">
        <f t="shared" si="9"/>
        <v>1584893192.4611545</v>
      </c>
      <c r="C137" s="41">
        <f t="shared" si="10"/>
        <v>1.1874465693613734</v>
      </c>
      <c r="D137" s="41">
        <f t="shared" si="11"/>
        <v>171.6126945854202</v>
      </c>
    </row>
    <row r="138" spans="1:4" x14ac:dyDescent="0.25">
      <c r="A138">
        <v>9.3000000000000096</v>
      </c>
      <c r="B138" s="16">
        <f t="shared" si="9"/>
        <v>1995262314.9689293</v>
      </c>
      <c r="C138" s="41">
        <f t="shared" si="10"/>
        <v>1.4045231705269718</v>
      </c>
      <c r="D138" s="41">
        <f t="shared" si="11"/>
        <v>170.61404108417779</v>
      </c>
    </row>
    <row r="139" spans="1:4" x14ac:dyDescent="0.25">
      <c r="A139">
        <v>9.4000000000000092</v>
      </c>
      <c r="B139" s="16">
        <f t="shared" si="9"/>
        <v>2511886431.5096402</v>
      </c>
      <c r="C139" s="41">
        <f t="shared" si="10"/>
        <v>1.6924641713368991</v>
      </c>
      <c r="D139" s="41">
        <f t="shared" si="11"/>
        <v>169.61489109726503</v>
      </c>
    </row>
    <row r="140" spans="1:4" x14ac:dyDescent="0.25">
      <c r="A140">
        <v>9.5000000000000107</v>
      </c>
      <c r="B140" s="16">
        <f t="shared" si="9"/>
        <v>3162277660.1684632</v>
      </c>
      <c r="C140" s="41">
        <f t="shared" si="10"/>
        <v>2.0682753435395855</v>
      </c>
      <c r="D140" s="41">
        <f t="shared" si="11"/>
        <v>168.61542759051815</v>
      </c>
    </row>
    <row r="141" spans="1:4" x14ac:dyDescent="0.25">
      <c r="A141">
        <v>9.6000000000000103</v>
      </c>
      <c r="B141" s="16">
        <f t="shared" si="9"/>
        <v>3981071705.5350742</v>
      </c>
      <c r="C141" s="41">
        <f t="shared" si="10"/>
        <v>2.5529858410164352</v>
      </c>
      <c r="D141" s="41">
        <f t="shared" si="11"/>
        <v>167.61576616308955</v>
      </c>
    </row>
    <row r="142" spans="1:4" x14ac:dyDescent="0.25">
      <c r="A142">
        <v>9.7000000000000099</v>
      </c>
      <c r="B142" s="16">
        <f t="shared" si="9"/>
        <v>5011872336.2728462</v>
      </c>
      <c r="C142" s="41">
        <f t="shared" si="10"/>
        <v>3.1729884877829817</v>
      </c>
      <c r="D142" s="41">
        <f t="shared" si="11"/>
        <v>166.61597981510533</v>
      </c>
    </row>
    <row r="143" spans="1:4" x14ac:dyDescent="0.25">
      <c r="A143">
        <v>9.8000000000000096</v>
      </c>
      <c r="B143" s="16">
        <f t="shared" si="9"/>
        <v>6309573444.8020811</v>
      </c>
      <c r="C143" s="41">
        <f t="shared" si="10"/>
        <v>3.9616178208143364</v>
      </c>
      <c r="D143" s="41">
        <f t="shared" si="11"/>
        <v>165.61611463123077</v>
      </c>
    </row>
    <row r="144" spans="1:4" x14ac:dyDescent="0.25">
      <c r="A144">
        <v>9.9000000000000092</v>
      </c>
      <c r="B144" s="16">
        <f t="shared" si="9"/>
        <v>7943282347.2429953</v>
      </c>
      <c r="C144" s="41">
        <f t="shared" si="10"/>
        <v>4.9610394178350683</v>
      </c>
      <c r="D144" s="41">
        <f t="shared" si="11"/>
        <v>164.61619969876216</v>
      </c>
    </row>
    <row r="145" spans="1:4" x14ac:dyDescent="0.25">
      <c r="A145">
        <v>10</v>
      </c>
      <c r="B145" s="16">
        <f t="shared" si="9"/>
        <v>10000000000</v>
      </c>
      <c r="C145" s="41">
        <f t="shared" si="10"/>
        <v>6.2245635477243129</v>
      </c>
      <c r="D145" s="41">
        <f t="shared" si="11"/>
        <v>163.61625337446071</v>
      </c>
    </row>
    <row r="146" spans="1:4" x14ac:dyDescent="0.25">
      <c r="A146">
        <v>10.1</v>
      </c>
      <c r="B146" s="16">
        <f t="shared" ref="B146:B165" si="12">10^A146</f>
        <v>12589254117.94171</v>
      </c>
      <c r="C146" s="41">
        <f t="shared" ref="C146:C165" si="13">$D$57*SQRT(1+(B146/$G$59)^2)</f>
        <v>7.8195223279317787</v>
      </c>
      <c r="D146" s="41">
        <f t="shared" ref="D146:D165" si="14">$K$57-10*LOG10(SQRT(1+(B146/$N$59)^2))</f>
        <v>162.61628724221956</v>
      </c>
    </row>
    <row r="147" spans="1:4" x14ac:dyDescent="0.25">
      <c r="A147">
        <v>10.199999999999999</v>
      </c>
      <c r="B147" s="16">
        <f t="shared" si="12"/>
        <v>15848931924.611168</v>
      </c>
      <c r="C147" s="41">
        <f t="shared" si="13"/>
        <v>9.8308759441237683</v>
      </c>
      <c r="D147" s="41">
        <f t="shared" si="14"/>
        <v>161.61630861160253</v>
      </c>
    </row>
    <row r="148" spans="1:4" x14ac:dyDescent="0.25">
      <c r="A148">
        <v>10.3</v>
      </c>
      <c r="B148" s="16">
        <f t="shared" si="12"/>
        <v>19952623149.688889</v>
      </c>
      <c r="C148" s="41">
        <f t="shared" si="13"/>
        <v>12.365747853431833</v>
      </c>
      <c r="D148" s="41">
        <f t="shared" si="14"/>
        <v>160.61632209487985</v>
      </c>
    </row>
    <row r="149" spans="1:4" x14ac:dyDescent="0.25">
      <c r="A149">
        <v>10.4</v>
      </c>
      <c r="B149" s="16">
        <f t="shared" si="12"/>
        <v>25118864315.095894</v>
      </c>
      <c r="C149" s="41">
        <f t="shared" si="13"/>
        <v>15.559135048126755</v>
      </c>
      <c r="D149" s="41">
        <f t="shared" si="14"/>
        <v>159.61633060229579</v>
      </c>
    </row>
    <row r="150" spans="1:4" x14ac:dyDescent="0.25">
      <c r="A150">
        <v>10.5</v>
      </c>
      <c r="B150" s="16">
        <f t="shared" si="12"/>
        <v>31622776601.68388</v>
      </c>
      <c r="C150" s="41">
        <f t="shared" si="13"/>
        <v>19.581099968829825</v>
      </c>
      <c r="D150" s="41">
        <f t="shared" si="14"/>
        <v>158.61633597012951</v>
      </c>
    </row>
    <row r="151" spans="1:4" x14ac:dyDescent="0.25">
      <c r="A151">
        <v>10.6</v>
      </c>
      <c r="B151" s="16">
        <f t="shared" si="12"/>
        <v>39810717055.349792</v>
      </c>
      <c r="C151" s="41">
        <f t="shared" si="13"/>
        <v>24.645828384595983</v>
      </c>
      <c r="D151" s="41">
        <f t="shared" si="14"/>
        <v>157.61633935701047</v>
      </c>
    </row>
    <row r="152" spans="1:4" x14ac:dyDescent="0.25">
      <c r="A152">
        <v>10.7</v>
      </c>
      <c r="B152" s="16">
        <f t="shared" si="12"/>
        <v>50118723362.727272</v>
      </c>
      <c r="C152" s="41">
        <f t="shared" si="13"/>
        <v>31.023036290476693</v>
      </c>
      <c r="D152" s="41">
        <f t="shared" si="14"/>
        <v>156.6163414939906</v>
      </c>
    </row>
    <row r="153" spans="1:4" x14ac:dyDescent="0.25">
      <c r="A153">
        <v>10.8</v>
      </c>
      <c r="B153" s="16">
        <f t="shared" si="12"/>
        <v>63095734448.019539</v>
      </c>
      <c r="C153" s="41">
        <f t="shared" si="13"/>
        <v>39.052333632438128</v>
      </c>
      <c r="D153" s="41">
        <f t="shared" si="14"/>
        <v>155.61634284233497</v>
      </c>
    </row>
    <row r="154" spans="1:4" x14ac:dyDescent="0.25">
      <c r="A154">
        <v>10.9</v>
      </c>
      <c r="B154" s="16">
        <f t="shared" si="12"/>
        <v>79432823472.428345</v>
      </c>
      <c r="C154" s="41">
        <f t="shared" si="13"/>
        <v>49.161309958657327</v>
      </c>
      <c r="D154" s="41">
        <f t="shared" si="14"/>
        <v>154.61634369308319</v>
      </c>
    </row>
    <row r="155" spans="1:4" x14ac:dyDescent="0.25">
      <c r="A155">
        <v>11</v>
      </c>
      <c r="B155" s="16">
        <f t="shared" si="12"/>
        <v>100000000000</v>
      </c>
      <c r="C155" s="41">
        <f t="shared" si="13"/>
        <v>61.88830521419839</v>
      </c>
      <c r="D155" s="41">
        <f t="shared" si="14"/>
        <v>153.61634422986921</v>
      </c>
    </row>
    <row r="156" spans="1:4" x14ac:dyDescent="0.25">
      <c r="A156">
        <v>11.1</v>
      </c>
      <c r="B156" s="16">
        <f t="shared" si="12"/>
        <v>125892541179.41679</v>
      </c>
      <c r="C156" s="41">
        <f t="shared" si="13"/>
        <v>77.911078352325987</v>
      </c>
      <c r="D156" s="41">
        <f t="shared" si="14"/>
        <v>152.61634456855836</v>
      </c>
    </row>
    <row r="157" spans="1:4" x14ac:dyDescent="0.25">
      <c r="A157">
        <v>11.2</v>
      </c>
      <c r="B157" s="16">
        <f t="shared" si="12"/>
        <v>158489319246.1113</v>
      </c>
      <c r="C157" s="41">
        <f t="shared" si="13"/>
        <v>98.08290049338386</v>
      </c>
      <c r="D157" s="41">
        <f t="shared" si="14"/>
        <v>151.61634478225679</v>
      </c>
    </row>
    <row r="158" spans="1:4" x14ac:dyDescent="0.25">
      <c r="A158">
        <v>11.3</v>
      </c>
      <c r="B158" s="16">
        <f t="shared" si="12"/>
        <v>199526231496.8891</v>
      </c>
      <c r="C158" s="41">
        <f t="shared" si="13"/>
        <v>123.4779947350352</v>
      </c>
      <c r="D158" s="41">
        <f t="shared" si="14"/>
        <v>150.61634491709137</v>
      </c>
    </row>
    <row r="159" spans="1:4" x14ac:dyDescent="0.25">
      <c r="A159">
        <v>11.4</v>
      </c>
      <c r="B159" s="16">
        <f t="shared" si="12"/>
        <v>251188643150.9592</v>
      </c>
      <c r="C159" s="41">
        <f t="shared" si="13"/>
        <v>155.44874245520492</v>
      </c>
      <c r="D159" s="41">
        <f t="shared" si="14"/>
        <v>149.61634500216627</v>
      </c>
    </row>
    <row r="160" spans="1:4" x14ac:dyDescent="0.25">
      <c r="A160">
        <v>11.5</v>
      </c>
      <c r="B160" s="16">
        <f t="shared" si="12"/>
        <v>316227766016.83917</v>
      </c>
      <c r="C160" s="41">
        <f t="shared" si="13"/>
        <v>195.69770255486083</v>
      </c>
      <c r="D160" s="41">
        <f t="shared" si="14"/>
        <v>148.61634505584487</v>
      </c>
    </row>
    <row r="161" spans="1:4" x14ac:dyDescent="0.25">
      <c r="A161">
        <v>11.6</v>
      </c>
      <c r="B161" s="16">
        <f t="shared" si="12"/>
        <v>398107170553.49841</v>
      </c>
      <c r="C161" s="41">
        <f t="shared" si="13"/>
        <v>246.36827892936176</v>
      </c>
      <c r="D161" s="41">
        <f t="shared" si="14"/>
        <v>147.61634508971383</v>
      </c>
    </row>
    <row r="162" spans="1:4" x14ac:dyDescent="0.25">
      <c r="A162">
        <v>11.7</v>
      </c>
      <c r="B162" s="16">
        <f t="shared" si="12"/>
        <v>501187233627.27325</v>
      </c>
      <c r="C162" s="41">
        <f t="shared" si="13"/>
        <v>310.15886454258168</v>
      </c>
      <c r="D162" s="41">
        <f t="shared" si="14"/>
        <v>146.61634511108366</v>
      </c>
    </row>
    <row r="163" spans="1:4" x14ac:dyDescent="0.25">
      <c r="A163">
        <v>11.8</v>
      </c>
      <c r="B163" s="16">
        <f t="shared" si="12"/>
        <v>630957344480.19604</v>
      </c>
      <c r="C163" s="41">
        <f t="shared" si="13"/>
        <v>390.46654069234415</v>
      </c>
      <c r="D163" s="41">
        <f t="shared" si="14"/>
        <v>145.61634512456712</v>
      </c>
    </row>
    <row r="164" spans="1:4" x14ac:dyDescent="0.25">
      <c r="A164">
        <v>11.9</v>
      </c>
      <c r="B164" s="16">
        <f t="shared" si="12"/>
        <v>794328234724.2843</v>
      </c>
      <c r="C164" s="41">
        <f t="shared" si="13"/>
        <v>491.56798397723014</v>
      </c>
      <c r="D164" s="41">
        <f t="shared" si="14"/>
        <v>144.61634513307462</v>
      </c>
    </row>
    <row r="165" spans="1:4" x14ac:dyDescent="0.25">
      <c r="A165">
        <v>12</v>
      </c>
      <c r="B165" s="16">
        <f t="shared" si="12"/>
        <v>1000000000000</v>
      </c>
      <c r="C165" s="41">
        <f t="shared" si="13"/>
        <v>618.84721492053075</v>
      </c>
      <c r="D165" s="41">
        <f t="shared" si="14"/>
        <v>143.61634513844248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Boris Murmann</cp:lastModifiedBy>
  <cp:lastPrinted>2005-02-25T22:03:21Z</cp:lastPrinted>
  <dcterms:created xsi:type="dcterms:W3CDTF">1996-10-14T23:33:28Z</dcterms:created>
  <dcterms:modified xsi:type="dcterms:W3CDTF">2024-08-08T19:13:18Z</dcterms:modified>
</cp:coreProperties>
</file>