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murp\OneDrive\Desktop\NYU\Practicum\CancerMarkov\Cancer_Reinforcement_Learning\"/>
    </mc:Choice>
  </mc:AlternateContent>
  <xr:revisionPtr revIDLastSave="0" documentId="13_ncr:1_{45846A5D-D1A3-4B17-9D41-DDCFAC36BD6D}" xr6:coauthVersionLast="47" xr6:coauthVersionMax="47" xr10:uidLastSave="{00000000-0000-0000-0000-000000000000}"/>
  <bookViews>
    <workbookView xWindow="4980" yWindow="816" windowWidth="17280" windowHeight="9804" tabRatio="893" xr2:uid="{00000000-000D-0000-FFFF-FFFF00000000}"/>
  </bookViews>
  <sheets>
    <sheet name="Table 1" sheetId="1" r:id="rId1"/>
    <sheet name="Data --&gt;" sheetId="3" r:id="rId2"/>
    <sheet name="All--&gt;" sheetId="4" r:id="rId3"/>
    <sheet name="race" sheetId="7" r:id="rId4"/>
    <sheet name="tumor grade" sheetId="8" r:id="rId5"/>
    <sheet name="tumor stage" sheetId="9" r:id="rId6"/>
    <sheet name="death" sheetId="10" r:id="rId7"/>
    <sheet name="age" sheetId="11" r:id="rId8"/>
    <sheet name="days survival" sheetId="12" r:id="rId9"/>
    <sheet name="Deceased--&gt;" sheetId="5" r:id="rId10"/>
    <sheet name="race_d" sheetId="13" r:id="rId11"/>
    <sheet name="tumor grade_d" sheetId="14" r:id="rId12"/>
    <sheet name="tumor stage_d" sheetId="15" r:id="rId13"/>
    <sheet name="age_d" sheetId="16" r:id="rId14"/>
    <sheet name="days survival_d" sheetId="17" r:id="rId15"/>
  </sheets>
  <definedNames>
    <definedName name="_xlnm.Print_Area" localSheetId="0">'Table 1'!$A$1:$I$36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36" i="1"/>
  <c r="H35" i="1"/>
  <c r="H34" i="1"/>
  <c r="H33" i="1"/>
  <c r="H32" i="1"/>
  <c r="H31" i="1"/>
  <c r="H20" i="1"/>
  <c r="H21" i="1"/>
  <c r="H22" i="1"/>
  <c r="H23" i="1"/>
  <c r="H24" i="1"/>
  <c r="H25" i="1"/>
  <c r="H26" i="1"/>
  <c r="H27" i="1"/>
  <c r="H28" i="1"/>
  <c r="H29" i="1"/>
  <c r="H19" i="1"/>
  <c r="H17" i="1"/>
  <c r="H16" i="1"/>
  <c r="H15" i="1"/>
  <c r="H14" i="1"/>
  <c r="H13" i="1"/>
  <c r="H12" i="1"/>
  <c r="H10" i="1"/>
  <c r="H5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0" i="1"/>
  <c r="G9" i="1"/>
  <c r="G8" i="1"/>
  <c r="G6" i="1"/>
  <c r="G5" i="1"/>
</calcChain>
</file>

<file path=xl/sharedStrings.xml><?xml version="1.0" encoding="utf-8"?>
<sst xmlns="http://schemas.openxmlformats.org/spreadsheetml/2006/main" count="153" uniqueCount="61">
  <si>
    <t>Unique patients (n)</t>
  </si>
  <si>
    <t>Age, years (mean (s.d))</t>
  </si>
  <si>
    <t>Final survival outcome (n (%))</t>
  </si>
  <si>
    <t>Living</t>
  </si>
  <si>
    <t>Deceased</t>
  </si>
  <si>
    <t>Race (n (%))</t>
  </si>
  <si>
    <t>White</t>
  </si>
  <si>
    <t>Black or African American</t>
  </si>
  <si>
    <t>Asian</t>
  </si>
  <si>
    <t>American Indian or Alaska Native</t>
  </si>
  <si>
    <t>Native Hawaiian or other Pacific Islander</t>
  </si>
  <si>
    <t>Not specified</t>
  </si>
  <si>
    <t>Tumor Stage (n (%))</t>
  </si>
  <si>
    <t>IIIC</t>
  </si>
  <si>
    <t>IV</t>
  </si>
  <si>
    <t>IIIB</t>
  </si>
  <si>
    <t>IIC</t>
  </si>
  <si>
    <t>IIIA</t>
  </si>
  <si>
    <t>IC</t>
  </si>
  <si>
    <t>IIB</t>
  </si>
  <si>
    <t>IIA</t>
  </si>
  <si>
    <t>IB</t>
  </si>
  <si>
    <t>IA</t>
  </si>
  <si>
    <t>Tumor grade (n (%))</t>
  </si>
  <si>
    <t>G3</t>
  </si>
  <si>
    <t>G2</t>
  </si>
  <si>
    <t>GX</t>
  </si>
  <si>
    <t>G1</t>
  </si>
  <si>
    <t>GB</t>
  </si>
  <si>
    <t>Overall survival is the number of days to the later of death, last follow up, last recorded</t>
  </si>
  <si>
    <t>tumor progression or recurrence, and last recorded chemotherapy.</t>
  </si>
  <si>
    <t>outcome_overall_survival_censoring</t>
  </si>
  <si>
    <t>count</t>
  </si>
  <si>
    <t>percent</t>
  </si>
  <si>
    <t>cumulative_count</t>
  </si>
  <si>
    <t>cumulative_percent</t>
  </si>
  <si>
    <t>race</t>
  </si>
  <si>
    <t>WHITE</t>
  </si>
  <si>
    <t>BLACK OR AFRICAN AMERICAN</t>
  </si>
  <si>
    <t>NOT SPECIFIED</t>
  </si>
  <si>
    <t>ASIAN</t>
  </si>
  <si>
    <t>AMERICAN INDIAN OR ALASKA NATIVE</t>
  </si>
  <si>
    <t>NATIVE HAWAIIAN OR OTHER PACIFIC ISLANDER</t>
  </si>
  <si>
    <t>tumor_grade</t>
  </si>
  <si>
    <t>tumor_stage</t>
  </si>
  <si>
    <t>age_at_initial_pathologic_diagnosis</t>
  </si>
  <si>
    <t>mean</t>
  </si>
  <si>
    <t>std</t>
  </si>
  <si>
    <t>min</t>
  </si>
  <si>
    <t>25%</t>
  </si>
  <si>
    <t>50%</t>
  </si>
  <si>
    <t>75%</t>
  </si>
  <si>
    <t>max</t>
  </si>
  <si>
    <t>total_days_overall_survival</t>
  </si>
  <si>
    <t>*</t>
  </si>
  <si>
    <t>Demographics, tumor characteristics, survival outcomes</t>
  </si>
  <si>
    <t>Table 1 | Data Summary</t>
  </si>
  <si>
    <t>All Patients</t>
  </si>
  <si>
    <t>n/a</t>
  </si>
  <si>
    <t>Overall survival, days (mean (s.d.))</t>
  </si>
  <si>
    <t>Deceased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</si>
</sst>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3" fillId="0" borderId="9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2" borderId="4" xfId="0" applyFont="1" applyFill="1" applyBorder="1"/>
    <xf numFmtId="0" fontId="0" fillId="2" borderId="0" xfId="0" applyFill="1"/>
    <xf numFmtId="0" fontId="0" fillId="2" borderId="5" xfId="0" applyFill="1" applyBorder="1"/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showGridLines="0" tabSelected="1" zoomScaleNormal="100" zoomScaleSheetLayoutView="130" workbookViewId="0">
      <selection activeCell="M36" sqref="M36"/>
    </sheetView>
  </sheetViews>
  <sheetFormatPr defaultRowHeight="13.8" x14ac:dyDescent="0.25"/>
  <cols>
    <col min="1" max="1" width="2.69921875" style="4" customWidth="1"/>
    <col min="2" max="2" width="1.69921875" style="4" customWidth="1"/>
    <col min="4" max="4" width="1.69921875" style="4" customWidth="1"/>
    <col min="6" max="6" width="21.3984375" style="4" customWidth="1"/>
    <col min="7" max="7" width="12.59765625" style="4" bestFit="1" customWidth="1"/>
    <col min="8" max="8" width="11.09765625" style="4" bestFit="1" customWidth="1"/>
    <col min="9" max="9" width="2.69921875" style="4" customWidth="1"/>
  </cols>
  <sheetData>
    <row r="1" spans="1:9" ht="15.6" customHeight="1" x14ac:dyDescent="0.3">
      <c r="A1" s="13" t="s">
        <v>56</v>
      </c>
      <c r="B1" s="14"/>
      <c r="C1" s="15"/>
      <c r="D1" s="15"/>
      <c r="E1" s="15"/>
      <c r="F1" s="15"/>
      <c r="G1" s="15"/>
      <c r="H1" s="15"/>
      <c r="I1" s="16"/>
    </row>
    <row r="2" spans="1:9" x14ac:dyDescent="0.25">
      <c r="A2" s="17" t="s">
        <v>55</v>
      </c>
      <c r="B2" s="18"/>
      <c r="C2" s="18"/>
      <c r="D2" s="18"/>
      <c r="E2" s="18"/>
      <c r="F2" s="18"/>
      <c r="G2" s="18"/>
      <c r="H2" s="18"/>
      <c r="I2" s="19"/>
    </row>
    <row r="3" spans="1:9" s="4" customFormat="1" ht="3" customHeight="1" x14ac:dyDescent="0.25">
      <c r="A3" s="17"/>
      <c r="B3" s="18"/>
      <c r="C3" s="18"/>
      <c r="D3" s="18"/>
      <c r="E3" s="18"/>
      <c r="F3" s="18"/>
      <c r="G3" s="18"/>
      <c r="H3" s="18"/>
      <c r="I3" s="19"/>
    </row>
    <row r="4" spans="1:9" s="4" customFormat="1" x14ac:dyDescent="0.25">
      <c r="A4" s="17"/>
      <c r="B4" s="18"/>
      <c r="C4" s="18"/>
      <c r="D4" s="18"/>
      <c r="E4" s="18"/>
      <c r="F4" s="18"/>
      <c r="G4" s="18" t="s">
        <v>57</v>
      </c>
      <c r="H4" s="18" t="s">
        <v>60</v>
      </c>
      <c r="I4" s="19"/>
    </row>
    <row r="5" spans="1:9" ht="14.4" customHeight="1" x14ac:dyDescent="0.25">
      <c r="A5" s="3"/>
      <c r="B5" t="s">
        <v>0</v>
      </c>
      <c r="G5" s="5">
        <f>age!$B$2</f>
        <v>460</v>
      </c>
      <c r="H5" s="5">
        <f>age_d!$B$2</f>
        <v>225</v>
      </c>
      <c r="I5" s="6"/>
    </row>
    <row r="6" spans="1:9" x14ac:dyDescent="0.25">
      <c r="A6" s="3"/>
      <c r="B6" t="s">
        <v>1</v>
      </c>
      <c r="G6" s="7" t="str">
        <f>_xlfn.CONCAT(ROUND(age!$B$3, 1), " (", ROUND(age!$B$4, 1),")")</f>
        <v>58.7 (11.3)</v>
      </c>
      <c r="H6" s="7" t="str">
        <f>_xlfn.CONCAT(ROUND(age_d!$B$3, 1), " (", ROUND(age_d!$B$4, 1),")")</f>
        <v>59.9 (10.8)</v>
      </c>
      <c r="I6" s="6"/>
    </row>
    <row r="7" spans="1:9" ht="14.4" customHeight="1" x14ac:dyDescent="0.25">
      <c r="A7" s="3"/>
      <c r="B7" t="s">
        <v>2</v>
      </c>
      <c r="G7" s="5"/>
      <c r="H7" s="5"/>
      <c r="I7" s="6"/>
    </row>
    <row r="8" spans="1:9" x14ac:dyDescent="0.25">
      <c r="A8" s="3"/>
      <c r="C8" t="s">
        <v>3</v>
      </c>
      <c r="G8" s="5" t="str">
        <f>_xlfn.CONCAT(death!$C2, " (", ROUND(death!$D2,1),")")</f>
        <v>235 (51.1)</v>
      </c>
      <c r="H8" s="5" t="s">
        <v>58</v>
      </c>
      <c r="I8" s="6"/>
    </row>
    <row r="9" spans="1:9" x14ac:dyDescent="0.25">
      <c r="A9" s="3"/>
      <c r="C9" t="s">
        <v>4</v>
      </c>
      <c r="G9" s="5" t="str">
        <f>_xlfn.CONCAT(death!$C3, " (", ROUND(death!$D3,1),")")</f>
        <v>225 (48.9)</v>
      </c>
      <c r="H9" s="5" t="str">
        <f>_xlfn.CONCAT(death!$C3, " (100.0)")</f>
        <v>225 (100.0)</v>
      </c>
      <c r="I9" s="6"/>
    </row>
    <row r="10" spans="1:9" ht="16.2" customHeight="1" x14ac:dyDescent="0.25">
      <c r="A10" s="3"/>
      <c r="B10" t="s">
        <v>59</v>
      </c>
      <c r="G10" s="5" t="str">
        <f>_xlfn.CONCAT(ROUND('days survival'!$B$3,1), " (", ROUND('days survival'!B4,1),")")</f>
        <v>1017.6 (765.8)</v>
      </c>
      <c r="H10" s="5" t="str">
        <f>_xlfn.CONCAT(ROUND('days survival_d'!$B$3,1), " (", ROUND('days survival_d'!$B$4,1),")")</f>
        <v>1141.1 (690)</v>
      </c>
      <c r="I10" s="6"/>
    </row>
    <row r="11" spans="1:9" ht="14.4" customHeight="1" x14ac:dyDescent="0.25">
      <c r="A11" s="3"/>
      <c r="B11" t="s">
        <v>5</v>
      </c>
      <c r="G11" s="5"/>
      <c r="H11" s="5"/>
      <c r="I11" s="6"/>
    </row>
    <row r="12" spans="1:9" ht="16.2" customHeight="1" x14ac:dyDescent="0.25">
      <c r="A12" s="3"/>
      <c r="C12" t="s">
        <v>6</v>
      </c>
      <c r="G12" s="5" t="str">
        <f>_xlfn.CONCAT(INDEX(race!$C$2:$C$7,MATCH($C12,race!$B$2:$B$7,0))," (",ROUND(INDEX(race!$D$2:$D$7,MATCH($C12,race!$B$2:$B$7,0)),1),")")</f>
        <v>403 (87.6)</v>
      </c>
      <c r="H12" s="5" t="str">
        <f>_xlfn.CONCAT(INDEX(race_d!$C$2:$C$7,MATCH($C12,race_d!$B$2:$B$7,0))," (",ROUND(INDEX(race_d!$D$2:$D$7,MATCH($C12,race_d!$B$2:$B$7,0)),1),")")</f>
        <v>205 (91.1)</v>
      </c>
      <c r="I12" s="6"/>
    </row>
    <row r="13" spans="1:9" ht="16.2" customHeight="1" x14ac:dyDescent="0.25">
      <c r="A13" s="3"/>
      <c r="C13" t="s">
        <v>7</v>
      </c>
      <c r="G13" s="5" t="str">
        <f>_xlfn.CONCAT(INDEX(race!$C$2:$C$7,MATCH($C13,race!$B$2:$B$7,0))," (",ROUND(INDEX(race!$D$2:$D$7,MATCH($C13,race!$B$2:$B$7,0)),1),")")</f>
        <v>20 (4.3)</v>
      </c>
      <c r="H13" s="5" t="str">
        <f>_xlfn.CONCAT(INDEX(race_d!$C$2:$C$7,MATCH($C13,race_d!$B$2:$B$7,0))," (",ROUND(INDEX(race_d!$D$2:$D$7,MATCH($C13,race_d!$B$2:$B$7,0)),1),")")</f>
        <v>12 (5.3)</v>
      </c>
      <c r="I13" s="6"/>
    </row>
    <row r="14" spans="1:9" ht="16.2" customHeight="1" x14ac:dyDescent="0.25">
      <c r="A14" s="3"/>
      <c r="C14" t="s">
        <v>8</v>
      </c>
      <c r="G14" s="5" t="str">
        <f>_xlfn.CONCAT(INDEX(race!$C$2:$C$7,MATCH($C14,race!$B$2:$B$7,0))," (",ROUND(INDEX(race!$D$2:$D$7,MATCH($C14,race!$B$2:$B$7,0)),1),")")</f>
        <v>15 (3.3)</v>
      </c>
      <c r="H14" s="5" t="str">
        <f>_xlfn.CONCAT(INDEX(race_d!$C$2:$C$7,MATCH($C14,race_d!$B$2:$B$7,0))," (",ROUND(INDEX(race_d!$D$2:$D$7,MATCH($C14,race_d!$B$2:$B$7,0)),1),")")</f>
        <v>3 (1.3)</v>
      </c>
      <c r="I14" s="6"/>
    </row>
    <row r="15" spans="1:9" ht="16.2" customHeight="1" x14ac:dyDescent="0.25">
      <c r="A15" s="3"/>
      <c r="C15" t="s">
        <v>9</v>
      </c>
      <c r="G15" s="5" t="str">
        <f>_xlfn.CONCAT(INDEX(race!$C$2:$C$7,MATCH($C15,race!$B$2:$B$7,0))," (",ROUND(INDEX(race!$D$2:$D$7,MATCH($C15,race!$B$2:$B$7,0)),1),")")</f>
        <v>2 (0.4)</v>
      </c>
      <c r="H15" s="5" t="str">
        <f>_xlfn.CONCAT(INDEX(race_d!$C$2:$C$7,MATCH($C15,race_d!$B$2:$B$7,0))," (",ROUND(INDEX(race_d!$D$2:$D$7,MATCH($C15,race_d!$B$2:$B$7,0)),1),")")</f>
        <v>2 (0.9)</v>
      </c>
      <c r="I15" s="6"/>
    </row>
    <row r="16" spans="1:9" ht="16.2" customHeight="1" x14ac:dyDescent="0.25">
      <c r="A16" s="3"/>
      <c r="C16" t="s">
        <v>10</v>
      </c>
      <c r="G16" s="5" t="str">
        <f>_xlfn.CONCAT(INDEX(race!$C$2:$C$7,MATCH($C16,race!$B$2:$B$7,0))," (",ROUND(INDEX(race!$D$2:$D$7,MATCH($C16,race!$B$2:$B$7,0)),1),")")</f>
        <v>1 (0.2)</v>
      </c>
      <c r="H16" s="5" t="str">
        <f>_xlfn.CONCAT(INDEX(race_d!$C$2:$C$7,MATCH($C16,race_d!$B$2:$B$7,0))," (",ROUND(INDEX(race_d!$D$2:$D$7,MATCH($C16,race_d!$B$2:$B$7,0)),1),")")</f>
        <v>1 (0.4)</v>
      </c>
      <c r="I16" s="6"/>
    </row>
    <row r="17" spans="1:9" ht="16.2" customHeight="1" x14ac:dyDescent="0.25">
      <c r="A17" s="3"/>
      <c r="C17" t="s">
        <v>11</v>
      </c>
      <c r="G17" s="5" t="str">
        <f>_xlfn.CONCAT(INDEX(race!$C$2:$C$7,MATCH($C17,race!$B$2:$B$7,0))," (",ROUND(INDEX(race!$D$2:$D$7,MATCH($C17,race!$B$2:$B$7,0)),1),")")</f>
        <v>19 (4.1)</v>
      </c>
      <c r="H17" s="5" t="str">
        <f>_xlfn.CONCAT(INDEX(race_d!$C$2:$C$7,MATCH($C17,race_d!$B$2:$B$7,0))," (",ROUND(INDEX(race_d!$D$2:$D$7,MATCH($C17,race_d!$B$2:$B$7,0)),1),")")</f>
        <v>2 (0.9)</v>
      </c>
      <c r="I17" s="6"/>
    </row>
    <row r="18" spans="1:9" ht="14.4" customHeight="1" x14ac:dyDescent="0.25">
      <c r="A18" s="3"/>
      <c r="B18" t="s">
        <v>12</v>
      </c>
      <c r="G18" s="5"/>
      <c r="H18" s="5"/>
      <c r="I18" s="6"/>
    </row>
    <row r="19" spans="1:9" ht="16.2" customHeight="1" x14ac:dyDescent="0.25">
      <c r="A19" s="3"/>
      <c r="C19" t="s">
        <v>13</v>
      </c>
      <c r="G19" s="5" t="str">
        <f>_xlfn.CONCAT(INDEX('tumor stage'!$C$2:$C$12,MATCH($C19,'tumor stage'!$B$2:$B$12,0))," (",ROUND(INDEX('tumor stage'!$D$2:$D$12,MATCH($C19,'tumor stage'!$B$2:$B$12,0)),1),")")</f>
        <v>332 (72.2)</v>
      </c>
      <c r="H19" s="5" t="str">
        <f>IFERROR(_xlfn.CONCAT(INDEX('tumor stage_d'!$C$2:$C$12,MATCH($C19,'tumor stage_d'!$B$2:$B$12,0))," (",ROUND(INDEX('tumor stage_d'!$D$2:$D$12,MATCH($C19,'tumor stage_d'!$B$2:$B$12,0)),1),")"),"n/a")</f>
        <v>166 (73.8)</v>
      </c>
      <c r="I19" s="6"/>
    </row>
    <row r="20" spans="1:9" ht="16.2" customHeight="1" x14ac:dyDescent="0.25">
      <c r="A20" s="3"/>
      <c r="C20" t="s">
        <v>14</v>
      </c>
      <c r="G20" s="5" t="str">
        <f>_xlfn.CONCAT(INDEX('tumor stage'!$C$2:$C$12,MATCH($C20,'tumor stage'!$B$2:$B$12,0))," (",ROUND(INDEX('tumor stage'!$D$2:$D$12,MATCH($C20,'tumor stage'!$B$2:$B$12,0)),1),")")</f>
        <v>67 (14.6)</v>
      </c>
      <c r="H20" s="5" t="str">
        <f>IFERROR(_xlfn.CONCAT(INDEX('tumor stage_d'!$C$2:$C$12,MATCH($C20,'tumor stage_d'!$B$2:$B$12,0))," (",ROUND(INDEX('tumor stage_d'!$D$2:$D$12,MATCH($C20,'tumor stage_d'!$B$2:$B$12,0)),1),")"),"n/a")</f>
        <v>37 (16.4)</v>
      </c>
      <c r="I20" s="6"/>
    </row>
    <row r="21" spans="1:9" ht="16.2" customHeight="1" x14ac:dyDescent="0.25">
      <c r="A21" s="3"/>
      <c r="C21" t="s">
        <v>15</v>
      </c>
      <c r="G21" s="5" t="str">
        <f>_xlfn.CONCAT(INDEX('tumor stage'!$C$2:$C$12,MATCH($C21,'tumor stage'!$B$2:$B$12,0))," (",ROUND(INDEX('tumor stage'!$D$2:$D$12,MATCH($C21,'tumor stage'!$B$2:$B$12,0)),1),")")</f>
        <v>20 (4.3)</v>
      </c>
      <c r="H21" s="5" t="str">
        <f>IFERROR(_xlfn.CONCAT(INDEX('tumor stage_d'!$C$2:$C$12,MATCH($C21,'tumor stage_d'!$B$2:$B$12,0))," (",ROUND(INDEX('tumor stage_d'!$D$2:$D$12,MATCH($C21,'tumor stage_d'!$B$2:$B$12,0)),1),")"),"n/a")</f>
        <v>10 (4.4)</v>
      </c>
      <c r="I21" s="6"/>
    </row>
    <row r="22" spans="1:9" ht="16.2" customHeight="1" x14ac:dyDescent="0.25">
      <c r="A22" s="3"/>
      <c r="C22" t="s">
        <v>16</v>
      </c>
      <c r="G22" s="5" t="str">
        <f>_xlfn.CONCAT(INDEX('tumor stage'!$C$2:$C$12,MATCH($C22,'tumor stage'!$B$2:$B$12,0))," (",ROUND(INDEX('tumor stage'!$D$2:$D$12,MATCH($C22,'tumor stage'!$B$2:$B$12,0)),1),")")</f>
        <v>19 (4.1)</v>
      </c>
      <c r="H22" s="5" t="str">
        <f>IFERROR(_xlfn.CONCAT(INDEX('tumor stage_d'!$C$2:$C$12,MATCH($C22,'tumor stage_d'!$B$2:$B$12,0))," (",ROUND(INDEX('tumor stage_d'!$D$2:$D$12,MATCH($C22,'tumor stage_d'!$B$2:$B$12,0)),1),")"),"n/a")</f>
        <v>5 (2.2)</v>
      </c>
      <c r="I22" s="6"/>
    </row>
    <row r="23" spans="1:9" ht="16.2" customHeight="1" x14ac:dyDescent="0.25">
      <c r="A23" s="3"/>
      <c r="C23" t="s">
        <v>17</v>
      </c>
      <c r="G23" s="5" t="str">
        <f>_xlfn.CONCAT(INDEX('tumor stage'!$C$2:$C$12,MATCH($C23,'tumor stage'!$B$2:$B$12,0))," (",ROUND(INDEX('tumor stage'!$D$2:$D$12,MATCH($C23,'tumor stage'!$B$2:$B$12,0)),1),")")</f>
        <v>7 (1.5)</v>
      </c>
      <c r="H23" s="5" t="str">
        <f>IFERROR(_xlfn.CONCAT(INDEX('tumor stage_d'!$C$2:$C$12,MATCH($C23,'tumor stage_d'!$B$2:$B$12,0))," (",ROUND(INDEX('tumor stage_d'!$D$2:$D$12,MATCH($C23,'tumor stage_d'!$B$2:$B$12,0)),1),")"),"n/a")</f>
        <v>4 (1.8)</v>
      </c>
      <c r="I23" s="6"/>
    </row>
    <row r="24" spans="1:9" ht="16.2" customHeight="1" x14ac:dyDescent="0.25">
      <c r="A24" s="3"/>
      <c r="C24" t="s">
        <v>18</v>
      </c>
      <c r="G24" s="5" t="str">
        <f>_xlfn.CONCAT(INDEX('tumor stage'!$C$2:$C$12,MATCH($C24,'tumor stage'!$B$2:$B$12,0))," (",ROUND(INDEX('tumor stage'!$D$2:$D$12,MATCH($C24,'tumor stage'!$B$2:$B$12,0)),1),")")</f>
        <v>6 (1.3)</v>
      </c>
      <c r="H24" s="5" t="str">
        <f>IFERROR(_xlfn.CONCAT(INDEX('tumor stage_d'!$C$2:$C$12,MATCH($C24,'tumor stage_d'!$B$2:$B$12,0))," (",ROUND(INDEX('tumor stage_d'!$D$2:$D$12,MATCH($C24,'tumor stage_d'!$B$2:$B$12,0)),1),")"),"n/a")</f>
        <v>n/a</v>
      </c>
      <c r="I24" s="6"/>
    </row>
    <row r="25" spans="1:9" ht="16.2" customHeight="1" x14ac:dyDescent="0.25">
      <c r="A25" s="3"/>
      <c r="C25" t="s">
        <v>19</v>
      </c>
      <c r="G25" s="5" t="str">
        <f>_xlfn.CONCAT(INDEX('tumor stage'!$C$2:$C$12,MATCH($C25,'tumor stage'!$B$2:$B$12,0))," (",ROUND(INDEX('tumor stage'!$D$2:$D$12,MATCH($C25,'tumor stage'!$B$2:$B$12,0)),1),")")</f>
        <v>3 (0.7)</v>
      </c>
      <c r="H25" s="5" t="str">
        <f>IFERROR(_xlfn.CONCAT(INDEX('tumor stage_d'!$C$2:$C$12,MATCH($C25,'tumor stage_d'!$B$2:$B$12,0))," (",ROUND(INDEX('tumor stage_d'!$D$2:$D$12,MATCH($C25,'tumor stage_d'!$B$2:$B$12,0)),1),")"),"n/a")</f>
        <v>2 (0.9)</v>
      </c>
      <c r="I25" s="6"/>
    </row>
    <row r="26" spans="1:9" ht="16.2" customHeight="1" x14ac:dyDescent="0.25">
      <c r="A26" s="3"/>
      <c r="C26" t="s">
        <v>20</v>
      </c>
      <c r="G26" s="5" t="str">
        <f>_xlfn.CONCAT(INDEX('tumor stage'!$C$2:$C$12,MATCH($C26,'tumor stage'!$B$2:$B$12,0))," (",ROUND(INDEX('tumor stage'!$D$2:$D$12,MATCH($C26,'tumor stage'!$B$2:$B$12,0)),1),")")</f>
        <v>2 (0.4)</v>
      </c>
      <c r="H26" s="5" t="str">
        <f>IFERROR(_xlfn.CONCAT(INDEX('tumor stage_d'!$C$2:$C$12,MATCH($C26,'tumor stage_d'!$B$2:$B$12,0))," (",ROUND(INDEX('tumor stage_d'!$D$2:$D$12,MATCH($C26,'tumor stage_d'!$B$2:$B$12,0)),1),")"),"n/a")</f>
        <v>n/a</v>
      </c>
      <c r="I26" s="6"/>
    </row>
    <row r="27" spans="1:9" ht="16.2" customHeight="1" x14ac:dyDescent="0.25">
      <c r="A27" s="3"/>
      <c r="C27" t="s">
        <v>21</v>
      </c>
      <c r="G27" s="5" t="str">
        <f>_xlfn.CONCAT(INDEX('tumor stage'!$C$2:$C$12,MATCH($C27,'tumor stage'!$B$2:$B$12,0))," (",ROUND(INDEX('tumor stage'!$D$2:$D$12,MATCH($C27,'tumor stage'!$B$2:$B$12,0)),1),")")</f>
        <v>2 (0.4)</v>
      </c>
      <c r="H27" s="5" t="str">
        <f>IFERROR(_xlfn.CONCAT(INDEX('tumor stage_d'!$C$2:$C$12,MATCH($C27,'tumor stage_d'!$B$2:$B$12,0))," (",ROUND(INDEX('tumor stage_d'!$D$2:$D$12,MATCH($C27,'tumor stage_d'!$B$2:$B$12,0)),1),")"),"n/a")</f>
        <v>n/a</v>
      </c>
      <c r="I27" s="6"/>
    </row>
    <row r="28" spans="1:9" ht="16.2" customHeight="1" x14ac:dyDescent="0.25">
      <c r="A28" s="3"/>
      <c r="C28" t="s">
        <v>22</v>
      </c>
      <c r="G28" s="5" t="str">
        <f>_xlfn.CONCAT(INDEX('tumor stage'!$C$2:$C$12,MATCH($C28,'tumor stage'!$B$2:$B$12,0))," (",ROUND(INDEX('tumor stage'!$D$2:$D$12,MATCH($C28,'tumor stage'!$B$2:$B$12,0)),1),")")</f>
        <v>1 (0.2)</v>
      </c>
      <c r="H28" s="5" t="str">
        <f>IFERROR(_xlfn.CONCAT(INDEX('tumor stage_d'!$C$2:$C$12,MATCH($C28,'tumor stage_d'!$B$2:$B$12,0))," (",ROUND(INDEX('tumor stage_d'!$D$2:$D$12,MATCH($C28,'tumor stage_d'!$B$2:$B$12,0)),1),")"),"n/a")</f>
        <v>n/a</v>
      </c>
      <c r="I28" s="6"/>
    </row>
    <row r="29" spans="1:9" ht="16.2" customHeight="1" x14ac:dyDescent="0.25">
      <c r="A29" s="3"/>
      <c r="C29" t="s">
        <v>11</v>
      </c>
      <c r="G29" s="5" t="str">
        <f>_xlfn.CONCAT(INDEX('tumor stage'!$C$2:$C$12,MATCH($C29,'tumor stage'!$B$2:$B$12,0))," (",ROUND(INDEX('tumor stage'!$D$2:$D$12,MATCH($C29,'tumor stage'!$B$2:$B$12,0)),1),")")</f>
        <v>1 (0.2)</v>
      </c>
      <c r="H29" s="5" t="str">
        <f>IFERROR(_xlfn.CONCAT(INDEX('tumor stage_d'!$C$2:$C$12,MATCH($C29,'tumor stage_d'!$B$2:$B$12,0))," (",ROUND(INDEX('tumor stage_d'!$D$2:$D$12,MATCH($C29,'tumor stage_d'!$B$2:$B$12,0)),1),")"),"n/a")</f>
        <v>1 (0.4)</v>
      </c>
      <c r="I29" s="6"/>
    </row>
    <row r="30" spans="1:9" ht="14.4" customHeight="1" x14ac:dyDescent="0.25">
      <c r="A30" s="3"/>
      <c r="B30" t="s">
        <v>23</v>
      </c>
      <c r="G30" s="5"/>
      <c r="H30" s="5"/>
      <c r="I30" s="6"/>
    </row>
    <row r="31" spans="1:9" x14ac:dyDescent="0.25">
      <c r="A31" s="3"/>
      <c r="C31" t="s">
        <v>24</v>
      </c>
      <c r="G31" s="5" t="str">
        <f>_xlfn.CONCAT(INDEX('tumor grade'!$C$2:$C$7,MATCH($C31,'tumor grade'!$B$2:$B$7,0))," (",ROUND(INDEX('tumor grade'!$D$2:$D$7,MATCH($C31,'tumor grade'!$B$2:$B$7,0)),1),")")</f>
        <v>391 (85)</v>
      </c>
      <c r="H31" s="5" t="str">
        <f>_xlfn.CONCAT(INDEX('tumor grade_d'!$C$2:$C$7,MATCH($C31,'tumor grade_d'!$B$2:$B$7,0))," (",ROUND(INDEX('tumor grade_d'!$D$2:$D$7,MATCH($C31,'tumor grade_d'!$B$2:$B$7,0)),1),")")</f>
        <v>187 (83.1)</v>
      </c>
      <c r="I31" s="6"/>
    </row>
    <row r="32" spans="1:9" x14ac:dyDescent="0.25">
      <c r="A32" s="3"/>
      <c r="C32" t="s">
        <v>25</v>
      </c>
      <c r="G32" s="5" t="str">
        <f>_xlfn.CONCAT(INDEX('tumor grade'!$C$2:$C$7,MATCH($C32,'tumor grade'!$B$2:$B$7,0))," (",ROUND(INDEX('tumor grade'!$D$2:$D$7,MATCH($C32,'tumor grade'!$B$2:$B$7,0)),1),")")</f>
        <v>54 (11.7)</v>
      </c>
      <c r="H32" s="5" t="str">
        <f>_xlfn.CONCAT(INDEX('tumor grade_d'!$C$2:$C$7,MATCH($C32,'tumor grade_d'!$B$2:$B$7,0))," (",ROUND(INDEX('tumor grade_d'!$D$2:$D$7,MATCH($C32,'tumor grade_d'!$B$2:$B$7,0)),1),")")</f>
        <v>30 (13.3)</v>
      </c>
      <c r="I32" s="6"/>
    </row>
    <row r="33" spans="1:9" x14ac:dyDescent="0.25">
      <c r="A33" s="3"/>
      <c r="C33" t="s">
        <v>26</v>
      </c>
      <c r="G33" s="5" t="str">
        <f>_xlfn.CONCAT(INDEX('tumor grade'!$C$2:$C$7,MATCH($C33,'tumor grade'!$B$2:$B$7,0))," (",ROUND(INDEX('tumor grade'!$D$2:$D$7,MATCH($C33,'tumor grade'!$B$2:$B$7,0)),1),")")</f>
        <v>8 (1.7)</v>
      </c>
      <c r="H33" s="5" t="str">
        <f>_xlfn.CONCAT(INDEX('tumor grade_d'!$C$2:$C$7,MATCH($C33,'tumor grade_d'!$B$2:$B$7,0))," (",ROUND(INDEX('tumor grade_d'!$D$2:$D$7,MATCH($C33,'tumor grade_d'!$B$2:$B$7,0)),1),")")</f>
        <v>4 (1.8)</v>
      </c>
      <c r="I33" s="6"/>
    </row>
    <row r="34" spans="1:9" x14ac:dyDescent="0.25">
      <c r="A34" s="3"/>
      <c r="C34" t="s">
        <v>27</v>
      </c>
      <c r="G34" s="5" t="str">
        <f>_xlfn.CONCAT(INDEX('tumor grade'!$C$2:$C$7,MATCH($C34,'tumor grade'!$B$2:$B$7,0))," (",ROUND(INDEX('tumor grade'!$D$2:$D$7,MATCH($C34,'tumor grade'!$B$2:$B$7,0)),1),")")</f>
        <v>5 (1.1)</v>
      </c>
      <c r="H34" s="5" t="str">
        <f>_xlfn.CONCAT(INDEX('tumor grade_d'!$C$2:$C$7,MATCH($C34,'tumor grade_d'!$B$2:$B$7,0))," (",ROUND(INDEX('tumor grade_d'!$D$2:$D$7,MATCH($C34,'tumor grade_d'!$B$2:$B$7,0)),1),")")</f>
        <v>2 (0.9)</v>
      </c>
      <c r="I34" s="6"/>
    </row>
    <row r="35" spans="1:9" x14ac:dyDescent="0.25">
      <c r="A35" s="3"/>
      <c r="C35" t="s">
        <v>28</v>
      </c>
      <c r="G35" s="5" t="str">
        <f>_xlfn.CONCAT(INDEX('tumor grade'!$C$2:$C$7,MATCH($C35,'tumor grade'!$B$2:$B$7,0))," (",ROUND(INDEX('tumor grade'!$D$2:$D$7,MATCH($C35,'tumor grade'!$B$2:$B$7,0)),1),")")</f>
        <v>1 (0.2)</v>
      </c>
      <c r="H35" s="5" t="str">
        <f>_xlfn.CONCAT(INDEX('tumor grade_d'!$C$2:$C$7,MATCH($C35,'tumor grade_d'!$B$2:$B$7,0))," (",ROUND(INDEX('tumor grade_d'!$D$2:$D$7,MATCH($C35,'tumor grade_d'!$B$2:$B$7,0)),1),")")</f>
        <v>1 (0.4)</v>
      </c>
      <c r="I35" s="6"/>
    </row>
    <row r="36" spans="1:9" x14ac:dyDescent="0.25">
      <c r="A36" s="8"/>
      <c r="B36" s="9"/>
      <c r="C36" s="9" t="s">
        <v>11</v>
      </c>
      <c r="D36" s="9"/>
      <c r="E36" s="9"/>
      <c r="F36" s="9"/>
      <c r="G36" s="10" t="str">
        <f>_xlfn.CONCAT(INDEX('tumor grade'!$C$2:$C$7,MATCH($C36,'tumor grade'!$B$2:$B$7,0))," (",ROUND(INDEX('tumor grade'!$D$2:$D$7,MATCH($C36,'tumor grade'!$B$2:$B$7,0)),1),")")</f>
        <v>1 (0.2)</v>
      </c>
      <c r="H36" s="10" t="str">
        <f>_xlfn.CONCAT(INDEX('tumor grade_d'!$C$2:$C$7,MATCH($C36,'tumor grade_d'!$B$2:$B$7,0))," (",ROUND(INDEX('tumor grade_d'!$D$2:$D$7,MATCH($C36,'tumor grade_d'!$B$2:$B$7,0)),1),")")</f>
        <v>1 (0.4)</v>
      </c>
      <c r="I36" s="11"/>
    </row>
    <row r="37" spans="1:9" ht="3" customHeight="1" x14ac:dyDescent="0.25"/>
    <row r="38" spans="1:9" ht="16.2" customHeight="1" x14ac:dyDescent="0.25">
      <c r="A38" s="1" t="s">
        <v>54</v>
      </c>
      <c r="B38" s="2" t="s">
        <v>29</v>
      </c>
    </row>
    <row r="39" spans="1:9" x14ac:dyDescent="0.25">
      <c r="B39" s="2" t="s">
        <v>30</v>
      </c>
    </row>
  </sheetData>
  <conditionalFormatting sqref="A5:I36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"/>
  <sheetViews>
    <sheetView workbookViewId="0">
      <selection activeCell="G35" sqref="G35"/>
    </sheetView>
  </sheetViews>
  <sheetFormatPr defaultRowHeight="13.8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/>
  </sheetViews>
  <sheetFormatPr defaultRowHeight="13.8" x14ac:dyDescent="0.25"/>
  <sheetData>
    <row r="1" spans="1:6" x14ac:dyDescent="0.25">
      <c r="B1" s="12" t="s">
        <v>36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37</v>
      </c>
      <c r="C2">
        <v>205</v>
      </c>
      <c r="D2">
        <v>91.111111111111114</v>
      </c>
      <c r="E2">
        <v>205</v>
      </c>
      <c r="F2">
        <v>91.111111111111114</v>
      </c>
    </row>
    <row r="3" spans="1:6" x14ac:dyDescent="0.25">
      <c r="A3" s="12">
        <v>1</v>
      </c>
      <c r="B3" t="s">
        <v>38</v>
      </c>
      <c r="C3">
        <v>12</v>
      </c>
      <c r="D3">
        <v>5.3333333333333339</v>
      </c>
      <c r="E3">
        <v>217</v>
      </c>
      <c r="F3">
        <v>96.444444444444443</v>
      </c>
    </row>
    <row r="4" spans="1:6" x14ac:dyDescent="0.25">
      <c r="A4" s="12">
        <v>2</v>
      </c>
      <c r="B4" t="s">
        <v>40</v>
      </c>
      <c r="C4">
        <v>3</v>
      </c>
      <c r="D4">
        <v>1.333333333333333</v>
      </c>
      <c r="E4">
        <v>220</v>
      </c>
      <c r="F4">
        <v>97.777777777777771</v>
      </c>
    </row>
    <row r="5" spans="1:6" x14ac:dyDescent="0.25">
      <c r="A5" s="12">
        <v>3</v>
      </c>
      <c r="B5" t="s">
        <v>39</v>
      </c>
      <c r="C5">
        <v>2</v>
      </c>
      <c r="D5">
        <v>0.88888888888888884</v>
      </c>
      <c r="E5">
        <v>222</v>
      </c>
      <c r="F5">
        <v>98.666666666666671</v>
      </c>
    </row>
    <row r="6" spans="1:6" x14ac:dyDescent="0.25">
      <c r="A6" s="12">
        <v>4</v>
      </c>
      <c r="B6" t="s">
        <v>41</v>
      </c>
      <c r="C6">
        <v>2</v>
      </c>
      <c r="D6">
        <v>0.88888888888888884</v>
      </c>
      <c r="E6">
        <v>224</v>
      </c>
      <c r="F6">
        <v>99.555555555555557</v>
      </c>
    </row>
    <row r="7" spans="1:6" x14ac:dyDescent="0.25">
      <c r="A7" s="12">
        <v>5</v>
      </c>
      <c r="B7" t="s">
        <v>42</v>
      </c>
      <c r="C7">
        <v>1</v>
      </c>
      <c r="D7">
        <v>0.44444444444444442</v>
      </c>
      <c r="E7">
        <v>225</v>
      </c>
      <c r="F7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/>
  </sheetViews>
  <sheetFormatPr defaultRowHeight="13.8" x14ac:dyDescent="0.25"/>
  <sheetData>
    <row r="1" spans="1:6" x14ac:dyDescent="0.25">
      <c r="B1" s="12" t="s">
        <v>43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24</v>
      </c>
      <c r="C2">
        <v>187</v>
      </c>
      <c r="D2">
        <v>83.111111111111114</v>
      </c>
      <c r="E2">
        <v>187</v>
      </c>
      <c r="F2">
        <v>83.111111111111114</v>
      </c>
    </row>
    <row r="3" spans="1:6" x14ac:dyDescent="0.25">
      <c r="A3" s="12">
        <v>1</v>
      </c>
      <c r="B3" t="s">
        <v>25</v>
      </c>
      <c r="C3">
        <v>30</v>
      </c>
      <c r="D3">
        <v>13.33333333333333</v>
      </c>
      <c r="E3">
        <v>217</v>
      </c>
      <c r="F3">
        <v>96.444444444444443</v>
      </c>
    </row>
    <row r="4" spans="1:6" x14ac:dyDescent="0.25">
      <c r="A4" s="12">
        <v>2</v>
      </c>
      <c r="B4" t="s">
        <v>26</v>
      </c>
      <c r="C4">
        <v>4</v>
      </c>
      <c r="D4">
        <v>1.7777777777777779</v>
      </c>
      <c r="E4">
        <v>221</v>
      </c>
      <c r="F4">
        <v>98.222222222222229</v>
      </c>
    </row>
    <row r="5" spans="1:6" x14ac:dyDescent="0.25">
      <c r="A5" s="12">
        <v>3</v>
      </c>
      <c r="B5" t="s">
        <v>27</v>
      </c>
      <c r="C5">
        <v>2</v>
      </c>
      <c r="D5">
        <v>0.88888888888888884</v>
      </c>
      <c r="E5">
        <v>223</v>
      </c>
      <c r="F5">
        <v>99.111111111111114</v>
      </c>
    </row>
    <row r="6" spans="1:6" x14ac:dyDescent="0.25">
      <c r="A6" s="12">
        <v>4</v>
      </c>
      <c r="B6" t="s">
        <v>39</v>
      </c>
      <c r="C6">
        <v>1</v>
      </c>
      <c r="D6">
        <v>0.44444444444444442</v>
      </c>
      <c r="E6">
        <v>224</v>
      </c>
      <c r="F6">
        <v>99.555555555555557</v>
      </c>
    </row>
    <row r="7" spans="1:6" x14ac:dyDescent="0.25">
      <c r="A7" s="12">
        <v>5</v>
      </c>
      <c r="B7" t="s">
        <v>28</v>
      </c>
      <c r="C7">
        <v>1</v>
      </c>
      <c r="D7">
        <v>0.44444444444444442</v>
      </c>
      <c r="E7">
        <v>225</v>
      </c>
      <c r="F7">
        <v>100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/>
  </sheetViews>
  <sheetFormatPr defaultRowHeight="13.8" x14ac:dyDescent="0.25"/>
  <sheetData>
    <row r="1" spans="1:6" x14ac:dyDescent="0.25">
      <c r="B1" s="12" t="s">
        <v>44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13</v>
      </c>
      <c r="C2">
        <v>166</v>
      </c>
      <c r="D2">
        <v>73.777777777777771</v>
      </c>
      <c r="E2">
        <v>166</v>
      </c>
      <c r="F2">
        <v>73.777777777777771</v>
      </c>
    </row>
    <row r="3" spans="1:6" x14ac:dyDescent="0.25">
      <c r="A3" s="12">
        <v>1</v>
      </c>
      <c r="B3" t="s">
        <v>14</v>
      </c>
      <c r="C3">
        <v>37</v>
      </c>
      <c r="D3">
        <v>16.44444444444445</v>
      </c>
      <c r="E3">
        <v>203</v>
      </c>
      <c r="F3">
        <v>90.222222222222229</v>
      </c>
    </row>
    <row r="4" spans="1:6" x14ac:dyDescent="0.25">
      <c r="A4" s="12">
        <v>2</v>
      </c>
      <c r="B4" t="s">
        <v>15</v>
      </c>
      <c r="C4">
        <v>10</v>
      </c>
      <c r="D4">
        <v>4.4444444444444446</v>
      </c>
      <c r="E4">
        <v>213</v>
      </c>
      <c r="F4">
        <v>94.666666666666671</v>
      </c>
    </row>
    <row r="5" spans="1:6" x14ac:dyDescent="0.25">
      <c r="A5" s="12">
        <v>3</v>
      </c>
      <c r="B5" t="s">
        <v>16</v>
      </c>
      <c r="C5">
        <v>5</v>
      </c>
      <c r="D5">
        <v>2.2222222222222219</v>
      </c>
      <c r="E5">
        <v>218</v>
      </c>
      <c r="F5">
        <v>96.888888888888886</v>
      </c>
    </row>
    <row r="6" spans="1:6" x14ac:dyDescent="0.25">
      <c r="A6" s="12">
        <v>4</v>
      </c>
      <c r="B6" t="s">
        <v>17</v>
      </c>
      <c r="C6">
        <v>4</v>
      </c>
      <c r="D6">
        <v>1.7777777777777779</v>
      </c>
      <c r="E6">
        <v>222</v>
      </c>
      <c r="F6">
        <v>98.666666666666671</v>
      </c>
    </row>
    <row r="7" spans="1:6" x14ac:dyDescent="0.25">
      <c r="A7" s="12">
        <v>5</v>
      </c>
      <c r="B7" t="s">
        <v>19</v>
      </c>
      <c r="C7">
        <v>2</v>
      </c>
      <c r="D7">
        <v>0.88888888888888884</v>
      </c>
      <c r="E7">
        <v>224</v>
      </c>
      <c r="F7">
        <v>99.555555555555557</v>
      </c>
    </row>
    <row r="8" spans="1:6" x14ac:dyDescent="0.25">
      <c r="A8" s="12">
        <v>6</v>
      </c>
      <c r="B8" t="s">
        <v>39</v>
      </c>
      <c r="C8">
        <v>1</v>
      </c>
      <c r="D8">
        <v>0.44444444444444442</v>
      </c>
      <c r="E8">
        <v>225</v>
      </c>
      <c r="F8">
        <v>100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"/>
  <sheetViews>
    <sheetView workbookViewId="0"/>
  </sheetViews>
  <sheetFormatPr defaultRowHeight="13.8" x14ac:dyDescent="0.25"/>
  <sheetData>
    <row r="1" spans="1:2" x14ac:dyDescent="0.25">
      <c r="B1" s="12" t="s">
        <v>45</v>
      </c>
    </row>
    <row r="2" spans="1:2" x14ac:dyDescent="0.25">
      <c r="A2" s="12" t="s">
        <v>32</v>
      </c>
      <c r="B2">
        <v>225</v>
      </c>
    </row>
    <row r="3" spans="1:2" x14ac:dyDescent="0.25">
      <c r="A3" s="12" t="s">
        <v>46</v>
      </c>
      <c r="B3">
        <v>59.888888888888893</v>
      </c>
    </row>
    <row r="4" spans="1:2" x14ac:dyDescent="0.25">
      <c r="A4" s="12" t="s">
        <v>47</v>
      </c>
      <c r="B4">
        <v>10.768717554926299</v>
      </c>
    </row>
    <row r="5" spans="1:2" x14ac:dyDescent="0.25">
      <c r="A5" s="12" t="s">
        <v>48</v>
      </c>
      <c r="B5">
        <v>36</v>
      </c>
    </row>
    <row r="6" spans="1:2" x14ac:dyDescent="0.25">
      <c r="A6" s="12" t="s">
        <v>49</v>
      </c>
      <c r="B6">
        <v>53</v>
      </c>
    </row>
    <row r="7" spans="1:2" x14ac:dyDescent="0.25">
      <c r="A7" s="12" t="s">
        <v>50</v>
      </c>
      <c r="B7">
        <v>58</v>
      </c>
    </row>
    <row r="8" spans="1:2" x14ac:dyDescent="0.25">
      <c r="A8" s="12" t="s">
        <v>51</v>
      </c>
      <c r="B8">
        <v>68</v>
      </c>
    </row>
    <row r="9" spans="1:2" x14ac:dyDescent="0.25">
      <c r="A9" s="12" t="s">
        <v>52</v>
      </c>
      <c r="B9">
        <v>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>
      <selection activeCell="B4" sqref="B4"/>
    </sheetView>
  </sheetViews>
  <sheetFormatPr defaultRowHeight="13.8" x14ac:dyDescent="0.25"/>
  <sheetData>
    <row r="1" spans="1:2" x14ac:dyDescent="0.25">
      <c r="B1" s="12" t="s">
        <v>53</v>
      </c>
    </row>
    <row r="2" spans="1:2" x14ac:dyDescent="0.25">
      <c r="A2" s="12" t="s">
        <v>32</v>
      </c>
      <c r="B2">
        <v>225</v>
      </c>
    </row>
    <row r="3" spans="1:2" x14ac:dyDescent="0.25">
      <c r="A3" s="12" t="s">
        <v>46</v>
      </c>
      <c r="B3">
        <v>1141.0755555555561</v>
      </c>
    </row>
    <row r="4" spans="1:2" x14ac:dyDescent="0.25">
      <c r="A4" s="12" t="s">
        <v>47</v>
      </c>
      <c r="B4">
        <v>690.00300114369179</v>
      </c>
    </row>
    <row r="5" spans="1:2" x14ac:dyDescent="0.25">
      <c r="A5" s="12" t="s">
        <v>48</v>
      </c>
      <c r="B5">
        <v>23</v>
      </c>
    </row>
    <row r="6" spans="1:2" x14ac:dyDescent="0.25">
      <c r="A6" s="12" t="s">
        <v>49</v>
      </c>
      <c r="B6">
        <v>599</v>
      </c>
    </row>
    <row r="7" spans="1:2" x14ac:dyDescent="0.25">
      <c r="A7" s="12" t="s">
        <v>50</v>
      </c>
      <c r="B7">
        <v>1073</v>
      </c>
    </row>
    <row r="8" spans="1:2" x14ac:dyDescent="0.25">
      <c r="A8" s="12" t="s">
        <v>51</v>
      </c>
      <c r="B8">
        <v>1482</v>
      </c>
    </row>
    <row r="9" spans="1:2" x14ac:dyDescent="0.25">
      <c r="A9" s="12" t="s">
        <v>52</v>
      </c>
      <c r="B9">
        <v>4579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/>
  </sheetViews>
  <sheetFormatPr defaultRowHeight="13.8" x14ac:dyDescent="0.25"/>
  <sheetData>
    <row r="1" spans="1:6" x14ac:dyDescent="0.25">
      <c r="B1" s="12" t="s">
        <v>36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37</v>
      </c>
      <c r="C2">
        <v>403</v>
      </c>
      <c r="D2">
        <v>87.608695652173921</v>
      </c>
      <c r="E2">
        <v>403</v>
      </c>
      <c r="F2">
        <v>87.608695652173921</v>
      </c>
    </row>
    <row r="3" spans="1:6" x14ac:dyDescent="0.25">
      <c r="A3" s="12">
        <v>1</v>
      </c>
      <c r="B3" t="s">
        <v>38</v>
      </c>
      <c r="C3">
        <v>20</v>
      </c>
      <c r="D3">
        <v>4.3478260869565224</v>
      </c>
      <c r="E3">
        <v>423</v>
      </c>
      <c r="F3">
        <v>91.956521739130437</v>
      </c>
    </row>
    <row r="4" spans="1:6" x14ac:dyDescent="0.25">
      <c r="A4" s="12">
        <v>2</v>
      </c>
      <c r="B4" t="s">
        <v>39</v>
      </c>
      <c r="C4">
        <v>19</v>
      </c>
      <c r="D4">
        <v>4.1304347826086953</v>
      </c>
      <c r="E4">
        <v>442</v>
      </c>
      <c r="F4">
        <v>96.086956521739125</v>
      </c>
    </row>
    <row r="5" spans="1:6" x14ac:dyDescent="0.25">
      <c r="A5" s="12">
        <v>3</v>
      </c>
      <c r="B5" t="s">
        <v>40</v>
      </c>
      <c r="C5">
        <v>15</v>
      </c>
      <c r="D5">
        <v>3.2608695652173911</v>
      </c>
      <c r="E5">
        <v>457</v>
      </c>
      <c r="F5">
        <v>99.34782608695653</v>
      </c>
    </row>
    <row r="6" spans="1:6" x14ac:dyDescent="0.25">
      <c r="A6" s="12">
        <v>4</v>
      </c>
      <c r="B6" t="s">
        <v>41</v>
      </c>
      <c r="C6">
        <v>2</v>
      </c>
      <c r="D6">
        <v>0.43478260869565222</v>
      </c>
      <c r="E6">
        <v>459</v>
      </c>
      <c r="F6">
        <v>99.782608695652172</v>
      </c>
    </row>
    <row r="7" spans="1:6" x14ac:dyDescent="0.25">
      <c r="A7" s="12">
        <v>5</v>
      </c>
      <c r="B7" t="s">
        <v>42</v>
      </c>
      <c r="C7">
        <v>1</v>
      </c>
      <c r="D7">
        <v>0.21739130434782611</v>
      </c>
      <c r="E7">
        <v>460</v>
      </c>
      <c r="F7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/>
  </sheetViews>
  <sheetFormatPr defaultRowHeight="13.8" x14ac:dyDescent="0.25"/>
  <sheetData>
    <row r="1" spans="1:6" x14ac:dyDescent="0.25">
      <c r="B1" s="12" t="s">
        <v>43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24</v>
      </c>
      <c r="C2">
        <v>391</v>
      </c>
      <c r="D2">
        <v>85</v>
      </c>
      <c r="E2">
        <v>391</v>
      </c>
      <c r="F2">
        <v>85</v>
      </c>
    </row>
    <row r="3" spans="1:6" x14ac:dyDescent="0.25">
      <c r="A3" s="12">
        <v>1</v>
      </c>
      <c r="B3" t="s">
        <v>25</v>
      </c>
      <c r="C3">
        <v>54</v>
      </c>
      <c r="D3">
        <v>11.739130434782609</v>
      </c>
      <c r="E3">
        <v>445</v>
      </c>
      <c r="F3">
        <v>96.739130434782609</v>
      </c>
    </row>
    <row r="4" spans="1:6" x14ac:dyDescent="0.25">
      <c r="A4" s="12">
        <v>2</v>
      </c>
      <c r="B4" t="s">
        <v>26</v>
      </c>
      <c r="C4">
        <v>8</v>
      </c>
      <c r="D4">
        <v>1.7391304347826091</v>
      </c>
      <c r="E4">
        <v>453</v>
      </c>
      <c r="F4">
        <v>98.478260869565219</v>
      </c>
    </row>
    <row r="5" spans="1:6" x14ac:dyDescent="0.25">
      <c r="A5" s="12">
        <v>3</v>
      </c>
      <c r="B5" t="s">
        <v>27</v>
      </c>
      <c r="C5">
        <v>5</v>
      </c>
      <c r="D5">
        <v>1.0869565217391299</v>
      </c>
      <c r="E5">
        <v>458</v>
      </c>
      <c r="F5">
        <v>99.565217391304344</v>
      </c>
    </row>
    <row r="6" spans="1:6" x14ac:dyDescent="0.25">
      <c r="A6" s="12">
        <v>4</v>
      </c>
      <c r="B6" t="s">
        <v>39</v>
      </c>
      <c r="C6">
        <v>1</v>
      </c>
      <c r="D6">
        <v>0.21739130434782611</v>
      </c>
      <c r="E6">
        <v>459</v>
      </c>
      <c r="F6">
        <v>99.782608695652172</v>
      </c>
    </row>
    <row r="7" spans="1:6" x14ac:dyDescent="0.25">
      <c r="A7" s="12">
        <v>5</v>
      </c>
      <c r="B7" t="s">
        <v>28</v>
      </c>
      <c r="C7">
        <v>1</v>
      </c>
      <c r="D7">
        <v>0.21739130434782611</v>
      </c>
      <c r="E7">
        <v>460</v>
      </c>
      <c r="F7">
        <v>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/>
  </sheetViews>
  <sheetFormatPr defaultRowHeight="13.8" x14ac:dyDescent="0.25"/>
  <sheetData>
    <row r="1" spans="1:6" x14ac:dyDescent="0.25">
      <c r="B1" s="12" t="s">
        <v>44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 t="s">
        <v>13</v>
      </c>
      <c r="C2">
        <v>332</v>
      </c>
      <c r="D2">
        <v>72.173913043478265</v>
      </c>
      <c r="E2">
        <v>332</v>
      </c>
      <c r="F2">
        <v>72.173913043478265</v>
      </c>
    </row>
    <row r="3" spans="1:6" x14ac:dyDescent="0.25">
      <c r="A3" s="12">
        <v>1</v>
      </c>
      <c r="B3" t="s">
        <v>14</v>
      </c>
      <c r="C3">
        <v>67</v>
      </c>
      <c r="D3">
        <v>14.565217391304349</v>
      </c>
      <c r="E3">
        <v>399</v>
      </c>
      <c r="F3">
        <v>86.739130434782609</v>
      </c>
    </row>
    <row r="4" spans="1:6" x14ac:dyDescent="0.25">
      <c r="A4" s="12">
        <v>2</v>
      </c>
      <c r="B4" t="s">
        <v>15</v>
      </c>
      <c r="C4">
        <v>20</v>
      </c>
      <c r="D4">
        <v>4.3478260869565224</v>
      </c>
      <c r="E4">
        <v>419</v>
      </c>
      <c r="F4">
        <v>91.086956521739125</v>
      </c>
    </row>
    <row r="5" spans="1:6" x14ac:dyDescent="0.25">
      <c r="A5" s="12">
        <v>3</v>
      </c>
      <c r="B5" t="s">
        <v>16</v>
      </c>
      <c r="C5">
        <v>19</v>
      </c>
      <c r="D5">
        <v>4.1304347826086953</v>
      </c>
      <c r="E5">
        <v>438</v>
      </c>
      <c r="F5">
        <v>95.217391304347828</v>
      </c>
    </row>
    <row r="6" spans="1:6" x14ac:dyDescent="0.25">
      <c r="A6" s="12">
        <v>4</v>
      </c>
      <c r="B6" t="s">
        <v>17</v>
      </c>
      <c r="C6">
        <v>7</v>
      </c>
      <c r="D6">
        <v>1.5217391304347829</v>
      </c>
      <c r="E6">
        <v>445</v>
      </c>
      <c r="F6">
        <v>96.739130434782609</v>
      </c>
    </row>
    <row r="7" spans="1:6" x14ac:dyDescent="0.25">
      <c r="A7" s="12">
        <v>5</v>
      </c>
      <c r="B7" t="s">
        <v>18</v>
      </c>
      <c r="C7">
        <v>6</v>
      </c>
      <c r="D7">
        <v>1.304347826086957</v>
      </c>
      <c r="E7">
        <v>451</v>
      </c>
      <c r="F7">
        <v>98.043478260869563</v>
      </c>
    </row>
    <row r="8" spans="1:6" x14ac:dyDescent="0.25">
      <c r="A8" s="12">
        <v>6</v>
      </c>
      <c r="B8" t="s">
        <v>19</v>
      </c>
      <c r="C8">
        <v>3</v>
      </c>
      <c r="D8">
        <v>0.65217391304347827</v>
      </c>
      <c r="E8">
        <v>454</v>
      </c>
      <c r="F8">
        <v>98.695652173913047</v>
      </c>
    </row>
    <row r="9" spans="1:6" x14ac:dyDescent="0.25">
      <c r="A9" s="12">
        <v>7</v>
      </c>
      <c r="B9" t="s">
        <v>20</v>
      </c>
      <c r="C9">
        <v>2</v>
      </c>
      <c r="D9">
        <v>0.43478260869565222</v>
      </c>
      <c r="E9">
        <v>456</v>
      </c>
      <c r="F9">
        <v>99.130434782608702</v>
      </c>
    </row>
    <row r="10" spans="1:6" x14ac:dyDescent="0.25">
      <c r="A10" s="12">
        <v>8</v>
      </c>
      <c r="B10" t="s">
        <v>21</v>
      </c>
      <c r="C10">
        <v>2</v>
      </c>
      <c r="D10">
        <v>0.43478260869565222</v>
      </c>
      <c r="E10">
        <v>458</v>
      </c>
      <c r="F10">
        <v>99.565217391304344</v>
      </c>
    </row>
    <row r="11" spans="1:6" x14ac:dyDescent="0.25">
      <c r="A11" s="12">
        <v>9</v>
      </c>
      <c r="B11" t="s">
        <v>39</v>
      </c>
      <c r="C11">
        <v>1</v>
      </c>
      <c r="D11">
        <v>0.21739130434782611</v>
      </c>
      <c r="E11">
        <v>459</v>
      </c>
      <c r="F11">
        <v>99.782608695652172</v>
      </c>
    </row>
    <row r="12" spans="1:6" x14ac:dyDescent="0.25">
      <c r="A12" s="12">
        <v>10</v>
      </c>
      <c r="B12" t="s">
        <v>22</v>
      </c>
      <c r="C12">
        <v>1</v>
      </c>
      <c r="D12">
        <v>0.21739130434782611</v>
      </c>
      <c r="E12">
        <v>460</v>
      </c>
      <c r="F12">
        <v>100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/>
  </sheetViews>
  <sheetFormatPr defaultRowHeight="13.8" x14ac:dyDescent="0.25"/>
  <sheetData>
    <row r="1" spans="1:6" x14ac:dyDescent="0.25">
      <c r="B1" s="12" t="s">
        <v>31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x14ac:dyDescent="0.25">
      <c r="A2" s="12">
        <v>0</v>
      </c>
      <c r="B2">
        <v>0</v>
      </c>
      <c r="C2">
        <v>235</v>
      </c>
      <c r="D2">
        <v>51.086956521739133</v>
      </c>
      <c r="E2">
        <v>235</v>
      </c>
      <c r="F2">
        <v>51.086956521739133</v>
      </c>
    </row>
    <row r="3" spans="1:6" x14ac:dyDescent="0.25">
      <c r="A3" s="12">
        <v>1</v>
      </c>
      <c r="B3">
        <v>1</v>
      </c>
      <c r="C3">
        <v>225</v>
      </c>
      <c r="D3">
        <v>48.913043478260867</v>
      </c>
      <c r="E3">
        <v>460</v>
      </c>
      <c r="F3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/>
  </sheetViews>
  <sheetFormatPr defaultRowHeight="13.8" x14ac:dyDescent="0.25"/>
  <sheetData>
    <row r="1" spans="1:2" x14ac:dyDescent="0.25">
      <c r="B1" s="12" t="s">
        <v>45</v>
      </c>
    </row>
    <row r="2" spans="1:2" x14ac:dyDescent="0.25">
      <c r="A2" s="12" t="s">
        <v>32</v>
      </c>
      <c r="B2">
        <v>460</v>
      </c>
    </row>
    <row r="3" spans="1:2" x14ac:dyDescent="0.25">
      <c r="A3" s="12" t="s">
        <v>46</v>
      </c>
      <c r="B3">
        <v>58.656521739130433</v>
      </c>
    </row>
    <row r="4" spans="1:2" x14ac:dyDescent="0.25">
      <c r="A4" s="12" t="s">
        <v>47</v>
      </c>
      <c r="B4">
        <v>11.28012600892845</v>
      </c>
    </row>
    <row r="5" spans="1:2" x14ac:dyDescent="0.25">
      <c r="A5" s="12" t="s">
        <v>48</v>
      </c>
      <c r="B5">
        <v>26</v>
      </c>
    </row>
    <row r="6" spans="1:2" x14ac:dyDescent="0.25">
      <c r="A6" s="12" t="s">
        <v>49</v>
      </c>
      <c r="B6">
        <v>50</v>
      </c>
    </row>
    <row r="7" spans="1:2" x14ac:dyDescent="0.25">
      <c r="A7" s="12" t="s">
        <v>50</v>
      </c>
      <c r="B7">
        <v>58</v>
      </c>
    </row>
    <row r="8" spans="1:2" x14ac:dyDescent="0.25">
      <c r="A8" s="12" t="s">
        <v>51</v>
      </c>
      <c r="B8">
        <v>67</v>
      </c>
    </row>
    <row r="9" spans="1:2" x14ac:dyDescent="0.25">
      <c r="A9" s="12" t="s">
        <v>52</v>
      </c>
      <c r="B9">
        <v>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"/>
  <sheetViews>
    <sheetView workbookViewId="0"/>
  </sheetViews>
  <sheetFormatPr defaultRowHeight="13.8" x14ac:dyDescent="0.25"/>
  <sheetData>
    <row r="1" spans="1:2" x14ac:dyDescent="0.25">
      <c r="B1" s="12" t="s">
        <v>53</v>
      </c>
    </row>
    <row r="2" spans="1:2" x14ac:dyDescent="0.25">
      <c r="A2" s="12" t="s">
        <v>32</v>
      </c>
      <c r="B2">
        <v>460</v>
      </c>
    </row>
    <row r="3" spans="1:2" x14ac:dyDescent="0.25">
      <c r="A3" s="12" t="s">
        <v>46</v>
      </c>
      <c r="B3">
        <v>1017.595652173913</v>
      </c>
    </row>
    <row r="4" spans="1:2" x14ac:dyDescent="0.25">
      <c r="A4" s="12" t="s">
        <v>47</v>
      </c>
      <c r="B4">
        <v>765.78912379070221</v>
      </c>
    </row>
    <row r="5" spans="1:2" x14ac:dyDescent="0.25">
      <c r="A5" s="12" t="s">
        <v>48</v>
      </c>
      <c r="B5">
        <v>21</v>
      </c>
    </row>
    <row r="6" spans="1:2" x14ac:dyDescent="0.25">
      <c r="A6" s="12" t="s">
        <v>49</v>
      </c>
      <c r="B6">
        <v>398.75</v>
      </c>
    </row>
    <row r="7" spans="1:2" x14ac:dyDescent="0.25">
      <c r="A7" s="12" t="s">
        <v>50</v>
      </c>
      <c r="B7">
        <v>902</v>
      </c>
    </row>
    <row r="8" spans="1:2" x14ac:dyDescent="0.25">
      <c r="A8" s="12" t="s">
        <v>51</v>
      </c>
      <c r="B8">
        <v>1445.75</v>
      </c>
    </row>
    <row r="9" spans="1:2" x14ac:dyDescent="0.25">
      <c r="A9" s="12" t="s">
        <v>52</v>
      </c>
      <c r="B9">
        <v>4579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Table 1</vt:lpstr>
      <vt:lpstr>Data --&gt;</vt:lpstr>
      <vt:lpstr>All--&gt;</vt:lpstr>
      <vt:lpstr>race</vt:lpstr>
      <vt:lpstr>tumor grade</vt:lpstr>
      <vt:lpstr>tumor stage</vt:lpstr>
      <vt:lpstr>death</vt:lpstr>
      <vt:lpstr>age</vt:lpstr>
      <vt:lpstr>days survival</vt:lpstr>
      <vt:lpstr>Deceased--&gt;</vt:lpstr>
      <vt:lpstr>race_d</vt:lpstr>
      <vt:lpstr>tumor grade_d</vt:lpstr>
      <vt:lpstr>tumor stage_d</vt:lpstr>
      <vt:lpstr>age_d</vt:lpstr>
      <vt:lpstr>days survival_d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Murphy</dc:creator>
  <cp:lastModifiedBy>Brian Murphy</cp:lastModifiedBy>
  <dcterms:created xsi:type="dcterms:W3CDTF">2021-04-19T14:56:50Z</dcterms:created>
  <dcterms:modified xsi:type="dcterms:W3CDTF">2021-06-30T16:08:50Z</dcterms:modified>
</cp:coreProperties>
</file>