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 activeTab="5"/>
  </bookViews>
  <sheets>
    <sheet name="Answer Report 1" sheetId="4" r:id="rId1"/>
    <sheet name="Sheet1" sheetId="1" r:id="rId2"/>
    <sheet name="Answer Report 2" sheetId="5" r:id="rId3"/>
    <sheet name="Sheet2" sheetId="2" r:id="rId4"/>
    <sheet name="Answer Report 3" sheetId="6" r:id="rId5"/>
    <sheet name="Sheet3" sheetId="3" r:id="rId6"/>
  </sheets>
  <definedNames>
    <definedName name="solver_adj" localSheetId="1" hidden="1">Sheet1!$B$14:$D$14</definedName>
    <definedName name="solver_adj" localSheetId="3" hidden="1">Sheet2!$A$11:$C$11</definedName>
    <definedName name="solver_adj" localSheetId="5" hidden="1">Sheet3!$F$17</definedName>
    <definedName name="solver_cvg" localSheetId="1" hidden="1">0.0001</definedName>
    <definedName name="solver_cvg" localSheetId="3" hidden="1">0.0001</definedName>
    <definedName name="solver_cvg" localSheetId="5" hidden="1">0.0001</definedName>
    <definedName name="solver_drv" localSheetId="1" hidden="1">1</definedName>
    <definedName name="solver_drv" localSheetId="3" hidden="1">1</definedName>
    <definedName name="solver_drv" localSheetId="5" hidden="1">1</definedName>
    <definedName name="solver_eng" localSheetId="1" hidden="1">1</definedName>
    <definedName name="solver_eng" localSheetId="3" hidden="1">1</definedName>
    <definedName name="solver_eng" localSheetId="5" hidden="1">1</definedName>
    <definedName name="solver_est" localSheetId="1" hidden="1">1</definedName>
    <definedName name="solver_est" localSheetId="3" hidden="1">1</definedName>
    <definedName name="solver_est" localSheetId="5" hidden="1">1</definedName>
    <definedName name="solver_itr" localSheetId="1" hidden="1">2147483647</definedName>
    <definedName name="solver_itr" localSheetId="3" hidden="1">2147483647</definedName>
    <definedName name="solver_itr" localSheetId="5" hidden="1">2147483647</definedName>
    <definedName name="solver_lhs1" localSheetId="1" hidden="1">Sheet1!$C$14</definedName>
    <definedName name="solver_lhs1" localSheetId="3" hidden="1">Sheet2!$A$11</definedName>
    <definedName name="solver_lhs1" localSheetId="5" hidden="1">Sheet3!$D$17</definedName>
    <definedName name="solver_lhs2" localSheetId="1" hidden="1">Sheet1!$D$14</definedName>
    <definedName name="solver_lhs2" localSheetId="3" hidden="1">Sheet2!$B$11</definedName>
    <definedName name="solver_lhs2" localSheetId="5" hidden="1">Sheet3!$E$17</definedName>
    <definedName name="solver_lhs3" localSheetId="1" hidden="1">Sheet1!$E$14</definedName>
    <definedName name="solver_lhs3" localSheetId="3" hidden="1">Sheet2!$C$11</definedName>
    <definedName name="solver_lhs3" localSheetId="5" hidden="1">Sheet3!$F$17</definedName>
    <definedName name="solver_lhs4" localSheetId="3" hidden="1">Sheet2!$D$11</definedName>
    <definedName name="solver_mip" localSheetId="1" hidden="1">2147483647</definedName>
    <definedName name="solver_mip" localSheetId="3" hidden="1">2147483647</definedName>
    <definedName name="solver_mip" localSheetId="5" hidden="1">2147483647</definedName>
    <definedName name="solver_mni" localSheetId="1" hidden="1">30</definedName>
    <definedName name="solver_mni" localSheetId="3" hidden="1">30</definedName>
    <definedName name="solver_mni" localSheetId="5" hidden="1">30</definedName>
    <definedName name="solver_mrt" localSheetId="1" hidden="1">0.075</definedName>
    <definedName name="solver_mrt" localSheetId="3" hidden="1">0.075</definedName>
    <definedName name="solver_mrt" localSheetId="5" hidden="1">0.075</definedName>
    <definedName name="solver_msl" localSheetId="1" hidden="1">2</definedName>
    <definedName name="solver_msl" localSheetId="3" hidden="1">2</definedName>
    <definedName name="solver_msl" localSheetId="5" hidden="1">2</definedName>
    <definedName name="solver_neg" localSheetId="1" hidden="1">1</definedName>
    <definedName name="solver_neg" localSheetId="3" hidden="1">1</definedName>
    <definedName name="solver_neg" localSheetId="5" hidden="1">1</definedName>
    <definedName name="solver_nod" localSheetId="1" hidden="1">2147483647</definedName>
    <definedName name="solver_nod" localSheetId="3" hidden="1">2147483647</definedName>
    <definedName name="solver_nod" localSheetId="5" hidden="1">2147483647</definedName>
    <definedName name="solver_num" localSheetId="1" hidden="1">3</definedName>
    <definedName name="solver_num" localSheetId="3" hidden="1">4</definedName>
    <definedName name="solver_num" localSheetId="5" hidden="1">3</definedName>
    <definedName name="solver_nwt" localSheetId="1" hidden="1">1</definedName>
    <definedName name="solver_nwt" localSheetId="3" hidden="1">1</definedName>
    <definedName name="solver_nwt" localSheetId="5" hidden="1">1</definedName>
    <definedName name="solver_opt" localSheetId="1" hidden="1">Sheet1!$G$17</definedName>
    <definedName name="solver_opt" localSheetId="3" hidden="1">Sheet2!$E$11</definedName>
    <definedName name="solver_opt" localSheetId="5" hidden="1">Sheet3!$G$17</definedName>
    <definedName name="solver_pre" localSheetId="1" hidden="1">0.000001</definedName>
    <definedName name="solver_pre" localSheetId="3" hidden="1">0.000001</definedName>
    <definedName name="solver_pre" localSheetId="5" hidden="1">0.000001</definedName>
    <definedName name="solver_rbv" localSheetId="1" hidden="1">1</definedName>
    <definedName name="solver_rbv" localSheetId="3" hidden="1">1</definedName>
    <definedName name="solver_rbv" localSheetId="5" hidden="1">1</definedName>
    <definedName name="solver_rel1" localSheetId="1" hidden="1">3</definedName>
    <definedName name="solver_rel1" localSheetId="3" hidden="1">3</definedName>
    <definedName name="solver_rel1" localSheetId="5" hidden="1">3</definedName>
    <definedName name="solver_rel2" localSheetId="1" hidden="1">3</definedName>
    <definedName name="solver_rel2" localSheetId="3" hidden="1">3</definedName>
    <definedName name="solver_rel2" localSheetId="5" hidden="1">3</definedName>
    <definedName name="solver_rel3" localSheetId="1" hidden="1">3</definedName>
    <definedName name="solver_rel3" localSheetId="3" hidden="1">3</definedName>
    <definedName name="solver_rel3" localSheetId="5" hidden="1">3</definedName>
    <definedName name="solver_rel4" localSheetId="3" hidden="1">2</definedName>
    <definedName name="solver_rhs1" localSheetId="1" hidden="1">0.01</definedName>
    <definedName name="solver_rhs1" localSheetId="3" hidden="1">0.001</definedName>
    <definedName name="solver_rhs1" localSheetId="5" hidden="1">0</definedName>
    <definedName name="solver_rhs2" localSheetId="1" hidden="1">0.01</definedName>
    <definedName name="solver_rhs2" localSheetId="3" hidden="1">0.001</definedName>
    <definedName name="solver_rhs2" localSheetId="5" hidden="1">0</definedName>
    <definedName name="solver_rhs3" localSheetId="1" hidden="1">50</definedName>
    <definedName name="solver_rhs3" localSheetId="3" hidden="1">0.001</definedName>
    <definedName name="solver_rhs3" localSheetId="5" hidden="1">0</definedName>
    <definedName name="solver_rhs4" localSheetId="3" hidden="1">10</definedName>
    <definedName name="solver_rlx" localSheetId="1" hidden="1">2</definedName>
    <definedName name="solver_rlx" localSheetId="3" hidden="1">2</definedName>
    <definedName name="solver_rlx" localSheetId="5" hidden="1">2</definedName>
    <definedName name="solver_rsd" localSheetId="1" hidden="1">0</definedName>
    <definedName name="solver_rsd" localSheetId="3" hidden="1">0</definedName>
    <definedName name="solver_rsd" localSheetId="5" hidden="1">0</definedName>
    <definedName name="solver_scl" localSheetId="1" hidden="1">1</definedName>
    <definedName name="solver_scl" localSheetId="3" hidden="1">1</definedName>
    <definedName name="solver_scl" localSheetId="5" hidden="1">1</definedName>
    <definedName name="solver_sho" localSheetId="1" hidden="1">2</definedName>
    <definedName name="solver_sho" localSheetId="3" hidden="1">2</definedName>
    <definedName name="solver_sho" localSheetId="5" hidden="1">2</definedName>
    <definedName name="solver_ssz" localSheetId="1" hidden="1">100</definedName>
    <definedName name="solver_ssz" localSheetId="3" hidden="1">100</definedName>
    <definedName name="solver_ssz" localSheetId="5" hidden="1">100</definedName>
    <definedName name="solver_tim" localSheetId="1" hidden="1">2147483647</definedName>
    <definedName name="solver_tim" localSheetId="3" hidden="1">2147483647</definedName>
    <definedName name="solver_tim" localSheetId="5" hidden="1">2147483647</definedName>
    <definedName name="solver_tol" localSheetId="1" hidden="1">0.01</definedName>
    <definedName name="solver_tol" localSheetId="3" hidden="1">0.01</definedName>
    <definedName name="solver_tol" localSheetId="5" hidden="1">0.01</definedName>
    <definedName name="solver_typ" localSheetId="1" hidden="1">2</definedName>
    <definedName name="solver_typ" localSheetId="3" hidden="1">1</definedName>
    <definedName name="solver_typ" localSheetId="5" hidden="1">1</definedName>
    <definedName name="solver_val" localSheetId="1" hidden="1">0</definedName>
    <definedName name="solver_val" localSheetId="3" hidden="1">0</definedName>
    <definedName name="solver_val" localSheetId="5" hidden="1">0</definedName>
    <definedName name="solver_ver" localSheetId="1" hidden="1">3</definedName>
    <definedName name="solver_ver" localSheetId="3" hidden="1">3</definedName>
    <definedName name="solver_ver" localSheetId="5" hidden="1">3</definedName>
  </definedNames>
  <calcPr calcId="144525"/>
</workbook>
</file>

<file path=xl/calcChain.xml><?xml version="1.0" encoding="utf-8"?>
<calcChain xmlns="http://schemas.openxmlformats.org/spreadsheetml/2006/main">
  <c r="E17" i="3" l="1"/>
  <c r="D17" i="3"/>
  <c r="E11" i="2"/>
  <c r="D11" i="2"/>
  <c r="B14" i="1"/>
  <c r="G16" i="1"/>
  <c r="G15" i="1"/>
  <c r="E14" i="1"/>
  <c r="G17" i="3" l="1"/>
  <c r="G17" i="1"/>
</calcChain>
</file>

<file path=xl/sharedStrings.xml><?xml version="1.0" encoding="utf-8"?>
<sst xmlns="http://schemas.openxmlformats.org/spreadsheetml/2006/main" count="205" uniqueCount="87">
  <si>
    <t>Example-2</t>
  </si>
  <si>
    <r>
      <t>We want to construct a box whose base length is 3 times the base width.  The material used to build the top and bottom cost $10/ft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and the material used to build the sides cost $6/ft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.</t>
    </r>
  </si>
  <si>
    <t>  If the box must have a volume of 50ft3 determine the dimensions that will minimize the cost to build the box.</t>
  </si>
  <si>
    <t xml:space="preserve"> </t>
  </si>
  <si>
    <t>L</t>
  </si>
  <si>
    <t>H</t>
  </si>
  <si>
    <t>W</t>
  </si>
  <si>
    <t>Cost of top + bottom</t>
  </si>
  <si>
    <t xml:space="preserve">Cost Of sides </t>
  </si>
  <si>
    <t>Volume</t>
  </si>
  <si>
    <t>Total Cost</t>
  </si>
  <si>
    <t>Microsoft Excel 14.0 Answer Report</t>
  </si>
  <si>
    <t>Worksheet: [cuboid.xlsx]Sheet1</t>
  </si>
  <si>
    <t>Report Created: 10-Mar-17 4:10:03 PM</t>
  </si>
  <si>
    <t>Result: Solver found a solution.  All Constraints and optimality conditions are satisfied.</t>
  </si>
  <si>
    <t>Solver Engine</t>
  </si>
  <si>
    <t>Engine: GRG Nonlinear</t>
  </si>
  <si>
    <t>Solution Time: 0.078 Seconds.</t>
  </si>
  <si>
    <t>Iterations: 8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</si>
  <si>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</si>
  <si>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</si>
  <si>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</si>
  <si>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</si>
  <si>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</si>
  <si>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</si>
  <si>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</si>
  <si>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</si>
  <si>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</si>
  <si>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</si>
  <si>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</si>
  <si>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</si>
  <si>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</si>
  <si>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</si>
  <si>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</si>
  <si>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</si>
  <si>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$G$26</t>
  </si>
  <si>
    <t xml:space="preserve">Total Cost  </t>
  </si>
  <si>
    <t>$B$20</t>
  </si>
  <si>
    <t>Contin</t>
  </si>
  <si>
    <t>$C$20</t>
  </si>
  <si>
    <t>$D$20</t>
  </si>
  <si>
    <t>$E$20</t>
  </si>
  <si>
    <t>$E$20&gt;=50</t>
  </si>
  <si>
    <t>Binding</t>
  </si>
  <si>
    <t>$C$20&gt;=0.01</t>
  </si>
  <si>
    <t>Not Binding</t>
  </si>
  <si>
    <t>$D$20&gt;=0.01</t>
  </si>
  <si>
    <t>$B$20:$D$20</t>
  </si>
  <si>
    <t>Example-3</t>
  </si>
  <si>
    <t xml:space="preserve"> Assuming that all the material is used in the construction process determine the maximum volume that the box can have.</t>
  </si>
  <si>
    <t>l</t>
  </si>
  <si>
    <t>w</t>
  </si>
  <si>
    <t>h</t>
  </si>
  <si>
    <t>Surface Area</t>
  </si>
  <si>
    <t>Worksheet: [cuboid.xlsx]Sheet2</t>
  </si>
  <si>
    <t>Report Created: 10-Mar-17 4:28:50 PM</t>
  </si>
  <si>
    <t>Solution Time: 0.047 Seconds.</t>
  </si>
  <si>
    <t>Iterations: 4 Subproblems: 0</t>
  </si>
  <si>
    <t>Objective Cell (Max)</t>
  </si>
  <si>
    <t>$G$17</t>
  </si>
  <si>
    <t>$C$17</t>
  </si>
  <si>
    <t>$D$17</t>
  </si>
  <si>
    <t>$E$17</t>
  </si>
  <si>
    <t>$F$17</t>
  </si>
  <si>
    <t>$F$17=10</t>
  </si>
  <si>
    <t>$C$17&gt;=0.001</t>
  </si>
  <si>
    <t>$D$17&gt;=0.001</t>
  </si>
  <si>
    <t>$E$17&gt;=0.001</t>
  </si>
  <si>
    <t>$C$17:$E$17</t>
  </si>
  <si>
    <t>Example-4</t>
  </si>
  <si>
    <t xml:space="preserve">We have a piece of cardboard that is 14 inches by 10 inches and we’re going to cut out the corners as shown below and fold up the sides to form a box, also shown below.  </t>
  </si>
  <si>
    <t>Determine the height of the box that will give a maximum volume.</t>
  </si>
  <si>
    <t>volume</t>
  </si>
  <si>
    <t>Worksheet: [cuboid.xlsx]Sheet3</t>
  </si>
  <si>
    <t>Report Created: 10-Mar-17 4:36:32 PM</t>
  </si>
  <si>
    <t>Iterations: 5 Subproblems: 0</t>
  </si>
  <si>
    <t>$C$17&gt;=0</t>
  </si>
  <si>
    <t>$D$17&gt;=0</t>
  </si>
  <si>
    <t>$E$17&gt;=0</t>
  </si>
  <si>
    <r>
      <t>We want to construct a box with a square base and we only have 10 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of material to use in construction of the box. </t>
    </r>
  </si>
  <si>
    <r>
      <rPr>
        <b/>
        <i/>
        <u/>
        <sz val="11"/>
        <color theme="1"/>
        <rFont val="Calibri"/>
        <family val="2"/>
        <scheme val="minor"/>
      </rPr>
      <t>Reference</t>
    </r>
    <r>
      <rPr>
        <sz val="11"/>
        <color theme="1"/>
        <rFont val="Calibri"/>
        <family val="2"/>
        <scheme val="minor"/>
      </rPr>
      <t xml:space="preserve"> - http://www.tkiryl.com/Calculus/Section_4.5--Optimization%20Problems/Optimization_Problems.pdf</t>
    </r>
  </si>
  <si>
    <r>
      <rPr>
        <b/>
        <i/>
        <sz val="11"/>
        <color theme="1"/>
        <rFont val="Calibri"/>
        <family val="2"/>
        <scheme val="minor"/>
      </rPr>
      <t>Given -</t>
    </r>
    <r>
      <rPr>
        <sz val="11"/>
        <color theme="1"/>
        <rFont val="Calibri"/>
        <family val="2"/>
        <scheme val="minor"/>
      </rPr>
      <t xml:space="preserve"> </t>
    </r>
  </si>
  <si>
    <t>Surface Area = 10 m2</t>
  </si>
  <si>
    <t>Length = Width</t>
  </si>
  <si>
    <t>Variable</t>
  </si>
  <si>
    <t>Objective Function</t>
  </si>
  <si>
    <t>Given (Constraints)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</si>
</sst>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0" xfId="0" applyFo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NumberFormat="1" applyFill="1" applyBorder="1" applyAlignmen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1" fillId="0" borderId="4" xfId="0" applyFont="1" applyBorder="1"/>
    <xf numFmtId="0" fontId="5" fillId="0" borderId="0" xfId="0" applyFont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457199</xdr:colOff>
      <xdr:row>5</xdr:row>
      <xdr:rowOff>104775</xdr:rowOff>
    </xdr:from>
    <xdr:to>
      <xdr:col>7</xdr:col>
      <xdr:colOff>257474</xdr:colOff>
      <xdr:row>12</xdr:row>
      <xdr:rowOff>143688</xdr:rowOff>
    </xdr:to>
    <xdr:pic>
      <xdr:nvPicPr>
        <xdr:cNvPr id="2" name="Picture 1" descr="Optimization_Ex2_G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399" y="1085850"/>
          <a:ext cx="2352975" cy="1372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7</xdr:row>
      <xdr:rowOff>85725</xdr:rowOff>
    </xdr:from>
    <xdr:to>
      <xdr:col>6</xdr:col>
      <xdr:colOff>175372</xdr:colOff>
      <xdr:row>15</xdr:row>
      <xdr:rowOff>85725</xdr:rowOff>
    </xdr:to>
    <xdr:pic>
      <xdr:nvPicPr>
        <xdr:cNvPr id="2" name="Picture 1" descr="Optimization_Ex3_G1---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0" y="1466850"/>
          <a:ext cx="1918447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3</xdr:row>
      <xdr:rowOff>104775</xdr:rowOff>
    </xdr:from>
    <xdr:to>
      <xdr:col>9</xdr:col>
      <xdr:colOff>352425</xdr:colOff>
      <xdr:row>11</xdr:row>
      <xdr:rowOff>66675</xdr:rowOff>
    </xdr:to>
    <xdr:pic>
      <xdr:nvPicPr>
        <xdr:cNvPr id="2" name="Picture 1" descr="Optimization_Ex5_G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676275"/>
          <a:ext cx="49911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workbookViewId="0"/>
  </sheetViews>
  <sheetFormatPr defaultRowHeight="15" outlineLevelRow="1" x14ac:dyDescent="0.25"/>
  <cols>
    <col min="1" max="1" width="2.28515625" customWidth="1"/>
    <col min="2" max="2" width="6.28515625" customWidth="1"/>
    <col min="3" max="3" width="10.5703125" bestFit="1" customWidth="1"/>
    <col min="4" max="4" width="13.7109375" bestFit="1" customWidth="1"/>
    <col min="5" max="5" width="12" bestFit="1" customWidth="1"/>
    <col min="6" max="6" width="11.42578125" customWidth="1"/>
    <col min="7" max="7" width="12" bestFit="1" customWidth="1"/>
  </cols>
  <sheetData>
    <row r="1" spans="1:5" x14ac:dyDescent="0.25">
      <c r="A1" s="2" t="s">
        <v>11</v>
      </c>
    </row>
    <row r="2" spans="1:5" x14ac:dyDescent="0.25">
      <c r="A2" s="2" t="s">
        <v>12</v>
      </c>
    </row>
    <row r="3" spans="1:5" x14ac:dyDescent="0.25">
      <c r="A3" s="2" t="s">
        <v>13</v>
      </c>
    </row>
    <row r="4" spans="1:5" x14ac:dyDescent="0.25">
      <c r="A4" s="2" t="s">
        <v>14</v>
      </c>
    </row>
    <row r="5" spans="1:5" x14ac:dyDescent="0.25">
      <c r="A5" s="2" t="s">
        <v>15</v>
      </c>
    </row>
    <row r="6" spans="1:5" hidden="1" outlineLevel="1" x14ac:dyDescent="0.25">
      <c r="A6" s="2"/>
      <c r="B6" t="s">
        <v>16</v>
      </c>
    </row>
    <row r="7" spans="1:5" hidden="1" outlineLevel="1" x14ac:dyDescent="0.25">
      <c r="A7" s="2"/>
      <c r="B7" t="s">
        <v>17</v>
      </c>
    </row>
    <row r="8" spans="1:5" hidden="1" outlineLevel="1" x14ac:dyDescent="0.25">
      <c r="A8" s="2"/>
      <c r="B8" t="s">
        <v>18</v>
      </c>
    </row>
    <row r="9" spans="1:5" collapsed="1" x14ac:dyDescent="0.25">
      <c r="A9" s="2" t="s">
        <v>19</v>
      </c>
    </row>
    <row r="10" spans="1:5" hidden="1" outlineLevel="1" x14ac:dyDescent="0.25">
      <c r="B10" t="s">
        <v>20</v>
      </c>
    </row>
    <row r="11" spans="1:5" hidden="1" outlineLevel="1" x14ac:dyDescent="0.25">
      <c r="B11" t="s">
        <v>21</v>
      </c>
    </row>
    <row r="12" spans="1:5" hidden="1" outlineLevel="1" x14ac:dyDescent="0.25">
      <c r="B12" t="s">
        <v>22</v>
      </c>
    </row>
    <row r="13" spans="1:5" collapsed="1" x14ac:dyDescent="0.25"/>
    <row r="14" spans="1:5" ht="15.75" thickBot="1" x14ac:dyDescent="0.3">
      <c r="A14" t="s">
        <v>23</v>
      </c>
    </row>
    <row r="15" spans="1:5" ht="15.75" thickBot="1" x14ac:dyDescent="0.3">
      <c r="B15" s="7" t="s">
        <v>24</v>
      </c>
      <c r="C15" s="7" t="s">
        <v>25</v>
      </c>
      <c r="D15" s="7" t="s">
        <v>26</v>
      </c>
      <c r="E15" s="7" t="s">
        <v>27</v>
      </c>
    </row>
    <row r="16" spans="1:5" ht="15.75" thickBot="1" x14ac:dyDescent="0.3">
      <c r="B16" s="3" t="s">
        <v>35</v>
      </c>
      <c r="C16" s="3" t="s">
        <v>36</v>
      </c>
      <c r="D16" s="5">
        <v>0</v>
      </c>
      <c r="E16" s="5">
        <v>637.59513765308657</v>
      </c>
    </row>
    <row r="19" spans="1:7" ht="15.75" thickBot="1" x14ac:dyDescent="0.3">
      <c r="A19" t="s">
        <v>28</v>
      </c>
    </row>
    <row r="20" spans="1:7" ht="15.75" thickBot="1" x14ac:dyDescent="0.3">
      <c r="B20" s="7" t="s">
        <v>24</v>
      </c>
      <c r="C20" s="7" t="s">
        <v>25</v>
      </c>
      <c r="D20" s="7" t="s">
        <v>26</v>
      </c>
      <c r="E20" s="7" t="s">
        <v>27</v>
      </c>
      <c r="F20" s="7" t="s">
        <v>29</v>
      </c>
    </row>
    <row r="21" spans="1:7" s="1" customFormat="1" x14ac:dyDescent="0.25">
      <c r="B21" s="11" t="s">
        <v>47</v>
      </c>
      <c r="C21" s="10"/>
      <c r="D21" s="10"/>
      <c r="E21" s="10"/>
      <c r="F21" s="10"/>
    </row>
    <row r="22" spans="1:7" hidden="1" outlineLevel="1" x14ac:dyDescent="0.25">
      <c r="B22" s="4" t="s">
        <v>37</v>
      </c>
      <c r="C22" s="4" t="s">
        <v>4</v>
      </c>
      <c r="D22" s="6">
        <v>0</v>
      </c>
      <c r="E22" s="6">
        <v>0</v>
      </c>
      <c r="F22" s="4" t="s">
        <v>38</v>
      </c>
    </row>
    <row r="23" spans="1:7" hidden="1" outlineLevel="1" x14ac:dyDescent="0.25">
      <c r="B23" s="4" t="s">
        <v>39</v>
      </c>
      <c r="C23" s="4" t="s">
        <v>6</v>
      </c>
      <c r="D23" s="6">
        <v>0</v>
      </c>
      <c r="E23" s="6">
        <v>1.8820836670470957</v>
      </c>
      <c r="F23" s="4" t="s">
        <v>38</v>
      </c>
    </row>
    <row r="24" spans="1:7" ht="15.75" hidden="1" outlineLevel="1" thickBot="1" x14ac:dyDescent="0.3">
      <c r="B24" s="3" t="s">
        <v>40</v>
      </c>
      <c r="C24" s="3" t="s">
        <v>5</v>
      </c>
      <c r="D24" s="5">
        <v>0</v>
      </c>
      <c r="E24" s="5">
        <v>4.7051220555599826</v>
      </c>
      <c r="F24" s="3" t="s">
        <v>38</v>
      </c>
    </row>
    <row r="25" spans="1:7" s="1" customFormat="1" collapsed="1" x14ac:dyDescent="0.25">
      <c r="B25" s="8"/>
      <c r="C25" s="8"/>
      <c r="D25" s="9"/>
      <c r="E25" s="9"/>
      <c r="F25" s="8"/>
    </row>
    <row r="28" spans="1:7" ht="15.75" thickBot="1" x14ac:dyDescent="0.3">
      <c r="A28" t="s">
        <v>30</v>
      </c>
    </row>
    <row r="29" spans="1:7" ht="15.75" thickBot="1" x14ac:dyDescent="0.3">
      <c r="B29" s="7" t="s">
        <v>24</v>
      </c>
      <c r="C29" s="7" t="s">
        <v>25</v>
      </c>
      <c r="D29" s="7" t="s">
        <v>31</v>
      </c>
      <c r="E29" s="7" t="s">
        <v>32</v>
      </c>
      <c r="F29" s="7" t="s">
        <v>33</v>
      </c>
      <c r="G29" s="7" t="s">
        <v>34</v>
      </c>
    </row>
    <row r="30" spans="1:7" x14ac:dyDescent="0.25">
      <c r="B30" s="4" t="s">
        <v>41</v>
      </c>
      <c r="C30" s="4" t="s">
        <v>9</v>
      </c>
      <c r="D30" s="6">
        <v>49.99999954350772</v>
      </c>
      <c r="E30" s="4" t="s">
        <v>42</v>
      </c>
      <c r="F30" s="4" t="s">
        <v>43</v>
      </c>
      <c r="G30" s="6">
        <v>0</v>
      </c>
    </row>
    <row r="31" spans="1:7" x14ac:dyDescent="0.25">
      <c r="B31" s="4" t="s">
        <v>39</v>
      </c>
      <c r="C31" s="4" t="s">
        <v>6</v>
      </c>
      <c r="D31" s="6">
        <v>1.8820836670470957</v>
      </c>
      <c r="E31" s="4" t="s">
        <v>44</v>
      </c>
      <c r="F31" s="4" t="s">
        <v>45</v>
      </c>
      <c r="G31" s="6">
        <v>1.8720836670470957</v>
      </c>
    </row>
    <row r="32" spans="1:7" ht="15.75" thickBot="1" x14ac:dyDescent="0.3">
      <c r="B32" s="3" t="s">
        <v>40</v>
      </c>
      <c r="C32" s="3" t="s">
        <v>5</v>
      </c>
      <c r="D32" s="5">
        <v>4.7051220555599826</v>
      </c>
      <c r="E32" s="3" t="s">
        <v>46</v>
      </c>
      <c r="F32" s="3" t="s">
        <v>45</v>
      </c>
      <c r="G32" s="5">
        <v>4.6951220555599829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1"/>
  <sheetViews>
    <sheetView workbookViewId="0">
      <selection activeCell="K19" sqref="K19"/>
    </sheetView>
  </sheetViews>
  <sheetFormatPr defaultRowHeight="15" x14ac:dyDescent="0.25"/>
  <cols>
    <col min="1" max="1" width="10.28515625" customWidth="1"/>
    <col min="2" max="2" width="9.85546875" customWidth="1"/>
    <col min="6" max="6" width="18.7109375" customWidth="1"/>
    <col min="7" max="7" width="19.5703125" customWidth="1"/>
    <col min="8" max="8" width="13.7109375" customWidth="1"/>
    <col min="9" max="9" width="13" customWidth="1"/>
  </cols>
  <sheetData>
    <row r="4" spans="1:11" ht="17.25" x14ac:dyDescent="0.25">
      <c r="A4" s="2" t="s">
        <v>0</v>
      </c>
      <c r="B4" s="2" t="s">
        <v>1</v>
      </c>
      <c r="C4" s="1"/>
      <c r="D4" s="1"/>
      <c r="E4" s="1"/>
    </row>
    <row r="5" spans="1:11" x14ac:dyDescent="0.25">
      <c r="B5" s="2" t="s">
        <v>2</v>
      </c>
      <c r="C5" s="1"/>
      <c r="D5" s="1"/>
      <c r="E5" s="1"/>
      <c r="F5" s="1"/>
      <c r="G5" s="1"/>
      <c r="H5" s="1"/>
      <c r="I5" s="1"/>
      <c r="J5" s="1"/>
      <c r="K5" s="1"/>
    </row>
    <row r="13" spans="1:11" x14ac:dyDescent="0.25">
      <c r="B13" s="12" t="s">
        <v>4</v>
      </c>
      <c r="C13" s="12" t="s">
        <v>6</v>
      </c>
      <c r="D13" s="12" t="s">
        <v>5</v>
      </c>
      <c r="E13" s="12" t="s">
        <v>9</v>
      </c>
    </row>
    <row r="14" spans="1:11" x14ac:dyDescent="0.25">
      <c r="B14" s="12">
        <f>3*C14</f>
        <v>5.6462510011412874</v>
      </c>
      <c r="C14" s="14">
        <v>1.8820836670470957</v>
      </c>
      <c r="D14" s="14">
        <v>4.7051220555599826</v>
      </c>
      <c r="E14" s="12">
        <f>D14*C14*3*C14</f>
        <v>49.99999954350772</v>
      </c>
    </row>
    <row r="15" spans="1:11" x14ac:dyDescent="0.25">
      <c r="F15" s="12" t="s">
        <v>7</v>
      </c>
      <c r="G15" s="12">
        <f>(2*3*C14*C14)*10</f>
        <v>212.5343357859266</v>
      </c>
    </row>
    <row r="16" spans="1:11" x14ac:dyDescent="0.25">
      <c r="F16" s="12" t="s">
        <v>8</v>
      </c>
      <c r="G16" s="12">
        <f>((2*3*C14*D14)+(2*C14*D14))*6</f>
        <v>425.06080186716002</v>
      </c>
    </row>
    <row r="17" spans="1:11" x14ac:dyDescent="0.25">
      <c r="B17" s="1"/>
      <c r="C17" s="1" t="s">
        <v>3</v>
      </c>
      <c r="D17" s="1"/>
      <c r="E17" s="1"/>
      <c r="F17" s="12" t="s">
        <v>10</v>
      </c>
      <c r="G17" s="12">
        <f>G15+G16</f>
        <v>637.59513765308657</v>
      </c>
      <c r="H17" s="1"/>
      <c r="I17" s="1"/>
      <c r="J17" s="1"/>
      <c r="K17" s="1"/>
    </row>
    <row r="19" spans="1:11" x14ac:dyDescent="0.25">
      <c r="A19" t="s">
        <v>80</v>
      </c>
      <c r="J19" s="1" t="s">
        <v>3</v>
      </c>
    </row>
    <row r="20" spans="1:11" x14ac:dyDescent="0.25">
      <c r="B20" s="13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</row>
    <row r="21" spans="1:11" x14ac:dyDescent="0.25">
      <c r="E2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RowHeight="15" outlineLevelRow="1" x14ac:dyDescent="0.25"/>
  <cols>
    <col min="1" max="1" width="2.28515625" customWidth="1"/>
    <col min="2" max="2" width="6.28515625" customWidth="1"/>
    <col min="3" max="3" width="12.140625" customWidth="1"/>
    <col min="4" max="4" width="13.7109375" bestFit="1" customWidth="1"/>
    <col min="5" max="5" width="12.85546875" bestFit="1" customWidth="1"/>
    <col min="6" max="6" width="11.42578125" customWidth="1"/>
    <col min="7" max="7" width="12" bestFit="1" customWidth="1"/>
  </cols>
  <sheetData>
    <row r="1" spans="1:5" x14ac:dyDescent="0.25">
      <c r="A1" s="2" t="s">
        <v>11</v>
      </c>
    </row>
    <row r="2" spans="1:5" x14ac:dyDescent="0.25">
      <c r="A2" s="2" t="s">
        <v>54</v>
      </c>
    </row>
    <row r="3" spans="1:5" x14ac:dyDescent="0.25">
      <c r="A3" s="2" t="s">
        <v>55</v>
      </c>
    </row>
    <row r="4" spans="1:5" x14ac:dyDescent="0.25">
      <c r="A4" s="2" t="s">
        <v>14</v>
      </c>
    </row>
    <row r="5" spans="1:5" x14ac:dyDescent="0.25">
      <c r="A5" s="2" t="s">
        <v>15</v>
      </c>
    </row>
    <row r="6" spans="1:5" hidden="1" outlineLevel="1" x14ac:dyDescent="0.25">
      <c r="A6" s="2"/>
      <c r="B6" t="s">
        <v>16</v>
      </c>
    </row>
    <row r="7" spans="1:5" hidden="1" outlineLevel="1" x14ac:dyDescent="0.25">
      <c r="A7" s="2"/>
      <c r="B7" t="s">
        <v>56</v>
      </c>
    </row>
    <row r="8" spans="1:5" hidden="1" outlineLevel="1" x14ac:dyDescent="0.25">
      <c r="A8" s="2"/>
      <c r="B8" t="s">
        <v>57</v>
      </c>
    </row>
    <row r="9" spans="1:5" collapsed="1" x14ac:dyDescent="0.25">
      <c r="A9" s="2" t="s">
        <v>19</v>
      </c>
    </row>
    <row r="10" spans="1:5" hidden="1" outlineLevel="1" x14ac:dyDescent="0.25">
      <c r="B10" t="s">
        <v>20</v>
      </c>
    </row>
    <row r="11" spans="1:5" hidden="1" outlineLevel="1" x14ac:dyDescent="0.25">
      <c r="B11" t="s">
        <v>21</v>
      </c>
    </row>
    <row r="12" spans="1:5" hidden="1" outlineLevel="1" x14ac:dyDescent="0.25">
      <c r="B12" t="s">
        <v>22</v>
      </c>
    </row>
    <row r="13" spans="1:5" collapsed="1" x14ac:dyDescent="0.25"/>
    <row r="14" spans="1:5" ht="15.75" thickBot="1" x14ac:dyDescent="0.3">
      <c r="A14" t="s">
        <v>58</v>
      </c>
    </row>
    <row r="15" spans="1:5" ht="15.75" thickBot="1" x14ac:dyDescent="0.3">
      <c r="B15" s="7" t="s">
        <v>24</v>
      </c>
      <c r="C15" s="7" t="s">
        <v>25</v>
      </c>
      <c r="D15" s="7" t="s">
        <v>26</v>
      </c>
      <c r="E15" s="7" t="s">
        <v>27</v>
      </c>
    </row>
    <row r="16" spans="1:5" ht="15.75" thickBot="1" x14ac:dyDescent="0.3">
      <c r="B16" s="3" t="s">
        <v>59</v>
      </c>
      <c r="C16" s="3" t="s">
        <v>9</v>
      </c>
      <c r="D16" s="5">
        <v>0</v>
      </c>
      <c r="E16" s="5">
        <v>2.1516573596336648</v>
      </c>
    </row>
    <row r="19" spans="1:7" ht="15.75" thickBot="1" x14ac:dyDescent="0.3">
      <c r="A19" t="s">
        <v>28</v>
      </c>
    </row>
    <row r="20" spans="1:7" ht="15.75" thickBot="1" x14ac:dyDescent="0.3">
      <c r="B20" s="7" t="s">
        <v>24</v>
      </c>
      <c r="C20" s="7" t="s">
        <v>25</v>
      </c>
      <c r="D20" s="7" t="s">
        <v>26</v>
      </c>
      <c r="E20" s="7" t="s">
        <v>27</v>
      </c>
      <c r="F20" s="7" t="s">
        <v>29</v>
      </c>
    </row>
    <row r="21" spans="1:7" s="1" customFormat="1" x14ac:dyDescent="0.25">
      <c r="B21" s="11" t="s">
        <v>68</v>
      </c>
      <c r="C21" s="10"/>
      <c r="D21" s="10"/>
      <c r="E21" s="10"/>
      <c r="F21" s="10"/>
    </row>
    <row r="22" spans="1:7" hidden="1" outlineLevel="1" x14ac:dyDescent="0.25">
      <c r="B22" s="4" t="s">
        <v>60</v>
      </c>
      <c r="C22" s="4" t="s">
        <v>50</v>
      </c>
      <c r="D22" s="6">
        <v>0</v>
      </c>
      <c r="E22" s="6">
        <v>1.2909944377506033</v>
      </c>
      <c r="F22" s="4" t="s">
        <v>38</v>
      </c>
    </row>
    <row r="23" spans="1:7" hidden="1" outlineLevel="1" x14ac:dyDescent="0.25">
      <c r="B23" s="4" t="s">
        <v>61</v>
      </c>
      <c r="C23" s="4" t="s">
        <v>51</v>
      </c>
      <c r="D23" s="6">
        <v>0</v>
      </c>
      <c r="E23" s="6">
        <v>1.2909944377506033</v>
      </c>
      <c r="F23" s="4" t="s">
        <v>38</v>
      </c>
    </row>
    <row r="24" spans="1:7" ht="15.75" hidden="1" outlineLevel="1" thickBot="1" x14ac:dyDescent="0.3">
      <c r="B24" s="3" t="s">
        <v>62</v>
      </c>
      <c r="C24" s="3" t="s">
        <v>52</v>
      </c>
      <c r="D24" s="5">
        <v>0</v>
      </c>
      <c r="E24" s="5">
        <v>1.2909944377506033</v>
      </c>
      <c r="F24" s="3" t="s">
        <v>38</v>
      </c>
    </row>
    <row r="25" spans="1:7" s="1" customFormat="1" collapsed="1" x14ac:dyDescent="0.25">
      <c r="B25" s="8"/>
      <c r="C25" s="8"/>
      <c r="D25" s="9"/>
      <c r="E25" s="9"/>
      <c r="F25" s="8"/>
    </row>
    <row r="28" spans="1:7" ht="15.75" thickBot="1" x14ac:dyDescent="0.3">
      <c r="A28" t="s">
        <v>30</v>
      </c>
    </row>
    <row r="29" spans="1:7" ht="15.75" thickBot="1" x14ac:dyDescent="0.3">
      <c r="B29" s="7" t="s">
        <v>24</v>
      </c>
      <c r="C29" s="7" t="s">
        <v>25</v>
      </c>
      <c r="D29" s="7" t="s">
        <v>31</v>
      </c>
      <c r="E29" s="7" t="s">
        <v>32</v>
      </c>
      <c r="F29" s="7" t="s">
        <v>33</v>
      </c>
      <c r="G29" s="7" t="s">
        <v>34</v>
      </c>
    </row>
    <row r="30" spans="1:7" x14ac:dyDescent="0.25">
      <c r="B30" s="4" t="s">
        <v>63</v>
      </c>
      <c r="C30" s="4" t="s">
        <v>53</v>
      </c>
      <c r="D30" s="6">
        <v>9.9999998298179786</v>
      </c>
      <c r="E30" s="4" t="s">
        <v>64</v>
      </c>
      <c r="F30" s="4" t="s">
        <v>43</v>
      </c>
      <c r="G30" s="4">
        <v>0</v>
      </c>
    </row>
    <row r="31" spans="1:7" x14ac:dyDescent="0.25">
      <c r="B31" s="4" t="s">
        <v>60</v>
      </c>
      <c r="C31" s="4" t="s">
        <v>50</v>
      </c>
      <c r="D31" s="6">
        <v>1.2909944377506033</v>
      </c>
      <c r="E31" s="4" t="s">
        <v>65</v>
      </c>
      <c r="F31" s="4" t="s">
        <v>45</v>
      </c>
      <c r="G31" s="6">
        <v>1.2899944377506034</v>
      </c>
    </row>
    <row r="32" spans="1:7" x14ac:dyDescent="0.25">
      <c r="B32" s="4" t="s">
        <v>61</v>
      </c>
      <c r="C32" s="4" t="s">
        <v>51</v>
      </c>
      <c r="D32" s="6">
        <v>1.2909944377506033</v>
      </c>
      <c r="E32" s="4" t="s">
        <v>66</v>
      </c>
      <c r="F32" s="4" t="s">
        <v>45</v>
      </c>
      <c r="G32" s="6">
        <v>1.2899944377506034</v>
      </c>
    </row>
    <row r="33" spans="2:7" ht="15.75" thickBot="1" x14ac:dyDescent="0.3">
      <c r="B33" s="3" t="s">
        <v>62</v>
      </c>
      <c r="C33" s="3" t="s">
        <v>52</v>
      </c>
      <c r="D33" s="5">
        <v>1.2909944377506033</v>
      </c>
      <c r="E33" s="3" t="s">
        <v>67</v>
      </c>
      <c r="F33" s="3" t="s">
        <v>45</v>
      </c>
      <c r="G33" s="5">
        <v>1.2899944377506034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10" sqref="A10"/>
    </sheetView>
  </sheetViews>
  <sheetFormatPr defaultRowHeight="15" x14ac:dyDescent="0.25"/>
  <cols>
    <col min="1" max="1" width="10.5703125" customWidth="1"/>
    <col min="4" max="4" width="17.5703125" customWidth="1"/>
    <col min="5" max="5" width="17.85546875" customWidth="1"/>
    <col min="6" max="6" width="32.42578125" customWidth="1"/>
  </cols>
  <sheetData>
    <row r="2" spans="1:6" ht="17.25" x14ac:dyDescent="0.25">
      <c r="A2" s="2" t="s">
        <v>48</v>
      </c>
      <c r="B2" s="2" t="s">
        <v>79</v>
      </c>
    </row>
    <row r="3" spans="1:6" x14ac:dyDescent="0.25">
      <c r="B3" s="2" t="s">
        <v>49</v>
      </c>
    </row>
    <row r="4" spans="1:6" ht="15.75" thickBot="1" x14ac:dyDescent="0.3"/>
    <row r="5" spans="1:6" x14ac:dyDescent="0.25">
      <c r="C5" t="s">
        <v>3</v>
      </c>
      <c r="F5" s="15" t="s">
        <v>81</v>
      </c>
    </row>
    <row r="6" spans="1:6" x14ac:dyDescent="0.25">
      <c r="F6" s="16" t="s">
        <v>82</v>
      </c>
    </row>
    <row r="7" spans="1:6" ht="15.75" thickBot="1" x14ac:dyDescent="0.3">
      <c r="F7" s="17" t="s">
        <v>83</v>
      </c>
    </row>
    <row r="9" spans="1:6" x14ac:dyDescent="0.25">
      <c r="A9" s="18"/>
      <c r="B9" s="12" t="s">
        <v>84</v>
      </c>
      <c r="C9" s="12" t="s">
        <v>84</v>
      </c>
      <c r="D9" s="12" t="s">
        <v>86</v>
      </c>
      <c r="E9" s="12" t="s">
        <v>85</v>
      </c>
    </row>
    <row r="10" spans="1:6" x14ac:dyDescent="0.25">
      <c r="A10" s="12" t="s">
        <v>50</v>
      </c>
      <c r="B10" s="12" t="s">
        <v>51</v>
      </c>
      <c r="C10" s="12" t="s">
        <v>52</v>
      </c>
      <c r="D10" s="12" t="s">
        <v>53</v>
      </c>
      <c r="E10" s="12" t="s">
        <v>9</v>
      </c>
    </row>
    <row r="11" spans="1:6" x14ac:dyDescent="0.25">
      <c r="A11" s="12">
        <v>1.2909944377506033</v>
      </c>
      <c r="B11" s="14">
        <v>1.2909944377506033</v>
      </c>
      <c r="C11" s="14">
        <v>1.2909944377506033</v>
      </c>
      <c r="D11" s="12">
        <f>2*((A11*B11)+(B11*C11)+(C11*A11))</f>
        <v>9.9999998298179786</v>
      </c>
      <c r="E11" s="12">
        <f>A11*B11*C11</f>
        <v>2.1516573596336648</v>
      </c>
    </row>
    <row r="17" spans="1:1" x14ac:dyDescent="0.25">
      <c r="A17" t="s">
        <v>80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workbookViewId="0"/>
  </sheetViews>
  <sheetFormatPr defaultRowHeight="15" outlineLevelRow="1" x14ac:dyDescent="0.25"/>
  <cols>
    <col min="1" max="1" width="2.28515625" customWidth="1"/>
    <col min="2" max="2" width="6.28515625" customWidth="1"/>
    <col min="3" max="3" width="7.7109375" bestFit="1" customWidth="1"/>
    <col min="4" max="4" width="13.7109375" bestFit="1" customWidth="1"/>
    <col min="5" max="5" width="12" bestFit="1" customWidth="1"/>
    <col min="6" max="6" width="11.42578125" customWidth="1"/>
    <col min="7" max="7" width="12" bestFit="1" customWidth="1"/>
  </cols>
  <sheetData>
    <row r="1" spans="1:5" x14ac:dyDescent="0.25">
      <c r="A1" s="2" t="s">
        <v>11</v>
      </c>
    </row>
    <row r="2" spans="1:5" x14ac:dyDescent="0.25">
      <c r="A2" s="2" t="s">
        <v>73</v>
      </c>
    </row>
    <row r="3" spans="1:5" x14ac:dyDescent="0.25">
      <c r="A3" s="2" t="s">
        <v>74</v>
      </c>
    </row>
    <row r="4" spans="1:5" x14ac:dyDescent="0.25">
      <c r="A4" s="2" t="s">
        <v>14</v>
      </c>
    </row>
    <row r="5" spans="1:5" x14ac:dyDescent="0.25">
      <c r="A5" s="2" t="s">
        <v>15</v>
      </c>
    </row>
    <row r="6" spans="1:5" hidden="1" outlineLevel="1" x14ac:dyDescent="0.25">
      <c r="A6" s="2"/>
      <c r="B6" t="s">
        <v>16</v>
      </c>
    </row>
    <row r="7" spans="1:5" hidden="1" outlineLevel="1" x14ac:dyDescent="0.25">
      <c r="A7" s="2"/>
      <c r="B7" t="s">
        <v>56</v>
      </c>
    </row>
    <row r="8" spans="1:5" hidden="1" outlineLevel="1" x14ac:dyDescent="0.25">
      <c r="A8" s="2"/>
      <c r="B8" t="s">
        <v>75</v>
      </c>
    </row>
    <row r="9" spans="1:5" collapsed="1" x14ac:dyDescent="0.25">
      <c r="A9" s="2" t="s">
        <v>19</v>
      </c>
    </row>
    <row r="10" spans="1:5" hidden="1" outlineLevel="1" x14ac:dyDescent="0.25">
      <c r="B10" t="s">
        <v>20</v>
      </c>
    </row>
    <row r="11" spans="1:5" hidden="1" outlineLevel="1" x14ac:dyDescent="0.25">
      <c r="B11" t="s">
        <v>21</v>
      </c>
    </row>
    <row r="12" spans="1:5" hidden="1" outlineLevel="1" x14ac:dyDescent="0.25">
      <c r="B12" t="s">
        <v>22</v>
      </c>
    </row>
    <row r="13" spans="1:5" collapsed="1" x14ac:dyDescent="0.25"/>
    <row r="14" spans="1:5" ht="15.75" thickBot="1" x14ac:dyDescent="0.3">
      <c r="A14" t="s">
        <v>58</v>
      </c>
    </row>
    <row r="15" spans="1:5" ht="15.75" thickBot="1" x14ac:dyDescent="0.3">
      <c r="B15" s="7" t="s">
        <v>24</v>
      </c>
      <c r="C15" s="7" t="s">
        <v>25</v>
      </c>
      <c r="D15" s="7" t="s">
        <v>26</v>
      </c>
      <c r="E15" s="7" t="s">
        <v>27</v>
      </c>
    </row>
    <row r="16" spans="1:5" ht="15.75" thickBot="1" x14ac:dyDescent="0.3">
      <c r="B16" s="3" t="s">
        <v>63</v>
      </c>
      <c r="C16" s="3" t="s">
        <v>72</v>
      </c>
      <c r="D16" s="5">
        <v>0</v>
      </c>
      <c r="E16" s="5">
        <v>120.16442131482596</v>
      </c>
    </row>
    <row r="19" spans="1:7" ht="15.75" thickBot="1" x14ac:dyDescent="0.3">
      <c r="A19" t="s">
        <v>28</v>
      </c>
    </row>
    <row r="20" spans="1:7" ht="15.75" thickBot="1" x14ac:dyDescent="0.3">
      <c r="B20" s="7" t="s">
        <v>24</v>
      </c>
      <c r="C20" s="7" t="s">
        <v>25</v>
      </c>
      <c r="D20" s="7" t="s">
        <v>26</v>
      </c>
      <c r="E20" s="7" t="s">
        <v>27</v>
      </c>
      <c r="F20" s="7" t="s">
        <v>29</v>
      </c>
    </row>
    <row r="21" spans="1:7" ht="15.75" thickBot="1" x14ac:dyDescent="0.3">
      <c r="B21" s="3" t="s">
        <v>62</v>
      </c>
      <c r="C21" s="3" t="s">
        <v>52</v>
      </c>
      <c r="D21" s="5">
        <v>0</v>
      </c>
      <c r="E21" s="5">
        <v>1.9183340094815133</v>
      </c>
      <c r="F21" s="3" t="s">
        <v>38</v>
      </c>
    </row>
    <row r="24" spans="1:7" ht="15.75" thickBot="1" x14ac:dyDescent="0.3">
      <c r="A24" t="s">
        <v>30</v>
      </c>
    </row>
    <row r="25" spans="1:7" ht="15.75" thickBot="1" x14ac:dyDescent="0.3">
      <c r="B25" s="7" t="s">
        <v>24</v>
      </c>
      <c r="C25" s="7" t="s">
        <v>25</v>
      </c>
      <c r="D25" s="7" t="s">
        <v>31</v>
      </c>
      <c r="E25" s="7" t="s">
        <v>32</v>
      </c>
      <c r="F25" s="7" t="s">
        <v>33</v>
      </c>
      <c r="G25" s="7" t="s">
        <v>34</v>
      </c>
    </row>
    <row r="26" spans="1:7" x14ac:dyDescent="0.25">
      <c r="B26" s="4" t="s">
        <v>60</v>
      </c>
      <c r="C26" s="4" t="s">
        <v>50</v>
      </c>
      <c r="D26" s="6">
        <v>10.163331981036974</v>
      </c>
      <c r="E26" s="4" t="s">
        <v>76</v>
      </c>
      <c r="F26" s="4" t="s">
        <v>45</v>
      </c>
      <c r="G26" s="6">
        <v>10.163331981036974</v>
      </c>
    </row>
    <row r="27" spans="1:7" x14ac:dyDescent="0.25">
      <c r="B27" s="4" t="s">
        <v>61</v>
      </c>
      <c r="C27" s="4" t="s">
        <v>51</v>
      </c>
      <c r="D27" s="6">
        <v>6.1633319810369738</v>
      </c>
      <c r="E27" s="4" t="s">
        <v>77</v>
      </c>
      <c r="F27" s="4" t="s">
        <v>45</v>
      </c>
      <c r="G27" s="6">
        <v>6.1633319810369738</v>
      </c>
    </row>
    <row r="28" spans="1:7" ht="15.75" thickBot="1" x14ac:dyDescent="0.3">
      <c r="B28" s="3" t="s">
        <v>62</v>
      </c>
      <c r="C28" s="3" t="s">
        <v>52</v>
      </c>
      <c r="D28" s="5">
        <v>1.9183340094815133</v>
      </c>
      <c r="E28" s="3" t="s">
        <v>78</v>
      </c>
      <c r="F28" s="3" t="s">
        <v>45</v>
      </c>
      <c r="G28" s="5">
        <v>1.9183340094815133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13" sqref="K13"/>
    </sheetView>
  </sheetViews>
  <sheetFormatPr defaultRowHeight="15" x14ac:dyDescent="0.25"/>
  <sheetData>
    <row r="1" spans="1:7" x14ac:dyDescent="0.25">
      <c r="A1" s="2" t="s">
        <v>69</v>
      </c>
    </row>
    <row r="2" spans="1:7" x14ac:dyDescent="0.25">
      <c r="B2" s="2" t="s">
        <v>70</v>
      </c>
    </row>
    <row r="3" spans="1:7" x14ac:dyDescent="0.25">
      <c r="B3" s="2" t="s">
        <v>71</v>
      </c>
    </row>
    <row r="16" spans="1:7" x14ac:dyDescent="0.25">
      <c r="D16" s="12" t="s">
        <v>50</v>
      </c>
      <c r="E16" s="12" t="s">
        <v>51</v>
      </c>
      <c r="F16" s="12" t="s">
        <v>52</v>
      </c>
      <c r="G16" s="12" t="s">
        <v>72</v>
      </c>
    </row>
    <row r="17" spans="4:9" x14ac:dyDescent="0.25">
      <c r="D17" s="12">
        <f>14-2*F17</f>
        <v>10.163331981036974</v>
      </c>
      <c r="E17" s="12">
        <f>10-2*F17</f>
        <v>6.1633319810369738</v>
      </c>
      <c r="F17" s="14">
        <v>1.9183340094815133</v>
      </c>
      <c r="G17" s="12">
        <f>D17*E17*F17</f>
        <v>120.16442131482596</v>
      </c>
      <c r="I1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Answer Report 1</vt:lpstr>
      <vt:lpstr>Sheet1</vt:lpstr>
      <vt:lpstr>Answer Report 2</vt:lpstr>
      <vt:lpstr>Sheet2</vt:lpstr>
      <vt:lpstr>Answer Report 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</dc:creator>
  <cp:lastModifiedBy>suri</cp:lastModifiedBy>
  <dcterms:created xsi:type="dcterms:W3CDTF">2017-03-10T10:10:30Z</dcterms:created>
  <dcterms:modified xsi:type="dcterms:W3CDTF">2017-03-23T07:18:44Z</dcterms:modified>
</cp:coreProperties>
</file>