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autoCompressPictures="0"/>
  <mc:AlternateContent xmlns:mc="http://schemas.openxmlformats.org/markup-compatibility/2006">
    <mc:Choice Requires="x15">
      <x15ac:absPath xmlns:x15ac="http://schemas.microsoft.com/office/spreadsheetml/2010/11/ac" url="/Users/blogan/Documents/Bowling/"/>
    </mc:Choice>
  </mc:AlternateContent>
  <bookViews>
    <workbookView xWindow="120" yWindow="2200" windowWidth="28480" windowHeight="17040" tabRatio="645" activeTab="3"/>
  </bookViews>
  <sheets>
    <sheet name="Area Based" sheetId="4" r:id="rId1"/>
    <sheet name="Weight Based" sheetId="5" state="hidden" r:id="rId2"/>
    <sheet name="Calibration Coefficients" sheetId="6" r:id="rId3"/>
    <sheet name="Sheet3" sheetId="1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5" i="12" l="1"/>
  <c r="V5" i="12"/>
  <c r="W5" i="12"/>
  <c r="X5" i="12"/>
  <c r="Y5" i="12"/>
  <c r="Z5" i="12"/>
  <c r="Q5" i="12"/>
  <c r="R5" i="12"/>
  <c r="S5" i="12"/>
  <c r="AA5" i="12"/>
  <c r="U6" i="12"/>
  <c r="V6" i="12"/>
  <c r="W6" i="12"/>
  <c r="X6" i="12"/>
  <c r="Y6" i="12"/>
  <c r="Z6" i="12"/>
  <c r="Q6" i="12"/>
  <c r="R6" i="12"/>
  <c r="S6" i="12"/>
  <c r="AA6" i="12"/>
  <c r="U7" i="12"/>
  <c r="V7" i="12"/>
  <c r="W7" i="12"/>
  <c r="X7" i="12"/>
  <c r="Y7" i="12"/>
  <c r="Z7" i="12"/>
  <c r="Q7" i="12"/>
  <c r="R7" i="12"/>
  <c r="S7" i="12"/>
  <c r="AA7" i="12"/>
  <c r="U8" i="12"/>
  <c r="V8" i="12"/>
  <c r="W8" i="12"/>
  <c r="X8" i="12"/>
  <c r="Y8" i="12"/>
  <c r="Z8" i="12"/>
  <c r="Q8" i="12"/>
  <c r="R8" i="12"/>
  <c r="S8" i="12"/>
  <c r="AA8" i="12"/>
  <c r="U9" i="12"/>
  <c r="V9" i="12"/>
  <c r="W9" i="12"/>
  <c r="X9" i="12"/>
  <c r="Y9" i="12"/>
  <c r="Z9" i="12"/>
  <c r="Q9" i="12"/>
  <c r="R9" i="12"/>
  <c r="S9" i="12"/>
  <c r="AA9" i="12"/>
  <c r="U10" i="12"/>
  <c r="V10" i="12"/>
  <c r="W10" i="12"/>
  <c r="X10" i="12"/>
  <c r="Y10" i="12"/>
  <c r="Z10" i="12"/>
  <c r="Q10" i="12"/>
  <c r="R10" i="12"/>
  <c r="S10" i="12"/>
  <c r="AA10" i="12"/>
  <c r="U11" i="12"/>
  <c r="V11" i="12"/>
  <c r="W11" i="12"/>
  <c r="X11" i="12"/>
  <c r="Y11" i="12"/>
  <c r="Z11" i="12"/>
  <c r="Q11" i="12"/>
  <c r="R11" i="12"/>
  <c r="S11" i="12"/>
  <c r="AA11" i="12"/>
  <c r="U13" i="12"/>
  <c r="V13" i="12"/>
  <c r="W13" i="12"/>
  <c r="X13" i="12"/>
  <c r="Y13" i="12"/>
  <c r="Z13" i="12"/>
  <c r="Q13" i="12"/>
  <c r="R13" i="12"/>
  <c r="S13" i="12"/>
  <c r="AA13" i="12"/>
  <c r="U14" i="12"/>
  <c r="V14" i="12"/>
  <c r="W14" i="12"/>
  <c r="X14" i="12"/>
  <c r="Y14" i="12"/>
  <c r="Z14" i="12"/>
  <c r="Q14" i="12"/>
  <c r="R14" i="12"/>
  <c r="S14" i="12"/>
  <c r="AA14" i="12"/>
  <c r="U15" i="12"/>
  <c r="V15" i="12"/>
  <c r="W15" i="12"/>
  <c r="X15" i="12"/>
  <c r="Y15" i="12"/>
  <c r="Z15" i="12"/>
  <c r="Q15" i="12"/>
  <c r="R15" i="12"/>
  <c r="S15" i="12"/>
  <c r="AA15" i="12"/>
  <c r="U16" i="12"/>
  <c r="V16" i="12"/>
  <c r="W16" i="12"/>
  <c r="X16" i="12"/>
  <c r="Y16" i="12"/>
  <c r="Z16" i="12"/>
  <c r="Q16" i="12"/>
  <c r="R16" i="12"/>
  <c r="S16" i="12"/>
  <c r="AA16" i="12"/>
  <c r="U17" i="12"/>
  <c r="V17" i="12"/>
  <c r="W17" i="12"/>
  <c r="X17" i="12"/>
  <c r="Y17" i="12"/>
  <c r="Z17" i="12"/>
  <c r="Q17" i="12"/>
  <c r="R17" i="12"/>
  <c r="S17" i="12"/>
  <c r="AA17" i="12"/>
  <c r="U18" i="12"/>
  <c r="V18" i="12"/>
  <c r="W18" i="12"/>
  <c r="X18" i="12"/>
  <c r="Y18" i="12"/>
  <c r="Z18" i="12"/>
  <c r="Q18" i="12"/>
  <c r="R18" i="12"/>
  <c r="S18" i="12"/>
  <c r="AA18" i="12"/>
  <c r="U19" i="12"/>
  <c r="V19" i="12"/>
  <c r="W19" i="12"/>
  <c r="X19" i="12"/>
  <c r="Y19" i="12"/>
  <c r="Z19" i="12"/>
  <c r="Q19" i="12"/>
  <c r="R19" i="12"/>
  <c r="S19" i="12"/>
  <c r="AA19" i="12"/>
  <c r="U20" i="12"/>
  <c r="V20" i="12"/>
  <c r="W20" i="12"/>
  <c r="X20" i="12"/>
  <c r="Y20" i="12"/>
  <c r="Z20" i="12"/>
  <c r="Q20" i="12"/>
  <c r="R20" i="12"/>
  <c r="S20" i="12"/>
  <c r="AA20" i="12"/>
  <c r="U21" i="12"/>
  <c r="V21" i="12"/>
  <c r="W21" i="12"/>
  <c r="X21" i="12"/>
  <c r="Y21" i="12"/>
  <c r="Z21" i="12"/>
  <c r="Q21" i="12"/>
  <c r="R21" i="12"/>
  <c r="S21" i="12"/>
  <c r="AA21" i="12"/>
  <c r="U23" i="12"/>
  <c r="V23" i="12"/>
  <c r="W23" i="12"/>
  <c r="X23" i="12"/>
  <c r="Y23" i="12"/>
  <c r="Z23" i="12"/>
  <c r="Q23" i="12"/>
  <c r="R23" i="12"/>
  <c r="S23" i="12"/>
  <c r="AA23" i="12"/>
  <c r="U24" i="12"/>
  <c r="V24" i="12"/>
  <c r="W24" i="12"/>
  <c r="X24" i="12"/>
  <c r="Y24" i="12"/>
  <c r="Z24" i="12"/>
  <c r="Q24" i="12"/>
  <c r="R24" i="12"/>
  <c r="S24" i="12"/>
  <c r="AA24" i="12"/>
  <c r="U25" i="12"/>
  <c r="V25" i="12"/>
  <c r="W25" i="12"/>
  <c r="X25" i="12"/>
  <c r="Y25" i="12"/>
  <c r="Z25" i="12"/>
  <c r="Q25" i="12"/>
  <c r="R25" i="12"/>
  <c r="S25" i="12"/>
  <c r="AA25" i="12"/>
  <c r="U26" i="12"/>
  <c r="V26" i="12"/>
  <c r="W26" i="12"/>
  <c r="X26" i="12"/>
  <c r="Y26" i="12"/>
  <c r="Z26" i="12"/>
  <c r="Q26" i="12"/>
  <c r="R26" i="12"/>
  <c r="S26" i="12"/>
  <c r="AA26" i="12"/>
  <c r="U27" i="12"/>
  <c r="V27" i="12"/>
  <c r="W27" i="12"/>
  <c r="X27" i="12"/>
  <c r="Y27" i="12"/>
  <c r="Z27" i="12"/>
  <c r="Q27" i="12"/>
  <c r="R27" i="12"/>
  <c r="S27" i="12"/>
  <c r="AA27" i="12"/>
  <c r="U28" i="12"/>
  <c r="V28" i="12"/>
  <c r="W28" i="12"/>
  <c r="X28" i="12"/>
  <c r="Y28" i="12"/>
  <c r="Z28" i="12"/>
  <c r="Q28" i="12"/>
  <c r="R28" i="12"/>
  <c r="S28" i="12"/>
  <c r="AA28" i="12"/>
  <c r="U29" i="12"/>
  <c r="V29" i="12"/>
  <c r="W29" i="12"/>
  <c r="X29" i="12"/>
  <c r="Y29" i="12"/>
  <c r="Z29" i="12"/>
  <c r="Q29" i="12"/>
  <c r="R29" i="12"/>
  <c r="S29" i="12"/>
  <c r="AA29" i="12"/>
  <c r="U30" i="12"/>
  <c r="V30" i="12"/>
  <c r="W30" i="12"/>
  <c r="X30" i="12"/>
  <c r="Y30" i="12"/>
  <c r="Z30" i="12"/>
  <c r="Q30" i="12"/>
  <c r="R30" i="12"/>
  <c r="S30" i="12"/>
  <c r="AA30" i="12"/>
  <c r="U31" i="12"/>
  <c r="V31" i="12"/>
  <c r="W31" i="12"/>
  <c r="X31" i="12"/>
  <c r="Y31" i="12"/>
  <c r="Z31" i="12"/>
  <c r="Q31" i="12"/>
  <c r="R31" i="12"/>
  <c r="S31" i="12"/>
  <c r="AA31" i="12"/>
  <c r="U32" i="12"/>
  <c r="V32" i="12"/>
  <c r="W32" i="12"/>
  <c r="X32" i="12"/>
  <c r="Y32" i="12"/>
  <c r="Z32" i="12"/>
  <c r="Q32" i="12"/>
  <c r="R32" i="12"/>
  <c r="S32" i="12"/>
  <c r="AA32" i="12"/>
  <c r="U34" i="12"/>
  <c r="V34" i="12"/>
  <c r="W34" i="12"/>
  <c r="X34" i="12"/>
  <c r="Y34" i="12"/>
  <c r="Z34" i="12"/>
  <c r="Q34" i="12"/>
  <c r="R34" i="12"/>
  <c r="S34" i="12"/>
  <c r="AA34" i="12"/>
  <c r="U35" i="12"/>
  <c r="V35" i="12"/>
  <c r="W35" i="12"/>
  <c r="X35" i="12"/>
  <c r="Y35" i="12"/>
  <c r="Z35" i="12"/>
  <c r="Q35" i="12"/>
  <c r="R35" i="12"/>
  <c r="S35" i="12"/>
  <c r="AA35" i="12"/>
  <c r="U36" i="12"/>
  <c r="V36" i="12"/>
  <c r="W36" i="12"/>
  <c r="X36" i="12"/>
  <c r="Y36" i="12"/>
  <c r="Z36" i="12"/>
  <c r="Q36" i="12"/>
  <c r="R36" i="12"/>
  <c r="S36" i="12"/>
  <c r="AA36" i="12"/>
  <c r="U37" i="12"/>
  <c r="V37" i="12"/>
  <c r="W37" i="12"/>
  <c r="X37" i="12"/>
  <c r="Y37" i="12"/>
  <c r="Z37" i="12"/>
  <c r="Q37" i="12"/>
  <c r="R37" i="12"/>
  <c r="S37" i="12"/>
  <c r="AA37" i="12"/>
  <c r="U38" i="12"/>
  <c r="V38" i="12"/>
  <c r="W38" i="12"/>
  <c r="X38" i="12"/>
  <c r="Y38" i="12"/>
  <c r="Z38" i="12"/>
  <c r="Q38" i="12"/>
  <c r="R38" i="12"/>
  <c r="S38" i="12"/>
  <c r="AA38" i="12"/>
  <c r="U39" i="12"/>
  <c r="V39" i="12"/>
  <c r="W39" i="12"/>
  <c r="X39" i="12"/>
  <c r="Y39" i="12"/>
  <c r="Z39" i="12"/>
  <c r="Q39" i="12"/>
  <c r="R39" i="12"/>
  <c r="S39" i="12"/>
  <c r="AA39" i="12"/>
  <c r="U40" i="12"/>
  <c r="V40" i="12"/>
  <c r="W40" i="12"/>
  <c r="X40" i="12"/>
  <c r="Y40" i="12"/>
  <c r="Z40" i="12"/>
  <c r="Q40" i="12"/>
  <c r="R40" i="12"/>
  <c r="S40" i="12"/>
  <c r="AA40" i="12"/>
  <c r="U42" i="12"/>
  <c r="V42" i="12"/>
  <c r="W42" i="12"/>
  <c r="X42" i="12"/>
  <c r="Y42" i="12"/>
  <c r="Z42" i="12"/>
  <c r="Q42" i="12"/>
  <c r="R42" i="12"/>
  <c r="S42" i="12"/>
  <c r="AA42" i="12"/>
  <c r="U43" i="12"/>
  <c r="V43" i="12"/>
  <c r="W43" i="12"/>
  <c r="X43" i="12"/>
  <c r="Y43" i="12"/>
  <c r="Z43" i="12"/>
  <c r="Q43" i="12"/>
  <c r="R43" i="12"/>
  <c r="S43" i="12"/>
  <c r="AA43" i="12"/>
  <c r="U44" i="12"/>
  <c r="V44" i="12"/>
  <c r="W44" i="12"/>
  <c r="X44" i="12"/>
  <c r="Y44" i="12"/>
  <c r="Z44" i="12"/>
  <c r="Q44" i="12"/>
  <c r="R44" i="12"/>
  <c r="S44" i="12"/>
  <c r="AA44" i="12"/>
  <c r="U45" i="12"/>
  <c r="V45" i="12"/>
  <c r="W45" i="12"/>
  <c r="X45" i="12"/>
  <c r="Y45" i="12"/>
  <c r="Z45" i="12"/>
  <c r="Q45" i="12"/>
  <c r="R45" i="12"/>
  <c r="S45" i="12"/>
  <c r="AA45" i="12"/>
  <c r="U46" i="12"/>
  <c r="V46" i="12"/>
  <c r="W46" i="12"/>
  <c r="X46" i="12"/>
  <c r="Y46" i="12"/>
  <c r="Z46" i="12"/>
  <c r="Q46" i="12"/>
  <c r="R46" i="12"/>
  <c r="S46" i="12"/>
  <c r="AA46" i="12"/>
  <c r="U47" i="12"/>
  <c r="V47" i="12"/>
  <c r="W47" i="12"/>
  <c r="X47" i="12"/>
  <c r="Y47" i="12"/>
  <c r="Z47" i="12"/>
  <c r="Q47" i="12"/>
  <c r="R47" i="12"/>
  <c r="S47" i="12"/>
  <c r="AA47" i="12"/>
  <c r="U49" i="12"/>
  <c r="V49" i="12"/>
  <c r="W49" i="12"/>
  <c r="X49" i="12"/>
  <c r="Y49" i="12"/>
  <c r="Z49" i="12"/>
  <c r="Q49" i="12"/>
  <c r="R49" i="12"/>
  <c r="S49" i="12"/>
  <c r="AA49" i="12"/>
  <c r="U50" i="12"/>
  <c r="V50" i="12"/>
  <c r="W50" i="12"/>
  <c r="X50" i="12"/>
  <c r="Y50" i="12"/>
  <c r="Z50" i="12"/>
  <c r="Q50" i="12"/>
  <c r="R50" i="12"/>
  <c r="S50" i="12"/>
  <c r="AA50" i="12"/>
  <c r="U51" i="12"/>
  <c r="V51" i="12"/>
  <c r="W51" i="12"/>
  <c r="X51" i="12"/>
  <c r="Y51" i="12"/>
  <c r="Z51" i="12"/>
  <c r="Q51" i="12"/>
  <c r="R51" i="12"/>
  <c r="S51" i="12"/>
  <c r="AA51" i="12"/>
  <c r="U52" i="12"/>
  <c r="V52" i="12"/>
  <c r="W52" i="12"/>
  <c r="X52" i="12"/>
  <c r="Y52" i="12"/>
  <c r="Z52" i="12"/>
  <c r="Q52" i="12"/>
  <c r="R52" i="12"/>
  <c r="S52" i="12"/>
  <c r="AA52" i="12"/>
  <c r="U53" i="12"/>
  <c r="V53" i="12"/>
  <c r="W53" i="12"/>
  <c r="X53" i="12"/>
  <c r="Y53" i="12"/>
  <c r="Z53" i="12"/>
  <c r="Q53" i="12"/>
  <c r="R53" i="12"/>
  <c r="S53" i="12"/>
  <c r="AA53" i="12"/>
  <c r="U55" i="12"/>
  <c r="V55" i="12"/>
  <c r="W55" i="12"/>
  <c r="X55" i="12"/>
  <c r="Y55" i="12"/>
  <c r="Z55" i="12"/>
  <c r="Q55" i="12"/>
  <c r="R55" i="12"/>
  <c r="S55" i="12"/>
  <c r="AA55" i="12"/>
  <c r="U56" i="12"/>
  <c r="V56" i="12"/>
  <c r="W56" i="12"/>
  <c r="X56" i="12"/>
  <c r="Y56" i="12"/>
  <c r="Z56" i="12"/>
  <c r="Q56" i="12"/>
  <c r="R56" i="12"/>
  <c r="S56" i="12"/>
  <c r="AA56" i="12"/>
  <c r="U57" i="12"/>
  <c r="V57" i="12"/>
  <c r="W57" i="12"/>
  <c r="X57" i="12"/>
  <c r="Y57" i="12"/>
  <c r="Z57" i="12"/>
  <c r="Q57" i="12"/>
  <c r="R57" i="12"/>
  <c r="S57" i="12"/>
  <c r="AA57" i="12"/>
  <c r="U58" i="12"/>
  <c r="V58" i="12"/>
  <c r="W58" i="12"/>
  <c r="X58" i="12"/>
  <c r="Y58" i="12"/>
  <c r="Z58" i="12"/>
  <c r="Q58" i="12"/>
  <c r="R58" i="12"/>
  <c r="S58" i="12"/>
  <c r="AA58" i="12"/>
  <c r="U60" i="12"/>
  <c r="V60" i="12"/>
  <c r="W60" i="12"/>
  <c r="X60" i="12"/>
  <c r="Y60" i="12"/>
  <c r="Z60" i="12"/>
  <c r="Q60" i="12"/>
  <c r="R60" i="12"/>
  <c r="S60" i="12"/>
  <c r="AA60" i="12"/>
  <c r="U61" i="12"/>
  <c r="V61" i="12"/>
  <c r="W61" i="12"/>
  <c r="X61" i="12"/>
  <c r="Y61" i="12"/>
  <c r="Z61" i="12"/>
  <c r="Q61" i="12"/>
  <c r="R61" i="12"/>
  <c r="S61" i="12"/>
  <c r="AA61" i="12"/>
  <c r="U63" i="12"/>
  <c r="V63" i="12"/>
  <c r="W63" i="12"/>
  <c r="X63" i="12"/>
  <c r="Y63" i="12"/>
  <c r="Z63" i="12"/>
  <c r="Q63" i="12"/>
  <c r="R63" i="12"/>
  <c r="S63" i="12"/>
  <c r="AA63" i="12"/>
  <c r="U64" i="12"/>
  <c r="V64" i="12"/>
  <c r="W64" i="12"/>
  <c r="X64" i="12"/>
  <c r="Y64" i="12"/>
  <c r="Z64" i="12"/>
  <c r="Q64" i="12"/>
  <c r="R64" i="12"/>
  <c r="S64" i="12"/>
  <c r="AA64" i="12"/>
  <c r="U65" i="12"/>
  <c r="V65" i="12"/>
  <c r="W65" i="12"/>
  <c r="X65" i="12"/>
  <c r="Y65" i="12"/>
  <c r="Z65" i="12"/>
  <c r="Q65" i="12"/>
  <c r="R65" i="12"/>
  <c r="S65" i="12"/>
  <c r="AA65" i="12"/>
  <c r="U67" i="12"/>
  <c r="V67" i="12"/>
  <c r="W67" i="12"/>
  <c r="X67" i="12"/>
  <c r="Y67" i="12"/>
  <c r="Z67" i="12"/>
  <c r="Q67" i="12"/>
  <c r="R67" i="12"/>
  <c r="S67" i="12"/>
  <c r="AA67" i="12"/>
  <c r="U68" i="12"/>
  <c r="V68" i="12"/>
  <c r="W68" i="12"/>
  <c r="X68" i="12"/>
  <c r="Y68" i="12"/>
  <c r="Z68" i="12"/>
  <c r="Q68" i="12"/>
  <c r="R68" i="12"/>
  <c r="S68" i="12"/>
  <c r="AA68" i="12"/>
  <c r="U69" i="12"/>
  <c r="V69" i="12"/>
  <c r="W69" i="12"/>
  <c r="X69" i="12"/>
  <c r="Y69" i="12"/>
  <c r="Z69" i="12"/>
  <c r="Q69" i="12"/>
  <c r="R69" i="12"/>
  <c r="S69" i="12"/>
  <c r="AA69" i="12"/>
  <c r="U70" i="12"/>
  <c r="V70" i="12"/>
  <c r="W70" i="12"/>
  <c r="X70" i="12"/>
  <c r="Y70" i="12"/>
  <c r="Z70" i="12"/>
  <c r="Q70" i="12"/>
  <c r="R70" i="12"/>
  <c r="S70" i="12"/>
  <c r="AA70" i="12"/>
  <c r="U71" i="12"/>
  <c r="V71" i="12"/>
  <c r="W71" i="12"/>
  <c r="X71" i="12"/>
  <c r="Y71" i="12"/>
  <c r="Z71" i="12"/>
  <c r="Q71" i="12"/>
  <c r="R71" i="12"/>
  <c r="S71" i="12"/>
  <c r="AA71" i="12"/>
  <c r="U73" i="12"/>
  <c r="V73" i="12"/>
  <c r="W73" i="12"/>
  <c r="X73" i="12"/>
  <c r="Y73" i="12"/>
  <c r="Z73" i="12"/>
  <c r="Q73" i="12"/>
  <c r="R73" i="12"/>
  <c r="S73" i="12"/>
  <c r="AA73" i="12"/>
  <c r="U74" i="12"/>
  <c r="V74" i="12"/>
  <c r="W74" i="12"/>
  <c r="X74" i="12"/>
  <c r="Y74" i="12"/>
  <c r="Z74" i="12"/>
  <c r="Q74" i="12"/>
  <c r="R74" i="12"/>
  <c r="S74" i="12"/>
  <c r="AA74" i="12"/>
  <c r="U75" i="12"/>
  <c r="V75" i="12"/>
  <c r="W75" i="12"/>
  <c r="X75" i="12"/>
  <c r="Y75" i="12"/>
  <c r="Z75" i="12"/>
  <c r="Q75" i="12"/>
  <c r="R75" i="12"/>
  <c r="S75" i="12"/>
  <c r="AA75" i="12"/>
  <c r="U77" i="12"/>
  <c r="V77" i="12"/>
  <c r="W77" i="12"/>
  <c r="X77" i="12"/>
  <c r="Y77" i="12"/>
  <c r="Z77" i="12"/>
  <c r="Q77" i="12"/>
  <c r="R77" i="12"/>
  <c r="S77" i="12"/>
  <c r="AA77" i="12"/>
  <c r="U78" i="12"/>
  <c r="V78" i="12"/>
  <c r="W78" i="12"/>
  <c r="X78" i="12"/>
  <c r="Y78" i="12"/>
  <c r="Z78" i="12"/>
  <c r="Q78" i="12"/>
  <c r="R78" i="12"/>
  <c r="S78" i="12"/>
  <c r="AA78" i="12"/>
  <c r="U80" i="12"/>
  <c r="V80" i="12"/>
  <c r="W80" i="12"/>
  <c r="X80" i="12"/>
  <c r="Y80" i="12"/>
  <c r="Z80" i="12"/>
  <c r="Q80" i="12"/>
  <c r="R80" i="12"/>
  <c r="S80" i="12"/>
  <c r="AA80" i="12"/>
  <c r="U81" i="12"/>
  <c r="V81" i="12"/>
  <c r="W81" i="12"/>
  <c r="X81" i="12"/>
  <c r="Y81" i="12"/>
  <c r="Z81" i="12"/>
  <c r="Q81" i="12"/>
  <c r="R81" i="12"/>
  <c r="S81" i="12"/>
  <c r="AA81" i="12"/>
  <c r="U82" i="12"/>
  <c r="V82" i="12"/>
  <c r="W82" i="12"/>
  <c r="X82" i="12"/>
  <c r="Y82" i="12"/>
  <c r="Z82" i="12"/>
  <c r="Q82" i="12"/>
  <c r="R82" i="12"/>
  <c r="S82" i="12"/>
  <c r="AA82" i="12"/>
  <c r="U83" i="12"/>
  <c r="V83" i="12"/>
  <c r="W83" i="12"/>
  <c r="X83" i="12"/>
  <c r="Y83" i="12"/>
  <c r="Z83" i="12"/>
  <c r="Q83" i="12"/>
  <c r="R83" i="12"/>
  <c r="S83" i="12"/>
  <c r="AA83" i="12"/>
  <c r="U85" i="12"/>
  <c r="V85" i="12"/>
  <c r="W85" i="12"/>
  <c r="X85" i="12"/>
  <c r="Y85" i="12"/>
  <c r="Z85" i="12"/>
  <c r="Q85" i="12"/>
  <c r="R85" i="12"/>
  <c r="S85" i="12"/>
  <c r="AA85" i="12"/>
  <c r="U86" i="12"/>
  <c r="V86" i="12"/>
  <c r="W86" i="12"/>
  <c r="X86" i="12"/>
  <c r="Y86" i="12"/>
  <c r="Z86" i="12"/>
  <c r="Q86" i="12"/>
  <c r="R86" i="12"/>
  <c r="S86" i="12"/>
  <c r="AA86" i="12"/>
  <c r="U87" i="12"/>
  <c r="V87" i="12"/>
  <c r="W87" i="12"/>
  <c r="X87" i="12"/>
  <c r="Y87" i="12"/>
  <c r="Z87" i="12"/>
  <c r="Q87" i="12"/>
  <c r="R87" i="12"/>
  <c r="S87" i="12"/>
  <c r="AA87" i="12"/>
  <c r="U88" i="12"/>
  <c r="V88" i="12"/>
  <c r="W88" i="12"/>
  <c r="X88" i="12"/>
  <c r="Y88" i="12"/>
  <c r="Z88" i="12"/>
  <c r="Q88" i="12"/>
  <c r="R88" i="12"/>
  <c r="S88" i="12"/>
  <c r="AA88" i="12"/>
  <c r="U89" i="12"/>
  <c r="V89" i="12"/>
  <c r="W89" i="12"/>
  <c r="X89" i="12"/>
  <c r="Y89" i="12"/>
  <c r="Z89" i="12"/>
  <c r="Q89" i="12"/>
  <c r="R89" i="12"/>
  <c r="S89" i="12"/>
  <c r="AA89" i="12"/>
  <c r="U91" i="12"/>
  <c r="V91" i="12"/>
  <c r="W91" i="12"/>
  <c r="X91" i="12"/>
  <c r="Y91" i="12"/>
  <c r="Z91" i="12"/>
  <c r="Q91" i="12"/>
  <c r="R91" i="12"/>
  <c r="S91" i="12"/>
  <c r="AA91" i="12"/>
  <c r="U92" i="12"/>
  <c r="V92" i="12"/>
  <c r="W92" i="12"/>
  <c r="X92" i="12"/>
  <c r="Y92" i="12"/>
  <c r="Z92" i="12"/>
  <c r="Q92" i="12"/>
  <c r="R92" i="12"/>
  <c r="S92" i="12"/>
  <c r="AA92" i="12"/>
  <c r="U94" i="12"/>
  <c r="V94" i="12"/>
  <c r="W94" i="12"/>
  <c r="X94" i="12"/>
  <c r="Y94" i="12"/>
  <c r="Z94" i="12"/>
  <c r="Q94" i="12"/>
  <c r="R94" i="12"/>
  <c r="S94" i="12"/>
  <c r="AA94" i="12"/>
  <c r="U96" i="12"/>
  <c r="V96" i="12"/>
  <c r="W96" i="12"/>
  <c r="X96" i="12"/>
  <c r="Y96" i="12"/>
  <c r="Z96" i="12"/>
  <c r="Q96" i="12"/>
  <c r="R96" i="12"/>
  <c r="S96" i="12"/>
  <c r="AA96" i="12"/>
  <c r="U97" i="12"/>
  <c r="V97" i="12"/>
  <c r="W97" i="12"/>
  <c r="X97" i="12"/>
  <c r="Y97" i="12"/>
  <c r="Z97" i="12"/>
  <c r="Q97" i="12"/>
  <c r="R97" i="12"/>
  <c r="S97" i="12"/>
  <c r="AA97" i="12"/>
  <c r="U98" i="12"/>
  <c r="V98" i="12"/>
  <c r="W98" i="12"/>
  <c r="X98" i="12"/>
  <c r="Y98" i="12"/>
  <c r="Z98" i="12"/>
  <c r="Q98" i="12"/>
  <c r="R98" i="12"/>
  <c r="S98" i="12"/>
  <c r="AA98" i="12"/>
  <c r="U99" i="12"/>
  <c r="V99" i="12"/>
  <c r="W99" i="12"/>
  <c r="X99" i="12"/>
  <c r="Y99" i="12"/>
  <c r="Z99" i="12"/>
  <c r="Q99" i="12"/>
  <c r="R99" i="12"/>
  <c r="S99" i="12"/>
  <c r="AA99" i="12"/>
  <c r="U100" i="12"/>
  <c r="V100" i="12"/>
  <c r="W100" i="12"/>
  <c r="X100" i="12"/>
  <c r="Y100" i="12"/>
  <c r="Z100" i="12"/>
  <c r="Q100" i="12"/>
  <c r="R100" i="12"/>
  <c r="S100" i="12"/>
  <c r="AA100" i="12"/>
  <c r="U101" i="12"/>
  <c r="V101" i="12"/>
  <c r="W101" i="12"/>
  <c r="X101" i="12"/>
  <c r="Y101" i="12"/>
  <c r="Z101" i="12"/>
  <c r="Q101" i="12"/>
  <c r="R101" i="12"/>
  <c r="S101" i="12"/>
  <c r="AA101" i="12"/>
  <c r="U103" i="12"/>
  <c r="V103" i="12"/>
  <c r="W103" i="12"/>
  <c r="X103" i="12"/>
  <c r="Y103" i="12"/>
  <c r="Z103" i="12"/>
  <c r="Q103" i="12"/>
  <c r="R103" i="12"/>
  <c r="S103" i="12"/>
  <c r="AA103" i="12"/>
  <c r="U104" i="12"/>
  <c r="V104" i="12"/>
  <c r="W104" i="12"/>
  <c r="X104" i="12"/>
  <c r="Y104" i="12"/>
  <c r="Z104" i="12"/>
  <c r="Q104" i="12"/>
  <c r="R104" i="12"/>
  <c r="S104" i="12"/>
  <c r="AA104" i="12"/>
  <c r="U105" i="12"/>
  <c r="V105" i="12"/>
  <c r="W105" i="12"/>
  <c r="X105" i="12"/>
  <c r="Y105" i="12"/>
  <c r="Z105" i="12"/>
  <c r="Q105" i="12"/>
  <c r="R105" i="12"/>
  <c r="S105" i="12"/>
  <c r="AA105" i="12"/>
  <c r="U106" i="12"/>
  <c r="V106" i="12"/>
  <c r="W106" i="12"/>
  <c r="X106" i="12"/>
  <c r="Y106" i="12"/>
  <c r="Z106" i="12"/>
  <c r="Q106" i="12"/>
  <c r="R106" i="12"/>
  <c r="S106" i="12"/>
  <c r="AA106" i="12"/>
  <c r="U107" i="12"/>
  <c r="V107" i="12"/>
  <c r="W107" i="12"/>
  <c r="X107" i="12"/>
  <c r="Y107" i="12"/>
  <c r="Z107" i="12"/>
  <c r="Q107" i="12"/>
  <c r="R107" i="12"/>
  <c r="S107" i="12"/>
  <c r="AA107" i="12"/>
  <c r="U108" i="12"/>
  <c r="V108" i="12"/>
  <c r="W108" i="12"/>
  <c r="X108" i="12"/>
  <c r="Y108" i="12"/>
  <c r="Z108" i="12"/>
  <c r="Q108" i="12"/>
  <c r="R108" i="12"/>
  <c r="S108" i="12"/>
  <c r="AA108" i="12"/>
  <c r="U109" i="12"/>
  <c r="V109" i="12"/>
  <c r="W109" i="12"/>
  <c r="X109" i="12"/>
  <c r="Y109" i="12"/>
  <c r="Z109" i="12"/>
  <c r="Q109" i="12"/>
  <c r="R109" i="12"/>
  <c r="S109" i="12"/>
  <c r="AA109" i="12"/>
  <c r="U111" i="12"/>
  <c r="V111" i="12"/>
  <c r="W111" i="12"/>
  <c r="X111" i="12"/>
  <c r="Y111" i="12"/>
  <c r="Z111" i="12"/>
  <c r="Q111" i="12"/>
  <c r="R111" i="12"/>
  <c r="S111" i="12"/>
  <c r="AA111" i="12"/>
  <c r="U112" i="12"/>
  <c r="V112" i="12"/>
  <c r="W112" i="12"/>
  <c r="X112" i="12"/>
  <c r="Y112" i="12"/>
  <c r="Z112" i="12"/>
  <c r="Q112" i="12"/>
  <c r="R112" i="12"/>
  <c r="S112" i="12"/>
  <c r="AA112" i="12"/>
  <c r="U113" i="12"/>
  <c r="V113" i="12"/>
  <c r="W113" i="12"/>
  <c r="X113" i="12"/>
  <c r="Y113" i="12"/>
  <c r="Z113" i="12"/>
  <c r="Q113" i="12"/>
  <c r="R113" i="12"/>
  <c r="S113" i="12"/>
  <c r="AA113" i="12"/>
  <c r="U115" i="12"/>
  <c r="V115" i="12"/>
  <c r="W115" i="12"/>
  <c r="X115" i="12"/>
  <c r="Y115" i="12"/>
  <c r="Z115" i="12"/>
  <c r="Q115" i="12"/>
  <c r="R115" i="12"/>
  <c r="S115" i="12"/>
  <c r="AA115" i="12"/>
  <c r="U116" i="12"/>
  <c r="V116" i="12"/>
  <c r="W116" i="12"/>
  <c r="X116" i="12"/>
  <c r="Y116" i="12"/>
  <c r="Z116" i="12"/>
  <c r="Q116" i="12"/>
  <c r="R116" i="12"/>
  <c r="S116" i="12"/>
  <c r="AA116" i="12"/>
  <c r="U117" i="12"/>
  <c r="V117" i="12"/>
  <c r="W117" i="12"/>
  <c r="X117" i="12"/>
  <c r="Y117" i="12"/>
  <c r="Z117" i="12"/>
  <c r="Q117" i="12"/>
  <c r="R117" i="12"/>
  <c r="S117" i="12"/>
  <c r="AA117" i="12"/>
  <c r="U118" i="12"/>
  <c r="V118" i="12"/>
  <c r="W118" i="12"/>
  <c r="X118" i="12"/>
  <c r="Y118" i="12"/>
  <c r="Z118" i="12"/>
  <c r="Q118" i="12"/>
  <c r="R118" i="12"/>
  <c r="S118" i="12"/>
  <c r="AA118" i="12"/>
  <c r="U119" i="12"/>
  <c r="V119" i="12"/>
  <c r="W119" i="12"/>
  <c r="X119" i="12"/>
  <c r="Y119" i="12"/>
  <c r="Z119" i="12"/>
  <c r="Q119" i="12"/>
  <c r="R119" i="12"/>
  <c r="S119" i="12"/>
  <c r="AA119" i="12"/>
  <c r="U120" i="12"/>
  <c r="V120" i="12"/>
  <c r="W120" i="12"/>
  <c r="X120" i="12"/>
  <c r="Y120" i="12"/>
  <c r="Z120" i="12"/>
  <c r="Q120" i="12"/>
  <c r="R120" i="12"/>
  <c r="S120" i="12"/>
  <c r="AA120" i="12"/>
  <c r="U122" i="12"/>
  <c r="V122" i="12"/>
  <c r="W122" i="12"/>
  <c r="X122" i="12"/>
  <c r="Y122" i="12"/>
  <c r="Z122" i="12"/>
  <c r="Q122" i="12"/>
  <c r="R122" i="12"/>
  <c r="S122" i="12"/>
  <c r="AA122" i="12"/>
  <c r="U123" i="12"/>
  <c r="V123" i="12"/>
  <c r="W123" i="12"/>
  <c r="X123" i="12"/>
  <c r="Y123" i="12"/>
  <c r="Z123" i="12"/>
  <c r="Q123" i="12"/>
  <c r="R123" i="12"/>
  <c r="S123" i="12"/>
  <c r="AA123" i="12"/>
  <c r="U124" i="12"/>
  <c r="V124" i="12"/>
  <c r="W124" i="12"/>
  <c r="X124" i="12"/>
  <c r="Y124" i="12"/>
  <c r="Z124" i="12"/>
  <c r="Q124" i="12"/>
  <c r="R124" i="12"/>
  <c r="S124" i="12"/>
  <c r="AA124" i="12"/>
  <c r="U125" i="12"/>
  <c r="V125" i="12"/>
  <c r="W125" i="12"/>
  <c r="X125" i="12"/>
  <c r="Y125" i="12"/>
  <c r="Z125" i="12"/>
  <c r="Q125" i="12"/>
  <c r="R125" i="12"/>
  <c r="S125" i="12"/>
  <c r="AA125" i="12"/>
  <c r="U126" i="12"/>
  <c r="V126" i="12"/>
  <c r="W126" i="12"/>
  <c r="X126" i="12"/>
  <c r="Y126" i="12"/>
  <c r="Z126" i="12"/>
  <c r="Q126" i="12"/>
  <c r="R126" i="12"/>
  <c r="S126" i="12"/>
  <c r="AA126" i="12"/>
  <c r="U127" i="12"/>
  <c r="V127" i="12"/>
  <c r="W127" i="12"/>
  <c r="X127" i="12"/>
  <c r="Y127" i="12"/>
  <c r="Z127" i="12"/>
  <c r="Q127" i="12"/>
  <c r="R127" i="12"/>
  <c r="S127" i="12"/>
  <c r="AA127" i="12"/>
  <c r="U129" i="12"/>
  <c r="V129" i="12"/>
  <c r="W129" i="12"/>
  <c r="X129" i="12"/>
  <c r="Y129" i="12"/>
  <c r="Z129" i="12"/>
  <c r="Q129" i="12"/>
  <c r="R129" i="12"/>
  <c r="S129" i="12"/>
  <c r="AA129" i="12"/>
  <c r="U130" i="12"/>
  <c r="V130" i="12"/>
  <c r="W130" i="12"/>
  <c r="X130" i="12"/>
  <c r="Y130" i="12"/>
  <c r="Z130" i="12"/>
  <c r="Q130" i="12"/>
  <c r="R130" i="12"/>
  <c r="S130" i="12"/>
  <c r="AA130" i="12"/>
  <c r="U131" i="12"/>
  <c r="V131" i="12"/>
  <c r="W131" i="12"/>
  <c r="X131" i="12"/>
  <c r="Y131" i="12"/>
  <c r="Z131" i="12"/>
  <c r="Q131" i="12"/>
  <c r="R131" i="12"/>
  <c r="S131" i="12"/>
  <c r="AA131" i="12"/>
  <c r="U132" i="12"/>
  <c r="V132" i="12"/>
  <c r="W132" i="12"/>
  <c r="X132" i="12"/>
  <c r="Y132" i="12"/>
  <c r="Z132" i="12"/>
  <c r="Q132" i="12"/>
  <c r="R132" i="12"/>
  <c r="S132" i="12"/>
  <c r="AA132" i="12"/>
  <c r="U133" i="12"/>
  <c r="V133" i="12"/>
  <c r="W133" i="12"/>
  <c r="X133" i="12"/>
  <c r="Y133" i="12"/>
  <c r="Z133" i="12"/>
  <c r="Q133" i="12"/>
  <c r="R133" i="12"/>
  <c r="S133" i="12"/>
  <c r="AA133" i="12"/>
  <c r="U134" i="12"/>
  <c r="V134" i="12"/>
  <c r="W134" i="12"/>
  <c r="X134" i="12"/>
  <c r="Y134" i="12"/>
  <c r="Z134" i="12"/>
  <c r="Q134" i="12"/>
  <c r="R134" i="12"/>
  <c r="S134" i="12"/>
  <c r="AA134" i="12"/>
  <c r="U136" i="12"/>
  <c r="V136" i="12"/>
  <c r="W136" i="12"/>
  <c r="X136" i="12"/>
  <c r="Y136" i="12"/>
  <c r="Z136" i="12"/>
  <c r="Q136" i="12"/>
  <c r="R136" i="12"/>
  <c r="S136" i="12"/>
  <c r="AA136" i="12"/>
  <c r="U137" i="12"/>
  <c r="V137" i="12"/>
  <c r="W137" i="12"/>
  <c r="X137" i="12"/>
  <c r="Y137" i="12"/>
  <c r="Z137" i="12"/>
  <c r="Q137" i="12"/>
  <c r="R137" i="12"/>
  <c r="S137" i="12"/>
  <c r="AA137" i="12"/>
  <c r="U138" i="12"/>
  <c r="V138" i="12"/>
  <c r="W138" i="12"/>
  <c r="X138" i="12"/>
  <c r="Y138" i="12"/>
  <c r="Z138" i="12"/>
  <c r="Q138" i="12"/>
  <c r="R138" i="12"/>
  <c r="S138" i="12"/>
  <c r="AA138" i="12"/>
  <c r="U140" i="12"/>
  <c r="V140" i="12"/>
  <c r="W140" i="12"/>
  <c r="X140" i="12"/>
  <c r="Y140" i="12"/>
  <c r="Z140" i="12"/>
  <c r="Q140" i="12"/>
  <c r="R140" i="12"/>
  <c r="S140" i="12"/>
  <c r="AA140" i="12"/>
  <c r="U141" i="12"/>
  <c r="V141" i="12"/>
  <c r="W141" i="12"/>
  <c r="X141" i="12"/>
  <c r="Y141" i="12"/>
  <c r="Z141" i="12"/>
  <c r="Q141" i="12"/>
  <c r="R141" i="12"/>
  <c r="S141" i="12"/>
  <c r="AA141" i="12"/>
  <c r="U142" i="12"/>
  <c r="V142" i="12"/>
  <c r="W142" i="12"/>
  <c r="X142" i="12"/>
  <c r="Y142" i="12"/>
  <c r="Z142" i="12"/>
  <c r="Q142" i="12"/>
  <c r="R142" i="12"/>
  <c r="S142" i="12"/>
  <c r="AA142" i="12"/>
  <c r="U143" i="12"/>
  <c r="V143" i="12"/>
  <c r="W143" i="12"/>
  <c r="X143" i="12"/>
  <c r="Y143" i="12"/>
  <c r="Z143" i="12"/>
  <c r="Q143" i="12"/>
  <c r="R143" i="12"/>
  <c r="S143" i="12"/>
  <c r="AA143" i="12"/>
  <c r="U145" i="12"/>
  <c r="V145" i="12"/>
  <c r="W145" i="12"/>
  <c r="X145" i="12"/>
  <c r="Y145" i="12"/>
  <c r="Z145" i="12"/>
  <c r="Q145" i="12"/>
  <c r="R145" i="12"/>
  <c r="S145" i="12"/>
  <c r="AA145" i="12"/>
  <c r="U146" i="12"/>
  <c r="V146" i="12"/>
  <c r="W146" i="12"/>
  <c r="X146" i="12"/>
  <c r="Y146" i="12"/>
  <c r="Z146" i="12"/>
  <c r="Q146" i="12"/>
  <c r="R146" i="12"/>
  <c r="S146" i="12"/>
  <c r="AA146" i="12"/>
  <c r="U147" i="12"/>
  <c r="V147" i="12"/>
  <c r="W147" i="12"/>
  <c r="X147" i="12"/>
  <c r="Y147" i="12"/>
  <c r="Z147" i="12"/>
  <c r="Q147" i="12"/>
  <c r="R147" i="12"/>
  <c r="S147" i="12"/>
  <c r="AA147" i="12"/>
  <c r="U148" i="12"/>
  <c r="V148" i="12"/>
  <c r="W148" i="12"/>
  <c r="X148" i="12"/>
  <c r="Y148" i="12"/>
  <c r="Z148" i="12"/>
  <c r="Q148" i="12"/>
  <c r="R148" i="12"/>
  <c r="S148" i="12"/>
  <c r="AA148" i="12"/>
  <c r="U149" i="12"/>
  <c r="V149" i="12"/>
  <c r="W149" i="12"/>
  <c r="X149" i="12"/>
  <c r="Y149" i="12"/>
  <c r="Z149" i="12"/>
  <c r="Q149" i="12"/>
  <c r="R149" i="12"/>
  <c r="S149" i="12"/>
  <c r="AA149" i="12"/>
  <c r="U150" i="12"/>
  <c r="V150" i="12"/>
  <c r="W150" i="12"/>
  <c r="X150" i="12"/>
  <c r="Y150" i="12"/>
  <c r="Z150" i="12"/>
  <c r="Q150" i="12"/>
  <c r="R150" i="12"/>
  <c r="S150" i="12"/>
  <c r="AA150" i="12"/>
  <c r="U152" i="12"/>
  <c r="V152" i="12"/>
  <c r="W152" i="12"/>
  <c r="X152" i="12"/>
  <c r="Y152" i="12"/>
  <c r="Z152" i="12"/>
  <c r="Q152" i="12"/>
  <c r="R152" i="12"/>
  <c r="S152" i="12"/>
  <c r="AA152" i="12"/>
  <c r="U153" i="12"/>
  <c r="V153" i="12"/>
  <c r="W153" i="12"/>
  <c r="X153" i="12"/>
  <c r="Y153" i="12"/>
  <c r="Z153" i="12"/>
  <c r="Q153" i="12"/>
  <c r="R153" i="12"/>
  <c r="S153" i="12"/>
  <c r="AA153" i="12"/>
  <c r="U154" i="12"/>
  <c r="V154" i="12"/>
  <c r="W154" i="12"/>
  <c r="X154" i="12"/>
  <c r="Y154" i="12"/>
  <c r="Z154" i="12"/>
  <c r="Q154" i="12"/>
  <c r="R154" i="12"/>
  <c r="S154" i="12"/>
  <c r="AA154" i="12"/>
  <c r="U155" i="12"/>
  <c r="V155" i="12"/>
  <c r="W155" i="12"/>
  <c r="X155" i="12"/>
  <c r="Y155" i="12"/>
  <c r="Z155" i="12"/>
  <c r="Q155" i="12"/>
  <c r="R155" i="12"/>
  <c r="S155" i="12"/>
  <c r="AA155" i="12"/>
  <c r="V156" i="12"/>
  <c r="W156" i="12"/>
  <c r="X156" i="12"/>
  <c r="Y156" i="12"/>
  <c r="Z156" i="12"/>
  <c r="Q156" i="12"/>
  <c r="R156" i="12"/>
  <c r="S156" i="12"/>
  <c r="AA156" i="12"/>
  <c r="U158" i="12"/>
  <c r="V158" i="12"/>
  <c r="W158" i="12"/>
  <c r="X158" i="12"/>
  <c r="Y158" i="12"/>
  <c r="Z158" i="12"/>
  <c r="Q158" i="12"/>
  <c r="R158" i="12"/>
  <c r="S158" i="12"/>
  <c r="AA158" i="12"/>
  <c r="U159" i="12"/>
  <c r="V159" i="12"/>
  <c r="W159" i="12"/>
  <c r="X159" i="12"/>
  <c r="Y159" i="12"/>
  <c r="Z159" i="12"/>
  <c r="Q159" i="12"/>
  <c r="R159" i="12"/>
  <c r="S159" i="12"/>
  <c r="AA159" i="12"/>
  <c r="U160" i="12"/>
  <c r="V160" i="12"/>
  <c r="W160" i="12"/>
  <c r="X160" i="12"/>
  <c r="Y160" i="12"/>
  <c r="Z160" i="12"/>
  <c r="Q160" i="12"/>
  <c r="R160" i="12"/>
  <c r="S160" i="12"/>
  <c r="AA160" i="12"/>
  <c r="U161" i="12"/>
  <c r="V161" i="12"/>
  <c r="W161" i="12"/>
  <c r="X161" i="12"/>
  <c r="Y161" i="12"/>
  <c r="Z161" i="12"/>
  <c r="Q161" i="12"/>
  <c r="R161" i="12"/>
  <c r="S161" i="12"/>
  <c r="AA161" i="12"/>
  <c r="U163" i="12"/>
  <c r="V163" i="12"/>
  <c r="W163" i="12"/>
  <c r="X163" i="12"/>
  <c r="Y163" i="12"/>
  <c r="Z163" i="12"/>
  <c r="Q163" i="12"/>
  <c r="R163" i="12"/>
  <c r="S163" i="12"/>
  <c r="AA163" i="12"/>
  <c r="U164" i="12"/>
  <c r="V164" i="12"/>
  <c r="W164" i="12"/>
  <c r="X164" i="12"/>
  <c r="Y164" i="12"/>
  <c r="Z164" i="12"/>
  <c r="Q164" i="12"/>
  <c r="R164" i="12"/>
  <c r="S164" i="12"/>
  <c r="AA164" i="12"/>
  <c r="U165" i="12"/>
  <c r="V165" i="12"/>
  <c r="W165" i="12"/>
  <c r="X165" i="12"/>
  <c r="Y165" i="12"/>
  <c r="Z165" i="12"/>
  <c r="Q165" i="12"/>
  <c r="R165" i="12"/>
  <c r="S165" i="12"/>
  <c r="AA165" i="12"/>
  <c r="U167" i="12"/>
  <c r="V167" i="12"/>
  <c r="W167" i="12"/>
  <c r="X167" i="12"/>
  <c r="Y167" i="12"/>
  <c r="Z167" i="12"/>
  <c r="Q167" i="12"/>
  <c r="R167" i="12"/>
  <c r="S167" i="12"/>
  <c r="AA167" i="12"/>
  <c r="U168" i="12"/>
  <c r="V168" i="12"/>
  <c r="W168" i="12"/>
  <c r="X168" i="12"/>
  <c r="Y168" i="12"/>
  <c r="Z168" i="12"/>
  <c r="Q168" i="12"/>
  <c r="R168" i="12"/>
  <c r="S168" i="12"/>
  <c r="AA168" i="12"/>
  <c r="U169" i="12"/>
  <c r="V169" i="12"/>
  <c r="W169" i="12"/>
  <c r="X169" i="12"/>
  <c r="Y169" i="12"/>
  <c r="Z169" i="12"/>
  <c r="Q169" i="12"/>
  <c r="R169" i="12"/>
  <c r="S169" i="12"/>
  <c r="AA169" i="12"/>
  <c r="U170" i="12"/>
  <c r="V170" i="12"/>
  <c r="W170" i="12"/>
  <c r="X170" i="12"/>
  <c r="Y170" i="12"/>
  <c r="Z170" i="12"/>
  <c r="Q170" i="12"/>
  <c r="R170" i="12"/>
  <c r="S170" i="12"/>
  <c r="AA170" i="12"/>
  <c r="U171" i="12"/>
  <c r="V171" i="12"/>
  <c r="W171" i="12"/>
  <c r="X171" i="12"/>
  <c r="Y171" i="12"/>
  <c r="Z171" i="12"/>
  <c r="Q171" i="12"/>
  <c r="R171" i="12"/>
  <c r="S171" i="12"/>
  <c r="AA171" i="12"/>
  <c r="U173" i="12"/>
  <c r="V173" i="12"/>
  <c r="W173" i="12"/>
  <c r="X173" i="12"/>
  <c r="Y173" i="12"/>
  <c r="Z173" i="12"/>
  <c r="Q173" i="12"/>
  <c r="R173" i="12"/>
  <c r="S173" i="12"/>
  <c r="AA173" i="12"/>
  <c r="U174" i="12"/>
  <c r="V174" i="12"/>
  <c r="W174" i="12"/>
  <c r="X174" i="12"/>
  <c r="Y174" i="12"/>
  <c r="Z174" i="12"/>
  <c r="Q174" i="12"/>
  <c r="R174" i="12"/>
  <c r="S174" i="12"/>
  <c r="AA174" i="12"/>
  <c r="U175" i="12"/>
  <c r="V175" i="12"/>
  <c r="W175" i="12"/>
  <c r="X175" i="12"/>
  <c r="Y175" i="12"/>
  <c r="Z175" i="12"/>
  <c r="Q175" i="12"/>
  <c r="R175" i="12"/>
  <c r="S175" i="12"/>
  <c r="AA175" i="12"/>
  <c r="U176" i="12"/>
  <c r="V176" i="12"/>
  <c r="W176" i="12"/>
  <c r="X176" i="12"/>
  <c r="Y176" i="12"/>
  <c r="Z176" i="12"/>
  <c r="Q176" i="12"/>
  <c r="R176" i="12"/>
  <c r="S176" i="12"/>
  <c r="AA176" i="12"/>
  <c r="U177" i="12"/>
  <c r="V177" i="12"/>
  <c r="W177" i="12"/>
  <c r="X177" i="12"/>
  <c r="Y177" i="12"/>
  <c r="Z177" i="12"/>
  <c r="Q177" i="12"/>
  <c r="R177" i="12"/>
  <c r="S177" i="12"/>
  <c r="AA177" i="12"/>
  <c r="U178" i="12"/>
  <c r="V178" i="12"/>
  <c r="W178" i="12"/>
  <c r="X178" i="12"/>
  <c r="Y178" i="12"/>
  <c r="Z178" i="12"/>
  <c r="Q178" i="12"/>
  <c r="R178" i="12"/>
  <c r="S178" i="12"/>
  <c r="AA178" i="12"/>
  <c r="U180" i="12"/>
  <c r="V180" i="12"/>
  <c r="W180" i="12"/>
  <c r="X180" i="12"/>
  <c r="Y180" i="12"/>
  <c r="Z180" i="12"/>
  <c r="Q180" i="12"/>
  <c r="R180" i="12"/>
  <c r="S180" i="12"/>
  <c r="AA180" i="12"/>
  <c r="U181" i="12"/>
  <c r="V181" i="12"/>
  <c r="W181" i="12"/>
  <c r="X181" i="12"/>
  <c r="Y181" i="12"/>
  <c r="Z181" i="12"/>
  <c r="Q181" i="12"/>
  <c r="R181" i="12"/>
  <c r="S181" i="12"/>
  <c r="AA181" i="12"/>
  <c r="U182" i="12"/>
  <c r="V182" i="12"/>
  <c r="W182" i="12"/>
  <c r="X182" i="12"/>
  <c r="Y182" i="12"/>
  <c r="Z182" i="12"/>
  <c r="Q182" i="12"/>
  <c r="R182" i="12"/>
  <c r="S182" i="12"/>
  <c r="AA182" i="12"/>
  <c r="U183" i="12"/>
  <c r="V183" i="12"/>
  <c r="W183" i="12"/>
  <c r="X183" i="12"/>
  <c r="Y183" i="12"/>
  <c r="Z183" i="12"/>
  <c r="Q183" i="12"/>
  <c r="R183" i="12"/>
  <c r="S183" i="12"/>
  <c r="AA183" i="12"/>
  <c r="U185" i="12"/>
  <c r="V185" i="12"/>
  <c r="W185" i="12"/>
  <c r="X185" i="12"/>
  <c r="Y185" i="12"/>
  <c r="Z185" i="12"/>
  <c r="Q185" i="12"/>
  <c r="R185" i="12"/>
  <c r="S185" i="12"/>
  <c r="AA185" i="12"/>
  <c r="U186" i="12"/>
  <c r="V186" i="12"/>
  <c r="W186" i="12"/>
  <c r="X186" i="12"/>
  <c r="Y186" i="12"/>
  <c r="Z186" i="12"/>
  <c r="Q186" i="12"/>
  <c r="R186" i="12"/>
  <c r="S186" i="12"/>
  <c r="AA186" i="12"/>
  <c r="U187" i="12"/>
  <c r="V187" i="12"/>
  <c r="W187" i="12"/>
  <c r="X187" i="12"/>
  <c r="Y187" i="12"/>
  <c r="Z187" i="12"/>
  <c r="Q187" i="12"/>
  <c r="R187" i="12"/>
  <c r="S187" i="12"/>
  <c r="AA187" i="12"/>
  <c r="U188" i="12"/>
  <c r="V188" i="12"/>
  <c r="W188" i="12"/>
  <c r="X188" i="12"/>
  <c r="Y188" i="12"/>
  <c r="Z188" i="12"/>
  <c r="Q188" i="12"/>
  <c r="R188" i="12"/>
  <c r="S188" i="12"/>
  <c r="AA188" i="12"/>
  <c r="U191" i="12"/>
  <c r="V191" i="12"/>
  <c r="W191" i="12"/>
  <c r="X191" i="12"/>
  <c r="Y191" i="12"/>
  <c r="Z191" i="12"/>
  <c r="Q191" i="12"/>
  <c r="R191" i="12"/>
  <c r="S191" i="12"/>
  <c r="AA191" i="12"/>
  <c r="U192" i="12"/>
  <c r="V192" i="12"/>
  <c r="W192" i="12"/>
  <c r="X192" i="12"/>
  <c r="Y192" i="12"/>
  <c r="Z192" i="12"/>
  <c r="Q192" i="12"/>
  <c r="R192" i="12"/>
  <c r="S192" i="12"/>
  <c r="AA192" i="12"/>
  <c r="U193" i="12"/>
  <c r="V193" i="12"/>
  <c r="W193" i="12"/>
  <c r="X193" i="12"/>
  <c r="Y193" i="12"/>
  <c r="Z193" i="12"/>
  <c r="Q193" i="12"/>
  <c r="R193" i="12"/>
  <c r="S193" i="12"/>
  <c r="AA193" i="12"/>
  <c r="U194" i="12"/>
  <c r="V194" i="12"/>
  <c r="W194" i="12"/>
  <c r="X194" i="12"/>
  <c r="Y194" i="12"/>
  <c r="Z194" i="12"/>
  <c r="Q194" i="12"/>
  <c r="R194" i="12"/>
  <c r="S194" i="12"/>
  <c r="AA194" i="12"/>
  <c r="U195" i="12"/>
  <c r="V195" i="12"/>
  <c r="W195" i="12"/>
  <c r="X195" i="12"/>
  <c r="Y195" i="12"/>
  <c r="Z195" i="12"/>
  <c r="Q195" i="12"/>
  <c r="R195" i="12"/>
  <c r="S195" i="12"/>
  <c r="AA195" i="12"/>
  <c r="U196" i="12"/>
  <c r="V196" i="12"/>
  <c r="W196" i="12"/>
  <c r="X196" i="12"/>
  <c r="Y196" i="12"/>
  <c r="Z196" i="12"/>
  <c r="Q196" i="12"/>
  <c r="R196" i="12"/>
  <c r="S196" i="12"/>
  <c r="AA196" i="12"/>
  <c r="U197" i="12"/>
  <c r="V197" i="12"/>
  <c r="W197" i="12"/>
  <c r="X197" i="12"/>
  <c r="Y197" i="12"/>
  <c r="Z197" i="12"/>
  <c r="Q197" i="12"/>
  <c r="R197" i="12"/>
  <c r="S197" i="12"/>
  <c r="AA197" i="12"/>
  <c r="U198" i="12"/>
  <c r="V198" i="12"/>
  <c r="W198" i="12"/>
  <c r="X198" i="12"/>
  <c r="Y198" i="12"/>
  <c r="Z198" i="12"/>
  <c r="Q198" i="12"/>
  <c r="R198" i="12"/>
  <c r="S198" i="12"/>
  <c r="AA198" i="12"/>
  <c r="U200" i="12"/>
  <c r="V200" i="12"/>
  <c r="W200" i="12"/>
  <c r="X200" i="12"/>
  <c r="Y200" i="12"/>
  <c r="Z200" i="12"/>
  <c r="Q200" i="12"/>
  <c r="R200" i="12"/>
  <c r="S200" i="12"/>
  <c r="AA200" i="12"/>
  <c r="U201" i="12"/>
  <c r="V201" i="12"/>
  <c r="W201" i="12"/>
  <c r="X201" i="12"/>
  <c r="Y201" i="12"/>
  <c r="Z201" i="12"/>
  <c r="Q201" i="12"/>
  <c r="R201" i="12"/>
  <c r="S201" i="12"/>
  <c r="AA201" i="12"/>
  <c r="U202" i="12"/>
  <c r="V202" i="12"/>
  <c r="W202" i="12"/>
  <c r="X202" i="12"/>
  <c r="Y202" i="12"/>
  <c r="Z202" i="12"/>
  <c r="Q202" i="12"/>
  <c r="R202" i="12"/>
  <c r="S202" i="12"/>
  <c r="AA202" i="12"/>
  <c r="U203" i="12"/>
  <c r="V203" i="12"/>
  <c r="W203" i="12"/>
  <c r="X203" i="12"/>
  <c r="Y203" i="12"/>
  <c r="Z203" i="12"/>
  <c r="Q203" i="12"/>
  <c r="R203" i="12"/>
  <c r="S203" i="12"/>
  <c r="AA203" i="12"/>
  <c r="U204" i="12"/>
  <c r="V204" i="12"/>
  <c r="W204" i="12"/>
  <c r="X204" i="12"/>
  <c r="Y204" i="12"/>
  <c r="Z204" i="12"/>
  <c r="Q204" i="12"/>
  <c r="R204" i="12"/>
  <c r="S204" i="12"/>
  <c r="AA204" i="12"/>
  <c r="U205" i="12"/>
  <c r="V205" i="12"/>
  <c r="W205" i="12"/>
  <c r="X205" i="12"/>
  <c r="Y205" i="12"/>
  <c r="Z205" i="12"/>
  <c r="Q205" i="12"/>
  <c r="R205" i="12"/>
  <c r="S205" i="12"/>
  <c r="AA205" i="12"/>
  <c r="U206" i="12"/>
  <c r="V206" i="12"/>
  <c r="W206" i="12"/>
  <c r="X206" i="12"/>
  <c r="Y206" i="12"/>
  <c r="Z206" i="12"/>
  <c r="Q206" i="12"/>
  <c r="R206" i="12"/>
  <c r="S206" i="12"/>
  <c r="AA206" i="12"/>
  <c r="U207" i="12"/>
  <c r="V207" i="12"/>
  <c r="W207" i="12"/>
  <c r="X207" i="12"/>
  <c r="Y207" i="12"/>
  <c r="Z207" i="12"/>
  <c r="Q207" i="12"/>
  <c r="R207" i="12"/>
  <c r="S207" i="12"/>
  <c r="AA207" i="12"/>
  <c r="U208" i="12"/>
  <c r="V208" i="12"/>
  <c r="W208" i="12"/>
  <c r="X208" i="12"/>
  <c r="Y208" i="12"/>
  <c r="Z208" i="12"/>
  <c r="Q208" i="12"/>
  <c r="R208" i="12"/>
  <c r="S208" i="12"/>
  <c r="AA208" i="12"/>
  <c r="U209" i="12"/>
  <c r="V209" i="12"/>
  <c r="W209" i="12"/>
  <c r="X209" i="12"/>
  <c r="Y209" i="12"/>
  <c r="Z209" i="12"/>
  <c r="Q209" i="12"/>
  <c r="R209" i="12"/>
  <c r="S209" i="12"/>
  <c r="AA209" i="12"/>
  <c r="U210" i="12"/>
  <c r="V210" i="12"/>
  <c r="W210" i="12"/>
  <c r="X210" i="12"/>
  <c r="Y210" i="12"/>
  <c r="Z210" i="12"/>
  <c r="Q210" i="12"/>
  <c r="R210" i="12"/>
  <c r="S210" i="12"/>
  <c r="AA210" i="12"/>
  <c r="U211" i="12"/>
  <c r="V211" i="12"/>
  <c r="W211" i="12"/>
  <c r="X211" i="12"/>
  <c r="Y211" i="12"/>
  <c r="Z211" i="12"/>
  <c r="Q211" i="12"/>
  <c r="R211" i="12"/>
  <c r="S211" i="12"/>
  <c r="AA211" i="12"/>
  <c r="U213" i="12"/>
  <c r="V213" i="12"/>
  <c r="W213" i="12"/>
  <c r="X213" i="12"/>
  <c r="Y213" i="12"/>
  <c r="Z213" i="12"/>
  <c r="Q213" i="12"/>
  <c r="R213" i="12"/>
  <c r="S213" i="12"/>
  <c r="AA213" i="12"/>
  <c r="U214" i="12"/>
  <c r="V214" i="12"/>
  <c r="W214" i="12"/>
  <c r="X214" i="12"/>
  <c r="Y214" i="12"/>
  <c r="Z214" i="12"/>
  <c r="Q214" i="12"/>
  <c r="R214" i="12"/>
  <c r="S214" i="12"/>
  <c r="AA214" i="12"/>
  <c r="U215" i="12"/>
  <c r="V215" i="12"/>
  <c r="W215" i="12"/>
  <c r="X215" i="12"/>
  <c r="Y215" i="12"/>
  <c r="Z215" i="12"/>
  <c r="Q215" i="12"/>
  <c r="R215" i="12"/>
  <c r="S215" i="12"/>
  <c r="AA215" i="12"/>
  <c r="U216" i="12"/>
  <c r="V216" i="12"/>
  <c r="W216" i="12"/>
  <c r="X216" i="12"/>
  <c r="Y216" i="12"/>
  <c r="Z216" i="12"/>
  <c r="Q216" i="12"/>
  <c r="R216" i="12"/>
  <c r="S216" i="12"/>
  <c r="AA216" i="12"/>
  <c r="U217" i="12"/>
  <c r="V217" i="12"/>
  <c r="W217" i="12"/>
  <c r="X217" i="12"/>
  <c r="Y217" i="12"/>
  <c r="Z217" i="12"/>
  <c r="Q217" i="12"/>
  <c r="R217" i="12"/>
  <c r="S217" i="12"/>
  <c r="AA217" i="12"/>
  <c r="U218" i="12"/>
  <c r="V218" i="12"/>
  <c r="W218" i="12"/>
  <c r="X218" i="12"/>
  <c r="Y218" i="12"/>
  <c r="Z218" i="12"/>
  <c r="Q218" i="12"/>
  <c r="R218" i="12"/>
  <c r="S218" i="12"/>
  <c r="AA218" i="12"/>
  <c r="U219" i="12"/>
  <c r="V219" i="12"/>
  <c r="W219" i="12"/>
  <c r="X219" i="12"/>
  <c r="Y219" i="12"/>
  <c r="Z219" i="12"/>
  <c r="Q219" i="12"/>
  <c r="R219" i="12"/>
  <c r="S219" i="12"/>
  <c r="AA219" i="12"/>
  <c r="U220" i="12"/>
  <c r="V220" i="12"/>
  <c r="W220" i="12"/>
  <c r="X220" i="12"/>
  <c r="Y220" i="12"/>
  <c r="Z220" i="12"/>
  <c r="Q220" i="12"/>
  <c r="R220" i="12"/>
  <c r="S220" i="12"/>
  <c r="AA220" i="12"/>
  <c r="U221" i="12"/>
  <c r="V221" i="12"/>
  <c r="W221" i="12"/>
  <c r="X221" i="12"/>
  <c r="Y221" i="12"/>
  <c r="Z221" i="12"/>
  <c r="Q221" i="12"/>
  <c r="R221" i="12"/>
  <c r="S221" i="12"/>
  <c r="AA221" i="12"/>
  <c r="U222" i="12"/>
  <c r="V222" i="12"/>
  <c r="W222" i="12"/>
  <c r="X222" i="12"/>
  <c r="Y222" i="12"/>
  <c r="Z222" i="12"/>
  <c r="Q222" i="12"/>
  <c r="R222" i="12"/>
  <c r="S222" i="12"/>
  <c r="AA222" i="12"/>
  <c r="U223" i="12"/>
  <c r="V223" i="12"/>
  <c r="W223" i="12"/>
  <c r="X223" i="12"/>
  <c r="Y223" i="12"/>
  <c r="Z223" i="12"/>
  <c r="Q223" i="12"/>
  <c r="R223" i="12"/>
  <c r="S223" i="12"/>
  <c r="AA223" i="12"/>
  <c r="U227" i="12"/>
  <c r="V227" i="12"/>
  <c r="W227" i="12"/>
  <c r="X227" i="12"/>
  <c r="Y227" i="12"/>
  <c r="Z227" i="12"/>
  <c r="Q227" i="12"/>
  <c r="R227" i="12"/>
  <c r="S227" i="12"/>
  <c r="AA227" i="12"/>
  <c r="U228" i="12"/>
  <c r="V228" i="12"/>
  <c r="W228" i="12"/>
  <c r="X228" i="12"/>
  <c r="Y228" i="12"/>
  <c r="Z228" i="12"/>
  <c r="Q228" i="12"/>
  <c r="R228" i="12"/>
  <c r="S228" i="12"/>
  <c r="AA228" i="12"/>
  <c r="U229" i="12"/>
  <c r="V229" i="12"/>
  <c r="W229" i="12"/>
  <c r="X229" i="12"/>
  <c r="Y229" i="12"/>
  <c r="Z229" i="12"/>
  <c r="Q229" i="12"/>
  <c r="R229" i="12"/>
  <c r="S229" i="12"/>
  <c r="AA229" i="12"/>
  <c r="U230" i="12"/>
  <c r="V230" i="12"/>
  <c r="W230" i="12"/>
  <c r="X230" i="12"/>
  <c r="Y230" i="12"/>
  <c r="Z230" i="12"/>
  <c r="Q230" i="12"/>
  <c r="R230" i="12"/>
  <c r="S230" i="12"/>
  <c r="AA230" i="12"/>
  <c r="U232" i="12"/>
  <c r="V232" i="12"/>
  <c r="W232" i="12"/>
  <c r="X232" i="12"/>
  <c r="Y232" i="12"/>
  <c r="Z232" i="12"/>
  <c r="Q232" i="12"/>
  <c r="R232" i="12"/>
  <c r="S232" i="12"/>
  <c r="AA232" i="12"/>
  <c r="U233" i="12"/>
  <c r="V233" i="12"/>
  <c r="W233" i="12"/>
  <c r="X233" i="12"/>
  <c r="Y233" i="12"/>
  <c r="Z233" i="12"/>
  <c r="Q233" i="12"/>
  <c r="R233" i="12"/>
  <c r="S233" i="12"/>
  <c r="AA233" i="12"/>
  <c r="U234" i="12"/>
  <c r="V234" i="12"/>
  <c r="W234" i="12"/>
  <c r="X234" i="12"/>
  <c r="Y234" i="12"/>
  <c r="Z234" i="12"/>
  <c r="Q234" i="12"/>
  <c r="R234" i="12"/>
  <c r="S234" i="12"/>
  <c r="AA234" i="12"/>
  <c r="U235" i="12"/>
  <c r="V235" i="12"/>
  <c r="W235" i="12"/>
  <c r="X235" i="12"/>
  <c r="Y235" i="12"/>
  <c r="Z235" i="12"/>
  <c r="Q235" i="12"/>
  <c r="R235" i="12"/>
  <c r="S235" i="12"/>
  <c r="AA235" i="12"/>
  <c r="U236" i="12"/>
  <c r="V236" i="12"/>
  <c r="W236" i="12"/>
  <c r="X236" i="12"/>
  <c r="Y236" i="12"/>
  <c r="Z236" i="12"/>
  <c r="Q236" i="12"/>
  <c r="R236" i="12"/>
  <c r="S236" i="12"/>
  <c r="AA236" i="12"/>
  <c r="U237" i="12"/>
  <c r="V237" i="12"/>
  <c r="W237" i="12"/>
  <c r="X237" i="12"/>
  <c r="Y237" i="12"/>
  <c r="Z237" i="12"/>
  <c r="Q237" i="12"/>
  <c r="R237" i="12"/>
  <c r="S237" i="12"/>
  <c r="AA237" i="12"/>
  <c r="U238" i="12"/>
  <c r="V238" i="12"/>
  <c r="W238" i="12"/>
  <c r="X238" i="12"/>
  <c r="Y238" i="12"/>
  <c r="Z238" i="12"/>
  <c r="Q238" i="12"/>
  <c r="R238" i="12"/>
  <c r="S238" i="12"/>
  <c r="AA238" i="12"/>
  <c r="U239" i="12"/>
  <c r="V239" i="12"/>
  <c r="W239" i="12"/>
  <c r="X239" i="12"/>
  <c r="Y239" i="12"/>
  <c r="Z239" i="12"/>
  <c r="Q239" i="12"/>
  <c r="R239" i="12"/>
  <c r="S239" i="12"/>
  <c r="AA239" i="12"/>
  <c r="U240" i="12"/>
  <c r="V240" i="12"/>
  <c r="W240" i="12"/>
  <c r="X240" i="12"/>
  <c r="Y240" i="12"/>
  <c r="Z240" i="12"/>
  <c r="Q240" i="12"/>
  <c r="R240" i="12"/>
  <c r="S240" i="12"/>
  <c r="AA240" i="12"/>
  <c r="U241" i="12"/>
  <c r="V241" i="12"/>
  <c r="W241" i="12"/>
  <c r="X241" i="12"/>
  <c r="Y241" i="12"/>
  <c r="Z241" i="12"/>
  <c r="Q241" i="12"/>
  <c r="R241" i="12"/>
  <c r="S241" i="12"/>
  <c r="AA241" i="12"/>
  <c r="U242" i="12"/>
  <c r="V242" i="12"/>
  <c r="W242" i="12"/>
  <c r="X242" i="12"/>
  <c r="Y242" i="12"/>
  <c r="Z242" i="12"/>
  <c r="Q242" i="12"/>
  <c r="R242" i="12"/>
  <c r="S242" i="12"/>
  <c r="AA242" i="12"/>
  <c r="U243" i="12"/>
  <c r="V243" i="12"/>
  <c r="W243" i="12"/>
  <c r="X243" i="12"/>
  <c r="Y243" i="12"/>
  <c r="Z243" i="12"/>
  <c r="Q243" i="12"/>
  <c r="R243" i="12"/>
  <c r="S243" i="12"/>
  <c r="AA243" i="12"/>
  <c r="U245" i="12"/>
  <c r="V245" i="12"/>
  <c r="W245" i="12"/>
  <c r="X245" i="12"/>
  <c r="Y245" i="12"/>
  <c r="Z245" i="12"/>
  <c r="Q245" i="12"/>
  <c r="R245" i="12"/>
  <c r="S245" i="12"/>
  <c r="AA245" i="12"/>
  <c r="U246" i="12"/>
  <c r="V246" i="12"/>
  <c r="W246" i="12"/>
  <c r="X246" i="12"/>
  <c r="Y246" i="12"/>
  <c r="Z246" i="12"/>
  <c r="Q246" i="12"/>
  <c r="R246" i="12"/>
  <c r="S246" i="12"/>
  <c r="AA246" i="12"/>
  <c r="U247" i="12"/>
  <c r="V247" i="12"/>
  <c r="W247" i="12"/>
  <c r="X247" i="12"/>
  <c r="Y247" i="12"/>
  <c r="Z247" i="12"/>
  <c r="Q247" i="12"/>
  <c r="R247" i="12"/>
  <c r="S247" i="12"/>
  <c r="AA247" i="12"/>
  <c r="U248" i="12"/>
  <c r="V248" i="12"/>
  <c r="W248" i="12"/>
  <c r="X248" i="12"/>
  <c r="Y248" i="12"/>
  <c r="Z248" i="12"/>
  <c r="Q248" i="12"/>
  <c r="R248" i="12"/>
  <c r="S248" i="12"/>
  <c r="AA248" i="12"/>
  <c r="U249" i="12"/>
  <c r="V249" i="12"/>
  <c r="W249" i="12"/>
  <c r="X249" i="12"/>
  <c r="Y249" i="12"/>
  <c r="Z249" i="12"/>
  <c r="Q249" i="12"/>
  <c r="R249" i="12"/>
  <c r="S249" i="12"/>
  <c r="AA249" i="12"/>
  <c r="U250" i="12"/>
  <c r="V250" i="12"/>
  <c r="W250" i="12"/>
  <c r="X250" i="12"/>
  <c r="Y250" i="12"/>
  <c r="Z250" i="12"/>
  <c r="Q250" i="12"/>
  <c r="R250" i="12"/>
  <c r="S250" i="12"/>
  <c r="AA250" i="12"/>
  <c r="U251" i="12"/>
  <c r="V251" i="12"/>
  <c r="W251" i="12"/>
  <c r="X251" i="12"/>
  <c r="Y251" i="12"/>
  <c r="Z251" i="12"/>
  <c r="Q251" i="12"/>
  <c r="R251" i="12"/>
  <c r="S251" i="12"/>
  <c r="AA251" i="12"/>
  <c r="U252" i="12"/>
  <c r="V252" i="12"/>
  <c r="W252" i="12"/>
  <c r="X252" i="12"/>
  <c r="Y252" i="12"/>
  <c r="Z252" i="12"/>
  <c r="Q252" i="12"/>
  <c r="R252" i="12"/>
  <c r="S252" i="12"/>
  <c r="AA252" i="12"/>
  <c r="U253" i="12"/>
  <c r="V253" i="12"/>
  <c r="W253" i="12"/>
  <c r="X253" i="12"/>
  <c r="Y253" i="12"/>
  <c r="Z253" i="12"/>
  <c r="Q253" i="12"/>
  <c r="R253" i="12"/>
  <c r="S253" i="12"/>
  <c r="AA253" i="12"/>
  <c r="U4" i="12"/>
  <c r="V4" i="12"/>
  <c r="W4" i="12"/>
  <c r="X4" i="12"/>
  <c r="Y4" i="12"/>
  <c r="Z4" i="12"/>
  <c r="Q4" i="12"/>
  <c r="R4" i="12"/>
  <c r="S4" i="12"/>
  <c r="AA4" i="12"/>
  <c r="AC5" i="12"/>
  <c r="AC6" i="12"/>
  <c r="AC7" i="12"/>
  <c r="AC8" i="12"/>
  <c r="AC9" i="12"/>
  <c r="AC10" i="12"/>
  <c r="AC11" i="12"/>
  <c r="AC13" i="12"/>
  <c r="AC14" i="12"/>
  <c r="AC15" i="12"/>
  <c r="AC16" i="12"/>
  <c r="AC17" i="12"/>
  <c r="AC18" i="12"/>
  <c r="AC19" i="12"/>
  <c r="AC20" i="12"/>
  <c r="AC21" i="12"/>
  <c r="AC23" i="12"/>
  <c r="AC24" i="12"/>
  <c r="AC25" i="12"/>
  <c r="AC26" i="12"/>
  <c r="AC27" i="12"/>
  <c r="AC28" i="12"/>
  <c r="AC29" i="12"/>
  <c r="AC30" i="12"/>
  <c r="AC31" i="12"/>
  <c r="AC32" i="12"/>
  <c r="AC34" i="12"/>
  <c r="AC35" i="12"/>
  <c r="AC36" i="12"/>
  <c r="AC37" i="12"/>
  <c r="AC38" i="12"/>
  <c r="AC39" i="12"/>
  <c r="AC40" i="12"/>
  <c r="AC42" i="12"/>
  <c r="AC43" i="12"/>
  <c r="AC44" i="12"/>
  <c r="AC45" i="12"/>
  <c r="AC46" i="12"/>
  <c r="AC47" i="12"/>
  <c r="AC49" i="12"/>
  <c r="AC50" i="12"/>
  <c r="AC51" i="12"/>
  <c r="AC52" i="12"/>
  <c r="AC53" i="12"/>
  <c r="AC55" i="12"/>
  <c r="AC56" i="12"/>
  <c r="AC57" i="12"/>
  <c r="AC58" i="12"/>
  <c r="AC60" i="12"/>
  <c r="AC61" i="12"/>
  <c r="AC63" i="12"/>
  <c r="AC64" i="12"/>
  <c r="AC65" i="12"/>
  <c r="AC67" i="12"/>
  <c r="AC68" i="12"/>
  <c r="AC69" i="12"/>
  <c r="AC70" i="12"/>
  <c r="AC71" i="12"/>
  <c r="AC73" i="12"/>
  <c r="AC74" i="12"/>
  <c r="AC75" i="12"/>
  <c r="AC77" i="12"/>
  <c r="AC78" i="12"/>
  <c r="AC80" i="12"/>
  <c r="AC81" i="12"/>
  <c r="AC82" i="12"/>
  <c r="AC83" i="12"/>
  <c r="AC85" i="12"/>
  <c r="AC86" i="12"/>
  <c r="AC87" i="12"/>
  <c r="AC88" i="12"/>
  <c r="AC89" i="12"/>
  <c r="AC91" i="12"/>
  <c r="AC92" i="12"/>
  <c r="AC94" i="12"/>
  <c r="AC96" i="12"/>
  <c r="AC97" i="12"/>
  <c r="AC98" i="12"/>
  <c r="AC99" i="12"/>
  <c r="AC100" i="12"/>
  <c r="AC101" i="12"/>
  <c r="AC103" i="12"/>
  <c r="AC104" i="12"/>
  <c r="AC105" i="12"/>
  <c r="AC106" i="12"/>
  <c r="AC107" i="12"/>
  <c r="AC108" i="12"/>
  <c r="AC109" i="12"/>
  <c r="AC111" i="12"/>
  <c r="AC112" i="12"/>
  <c r="AC113" i="12"/>
  <c r="AC115" i="12"/>
  <c r="AC116" i="12"/>
  <c r="AC117" i="12"/>
  <c r="AC118" i="12"/>
  <c r="AC119" i="12"/>
  <c r="AC120" i="12"/>
  <c r="AC122" i="12"/>
  <c r="AC123" i="12"/>
  <c r="AC124" i="12"/>
  <c r="AC125" i="12"/>
  <c r="AC126" i="12"/>
  <c r="AC127" i="12"/>
  <c r="AC129" i="12"/>
  <c r="AC130" i="12"/>
  <c r="AC131" i="12"/>
  <c r="AC132" i="12"/>
  <c r="AC133" i="12"/>
  <c r="AC134" i="12"/>
  <c r="AC136" i="12"/>
  <c r="AC137" i="12"/>
  <c r="AC138" i="12"/>
  <c r="AC140" i="12"/>
  <c r="AC141" i="12"/>
  <c r="AC142" i="12"/>
  <c r="AC143" i="12"/>
  <c r="AC145" i="12"/>
  <c r="AC146" i="12"/>
  <c r="AC147" i="12"/>
  <c r="AC148" i="12"/>
  <c r="AC149" i="12"/>
  <c r="AC150" i="12"/>
  <c r="AC152" i="12"/>
  <c r="AC153" i="12"/>
  <c r="AC154" i="12"/>
  <c r="AC155" i="12"/>
  <c r="AC156" i="12"/>
  <c r="AC158" i="12"/>
  <c r="AC159" i="12"/>
  <c r="AC160" i="12"/>
  <c r="AC161" i="12"/>
  <c r="AC163" i="12"/>
  <c r="AC164" i="12"/>
  <c r="AC165" i="12"/>
  <c r="AC167" i="12"/>
  <c r="AC168" i="12"/>
  <c r="AC169" i="12"/>
  <c r="AC170" i="12"/>
  <c r="AC171" i="12"/>
  <c r="AC173" i="12"/>
  <c r="AC174" i="12"/>
  <c r="AC175" i="12"/>
  <c r="AC176" i="12"/>
  <c r="AC177" i="12"/>
  <c r="AC178" i="12"/>
  <c r="AC180" i="12"/>
  <c r="AC181" i="12"/>
  <c r="AC182" i="12"/>
  <c r="AC183" i="12"/>
  <c r="AC185" i="12"/>
  <c r="AC186" i="12"/>
  <c r="AC187" i="12"/>
  <c r="AC188" i="12"/>
  <c r="AC191" i="12"/>
  <c r="AC192" i="12"/>
  <c r="AC193" i="12"/>
  <c r="AC194" i="12"/>
  <c r="AC195" i="12"/>
  <c r="AC196" i="12"/>
  <c r="AC197" i="12"/>
  <c r="AC198" i="12"/>
  <c r="AC200" i="12"/>
  <c r="AC201" i="12"/>
  <c r="AC202" i="12"/>
  <c r="AC203" i="12"/>
  <c r="AC204" i="12"/>
  <c r="AC205" i="12"/>
  <c r="AC206" i="12"/>
  <c r="AC207" i="12"/>
  <c r="AC208" i="12"/>
  <c r="AC209" i="12"/>
  <c r="AC210" i="12"/>
  <c r="AC211" i="12"/>
  <c r="AC213" i="12"/>
  <c r="AC214" i="12"/>
  <c r="AC215" i="12"/>
  <c r="AC216" i="12"/>
  <c r="AC217" i="12"/>
  <c r="AC218" i="12"/>
  <c r="AC219" i="12"/>
  <c r="AC220" i="12"/>
  <c r="AC221" i="12"/>
  <c r="AC222" i="12"/>
  <c r="AC223" i="12"/>
  <c r="AC227" i="12"/>
  <c r="AC228" i="12"/>
  <c r="AC229" i="12"/>
  <c r="AC230" i="12"/>
  <c r="AC232" i="12"/>
  <c r="AC233" i="12"/>
  <c r="AC234" i="12"/>
  <c r="AC235" i="12"/>
  <c r="AC236" i="12"/>
  <c r="AC237" i="12"/>
  <c r="AC238" i="12"/>
  <c r="AC239" i="12"/>
  <c r="AC240" i="12"/>
  <c r="AC241" i="12"/>
  <c r="AC242" i="12"/>
  <c r="AC243" i="12"/>
  <c r="U244" i="12"/>
  <c r="W244" i="12"/>
  <c r="Y244" i="12"/>
  <c r="Q244" i="12"/>
  <c r="R244" i="12"/>
  <c r="S244" i="12"/>
  <c r="AC244" i="12"/>
  <c r="AC245" i="12"/>
  <c r="AC246" i="12"/>
  <c r="AC247" i="12"/>
  <c r="AC248" i="12"/>
  <c r="AC249" i="12"/>
  <c r="AC250" i="12"/>
  <c r="AC251" i="12"/>
  <c r="AC252" i="12"/>
  <c r="AC253" i="12"/>
  <c r="AC4" i="12"/>
  <c r="Q189" i="12"/>
  <c r="Q190" i="12"/>
  <c r="R189" i="12"/>
  <c r="R190" i="12"/>
  <c r="AB253" i="12"/>
  <c r="T253" i="12"/>
  <c r="T228" i="12"/>
  <c r="T238" i="12"/>
  <c r="Q231" i="12"/>
  <c r="R231" i="12"/>
  <c r="U231" i="12"/>
  <c r="V231" i="12"/>
  <c r="W231" i="12"/>
  <c r="X231" i="12"/>
  <c r="Y231" i="12"/>
  <c r="Z231" i="12"/>
  <c r="V244" i="12"/>
  <c r="X244" i="12"/>
  <c r="Z244" i="12"/>
  <c r="AE253" i="12"/>
  <c r="AD253" i="12"/>
  <c r="AB228" i="12"/>
  <c r="AD228" i="12"/>
  <c r="AE228" i="12"/>
  <c r="T240" i="12"/>
  <c r="T231" i="12"/>
  <c r="T250" i="12"/>
  <c r="T248" i="12"/>
  <c r="T242" i="12"/>
  <c r="AB238" i="12"/>
  <c r="T233" i="12"/>
  <c r="AD238" i="12"/>
  <c r="AE238" i="12"/>
  <c r="AB232" i="12"/>
  <c r="AE232" i="12"/>
  <c r="AB247" i="12"/>
  <c r="AE247" i="12"/>
  <c r="AB241" i="12"/>
  <c r="AE241" i="12"/>
  <c r="T237" i="12"/>
  <c r="T229" i="12"/>
  <c r="AB251" i="12"/>
  <c r="T227" i="12"/>
  <c r="AB252" i="12"/>
  <c r="AD252" i="12"/>
  <c r="AB250" i="12"/>
  <c r="AB245" i="12"/>
  <c r="AD245" i="12"/>
  <c r="AB243" i="12"/>
  <c r="AE243" i="12"/>
  <c r="AB239" i="12"/>
  <c r="AE239" i="12"/>
  <c r="AB236" i="12"/>
  <c r="AB234" i="12"/>
  <c r="AB249" i="12"/>
  <c r="AE249" i="12"/>
  <c r="T246" i="12"/>
  <c r="AB235" i="12"/>
  <c r="AD235" i="12"/>
  <c r="AB242" i="12"/>
  <c r="AB233" i="12"/>
  <c r="AE233" i="12"/>
  <c r="T252" i="12"/>
  <c r="AB246" i="12"/>
  <c r="AE246" i="12"/>
  <c r="T244" i="12"/>
  <c r="AB237" i="12"/>
  <c r="AE237" i="12"/>
  <c r="T235" i="12"/>
  <c r="S231" i="12"/>
  <c r="AB248" i="12"/>
  <c r="AE248" i="12"/>
  <c r="AB240" i="12"/>
  <c r="AD240" i="12"/>
  <c r="AD231" i="12"/>
  <c r="AB230" i="12"/>
  <c r="AE230" i="12"/>
  <c r="AB227" i="12"/>
  <c r="AD227" i="12"/>
  <c r="AB229" i="12"/>
  <c r="AD229" i="12"/>
  <c r="T251" i="12"/>
  <c r="T249" i="12"/>
  <c r="T247" i="12"/>
  <c r="T245" i="12"/>
  <c r="T243" i="12"/>
  <c r="T241" i="12"/>
  <c r="T239" i="12"/>
  <c r="T236" i="12"/>
  <c r="T234" i="12"/>
  <c r="T232" i="12"/>
  <c r="T230" i="12"/>
  <c r="U190" i="12"/>
  <c r="V190" i="12"/>
  <c r="W190" i="12"/>
  <c r="X190" i="12"/>
  <c r="Y190" i="12"/>
  <c r="Z190" i="12"/>
  <c r="Q199" i="12"/>
  <c r="R199" i="12"/>
  <c r="U199" i="12"/>
  <c r="V199" i="12"/>
  <c r="W199" i="12"/>
  <c r="X199" i="12"/>
  <c r="Y199" i="12"/>
  <c r="Z199" i="12"/>
  <c r="Q212" i="12"/>
  <c r="R212" i="12"/>
  <c r="U212" i="12"/>
  <c r="V212" i="12"/>
  <c r="W212" i="12"/>
  <c r="X212" i="12"/>
  <c r="Y212" i="12"/>
  <c r="Z212" i="12"/>
  <c r="Q224" i="12"/>
  <c r="R224" i="12"/>
  <c r="U224" i="12"/>
  <c r="V224" i="12"/>
  <c r="W224" i="12"/>
  <c r="X224" i="12"/>
  <c r="Y224" i="12"/>
  <c r="Z224" i="12"/>
  <c r="Q225" i="12"/>
  <c r="R225" i="12"/>
  <c r="U225" i="12"/>
  <c r="V225" i="12"/>
  <c r="W225" i="12"/>
  <c r="X225" i="12"/>
  <c r="Y225" i="12"/>
  <c r="Z225" i="12"/>
  <c r="Q226" i="12"/>
  <c r="R226" i="12"/>
  <c r="U226" i="12"/>
  <c r="V226" i="12"/>
  <c r="W226" i="12"/>
  <c r="X226" i="12"/>
  <c r="Y226" i="12"/>
  <c r="Z226" i="12"/>
  <c r="U189" i="12"/>
  <c r="V189" i="12"/>
  <c r="W189" i="12"/>
  <c r="X189" i="12"/>
  <c r="Y189" i="12"/>
  <c r="Z189" i="12"/>
  <c r="T190" i="12"/>
  <c r="AD230" i="12"/>
  <c r="AE252" i="12"/>
  <c r="AD247" i="12"/>
  <c r="AD249" i="12"/>
  <c r="AD246" i="12"/>
  <c r="AD248" i="12"/>
  <c r="AD239" i="12"/>
  <c r="AD237" i="12"/>
  <c r="AD251" i="12"/>
  <c r="AD250" i="12"/>
  <c r="AE250" i="12"/>
  <c r="AD243" i="12"/>
  <c r="AD241" i="12"/>
  <c r="AD232" i="12"/>
  <c r="AE251" i="12"/>
  <c r="AD244" i="12"/>
  <c r="AD242" i="12"/>
  <c r="AE231" i="12"/>
  <c r="AE240" i="12"/>
  <c r="AD234" i="12"/>
  <c r="AD233" i="12"/>
  <c r="AE242" i="12"/>
  <c r="AE244" i="12"/>
  <c r="AE245" i="12"/>
  <c r="AE234" i="12"/>
  <c r="AD189" i="12"/>
  <c r="AD236" i="12"/>
  <c r="AE227" i="12"/>
  <c r="AE236" i="12"/>
  <c r="AE235" i="12"/>
  <c r="AE229" i="12"/>
  <c r="T225" i="12"/>
  <c r="S212" i="12"/>
  <c r="S199" i="12"/>
  <c r="S226" i="12"/>
  <c r="S224" i="12"/>
  <c r="T189" i="12"/>
  <c r="S225" i="12"/>
  <c r="S189" i="12"/>
  <c r="AE225" i="12"/>
  <c r="T212" i="12"/>
  <c r="S190" i="12"/>
  <c r="T226" i="12"/>
  <c r="T224" i="12"/>
  <c r="T223" i="12"/>
  <c r="T222" i="12"/>
  <c r="T221" i="12"/>
  <c r="T220" i="12"/>
  <c r="T219" i="12"/>
  <c r="T218" i="12"/>
  <c r="T217" i="12"/>
  <c r="T216" i="12"/>
  <c r="T215" i="12"/>
  <c r="T214" i="12"/>
  <c r="T213" i="12"/>
  <c r="T211" i="12"/>
  <c r="T210" i="12"/>
  <c r="T209" i="12"/>
  <c r="T208" i="12"/>
  <c r="T207" i="12"/>
  <c r="T206" i="12"/>
  <c r="T205" i="12"/>
  <c r="T204" i="12"/>
  <c r="T203" i="12"/>
  <c r="T202" i="12"/>
  <c r="T201" i="12"/>
  <c r="T200" i="12"/>
  <c r="T199" i="12"/>
  <c r="T198" i="12"/>
  <c r="T197" i="12"/>
  <c r="T196" i="12"/>
  <c r="T195" i="12"/>
  <c r="T194" i="12"/>
  <c r="T193" i="12"/>
  <c r="T192" i="12"/>
  <c r="T191" i="12"/>
  <c r="AD190" i="12"/>
  <c r="AE226" i="12"/>
  <c r="AE224" i="12"/>
  <c r="AB222" i="12"/>
  <c r="AD222" i="12"/>
  <c r="AB220" i="12"/>
  <c r="AB218" i="12"/>
  <c r="AD218" i="12"/>
  <c r="AB216" i="12"/>
  <c r="AD216" i="12"/>
  <c r="AB214" i="12"/>
  <c r="AD214" i="12"/>
  <c r="AB223" i="12"/>
  <c r="AB221" i="12"/>
  <c r="AD221" i="12"/>
  <c r="AB219" i="12"/>
  <c r="AE219" i="12"/>
  <c r="AB217" i="12"/>
  <c r="AE217" i="12"/>
  <c r="AB215" i="12"/>
  <c r="AD215" i="12"/>
  <c r="AB213" i="12"/>
  <c r="AE213" i="12"/>
  <c r="AB210" i="12"/>
  <c r="AD210" i="12"/>
  <c r="AB208" i="12"/>
  <c r="AB206" i="12"/>
  <c r="AE206" i="12"/>
  <c r="AB204" i="12"/>
  <c r="AD204" i="12"/>
  <c r="AB202" i="12"/>
  <c r="AD202" i="12"/>
  <c r="AB211" i="12"/>
  <c r="AB209" i="12"/>
  <c r="AE209" i="12"/>
  <c r="AB207" i="12"/>
  <c r="AD207" i="12"/>
  <c r="AB205" i="12"/>
  <c r="AD205" i="12"/>
  <c r="AB203" i="12"/>
  <c r="AE203" i="12"/>
  <c r="AB201" i="12"/>
  <c r="AE201" i="12"/>
  <c r="AB200" i="12"/>
  <c r="AE200" i="12"/>
  <c r="AB198" i="12"/>
  <c r="AE198" i="12"/>
  <c r="AB196" i="12"/>
  <c r="AD196" i="12"/>
  <c r="AB194" i="12"/>
  <c r="AB192" i="12"/>
  <c r="AB197" i="12"/>
  <c r="AB195" i="12"/>
  <c r="AE195" i="12"/>
  <c r="AB193" i="12"/>
  <c r="AB191" i="12"/>
  <c r="AD191" i="12"/>
  <c r="AD224" i="12"/>
  <c r="AD199" i="12"/>
  <c r="AE199" i="12"/>
  <c r="AE189" i="12"/>
  <c r="AE212" i="12"/>
  <c r="AE190" i="12"/>
  <c r="AD198" i="12"/>
  <c r="AD225" i="12"/>
  <c r="AD217" i="12"/>
  <c r="AD226" i="12"/>
  <c r="AD219" i="12"/>
  <c r="AE214" i="12"/>
  <c r="AE205" i="12"/>
  <c r="AE216" i="12"/>
  <c r="AD212" i="12"/>
  <c r="AD200" i="12"/>
  <c r="AE196" i="12"/>
  <c r="AE193" i="12"/>
  <c r="AE222" i="12"/>
  <c r="AD194" i="12"/>
  <c r="AE210" i="12"/>
  <c r="AE202" i="12"/>
  <c r="AD192" i="12"/>
  <c r="AE218" i="12"/>
  <c r="AE221" i="12"/>
  <c r="AE220" i="12"/>
  <c r="AD220" i="12"/>
  <c r="AD223" i="12"/>
  <c r="AE223" i="12"/>
  <c r="AE215" i="12"/>
  <c r="AD213" i="12"/>
  <c r="AE207" i="12"/>
  <c r="AE208" i="12"/>
  <c r="AD209" i="12"/>
  <c r="AE204" i="12"/>
  <c r="AD206" i="12"/>
  <c r="AD208" i="12"/>
  <c r="AE211" i="12"/>
  <c r="AD211" i="12"/>
  <c r="AD203" i="12"/>
  <c r="AD201" i="12"/>
  <c r="AE191" i="12"/>
  <c r="AD193" i="12"/>
  <c r="AE192" i="12"/>
  <c r="AD195" i="12"/>
  <c r="AE194" i="12"/>
  <c r="AE197" i="12"/>
  <c r="AD197" i="12"/>
  <c r="T185" i="12"/>
  <c r="T168" i="12"/>
  <c r="T147" i="12"/>
  <c r="T170" i="12"/>
  <c r="T169" i="12"/>
  <c r="T180" i="12"/>
  <c r="T44" i="12"/>
  <c r="T52" i="12"/>
  <c r="T63" i="12"/>
  <c r="T67" i="12"/>
  <c r="T68" i="12"/>
  <c r="T21" i="12"/>
  <c r="AB156" i="12"/>
  <c r="AD156" i="12"/>
  <c r="T51" i="12"/>
  <c r="AB60" i="12"/>
  <c r="AD60" i="12"/>
  <c r="T131" i="12"/>
  <c r="T153" i="12"/>
  <c r="AB123" i="12"/>
  <c r="AB127" i="12"/>
  <c r="AD127" i="12"/>
  <c r="AB153" i="12"/>
  <c r="AD153" i="12"/>
  <c r="AB183" i="12"/>
  <c r="AD183" i="12"/>
  <c r="T187" i="12"/>
  <c r="AB169" i="12"/>
  <c r="AD169" i="12"/>
  <c r="AB181" i="12"/>
  <c r="AD181" i="12"/>
  <c r="AB168" i="12"/>
  <c r="AE168" i="12"/>
  <c r="AB180" i="12"/>
  <c r="AB185" i="12"/>
  <c r="AB170" i="12"/>
  <c r="AD170" i="12"/>
  <c r="T183" i="12"/>
  <c r="AB171" i="12"/>
  <c r="AE171" i="12"/>
  <c r="AB177" i="12"/>
  <c r="AE177" i="12"/>
  <c r="AB186" i="12"/>
  <c r="AB188" i="12"/>
  <c r="AE188" i="12"/>
  <c r="AB182" i="12"/>
  <c r="AE182" i="12"/>
  <c r="AB178" i="12"/>
  <c r="AE178" i="12"/>
  <c r="T188" i="12"/>
  <c r="T171" i="12"/>
  <c r="T182" i="12"/>
  <c r="T177" i="12"/>
  <c r="T178" i="12"/>
  <c r="T186" i="12"/>
  <c r="T27" i="12"/>
  <c r="T116" i="12"/>
  <c r="T165" i="12"/>
  <c r="T18" i="12"/>
  <c r="AB13" i="12"/>
  <c r="AD13" i="12"/>
  <c r="T82" i="12"/>
  <c r="T87" i="12"/>
  <c r="T104" i="12"/>
  <c r="AB105" i="12"/>
  <c r="AD105" i="12"/>
  <c r="T117" i="12"/>
  <c r="T14" i="12"/>
  <c r="AB71" i="12"/>
  <c r="AE71" i="12"/>
  <c r="AB80" i="12"/>
  <c r="AE80" i="12"/>
  <c r="AB104" i="12"/>
  <c r="AD104" i="12"/>
  <c r="AB109" i="12"/>
  <c r="AD109" i="12"/>
  <c r="AB138" i="12"/>
  <c r="AE138" i="12"/>
  <c r="T15" i="12"/>
  <c r="T23" i="12"/>
  <c r="T55" i="12"/>
  <c r="T56" i="12"/>
  <c r="T78" i="12"/>
  <c r="T88" i="12"/>
  <c r="T136" i="12"/>
  <c r="T141" i="12"/>
  <c r="T161" i="12"/>
  <c r="T175" i="12"/>
  <c r="T7" i="12"/>
  <c r="T11" i="12"/>
  <c r="T13" i="12"/>
  <c r="T16" i="12"/>
  <c r="AB17" i="12"/>
  <c r="AE17" i="12"/>
  <c r="T19" i="12"/>
  <c r="T28" i="12"/>
  <c r="T29" i="12"/>
  <c r="T30" i="12"/>
  <c r="T31" i="12"/>
  <c r="T32" i="12"/>
  <c r="T34" i="12"/>
  <c r="AB37" i="12"/>
  <c r="T38" i="12"/>
  <c r="AB42" i="12"/>
  <c r="AD42" i="12"/>
  <c r="AB47" i="12"/>
  <c r="AD47" i="12"/>
  <c r="AB56" i="12"/>
  <c r="AE56" i="12"/>
  <c r="AB57" i="12"/>
  <c r="AE57" i="12"/>
  <c r="AB63" i="12"/>
  <c r="AD63" i="12"/>
  <c r="T70" i="12"/>
  <c r="AB78" i="12"/>
  <c r="AE78" i="12"/>
  <c r="T92" i="12"/>
  <c r="T101" i="12"/>
  <c r="T113" i="12"/>
  <c r="AB116" i="12"/>
  <c r="T122" i="12"/>
  <c r="T126" i="12"/>
  <c r="AB133" i="12"/>
  <c r="AE133" i="12"/>
  <c r="AB134" i="12"/>
  <c r="AD134" i="12"/>
  <c r="T137" i="12"/>
  <c r="AB161" i="12"/>
  <c r="AB164" i="12"/>
  <c r="AE164" i="12"/>
  <c r="AB14" i="12"/>
  <c r="AB29" i="12"/>
  <c r="AD29" i="12"/>
  <c r="AB34" i="12"/>
  <c r="AE34" i="12"/>
  <c r="AB38" i="12"/>
  <c r="AE38" i="12"/>
  <c r="AB67" i="12"/>
  <c r="AE67" i="12"/>
  <c r="T81" i="12"/>
  <c r="AB97" i="12"/>
  <c r="AE97" i="12"/>
  <c r="T127" i="12"/>
  <c r="AB152" i="12"/>
  <c r="AE152" i="12"/>
  <c r="T4" i="12"/>
  <c r="T35" i="12"/>
  <c r="T39" i="12"/>
  <c r="T45" i="12"/>
  <c r="T83" i="12"/>
  <c r="T98" i="12"/>
  <c r="T108" i="12"/>
  <c r="T130" i="12"/>
  <c r="T148" i="12"/>
  <c r="T160" i="12"/>
  <c r="T167" i="12"/>
  <c r="T8" i="12"/>
  <c r="AB35" i="12"/>
  <c r="AE35" i="12"/>
  <c r="AB39" i="12"/>
  <c r="AD39" i="12"/>
  <c r="T50" i="12"/>
  <c r="T75" i="12"/>
  <c r="AB83" i="12"/>
  <c r="AE83" i="12"/>
  <c r="T85" i="12"/>
  <c r="AB88" i="12"/>
  <c r="AB89" i="12"/>
  <c r="AB98" i="12"/>
  <c r="AE98" i="12"/>
  <c r="AB100" i="12"/>
  <c r="AD100" i="12"/>
  <c r="T109" i="12"/>
  <c r="AB131" i="12"/>
  <c r="AD131" i="12"/>
  <c r="T142" i="12"/>
  <c r="AB148" i="12"/>
  <c r="AE148" i="12"/>
  <c r="AB167" i="12"/>
  <c r="AE167" i="12"/>
  <c r="T173" i="12"/>
  <c r="AB174" i="12"/>
  <c r="AD174" i="12"/>
  <c r="T176" i="12"/>
  <c r="AB10" i="12"/>
  <c r="AD10" i="12"/>
  <c r="AB18" i="12"/>
  <c r="AE18" i="12"/>
  <c r="T20" i="12"/>
  <c r="AB21" i="12"/>
  <c r="AD21" i="12"/>
  <c r="T26" i="12"/>
  <c r="T37" i="12"/>
  <c r="T42" i="12"/>
  <c r="AB51" i="12"/>
  <c r="AE51" i="12"/>
  <c r="AB61" i="12"/>
  <c r="AE61" i="12"/>
  <c r="AB64" i="12"/>
  <c r="AD64" i="12"/>
  <c r="AB69" i="12"/>
  <c r="AE69" i="12"/>
  <c r="T77" i="12"/>
  <c r="T86" i="12"/>
  <c r="AB87" i="12"/>
  <c r="AE87" i="12"/>
  <c r="T91" i="12"/>
  <c r="T96" i="12"/>
  <c r="AB106" i="12"/>
  <c r="AE106" i="12"/>
  <c r="AB118" i="12"/>
  <c r="AE118" i="12"/>
  <c r="T123" i="12"/>
  <c r="T132" i="12"/>
  <c r="AB137" i="12"/>
  <c r="AE137" i="12"/>
  <c r="T138" i="12"/>
  <c r="AB142" i="12"/>
  <c r="AE142" i="12"/>
  <c r="T156" i="12"/>
  <c r="AB173" i="12"/>
  <c r="AD173" i="12"/>
  <c r="T5" i="12"/>
  <c r="T24" i="12"/>
  <c r="T25" i="12"/>
  <c r="T49" i="12"/>
  <c r="AB4" i="12"/>
  <c r="AB16" i="12"/>
  <c r="AE16" i="12"/>
  <c r="T17" i="12"/>
  <c r="AB20" i="12"/>
  <c r="AB25" i="12"/>
  <c r="AE25" i="12"/>
  <c r="AB7" i="12"/>
  <c r="AB6" i="12"/>
  <c r="AD6" i="12"/>
  <c r="AB11" i="12"/>
  <c r="AB15" i="12"/>
  <c r="AD15" i="12"/>
  <c r="AB19" i="12"/>
  <c r="AD19" i="12"/>
  <c r="AB26" i="12"/>
  <c r="T53" i="12"/>
  <c r="T36" i="12"/>
  <c r="T40" i="12"/>
  <c r="AB43" i="12"/>
  <c r="AE43" i="12"/>
  <c r="T46" i="12"/>
  <c r="T47" i="12"/>
  <c r="AB50" i="12"/>
  <c r="AE50" i="12"/>
  <c r="T60" i="12"/>
  <c r="T80" i="12"/>
  <c r="T112" i="12"/>
  <c r="T120" i="12"/>
  <c r="T125" i="12"/>
  <c r="T140" i="12"/>
  <c r="T143" i="12"/>
  <c r="T145" i="12"/>
  <c r="T149" i="12"/>
  <c r="T163" i="12"/>
  <c r="T174" i="12"/>
  <c r="AB30" i="12"/>
  <c r="AD30" i="12"/>
  <c r="AB36" i="12"/>
  <c r="AD36" i="12"/>
  <c r="AB40" i="12"/>
  <c r="AE40" i="12"/>
  <c r="T43" i="12"/>
  <c r="AB45" i="12"/>
  <c r="AD45" i="12"/>
  <c r="AB46" i="12"/>
  <c r="AD46" i="12"/>
  <c r="AB49" i="12"/>
  <c r="AB53" i="12"/>
  <c r="T65" i="12"/>
  <c r="AB86" i="12"/>
  <c r="AB92" i="12"/>
  <c r="T94" i="12"/>
  <c r="T97" i="12"/>
  <c r="T100" i="12"/>
  <c r="T103" i="12"/>
  <c r="T105" i="12"/>
  <c r="T107" i="12"/>
  <c r="AB108" i="12"/>
  <c r="AB111" i="12"/>
  <c r="AD111" i="12"/>
  <c r="AB130" i="12"/>
  <c r="AE130" i="12"/>
  <c r="AB143" i="12"/>
  <c r="AD143" i="12"/>
  <c r="T146" i="12"/>
  <c r="AB149" i="12"/>
  <c r="AB154" i="12"/>
  <c r="AD154" i="12"/>
  <c r="AB155" i="12"/>
  <c r="AD155" i="12"/>
  <c r="T158" i="12"/>
  <c r="AB159" i="12"/>
  <c r="AD159" i="12"/>
  <c r="AB163" i="12"/>
  <c r="AD163" i="12"/>
  <c r="T164" i="12"/>
  <c r="AB52" i="12"/>
  <c r="AD52" i="12"/>
  <c r="T57" i="12"/>
  <c r="T58" i="12"/>
  <c r="AB68" i="12"/>
  <c r="AB70" i="12"/>
  <c r="AB73" i="12"/>
  <c r="AD73" i="12"/>
  <c r="AB74" i="12"/>
  <c r="AD74" i="12"/>
  <c r="AB77" i="12"/>
  <c r="AD77" i="12"/>
  <c r="AB82" i="12"/>
  <c r="AD82" i="12"/>
  <c r="AB85" i="12"/>
  <c r="AD85" i="12"/>
  <c r="T89" i="12"/>
  <c r="AB94" i="12"/>
  <c r="AE94" i="12"/>
  <c r="AB103" i="12"/>
  <c r="AD103" i="12"/>
  <c r="AB107" i="12"/>
  <c r="AD107" i="12"/>
  <c r="AB115" i="12"/>
  <c r="AD115" i="12"/>
  <c r="T118" i="12"/>
  <c r="AB119" i="12"/>
  <c r="AD119" i="12"/>
  <c r="AB124" i="12"/>
  <c r="AD124" i="12"/>
  <c r="AB129" i="12"/>
  <c r="AD129" i="12"/>
  <c r="AB146" i="12"/>
  <c r="AE146" i="12"/>
  <c r="AB150" i="12"/>
  <c r="AE150" i="12"/>
  <c r="T155" i="12"/>
  <c r="AB158" i="12"/>
  <c r="AD158" i="12"/>
  <c r="T159" i="12"/>
  <c r="AB176" i="12"/>
  <c r="T181" i="12"/>
  <c r="AB187" i="12"/>
  <c r="AD187" i="12"/>
  <c r="T6" i="12"/>
  <c r="T9" i="12"/>
  <c r="AB8" i="12"/>
  <c r="T10" i="12"/>
  <c r="AB23" i="12"/>
  <c r="AB27" i="12"/>
  <c r="AB31" i="12"/>
  <c r="AB44" i="12"/>
  <c r="AB55" i="12"/>
  <c r="AB5" i="12"/>
  <c r="AB9" i="12"/>
  <c r="AB24" i="12"/>
  <c r="AB28" i="12"/>
  <c r="AD28" i="12"/>
  <c r="AB32" i="12"/>
  <c r="AD32" i="12"/>
  <c r="AB58" i="12"/>
  <c r="T64" i="12"/>
  <c r="AB65" i="12"/>
  <c r="AD65" i="12"/>
  <c r="T73" i="12"/>
  <c r="T61" i="12"/>
  <c r="T69" i="12"/>
  <c r="T71" i="12"/>
  <c r="T74" i="12"/>
  <c r="AB75" i="12"/>
  <c r="AB81" i="12"/>
  <c r="AB91" i="12"/>
  <c r="AB96" i="12"/>
  <c r="AB101" i="12"/>
  <c r="AB136" i="12"/>
  <c r="AD136" i="12"/>
  <c r="AB140" i="12"/>
  <c r="AB141" i="12"/>
  <c r="T99" i="12"/>
  <c r="AB99" i="12"/>
  <c r="T106" i="12"/>
  <c r="AB117" i="12"/>
  <c r="T119" i="12"/>
  <c r="AB120" i="12"/>
  <c r="AB122" i="12"/>
  <c r="T124" i="12"/>
  <c r="AB125" i="12"/>
  <c r="AE125" i="12"/>
  <c r="AB126" i="12"/>
  <c r="T129" i="12"/>
  <c r="AB145" i="12"/>
  <c r="T154" i="12"/>
  <c r="AE82" i="12"/>
  <c r="T111" i="12"/>
  <c r="AB112" i="12"/>
  <c r="AB113" i="12"/>
  <c r="T115" i="12"/>
  <c r="AE123" i="12"/>
  <c r="AB132" i="12"/>
  <c r="T133" i="12"/>
  <c r="T134" i="12"/>
  <c r="T150" i="12"/>
  <c r="AB147" i="12"/>
  <c r="T152" i="12"/>
  <c r="AB160" i="12"/>
  <c r="AB165" i="12"/>
  <c r="AB175" i="12"/>
  <c r="R53" i="5"/>
  <c r="T53" i="5"/>
  <c r="S53" i="5"/>
  <c r="U53" i="5"/>
  <c r="R54" i="5"/>
  <c r="T54" i="5"/>
  <c r="S54" i="5"/>
  <c r="U54" i="5"/>
  <c r="R55" i="5"/>
  <c r="T55" i="5"/>
  <c r="S55" i="5"/>
  <c r="U55" i="5"/>
  <c r="V53" i="5"/>
  <c r="X53" i="5"/>
  <c r="Z53" i="5"/>
  <c r="AB53" i="5"/>
  <c r="V54" i="5"/>
  <c r="X54" i="5"/>
  <c r="Z54" i="5"/>
  <c r="V55" i="5"/>
  <c r="X55" i="5"/>
  <c r="Z55" i="5"/>
  <c r="W53" i="5"/>
  <c r="Y53" i="5"/>
  <c r="AA53" i="5"/>
  <c r="AE53" i="5"/>
  <c r="W54" i="5"/>
  <c r="Y54" i="5"/>
  <c r="AA54" i="5"/>
  <c r="W55" i="5"/>
  <c r="Y55" i="5"/>
  <c r="AA55" i="5"/>
  <c r="R89" i="5"/>
  <c r="S89" i="5"/>
  <c r="V89" i="5"/>
  <c r="W89" i="5"/>
  <c r="X89" i="5"/>
  <c r="Y89" i="5"/>
  <c r="Z89" i="5"/>
  <c r="AA89" i="5"/>
  <c r="AB89" i="5"/>
  <c r="AE89" i="5"/>
  <c r="R90" i="5"/>
  <c r="T90" i="5"/>
  <c r="S90" i="5"/>
  <c r="U90" i="5"/>
  <c r="V90" i="5"/>
  <c r="AB90" i="5"/>
  <c r="AD90" i="5"/>
  <c r="W90" i="5"/>
  <c r="X90" i="5"/>
  <c r="Y90" i="5"/>
  <c r="Z90" i="5"/>
  <c r="AE90" i="5"/>
  <c r="AA90" i="5"/>
  <c r="R91" i="5"/>
  <c r="S91" i="5"/>
  <c r="V91" i="5"/>
  <c r="W91" i="5"/>
  <c r="X91" i="5"/>
  <c r="AE91" i="5"/>
  <c r="Y91" i="5"/>
  <c r="Z91" i="5"/>
  <c r="AA91" i="5"/>
  <c r="AB91" i="5"/>
  <c r="R92" i="5"/>
  <c r="T92" i="5"/>
  <c r="S92" i="5"/>
  <c r="U92" i="5"/>
  <c r="V92" i="5"/>
  <c r="W92" i="5"/>
  <c r="X92" i="5"/>
  <c r="Y92" i="5"/>
  <c r="Z92" i="5"/>
  <c r="AA92" i="5"/>
  <c r="R93" i="5"/>
  <c r="S93" i="5"/>
  <c r="U93" i="5"/>
  <c r="T93" i="5"/>
  <c r="V93" i="5"/>
  <c r="W93" i="5"/>
  <c r="X93" i="5"/>
  <c r="Y93" i="5"/>
  <c r="Z93" i="5"/>
  <c r="AA93" i="5"/>
  <c r="AB93" i="5"/>
  <c r="AE93" i="5"/>
  <c r="R94" i="5"/>
  <c r="T94" i="5"/>
  <c r="S94" i="5"/>
  <c r="V94" i="5"/>
  <c r="W94" i="5"/>
  <c r="X94" i="5"/>
  <c r="Y94" i="5"/>
  <c r="Z94" i="5"/>
  <c r="AA94" i="5"/>
  <c r="R95" i="5"/>
  <c r="S95" i="5"/>
  <c r="U95" i="5"/>
  <c r="V95" i="5"/>
  <c r="W95" i="5"/>
  <c r="X95" i="5"/>
  <c r="AE95" i="5"/>
  <c r="Y95" i="5"/>
  <c r="Z95" i="5"/>
  <c r="AA95" i="5"/>
  <c r="AB95" i="5"/>
  <c r="R96" i="5"/>
  <c r="T96" i="5"/>
  <c r="S96" i="5"/>
  <c r="U96" i="5"/>
  <c r="V96" i="5"/>
  <c r="W96" i="5"/>
  <c r="X96" i="5"/>
  <c r="Y96" i="5"/>
  <c r="Z96" i="5"/>
  <c r="AA96" i="5"/>
  <c r="R97" i="5"/>
  <c r="S97" i="5"/>
  <c r="U97" i="5"/>
  <c r="T97" i="5"/>
  <c r="V97" i="5"/>
  <c r="W97" i="5"/>
  <c r="X97" i="5"/>
  <c r="Y97" i="5"/>
  <c r="Z97" i="5"/>
  <c r="AA97" i="5"/>
  <c r="AB97" i="5"/>
  <c r="AE97" i="5"/>
  <c r="R98" i="5"/>
  <c r="T98" i="5"/>
  <c r="S98" i="5"/>
  <c r="V98" i="5"/>
  <c r="W98" i="5"/>
  <c r="X98" i="5"/>
  <c r="Y98" i="5"/>
  <c r="Z98" i="5"/>
  <c r="AA98" i="5"/>
  <c r="R99" i="5"/>
  <c r="S99" i="5"/>
  <c r="U99" i="5"/>
  <c r="V99" i="5"/>
  <c r="W99" i="5"/>
  <c r="X99" i="5"/>
  <c r="AE99" i="5"/>
  <c r="Y99" i="5"/>
  <c r="Z99" i="5"/>
  <c r="AA99" i="5"/>
  <c r="AB99" i="5"/>
  <c r="R100" i="5"/>
  <c r="T100" i="5"/>
  <c r="S100" i="5"/>
  <c r="U100" i="5"/>
  <c r="V100" i="5"/>
  <c r="W100" i="5"/>
  <c r="X100" i="5"/>
  <c r="Y100" i="5"/>
  <c r="Z100" i="5"/>
  <c r="AA100" i="5"/>
  <c r="R101" i="5"/>
  <c r="S101" i="5"/>
  <c r="U101" i="5"/>
  <c r="T101" i="5"/>
  <c r="V101" i="5"/>
  <c r="W101" i="5"/>
  <c r="X101" i="5"/>
  <c r="Y101" i="5"/>
  <c r="Z101" i="5"/>
  <c r="AA101" i="5"/>
  <c r="AB101" i="5"/>
  <c r="AE101" i="5"/>
  <c r="R102" i="5"/>
  <c r="T102" i="5"/>
  <c r="S102" i="5"/>
  <c r="V102" i="5"/>
  <c r="W102" i="5"/>
  <c r="X102" i="5"/>
  <c r="Y102" i="5"/>
  <c r="Z102" i="5"/>
  <c r="AA102" i="5"/>
  <c r="R103" i="5"/>
  <c r="S103" i="5"/>
  <c r="U103" i="5"/>
  <c r="V103" i="5"/>
  <c r="W103" i="5"/>
  <c r="X103" i="5"/>
  <c r="AE103" i="5"/>
  <c r="Y103" i="5"/>
  <c r="Z103" i="5"/>
  <c r="AA103" i="5"/>
  <c r="AB103" i="5"/>
  <c r="R104" i="5"/>
  <c r="T104" i="5"/>
  <c r="S104" i="5"/>
  <c r="U104" i="5"/>
  <c r="V104" i="5"/>
  <c r="W104" i="5"/>
  <c r="X104" i="5"/>
  <c r="Y104" i="5"/>
  <c r="Z104" i="5"/>
  <c r="AA104" i="5"/>
  <c r="R105" i="5"/>
  <c r="S105" i="5"/>
  <c r="U105" i="5"/>
  <c r="T105" i="5"/>
  <c r="V105" i="5"/>
  <c r="W105" i="5"/>
  <c r="X105" i="5"/>
  <c r="Y105" i="5"/>
  <c r="Z105" i="5"/>
  <c r="AB105" i="5"/>
  <c r="AA105" i="5"/>
  <c r="R106" i="5"/>
  <c r="T106" i="5"/>
  <c r="S106" i="5"/>
  <c r="U106" i="5"/>
  <c r="V106" i="5"/>
  <c r="AB106" i="5"/>
  <c r="W106" i="5"/>
  <c r="X106" i="5"/>
  <c r="Y106" i="5"/>
  <c r="Z106" i="5"/>
  <c r="AA106" i="5"/>
  <c r="R107" i="5"/>
  <c r="S107" i="5"/>
  <c r="U107" i="5"/>
  <c r="T107" i="5"/>
  <c r="V107" i="5"/>
  <c r="AB107" i="5"/>
  <c r="W107" i="5"/>
  <c r="X107" i="5"/>
  <c r="Y107" i="5"/>
  <c r="Z107" i="5"/>
  <c r="AA107" i="5"/>
  <c r="R108" i="5"/>
  <c r="S108" i="5"/>
  <c r="T108" i="5"/>
  <c r="U108" i="5"/>
  <c r="V108" i="5"/>
  <c r="W108" i="5"/>
  <c r="X108" i="5"/>
  <c r="Y108" i="5"/>
  <c r="Z108" i="5"/>
  <c r="AA108" i="5"/>
  <c r="AB108" i="5"/>
  <c r="AC108" i="5"/>
  <c r="R109" i="5"/>
  <c r="S109" i="5"/>
  <c r="U109" i="5"/>
  <c r="V109" i="5"/>
  <c r="W109" i="5"/>
  <c r="X109" i="5"/>
  <c r="AE109" i="5"/>
  <c r="Y109" i="5"/>
  <c r="Z109" i="5"/>
  <c r="AA109" i="5"/>
  <c r="AB109" i="5"/>
  <c r="R110" i="5"/>
  <c r="U110" i="5"/>
  <c r="S110" i="5"/>
  <c r="T110" i="5"/>
  <c r="V110" i="5"/>
  <c r="W110" i="5"/>
  <c r="X110" i="5"/>
  <c r="Y110" i="5"/>
  <c r="Z110" i="5"/>
  <c r="AA110" i="5"/>
  <c r="AB110" i="5"/>
  <c r="AC110" i="5"/>
  <c r="AE110" i="5"/>
  <c r="R111" i="5"/>
  <c r="T111" i="5"/>
  <c r="S111" i="5"/>
  <c r="U111" i="5"/>
  <c r="V111" i="5"/>
  <c r="AB111" i="5"/>
  <c r="W111" i="5"/>
  <c r="X111" i="5"/>
  <c r="Y111" i="5"/>
  <c r="Z111" i="5"/>
  <c r="AE111" i="5"/>
  <c r="AA111" i="5"/>
  <c r="R112" i="5"/>
  <c r="S112" i="5"/>
  <c r="T112" i="5"/>
  <c r="V112" i="5"/>
  <c r="W112" i="5"/>
  <c r="X112" i="5"/>
  <c r="Y112" i="5"/>
  <c r="Z112" i="5"/>
  <c r="AA112" i="5"/>
  <c r="AB112" i="5"/>
  <c r="AE112" i="5"/>
  <c r="R113" i="5"/>
  <c r="T113" i="5"/>
  <c r="S113" i="5"/>
  <c r="U113" i="5"/>
  <c r="V113" i="5"/>
  <c r="AB113" i="5"/>
  <c r="W113" i="5"/>
  <c r="X113" i="5"/>
  <c r="Y113" i="5"/>
  <c r="Z113" i="5"/>
  <c r="AE113" i="5"/>
  <c r="AA113" i="5"/>
  <c r="R114" i="5"/>
  <c r="S114" i="5"/>
  <c r="T114" i="5"/>
  <c r="V114" i="5"/>
  <c r="W114" i="5"/>
  <c r="X114" i="5"/>
  <c r="Y114" i="5"/>
  <c r="Z114" i="5"/>
  <c r="AA114" i="5"/>
  <c r="AB114" i="5"/>
  <c r="AC114" i="5"/>
  <c r="AE114" i="5"/>
  <c r="R115" i="5"/>
  <c r="T115" i="5"/>
  <c r="S115" i="5"/>
  <c r="U115" i="5"/>
  <c r="V115" i="5"/>
  <c r="AB115" i="5"/>
  <c r="W115" i="5"/>
  <c r="X115" i="5"/>
  <c r="Y115" i="5"/>
  <c r="Z115" i="5"/>
  <c r="AE115" i="5"/>
  <c r="AA115" i="5"/>
  <c r="R116" i="5"/>
  <c r="S116" i="5"/>
  <c r="T116" i="5"/>
  <c r="V116" i="5"/>
  <c r="W116" i="5"/>
  <c r="X116" i="5"/>
  <c r="Y116" i="5"/>
  <c r="Z116" i="5"/>
  <c r="AA116" i="5"/>
  <c r="AB116" i="5"/>
  <c r="AE116" i="5"/>
  <c r="R117" i="5"/>
  <c r="T117" i="5"/>
  <c r="S117" i="5"/>
  <c r="U117" i="5"/>
  <c r="V117" i="5"/>
  <c r="AB117" i="5"/>
  <c r="W117" i="5"/>
  <c r="X117" i="5"/>
  <c r="Y117" i="5"/>
  <c r="Z117" i="5"/>
  <c r="AE117" i="5"/>
  <c r="AA117" i="5"/>
  <c r="R118" i="5"/>
  <c r="S118" i="5"/>
  <c r="T118" i="5"/>
  <c r="V118" i="5"/>
  <c r="W118" i="5"/>
  <c r="X118" i="5"/>
  <c r="Y118" i="5"/>
  <c r="Z118" i="5"/>
  <c r="AA118" i="5"/>
  <c r="AB118" i="5"/>
  <c r="AC118" i="5"/>
  <c r="AE118" i="5"/>
  <c r="R119" i="5"/>
  <c r="T119" i="5"/>
  <c r="S119" i="5"/>
  <c r="U119" i="5"/>
  <c r="V119" i="5"/>
  <c r="AB119" i="5"/>
  <c r="W119" i="5"/>
  <c r="X119" i="5"/>
  <c r="Y119" i="5"/>
  <c r="Z119" i="5"/>
  <c r="AE119" i="5"/>
  <c r="AA119" i="5"/>
  <c r="R120" i="5"/>
  <c r="S120" i="5"/>
  <c r="T120" i="5"/>
  <c r="V120" i="5"/>
  <c r="W120" i="5"/>
  <c r="X120" i="5"/>
  <c r="Y120" i="5"/>
  <c r="Z120" i="5"/>
  <c r="AA120" i="5"/>
  <c r="AB120" i="5"/>
  <c r="AE120" i="5"/>
  <c r="R121" i="5"/>
  <c r="T121" i="5"/>
  <c r="S121" i="5"/>
  <c r="U121" i="5"/>
  <c r="V121" i="5"/>
  <c r="AB121" i="5"/>
  <c r="W121" i="5"/>
  <c r="X121" i="5"/>
  <c r="Y121" i="5"/>
  <c r="Z121" i="5"/>
  <c r="AE121" i="5"/>
  <c r="AA121" i="5"/>
  <c r="R122" i="5"/>
  <c r="S122" i="5"/>
  <c r="T122" i="5"/>
  <c r="V122" i="5"/>
  <c r="W122" i="5"/>
  <c r="X122" i="5"/>
  <c r="Y122" i="5"/>
  <c r="Z122" i="5"/>
  <c r="AA122" i="5"/>
  <c r="AB122" i="5"/>
  <c r="AC122" i="5"/>
  <c r="AE122" i="5"/>
  <c r="R123" i="5"/>
  <c r="T123" i="5"/>
  <c r="S123" i="5"/>
  <c r="U123" i="5"/>
  <c r="V123" i="5"/>
  <c r="AB123" i="5"/>
  <c r="W123" i="5"/>
  <c r="X123" i="5"/>
  <c r="Y123" i="5"/>
  <c r="Z123" i="5"/>
  <c r="AE123" i="5"/>
  <c r="AA123" i="5"/>
  <c r="R124" i="5"/>
  <c r="S124" i="5"/>
  <c r="T124" i="5"/>
  <c r="V124" i="5"/>
  <c r="W124" i="5"/>
  <c r="X124" i="5"/>
  <c r="Y124" i="5"/>
  <c r="Z124" i="5"/>
  <c r="AA124" i="5"/>
  <c r="AB124" i="5"/>
  <c r="AE124" i="5"/>
  <c r="R125" i="5"/>
  <c r="T125" i="5"/>
  <c r="S125" i="5"/>
  <c r="U125" i="5"/>
  <c r="V125" i="5"/>
  <c r="AB125" i="5"/>
  <c r="W125" i="5"/>
  <c r="X125" i="5"/>
  <c r="Y125" i="5"/>
  <c r="Z125" i="5"/>
  <c r="AE125" i="5"/>
  <c r="AA125" i="5"/>
  <c r="R126" i="5"/>
  <c r="S126" i="5"/>
  <c r="T126" i="5"/>
  <c r="V126" i="5"/>
  <c r="W126" i="5"/>
  <c r="X126" i="5"/>
  <c r="Y126" i="5"/>
  <c r="Z126" i="5"/>
  <c r="AA126" i="5"/>
  <c r="AB126" i="5"/>
  <c r="AC126" i="5"/>
  <c r="AE126" i="5"/>
  <c r="R127" i="5"/>
  <c r="T127" i="5"/>
  <c r="S127" i="5"/>
  <c r="U127" i="5"/>
  <c r="V127" i="5"/>
  <c r="AB127" i="5"/>
  <c r="W127" i="5"/>
  <c r="X127" i="5"/>
  <c r="Y127" i="5"/>
  <c r="Z127" i="5"/>
  <c r="AE127" i="5"/>
  <c r="AA127" i="5"/>
  <c r="R128" i="5"/>
  <c r="S128" i="5"/>
  <c r="T128" i="5"/>
  <c r="V128" i="5"/>
  <c r="W128" i="5"/>
  <c r="X128" i="5"/>
  <c r="Y128" i="5"/>
  <c r="Z128" i="5"/>
  <c r="AA128" i="5"/>
  <c r="AB128" i="5"/>
  <c r="AE128" i="5"/>
  <c r="R129" i="5"/>
  <c r="T129" i="5"/>
  <c r="S129" i="5"/>
  <c r="U129" i="5"/>
  <c r="V129" i="5"/>
  <c r="AB129" i="5"/>
  <c r="W129" i="5"/>
  <c r="X129" i="5"/>
  <c r="Y129" i="5"/>
  <c r="Z129" i="5"/>
  <c r="AE129" i="5"/>
  <c r="AA129" i="5"/>
  <c r="R130" i="5"/>
  <c r="S130" i="5"/>
  <c r="T130" i="5"/>
  <c r="V130" i="5"/>
  <c r="W130" i="5"/>
  <c r="X130" i="5"/>
  <c r="Y130" i="5"/>
  <c r="Z130" i="5"/>
  <c r="AA130" i="5"/>
  <c r="AB130" i="5"/>
  <c r="AC130" i="5"/>
  <c r="AE130" i="5"/>
  <c r="R70" i="5"/>
  <c r="T70" i="5"/>
  <c r="S70" i="5"/>
  <c r="U70" i="5"/>
  <c r="V70" i="5"/>
  <c r="AB70" i="5"/>
  <c r="W70" i="5"/>
  <c r="X70" i="5"/>
  <c r="Y70" i="5"/>
  <c r="Z70" i="5"/>
  <c r="AE70" i="5"/>
  <c r="AA70" i="5"/>
  <c r="R71" i="5"/>
  <c r="S71" i="5"/>
  <c r="T71" i="5"/>
  <c r="V71" i="5"/>
  <c r="W71" i="5"/>
  <c r="X71" i="5"/>
  <c r="Y71" i="5"/>
  <c r="Z71" i="5"/>
  <c r="AA71" i="5"/>
  <c r="AB71" i="5"/>
  <c r="AE71" i="5"/>
  <c r="R72" i="5"/>
  <c r="T72" i="5"/>
  <c r="S72" i="5"/>
  <c r="U72" i="5"/>
  <c r="V72" i="5"/>
  <c r="AB72" i="5"/>
  <c r="W72" i="5"/>
  <c r="X72" i="5"/>
  <c r="Y72" i="5"/>
  <c r="Z72" i="5"/>
  <c r="AE72" i="5"/>
  <c r="AA72" i="5"/>
  <c r="R73" i="5"/>
  <c r="S73" i="5"/>
  <c r="T73" i="5"/>
  <c r="V73" i="5"/>
  <c r="W73" i="5"/>
  <c r="X73" i="5"/>
  <c r="Y73" i="5"/>
  <c r="Z73" i="5"/>
  <c r="AA73" i="5"/>
  <c r="AB73" i="5"/>
  <c r="AC73" i="5"/>
  <c r="AE73" i="5"/>
  <c r="R74" i="5"/>
  <c r="T74" i="5"/>
  <c r="S74" i="5"/>
  <c r="U74" i="5"/>
  <c r="V74" i="5"/>
  <c r="AB74" i="5"/>
  <c r="W74" i="5"/>
  <c r="X74" i="5"/>
  <c r="Y74" i="5"/>
  <c r="Z74" i="5"/>
  <c r="AE74" i="5"/>
  <c r="AA74" i="5"/>
  <c r="R75" i="5"/>
  <c r="S75" i="5"/>
  <c r="T75" i="5"/>
  <c r="V75" i="5"/>
  <c r="W75" i="5"/>
  <c r="X75" i="5"/>
  <c r="Y75" i="5"/>
  <c r="Z75" i="5"/>
  <c r="AA75" i="5"/>
  <c r="AB75" i="5"/>
  <c r="AE75" i="5"/>
  <c r="R76" i="5"/>
  <c r="T76" i="5"/>
  <c r="S76" i="5"/>
  <c r="U76" i="5"/>
  <c r="V76" i="5"/>
  <c r="AB76" i="5"/>
  <c r="W76" i="5"/>
  <c r="X76" i="5"/>
  <c r="Y76" i="5"/>
  <c r="Z76" i="5"/>
  <c r="AE76" i="5"/>
  <c r="AA76" i="5"/>
  <c r="R77" i="5"/>
  <c r="S77" i="5"/>
  <c r="T77" i="5"/>
  <c r="V77" i="5"/>
  <c r="W77" i="5"/>
  <c r="X77" i="5"/>
  <c r="Y77" i="5"/>
  <c r="Z77" i="5"/>
  <c r="AA77" i="5"/>
  <c r="AB77" i="5"/>
  <c r="AC77" i="5"/>
  <c r="AE77" i="5"/>
  <c r="R78" i="5"/>
  <c r="T78" i="5"/>
  <c r="S78" i="5"/>
  <c r="U78" i="5"/>
  <c r="V78" i="5"/>
  <c r="AB78" i="5"/>
  <c r="W78" i="5"/>
  <c r="X78" i="5"/>
  <c r="Y78" i="5"/>
  <c r="Z78" i="5"/>
  <c r="AE78" i="5"/>
  <c r="AA78" i="5"/>
  <c r="R79" i="5"/>
  <c r="S79" i="5"/>
  <c r="T79" i="5"/>
  <c r="V79" i="5"/>
  <c r="W79" i="5"/>
  <c r="X79" i="5"/>
  <c r="Y79" i="5"/>
  <c r="Z79" i="5"/>
  <c r="AA79" i="5"/>
  <c r="AB79" i="5"/>
  <c r="AE79" i="5"/>
  <c r="R80" i="5"/>
  <c r="T80" i="5"/>
  <c r="S80" i="5"/>
  <c r="U80" i="5"/>
  <c r="V80" i="5"/>
  <c r="AB80" i="5"/>
  <c r="W80" i="5"/>
  <c r="X80" i="5"/>
  <c r="Y80" i="5"/>
  <c r="Z80" i="5"/>
  <c r="AE80" i="5"/>
  <c r="AA80" i="5"/>
  <c r="R81" i="5"/>
  <c r="S81" i="5"/>
  <c r="T81" i="5"/>
  <c r="V81" i="5"/>
  <c r="W81" i="5"/>
  <c r="X81" i="5"/>
  <c r="Y81" i="5"/>
  <c r="Z81" i="5"/>
  <c r="AA81" i="5"/>
  <c r="AB81" i="5"/>
  <c r="AC81" i="5"/>
  <c r="AE81" i="5"/>
  <c r="R82" i="5"/>
  <c r="T82" i="5"/>
  <c r="S82" i="5"/>
  <c r="U82" i="5"/>
  <c r="V82" i="5"/>
  <c r="AB82" i="5"/>
  <c r="W82" i="5"/>
  <c r="X82" i="5"/>
  <c r="Y82" i="5"/>
  <c r="Z82" i="5"/>
  <c r="AE82" i="5"/>
  <c r="AA82" i="5"/>
  <c r="R83" i="5"/>
  <c r="S83" i="5"/>
  <c r="T83" i="5"/>
  <c r="V83" i="5"/>
  <c r="W83" i="5"/>
  <c r="X83" i="5"/>
  <c r="Y83" i="5"/>
  <c r="Z83" i="5"/>
  <c r="AA83" i="5"/>
  <c r="AB83" i="5"/>
  <c r="AE83" i="5"/>
  <c r="R84" i="5"/>
  <c r="T84" i="5"/>
  <c r="S84" i="5"/>
  <c r="U84" i="5"/>
  <c r="V84" i="5"/>
  <c r="AB84" i="5"/>
  <c r="W84" i="5"/>
  <c r="X84" i="5"/>
  <c r="Y84" i="5"/>
  <c r="Z84" i="5"/>
  <c r="AE84" i="5"/>
  <c r="AA84" i="5"/>
  <c r="R85" i="5"/>
  <c r="S85" i="5"/>
  <c r="T85" i="5"/>
  <c r="V85" i="5"/>
  <c r="W85" i="5"/>
  <c r="X85" i="5"/>
  <c r="Y85" i="5"/>
  <c r="Z85" i="5"/>
  <c r="AA85" i="5"/>
  <c r="AB85" i="5"/>
  <c r="AC85" i="5"/>
  <c r="AE85" i="5"/>
  <c r="R86" i="5"/>
  <c r="T86" i="5"/>
  <c r="S86" i="5"/>
  <c r="U86" i="5"/>
  <c r="V86" i="5"/>
  <c r="AB86" i="5"/>
  <c r="W86" i="5"/>
  <c r="X86" i="5"/>
  <c r="Y86" i="5"/>
  <c r="Z86" i="5"/>
  <c r="AE86" i="5"/>
  <c r="AA86" i="5"/>
  <c r="R87" i="5"/>
  <c r="S87" i="5"/>
  <c r="T87" i="5"/>
  <c r="V87" i="5"/>
  <c r="W87" i="5"/>
  <c r="X87" i="5"/>
  <c r="Y87" i="5"/>
  <c r="Z87" i="5"/>
  <c r="AA87" i="5"/>
  <c r="AB87" i="5"/>
  <c r="AE87" i="5"/>
  <c r="R88" i="5"/>
  <c r="T88" i="5"/>
  <c r="S88" i="5"/>
  <c r="U88" i="5"/>
  <c r="V88" i="5"/>
  <c r="AB88" i="5"/>
  <c r="W88" i="5"/>
  <c r="X88" i="5"/>
  <c r="Y88" i="5"/>
  <c r="Z88" i="5"/>
  <c r="AE88" i="5"/>
  <c r="AA88" i="5"/>
  <c r="R59" i="5"/>
  <c r="S59" i="5"/>
  <c r="T59" i="5"/>
  <c r="V59" i="5"/>
  <c r="W59" i="5"/>
  <c r="X59" i="5"/>
  <c r="Y59" i="5"/>
  <c r="Z59" i="5"/>
  <c r="AA59" i="5"/>
  <c r="AB59" i="5"/>
  <c r="AC59" i="5"/>
  <c r="AE59" i="5"/>
  <c r="R60" i="5"/>
  <c r="T60" i="5"/>
  <c r="S60" i="5"/>
  <c r="U60" i="5"/>
  <c r="V60" i="5"/>
  <c r="AB60" i="5"/>
  <c r="W60" i="5"/>
  <c r="X60" i="5"/>
  <c r="Y60" i="5"/>
  <c r="Z60" i="5"/>
  <c r="AE60" i="5"/>
  <c r="AA60" i="5"/>
  <c r="R61" i="5"/>
  <c r="S61" i="5"/>
  <c r="T61" i="5"/>
  <c r="V61" i="5"/>
  <c r="W61" i="5"/>
  <c r="X61" i="5"/>
  <c r="Y61" i="5"/>
  <c r="Z61" i="5"/>
  <c r="AA61" i="5"/>
  <c r="AB61" i="5"/>
  <c r="AE61" i="5"/>
  <c r="R62" i="5"/>
  <c r="T62" i="5"/>
  <c r="S62" i="5"/>
  <c r="U62" i="5"/>
  <c r="V62" i="5"/>
  <c r="AB62" i="5"/>
  <c r="W62" i="5"/>
  <c r="X62" i="5"/>
  <c r="Y62" i="5"/>
  <c r="Z62" i="5"/>
  <c r="AE62" i="5"/>
  <c r="AA62" i="5"/>
  <c r="R63" i="5"/>
  <c r="S63" i="5"/>
  <c r="T63" i="5"/>
  <c r="V63" i="5"/>
  <c r="W63" i="5"/>
  <c r="X63" i="5"/>
  <c r="Y63" i="5"/>
  <c r="Z63" i="5"/>
  <c r="AA63" i="5"/>
  <c r="AB63" i="5"/>
  <c r="AC63" i="5"/>
  <c r="AE63" i="5"/>
  <c r="R64" i="5"/>
  <c r="T64" i="5"/>
  <c r="S64" i="5"/>
  <c r="U64" i="5"/>
  <c r="V64" i="5"/>
  <c r="AB64" i="5"/>
  <c r="W64" i="5"/>
  <c r="X64" i="5"/>
  <c r="Y64" i="5"/>
  <c r="Z64" i="5"/>
  <c r="AE64" i="5"/>
  <c r="AA64" i="5"/>
  <c r="R65" i="5"/>
  <c r="S65" i="5"/>
  <c r="T65" i="5"/>
  <c r="V65" i="5"/>
  <c r="W65" i="5"/>
  <c r="X65" i="5"/>
  <c r="Y65" i="5"/>
  <c r="Z65" i="5"/>
  <c r="AA65" i="5"/>
  <c r="AB65" i="5"/>
  <c r="AE65" i="5"/>
  <c r="R66" i="5"/>
  <c r="T66" i="5"/>
  <c r="S66" i="5"/>
  <c r="U66" i="5"/>
  <c r="V66" i="5"/>
  <c r="AB66" i="5"/>
  <c r="W66" i="5"/>
  <c r="X66" i="5"/>
  <c r="Y66" i="5"/>
  <c r="Z66" i="5"/>
  <c r="AE66" i="5"/>
  <c r="AA66" i="5"/>
  <c r="R67" i="5"/>
  <c r="S67" i="5"/>
  <c r="T67" i="5"/>
  <c r="V67" i="5"/>
  <c r="W67" i="5"/>
  <c r="X67" i="5"/>
  <c r="Y67" i="5"/>
  <c r="Z67" i="5"/>
  <c r="AA67" i="5"/>
  <c r="AB67" i="5"/>
  <c r="AC67" i="5"/>
  <c r="AE67" i="5"/>
  <c r="R68" i="5"/>
  <c r="T68" i="5"/>
  <c r="S68" i="5"/>
  <c r="U68" i="5"/>
  <c r="V68" i="5"/>
  <c r="AB68" i="5"/>
  <c r="W68" i="5"/>
  <c r="X68" i="5"/>
  <c r="Y68" i="5"/>
  <c r="Z68" i="5"/>
  <c r="AE68" i="5"/>
  <c r="AA68" i="5"/>
  <c r="R69" i="5"/>
  <c r="S69" i="5"/>
  <c r="T69" i="5"/>
  <c r="V69" i="5"/>
  <c r="W69" i="5"/>
  <c r="X69" i="5"/>
  <c r="Y69" i="5"/>
  <c r="Z69" i="5"/>
  <c r="AA69" i="5"/>
  <c r="AB69" i="5"/>
  <c r="AE69" i="5"/>
  <c r="R37" i="5"/>
  <c r="T37" i="5"/>
  <c r="S37" i="5"/>
  <c r="U37" i="5"/>
  <c r="V37" i="5"/>
  <c r="AB37" i="5"/>
  <c r="W37" i="5"/>
  <c r="X37" i="5"/>
  <c r="Y37" i="5"/>
  <c r="Z37" i="5"/>
  <c r="AE37" i="5"/>
  <c r="AA37" i="5"/>
  <c r="R38" i="5"/>
  <c r="S38" i="5"/>
  <c r="T38" i="5"/>
  <c r="V38" i="5"/>
  <c r="W38" i="5"/>
  <c r="X38" i="5"/>
  <c r="Y38" i="5"/>
  <c r="Z38" i="5"/>
  <c r="AA38" i="5"/>
  <c r="AB38" i="5"/>
  <c r="AC38" i="5"/>
  <c r="AE38" i="5"/>
  <c r="R39" i="5"/>
  <c r="T39" i="5"/>
  <c r="S39" i="5"/>
  <c r="U39" i="5"/>
  <c r="V39" i="5"/>
  <c r="AB39" i="5"/>
  <c r="W39" i="5"/>
  <c r="X39" i="5"/>
  <c r="Y39" i="5"/>
  <c r="Z39" i="5"/>
  <c r="AE39" i="5"/>
  <c r="AA39" i="5"/>
  <c r="R40" i="5"/>
  <c r="S40" i="5"/>
  <c r="T40" i="5"/>
  <c r="V40" i="5"/>
  <c r="W40" i="5"/>
  <c r="X40" i="5"/>
  <c r="Y40" i="5"/>
  <c r="Z40" i="5"/>
  <c r="AA40" i="5"/>
  <c r="AB40" i="5"/>
  <c r="AE40" i="5"/>
  <c r="R41" i="5"/>
  <c r="T41" i="5"/>
  <c r="S41" i="5"/>
  <c r="U41" i="5"/>
  <c r="V41" i="5"/>
  <c r="AB41" i="5"/>
  <c r="W41" i="5"/>
  <c r="X41" i="5"/>
  <c r="Y41" i="5"/>
  <c r="Z41" i="5"/>
  <c r="AE41" i="5"/>
  <c r="AA41" i="5"/>
  <c r="R42" i="5"/>
  <c r="S42" i="5"/>
  <c r="T42" i="5"/>
  <c r="V42" i="5"/>
  <c r="W42" i="5"/>
  <c r="X42" i="5"/>
  <c r="Y42" i="5"/>
  <c r="Z42" i="5"/>
  <c r="AA42" i="5"/>
  <c r="AB42" i="5"/>
  <c r="AC42" i="5"/>
  <c r="AE42" i="5"/>
  <c r="R43" i="5"/>
  <c r="T43" i="5"/>
  <c r="S43" i="5"/>
  <c r="U43" i="5"/>
  <c r="V43" i="5"/>
  <c r="AB43" i="5"/>
  <c r="W43" i="5"/>
  <c r="X43" i="5"/>
  <c r="Y43" i="5"/>
  <c r="Z43" i="5"/>
  <c r="AE43" i="5"/>
  <c r="AA43" i="5"/>
  <c r="R44" i="5"/>
  <c r="S44" i="5"/>
  <c r="T44" i="5"/>
  <c r="V44" i="5"/>
  <c r="W44" i="5"/>
  <c r="X44" i="5"/>
  <c r="Y44" i="5"/>
  <c r="Z44" i="5"/>
  <c r="AA44" i="5"/>
  <c r="AB44" i="5"/>
  <c r="AE44" i="5"/>
  <c r="R45" i="5"/>
  <c r="T45" i="5"/>
  <c r="S45" i="5"/>
  <c r="U45" i="5"/>
  <c r="V45" i="5"/>
  <c r="AB45" i="5"/>
  <c r="W45" i="5"/>
  <c r="X45" i="5"/>
  <c r="Y45" i="5"/>
  <c r="Z45" i="5"/>
  <c r="AE45" i="5"/>
  <c r="AA45" i="5"/>
  <c r="R46" i="5"/>
  <c r="S46" i="5"/>
  <c r="T46" i="5"/>
  <c r="V46" i="5"/>
  <c r="W46" i="5"/>
  <c r="X46" i="5"/>
  <c r="Y46" i="5"/>
  <c r="Z46" i="5"/>
  <c r="AA46" i="5"/>
  <c r="AB46" i="5"/>
  <c r="AC46" i="5"/>
  <c r="AE46" i="5"/>
  <c r="R47" i="5"/>
  <c r="T47" i="5"/>
  <c r="S47" i="5"/>
  <c r="U47" i="5"/>
  <c r="V47" i="5"/>
  <c r="AB47" i="5"/>
  <c r="W47" i="5"/>
  <c r="X47" i="5"/>
  <c r="Y47" i="5"/>
  <c r="Z47" i="5"/>
  <c r="AE47" i="5"/>
  <c r="AA47" i="5"/>
  <c r="R48" i="5"/>
  <c r="S48" i="5"/>
  <c r="T48" i="5"/>
  <c r="V48" i="5"/>
  <c r="W48" i="5"/>
  <c r="X48" i="5"/>
  <c r="Y48" i="5"/>
  <c r="Z48" i="5"/>
  <c r="AA48" i="5"/>
  <c r="AB48" i="5"/>
  <c r="AE48" i="5"/>
  <c r="R49" i="5"/>
  <c r="T49" i="5"/>
  <c r="S49" i="5"/>
  <c r="U49" i="5"/>
  <c r="V49" i="5"/>
  <c r="AB49" i="5"/>
  <c r="W49" i="5"/>
  <c r="X49" i="5"/>
  <c r="Y49" i="5"/>
  <c r="Z49" i="5"/>
  <c r="AE49" i="5"/>
  <c r="AA49" i="5"/>
  <c r="R50" i="5"/>
  <c r="S50" i="5"/>
  <c r="T50" i="5"/>
  <c r="V50" i="5"/>
  <c r="W50" i="5"/>
  <c r="X50" i="5"/>
  <c r="Y50" i="5"/>
  <c r="Z50" i="5"/>
  <c r="AA50" i="5"/>
  <c r="AB50" i="5"/>
  <c r="AC50" i="5"/>
  <c r="AE50" i="5"/>
  <c r="R51" i="5"/>
  <c r="T51" i="5"/>
  <c r="AC51" i="5"/>
  <c r="S51" i="5"/>
  <c r="U51" i="5"/>
  <c r="V51" i="5"/>
  <c r="AB51" i="5"/>
  <c r="AD51" i="5"/>
  <c r="W51" i="5"/>
  <c r="X51" i="5"/>
  <c r="Y51" i="5"/>
  <c r="Z51" i="5"/>
  <c r="AE51" i="5"/>
  <c r="AA51" i="5"/>
  <c r="R52" i="5"/>
  <c r="S52" i="5"/>
  <c r="V52" i="5"/>
  <c r="W52" i="5"/>
  <c r="X52" i="5"/>
  <c r="Y52" i="5"/>
  <c r="Z52" i="5"/>
  <c r="AA52" i="5"/>
  <c r="AB52" i="5"/>
  <c r="AE52" i="5"/>
  <c r="R56" i="5"/>
  <c r="T56" i="5"/>
  <c r="AC56" i="5"/>
  <c r="S56" i="5"/>
  <c r="U56" i="5"/>
  <c r="V56" i="5"/>
  <c r="AB56" i="5"/>
  <c r="AD56" i="5"/>
  <c r="W56" i="5"/>
  <c r="X56" i="5"/>
  <c r="Y56" i="5"/>
  <c r="Z56" i="5"/>
  <c r="AE56" i="5"/>
  <c r="AA56" i="5"/>
  <c r="R57" i="5"/>
  <c r="S57" i="5"/>
  <c r="V57" i="5"/>
  <c r="W57" i="5"/>
  <c r="X57" i="5"/>
  <c r="Y57" i="5"/>
  <c r="Z57" i="5"/>
  <c r="AA57" i="5"/>
  <c r="AB57" i="5"/>
  <c r="AE57" i="5"/>
  <c r="R58" i="5"/>
  <c r="T58" i="5"/>
  <c r="AC58" i="5"/>
  <c r="S58" i="5"/>
  <c r="U58" i="5"/>
  <c r="V58" i="5"/>
  <c r="AB58" i="5"/>
  <c r="AD58" i="5"/>
  <c r="W58" i="5"/>
  <c r="X58" i="5"/>
  <c r="Y58" i="5"/>
  <c r="Z58" i="5"/>
  <c r="AE58" i="5"/>
  <c r="AA58" i="5"/>
  <c r="R17" i="5"/>
  <c r="S17" i="5"/>
  <c r="V17" i="5"/>
  <c r="W17" i="5"/>
  <c r="X17" i="5"/>
  <c r="Y17" i="5"/>
  <c r="Z17" i="5"/>
  <c r="AA17" i="5"/>
  <c r="AB17" i="5"/>
  <c r="AE17" i="5"/>
  <c r="R18" i="5"/>
  <c r="T18" i="5"/>
  <c r="S18" i="5"/>
  <c r="U18" i="5"/>
  <c r="V18" i="5"/>
  <c r="AB18" i="5"/>
  <c r="AD18" i="5"/>
  <c r="W18" i="5"/>
  <c r="X18" i="5"/>
  <c r="Y18" i="5"/>
  <c r="Z18" i="5"/>
  <c r="AE18" i="5"/>
  <c r="AA18" i="5"/>
  <c r="AC18" i="5"/>
  <c r="R19" i="5"/>
  <c r="S19" i="5"/>
  <c r="V19" i="5"/>
  <c r="W19" i="5"/>
  <c r="X19" i="5"/>
  <c r="Y19" i="5"/>
  <c r="Z19" i="5"/>
  <c r="AA19" i="5"/>
  <c r="AB19" i="5"/>
  <c r="AE19" i="5"/>
  <c r="R20" i="5"/>
  <c r="T20" i="5"/>
  <c r="S20" i="5"/>
  <c r="U20" i="5"/>
  <c r="V20" i="5"/>
  <c r="AB20" i="5"/>
  <c r="AD20" i="5"/>
  <c r="W20" i="5"/>
  <c r="X20" i="5"/>
  <c r="Y20" i="5"/>
  <c r="Z20" i="5"/>
  <c r="AE20" i="5"/>
  <c r="AA20" i="5"/>
  <c r="AC20" i="5"/>
  <c r="R21" i="5"/>
  <c r="S21" i="5"/>
  <c r="V21" i="5"/>
  <c r="W21" i="5"/>
  <c r="X21" i="5"/>
  <c r="Y21" i="5"/>
  <c r="Z21" i="5"/>
  <c r="AA21" i="5"/>
  <c r="AB21" i="5"/>
  <c r="AE21" i="5"/>
  <c r="R22" i="5"/>
  <c r="T22" i="5"/>
  <c r="S22" i="5"/>
  <c r="U22" i="5"/>
  <c r="V22" i="5"/>
  <c r="W22" i="5"/>
  <c r="X22" i="5"/>
  <c r="Y22" i="5"/>
  <c r="Z22" i="5"/>
  <c r="AA22" i="5"/>
  <c r="R23" i="5"/>
  <c r="S23" i="5"/>
  <c r="U23" i="5"/>
  <c r="T23" i="5"/>
  <c r="V23" i="5"/>
  <c r="W23" i="5"/>
  <c r="X23" i="5"/>
  <c r="Y23" i="5"/>
  <c r="Z23" i="5"/>
  <c r="AA23" i="5"/>
  <c r="AB23" i="5"/>
  <c r="AE23" i="5"/>
  <c r="R24" i="5"/>
  <c r="T24" i="5"/>
  <c r="S24" i="5"/>
  <c r="V24" i="5"/>
  <c r="W24" i="5"/>
  <c r="X24" i="5"/>
  <c r="Y24" i="5"/>
  <c r="Z24" i="5"/>
  <c r="AA24" i="5"/>
  <c r="R25" i="5"/>
  <c r="S25" i="5"/>
  <c r="U25" i="5"/>
  <c r="V25" i="5"/>
  <c r="W25" i="5"/>
  <c r="X25" i="5"/>
  <c r="AE25" i="5"/>
  <c r="Y25" i="5"/>
  <c r="Z25" i="5"/>
  <c r="AA25" i="5"/>
  <c r="AB25" i="5"/>
  <c r="R26" i="5"/>
  <c r="T26" i="5"/>
  <c r="S26" i="5"/>
  <c r="U26" i="5"/>
  <c r="V26" i="5"/>
  <c r="W26" i="5"/>
  <c r="X26" i="5"/>
  <c r="Y26" i="5"/>
  <c r="Z26" i="5"/>
  <c r="AA26" i="5"/>
  <c r="AB26" i="5"/>
  <c r="AD26" i="5"/>
  <c r="AC26" i="5"/>
  <c r="R27" i="5"/>
  <c r="S27" i="5"/>
  <c r="U27" i="5"/>
  <c r="T27" i="5"/>
  <c r="V27" i="5"/>
  <c r="W27" i="5"/>
  <c r="X27" i="5"/>
  <c r="AE27" i="5"/>
  <c r="Y27" i="5"/>
  <c r="Z27" i="5"/>
  <c r="AA27" i="5"/>
  <c r="AB27" i="5"/>
  <c r="AD27" i="5"/>
  <c r="R28" i="5"/>
  <c r="S28" i="5"/>
  <c r="T28" i="5"/>
  <c r="U28" i="5"/>
  <c r="V28" i="5"/>
  <c r="W28" i="5"/>
  <c r="X28" i="5"/>
  <c r="Y28" i="5"/>
  <c r="Z28" i="5"/>
  <c r="AA28" i="5"/>
  <c r="AB28" i="5"/>
  <c r="AC28" i="5"/>
  <c r="R29" i="5"/>
  <c r="T29" i="5"/>
  <c r="S29" i="5"/>
  <c r="U29" i="5"/>
  <c r="V29" i="5"/>
  <c r="W29" i="5"/>
  <c r="X29" i="5"/>
  <c r="AE29" i="5"/>
  <c r="Y29" i="5"/>
  <c r="Z29" i="5"/>
  <c r="AA29" i="5"/>
  <c r="AB29" i="5"/>
  <c r="R30" i="5"/>
  <c r="T30" i="5"/>
  <c r="S30" i="5"/>
  <c r="V30" i="5"/>
  <c r="AB30" i="5"/>
  <c r="W30" i="5"/>
  <c r="X30" i="5"/>
  <c r="Y30" i="5"/>
  <c r="Z30" i="5"/>
  <c r="AA30" i="5"/>
  <c r="R31" i="5"/>
  <c r="T31" i="5"/>
  <c r="S31" i="5"/>
  <c r="V31" i="5"/>
  <c r="AB31" i="5"/>
  <c r="W31" i="5"/>
  <c r="X31" i="5"/>
  <c r="Y31" i="5"/>
  <c r="Z31" i="5"/>
  <c r="AE31" i="5"/>
  <c r="AA31" i="5"/>
  <c r="R32" i="5"/>
  <c r="S32" i="5"/>
  <c r="U32" i="5"/>
  <c r="T32" i="5"/>
  <c r="V32" i="5"/>
  <c r="W32" i="5"/>
  <c r="X32" i="5"/>
  <c r="AE32" i="5"/>
  <c r="Y32" i="5"/>
  <c r="Z32" i="5"/>
  <c r="AA32" i="5"/>
  <c r="AB32" i="5"/>
  <c r="AC32" i="5"/>
  <c r="R33" i="5"/>
  <c r="T33" i="5"/>
  <c r="S33" i="5"/>
  <c r="V33" i="5"/>
  <c r="AB33" i="5"/>
  <c r="W33" i="5"/>
  <c r="X33" i="5"/>
  <c r="Y33" i="5"/>
  <c r="Z33" i="5"/>
  <c r="AE33" i="5"/>
  <c r="AA33" i="5"/>
  <c r="R34" i="5"/>
  <c r="S34" i="5"/>
  <c r="U34" i="5"/>
  <c r="T34" i="5"/>
  <c r="V34" i="5"/>
  <c r="W34" i="5"/>
  <c r="X34" i="5"/>
  <c r="AE34" i="5"/>
  <c r="Y34" i="5"/>
  <c r="Z34" i="5"/>
  <c r="AA34" i="5"/>
  <c r="AB34" i="5"/>
  <c r="AC34" i="5"/>
  <c r="R35" i="5"/>
  <c r="T35" i="5"/>
  <c r="S35" i="5"/>
  <c r="V35" i="5"/>
  <c r="AB35" i="5"/>
  <c r="W35" i="5"/>
  <c r="X35" i="5"/>
  <c r="Y35" i="5"/>
  <c r="Z35" i="5"/>
  <c r="AE35" i="5"/>
  <c r="AA35" i="5"/>
  <c r="R36" i="5"/>
  <c r="S36" i="5"/>
  <c r="U36" i="5"/>
  <c r="T36" i="5"/>
  <c r="V36" i="5"/>
  <c r="W36" i="5"/>
  <c r="X36" i="5"/>
  <c r="AE36" i="5"/>
  <c r="Y36" i="5"/>
  <c r="Z36" i="5"/>
  <c r="AA36" i="5"/>
  <c r="AB36" i="5"/>
  <c r="AC36" i="5"/>
  <c r="R5" i="5"/>
  <c r="T5" i="5"/>
  <c r="S5" i="5"/>
  <c r="V5" i="5"/>
  <c r="AB5" i="5"/>
  <c r="W5" i="5"/>
  <c r="X5" i="5"/>
  <c r="Y5" i="5"/>
  <c r="Z5" i="5"/>
  <c r="AE5" i="5"/>
  <c r="AA5" i="5"/>
  <c r="R6" i="5"/>
  <c r="S6" i="5"/>
  <c r="U6" i="5"/>
  <c r="T6" i="5"/>
  <c r="V6" i="5"/>
  <c r="W6" i="5"/>
  <c r="X6" i="5"/>
  <c r="AE6" i="5"/>
  <c r="Y6" i="5"/>
  <c r="Z6" i="5"/>
  <c r="AA6" i="5"/>
  <c r="AB6" i="5"/>
  <c r="AC6" i="5"/>
  <c r="R7" i="5"/>
  <c r="T7" i="5"/>
  <c r="S7" i="5"/>
  <c r="V7" i="5"/>
  <c r="AB7" i="5"/>
  <c r="W7" i="5"/>
  <c r="X7" i="5"/>
  <c r="Y7" i="5"/>
  <c r="Z7" i="5"/>
  <c r="AE7" i="5"/>
  <c r="AA7" i="5"/>
  <c r="R8" i="5"/>
  <c r="S8" i="5"/>
  <c r="U8" i="5"/>
  <c r="T8" i="5"/>
  <c r="V8" i="5"/>
  <c r="W8" i="5"/>
  <c r="X8" i="5"/>
  <c r="AE8" i="5"/>
  <c r="Y8" i="5"/>
  <c r="Z8" i="5"/>
  <c r="AA8" i="5"/>
  <c r="AB8" i="5"/>
  <c r="AC8" i="5"/>
  <c r="R9" i="5"/>
  <c r="T9" i="5"/>
  <c r="S9" i="5"/>
  <c r="V9" i="5"/>
  <c r="AB9" i="5"/>
  <c r="W9" i="5"/>
  <c r="X9" i="5"/>
  <c r="Y9" i="5"/>
  <c r="Z9" i="5"/>
  <c r="AE9" i="5"/>
  <c r="AA9" i="5"/>
  <c r="R10" i="5"/>
  <c r="S10" i="5"/>
  <c r="U10" i="5"/>
  <c r="T10" i="5"/>
  <c r="V10" i="5"/>
  <c r="W10" i="5"/>
  <c r="X10" i="5"/>
  <c r="AE10" i="5"/>
  <c r="Y10" i="5"/>
  <c r="Z10" i="5"/>
  <c r="AA10" i="5"/>
  <c r="AB10" i="5"/>
  <c r="AC10" i="5"/>
  <c r="R11" i="5"/>
  <c r="T11" i="5"/>
  <c r="S11" i="5"/>
  <c r="V11" i="5"/>
  <c r="AB11" i="5"/>
  <c r="W11" i="5"/>
  <c r="X11" i="5"/>
  <c r="Y11" i="5"/>
  <c r="Z11" i="5"/>
  <c r="AE11" i="5"/>
  <c r="AA11" i="5"/>
  <c r="R12" i="5"/>
  <c r="S12" i="5"/>
  <c r="U12" i="5"/>
  <c r="T12" i="5"/>
  <c r="V12" i="5"/>
  <c r="W12" i="5"/>
  <c r="X12" i="5"/>
  <c r="AE12" i="5"/>
  <c r="Y12" i="5"/>
  <c r="Z12" i="5"/>
  <c r="AA12" i="5"/>
  <c r="AB12" i="5"/>
  <c r="AC12" i="5"/>
  <c r="R13" i="5"/>
  <c r="T13" i="5"/>
  <c r="S13" i="5"/>
  <c r="V13" i="5"/>
  <c r="AB13" i="5"/>
  <c r="W13" i="5"/>
  <c r="X13" i="5"/>
  <c r="Y13" i="5"/>
  <c r="Z13" i="5"/>
  <c r="AE13" i="5"/>
  <c r="AA13" i="5"/>
  <c r="R14" i="5"/>
  <c r="S14" i="5"/>
  <c r="U14" i="5"/>
  <c r="T14" i="5"/>
  <c r="V14" i="5"/>
  <c r="W14" i="5"/>
  <c r="X14" i="5"/>
  <c r="AE14" i="5"/>
  <c r="Y14" i="5"/>
  <c r="Z14" i="5"/>
  <c r="AA14" i="5"/>
  <c r="AB14" i="5"/>
  <c r="AC14" i="5"/>
  <c r="R15" i="5"/>
  <c r="T15" i="5"/>
  <c r="S15" i="5"/>
  <c r="V15" i="5"/>
  <c r="AB15" i="5"/>
  <c r="W15" i="5"/>
  <c r="X15" i="5"/>
  <c r="Y15" i="5"/>
  <c r="Z15" i="5"/>
  <c r="AE15" i="5"/>
  <c r="AA15" i="5"/>
  <c r="R16" i="5"/>
  <c r="S16" i="5"/>
  <c r="U16" i="5"/>
  <c r="T16" i="5"/>
  <c r="V16" i="5"/>
  <c r="W16" i="5"/>
  <c r="X16" i="5"/>
  <c r="AE16" i="5"/>
  <c r="Y16" i="5"/>
  <c r="Z16" i="5"/>
  <c r="AA16" i="5"/>
  <c r="AB16" i="5"/>
  <c r="AC16" i="5"/>
  <c r="Z4" i="5"/>
  <c r="X4" i="5"/>
  <c r="V4" i="5"/>
  <c r="AA4" i="5"/>
  <c r="Y4" i="5"/>
  <c r="W4" i="5"/>
  <c r="S4" i="5"/>
  <c r="T4" i="5"/>
  <c r="R4" i="5"/>
  <c r="R5" i="4"/>
  <c r="S5" i="4"/>
  <c r="T5" i="4"/>
  <c r="U5" i="4"/>
  <c r="V5" i="4"/>
  <c r="W5" i="4"/>
  <c r="R6" i="4"/>
  <c r="S6" i="4"/>
  <c r="T6" i="4"/>
  <c r="U6" i="4"/>
  <c r="V6" i="4"/>
  <c r="W6" i="4"/>
  <c r="R7" i="4"/>
  <c r="S7" i="4"/>
  <c r="T7" i="4"/>
  <c r="U7" i="4"/>
  <c r="V7" i="4"/>
  <c r="W7" i="4"/>
  <c r="R8" i="4"/>
  <c r="S8" i="4"/>
  <c r="T8" i="4"/>
  <c r="U8" i="4"/>
  <c r="V8" i="4"/>
  <c r="W8" i="4"/>
  <c r="R9" i="4"/>
  <c r="S9" i="4"/>
  <c r="T9" i="4"/>
  <c r="U9" i="4"/>
  <c r="V9" i="4"/>
  <c r="W9" i="4"/>
  <c r="R10" i="4"/>
  <c r="S10" i="4"/>
  <c r="T10" i="4"/>
  <c r="U10" i="4"/>
  <c r="V10" i="4"/>
  <c r="W10" i="4"/>
  <c r="R11" i="4"/>
  <c r="S11" i="4"/>
  <c r="T11" i="4"/>
  <c r="U11" i="4"/>
  <c r="V11" i="4"/>
  <c r="W11" i="4"/>
  <c r="R12" i="4"/>
  <c r="S12" i="4"/>
  <c r="T12" i="4"/>
  <c r="U12" i="4"/>
  <c r="V12" i="4"/>
  <c r="W12" i="4"/>
  <c r="R13" i="4"/>
  <c r="S13" i="4"/>
  <c r="T13" i="4"/>
  <c r="U13" i="4"/>
  <c r="V13" i="4"/>
  <c r="W13" i="4"/>
  <c r="R14" i="4"/>
  <c r="S14" i="4"/>
  <c r="T14" i="4"/>
  <c r="U14" i="4"/>
  <c r="V14" i="4"/>
  <c r="W14" i="4"/>
  <c r="R15" i="4"/>
  <c r="S15" i="4"/>
  <c r="T15" i="4"/>
  <c r="U15" i="4"/>
  <c r="V15" i="4"/>
  <c r="W15" i="4"/>
  <c r="R16" i="4"/>
  <c r="S16" i="4"/>
  <c r="T16" i="4"/>
  <c r="U16" i="4"/>
  <c r="V16" i="4"/>
  <c r="W16" i="4"/>
  <c r="R17" i="4"/>
  <c r="S17" i="4"/>
  <c r="T17" i="4"/>
  <c r="U17" i="4"/>
  <c r="V17" i="4"/>
  <c r="W17" i="4"/>
  <c r="R18" i="4"/>
  <c r="S18" i="4"/>
  <c r="T18" i="4"/>
  <c r="U18" i="4"/>
  <c r="V18" i="4"/>
  <c r="W18" i="4"/>
  <c r="R19" i="4"/>
  <c r="S19" i="4"/>
  <c r="T19" i="4"/>
  <c r="U19" i="4"/>
  <c r="V19" i="4"/>
  <c r="W19" i="4"/>
  <c r="R20" i="4"/>
  <c r="S20" i="4"/>
  <c r="T20" i="4"/>
  <c r="U20" i="4"/>
  <c r="V20" i="4"/>
  <c r="W20" i="4"/>
  <c r="R21" i="4"/>
  <c r="S21" i="4"/>
  <c r="T21" i="4"/>
  <c r="U21" i="4"/>
  <c r="V21" i="4"/>
  <c r="W21" i="4"/>
  <c r="R22" i="4"/>
  <c r="S22" i="4"/>
  <c r="T22" i="4"/>
  <c r="U22" i="4"/>
  <c r="V22" i="4"/>
  <c r="W22" i="4"/>
  <c r="R23" i="4"/>
  <c r="S23" i="4"/>
  <c r="T23" i="4"/>
  <c r="U23" i="4"/>
  <c r="V23" i="4"/>
  <c r="W23" i="4"/>
  <c r="R24" i="4"/>
  <c r="S24" i="4"/>
  <c r="T24" i="4"/>
  <c r="U24" i="4"/>
  <c r="V24" i="4"/>
  <c r="W24" i="4"/>
  <c r="R25" i="4"/>
  <c r="S25" i="4"/>
  <c r="T25" i="4"/>
  <c r="U25" i="4"/>
  <c r="V25" i="4"/>
  <c r="W25" i="4"/>
  <c r="R26" i="4"/>
  <c r="S26" i="4"/>
  <c r="T26" i="4"/>
  <c r="U26" i="4"/>
  <c r="V26" i="4"/>
  <c r="W26" i="4"/>
  <c r="R27" i="4"/>
  <c r="S27" i="4"/>
  <c r="T27" i="4"/>
  <c r="U27" i="4"/>
  <c r="V27" i="4"/>
  <c r="W27" i="4"/>
  <c r="R28" i="4"/>
  <c r="S28" i="4"/>
  <c r="T28" i="4"/>
  <c r="U28" i="4"/>
  <c r="V28" i="4"/>
  <c r="W28" i="4"/>
  <c r="R29" i="4"/>
  <c r="S29" i="4"/>
  <c r="T29" i="4"/>
  <c r="U29" i="4"/>
  <c r="V29" i="4"/>
  <c r="W29" i="4"/>
  <c r="R30" i="4"/>
  <c r="S30" i="4"/>
  <c r="T30" i="4"/>
  <c r="U30" i="4"/>
  <c r="V30" i="4"/>
  <c r="W30" i="4"/>
  <c r="R31" i="4"/>
  <c r="S31" i="4"/>
  <c r="T31" i="4"/>
  <c r="U31" i="4"/>
  <c r="V31" i="4"/>
  <c r="W31" i="4"/>
  <c r="R32" i="4"/>
  <c r="S32" i="4"/>
  <c r="T32" i="4"/>
  <c r="U32" i="4"/>
  <c r="V32" i="4"/>
  <c r="W32" i="4"/>
  <c r="R33" i="4"/>
  <c r="S33" i="4"/>
  <c r="T33" i="4"/>
  <c r="U33" i="4"/>
  <c r="V33" i="4"/>
  <c r="W33" i="4"/>
  <c r="R34" i="4"/>
  <c r="S34" i="4"/>
  <c r="T34" i="4"/>
  <c r="U34" i="4"/>
  <c r="V34" i="4"/>
  <c r="W34" i="4"/>
  <c r="R35" i="4"/>
  <c r="S35" i="4"/>
  <c r="T35" i="4"/>
  <c r="U35" i="4"/>
  <c r="V35" i="4"/>
  <c r="W35" i="4"/>
  <c r="R36" i="4"/>
  <c r="S36" i="4"/>
  <c r="T36" i="4"/>
  <c r="U36" i="4"/>
  <c r="V36" i="4"/>
  <c r="W36" i="4"/>
  <c r="R37" i="4"/>
  <c r="S37" i="4"/>
  <c r="T37" i="4"/>
  <c r="U37" i="4"/>
  <c r="V37" i="4"/>
  <c r="W37" i="4"/>
  <c r="R38" i="4"/>
  <c r="S38" i="4"/>
  <c r="T38" i="4"/>
  <c r="U38" i="4"/>
  <c r="V38" i="4"/>
  <c r="W38" i="4"/>
  <c r="R39" i="4"/>
  <c r="S39" i="4"/>
  <c r="T39" i="4"/>
  <c r="U39" i="4"/>
  <c r="V39" i="4"/>
  <c r="W39" i="4"/>
  <c r="R40" i="4"/>
  <c r="S40" i="4"/>
  <c r="T40" i="4"/>
  <c r="U40" i="4"/>
  <c r="V40" i="4"/>
  <c r="W40" i="4"/>
  <c r="R41" i="4"/>
  <c r="S41" i="4"/>
  <c r="T41" i="4"/>
  <c r="U41" i="4"/>
  <c r="V41" i="4"/>
  <c r="W41" i="4"/>
  <c r="R42" i="4"/>
  <c r="S42" i="4"/>
  <c r="T42" i="4"/>
  <c r="U42" i="4"/>
  <c r="V42" i="4"/>
  <c r="W42" i="4"/>
  <c r="R43" i="4"/>
  <c r="S43" i="4"/>
  <c r="T43" i="4"/>
  <c r="U43" i="4"/>
  <c r="V43" i="4"/>
  <c r="W43" i="4"/>
  <c r="R44" i="4"/>
  <c r="S44" i="4"/>
  <c r="T44" i="4"/>
  <c r="U44" i="4"/>
  <c r="V44" i="4"/>
  <c r="W44" i="4"/>
  <c r="R45" i="4"/>
  <c r="S45" i="4"/>
  <c r="T45" i="4"/>
  <c r="U45" i="4"/>
  <c r="V45" i="4"/>
  <c r="W45" i="4"/>
  <c r="R46" i="4"/>
  <c r="S46" i="4"/>
  <c r="T46" i="4"/>
  <c r="U46" i="4"/>
  <c r="V46" i="4"/>
  <c r="W46" i="4"/>
  <c r="R47" i="4"/>
  <c r="S47" i="4"/>
  <c r="T47" i="4"/>
  <c r="U47" i="4"/>
  <c r="V47" i="4"/>
  <c r="W47" i="4"/>
  <c r="R48" i="4"/>
  <c r="S48" i="4"/>
  <c r="T48" i="4"/>
  <c r="U48" i="4"/>
  <c r="V48" i="4"/>
  <c r="W48" i="4"/>
  <c r="R49" i="4"/>
  <c r="S49" i="4"/>
  <c r="T49" i="4"/>
  <c r="U49" i="4"/>
  <c r="V49" i="4"/>
  <c r="W49" i="4"/>
  <c r="R50" i="4"/>
  <c r="S50" i="4"/>
  <c r="T50" i="4"/>
  <c r="U50" i="4"/>
  <c r="V50" i="4"/>
  <c r="W50" i="4"/>
  <c r="R51" i="4"/>
  <c r="S51" i="4"/>
  <c r="T51" i="4"/>
  <c r="U51" i="4"/>
  <c r="V51" i="4"/>
  <c r="W51" i="4"/>
  <c r="R52" i="4"/>
  <c r="S52" i="4"/>
  <c r="T52" i="4"/>
  <c r="U52" i="4"/>
  <c r="V52" i="4"/>
  <c r="W52" i="4"/>
  <c r="R53" i="4"/>
  <c r="S53" i="4"/>
  <c r="T53" i="4"/>
  <c r="U53" i="4"/>
  <c r="V53" i="4"/>
  <c r="W53" i="4"/>
  <c r="R54" i="4"/>
  <c r="S54" i="4"/>
  <c r="T54" i="4"/>
  <c r="U54" i="4"/>
  <c r="V54" i="4"/>
  <c r="W54" i="4"/>
  <c r="R55" i="4"/>
  <c r="S55" i="4"/>
  <c r="T55" i="4"/>
  <c r="U55" i="4"/>
  <c r="V55" i="4"/>
  <c r="W55" i="4"/>
  <c r="R56" i="4"/>
  <c r="S56" i="4"/>
  <c r="T56" i="4"/>
  <c r="U56" i="4"/>
  <c r="V56" i="4"/>
  <c r="W56" i="4"/>
  <c r="R57" i="4"/>
  <c r="S57" i="4"/>
  <c r="T57" i="4"/>
  <c r="U57" i="4"/>
  <c r="V57" i="4"/>
  <c r="W57" i="4"/>
  <c r="R58" i="4"/>
  <c r="S58" i="4"/>
  <c r="T58" i="4"/>
  <c r="U58" i="4"/>
  <c r="V58" i="4"/>
  <c r="W58" i="4"/>
  <c r="R59" i="4"/>
  <c r="S59" i="4"/>
  <c r="T59" i="4"/>
  <c r="U59" i="4"/>
  <c r="V59" i="4"/>
  <c r="W59" i="4"/>
  <c r="R60" i="4"/>
  <c r="S60" i="4"/>
  <c r="T60" i="4"/>
  <c r="U60" i="4"/>
  <c r="V60" i="4"/>
  <c r="W60" i="4"/>
  <c r="R61" i="4"/>
  <c r="S61" i="4"/>
  <c r="T61" i="4"/>
  <c r="U61" i="4"/>
  <c r="V61" i="4"/>
  <c r="W61" i="4"/>
  <c r="R62" i="4"/>
  <c r="S62" i="4"/>
  <c r="T62" i="4"/>
  <c r="U62" i="4"/>
  <c r="V62" i="4"/>
  <c r="W62" i="4"/>
  <c r="R63" i="4"/>
  <c r="S63" i="4"/>
  <c r="T63" i="4"/>
  <c r="U63" i="4"/>
  <c r="V63" i="4"/>
  <c r="W63" i="4"/>
  <c r="R64" i="4"/>
  <c r="S64" i="4"/>
  <c r="T64" i="4"/>
  <c r="U64" i="4"/>
  <c r="V64" i="4"/>
  <c r="W64" i="4"/>
  <c r="R65" i="4"/>
  <c r="S65" i="4"/>
  <c r="T65" i="4"/>
  <c r="U65" i="4"/>
  <c r="V65" i="4"/>
  <c r="W65" i="4"/>
  <c r="R66" i="4"/>
  <c r="S66" i="4"/>
  <c r="T66" i="4"/>
  <c r="U66" i="4"/>
  <c r="V66" i="4"/>
  <c r="W66" i="4"/>
  <c r="R67" i="4"/>
  <c r="S67" i="4"/>
  <c r="T67" i="4"/>
  <c r="U67" i="4"/>
  <c r="V67" i="4"/>
  <c r="W67" i="4"/>
  <c r="R68" i="4"/>
  <c r="S68" i="4"/>
  <c r="T68" i="4"/>
  <c r="U68" i="4"/>
  <c r="V68" i="4"/>
  <c r="W68" i="4"/>
  <c r="R69" i="4"/>
  <c r="S69" i="4"/>
  <c r="T69" i="4"/>
  <c r="U69" i="4"/>
  <c r="V69" i="4"/>
  <c r="W69" i="4"/>
  <c r="R70" i="4"/>
  <c r="S70" i="4"/>
  <c r="T70" i="4"/>
  <c r="U70" i="4"/>
  <c r="V70" i="4"/>
  <c r="W70" i="4"/>
  <c r="R71" i="4"/>
  <c r="S71" i="4"/>
  <c r="T71" i="4"/>
  <c r="U71" i="4"/>
  <c r="V71" i="4"/>
  <c r="W71" i="4"/>
  <c r="R72" i="4"/>
  <c r="S72" i="4"/>
  <c r="T72" i="4"/>
  <c r="U72" i="4"/>
  <c r="V72" i="4"/>
  <c r="W72" i="4"/>
  <c r="R73" i="4"/>
  <c r="S73" i="4"/>
  <c r="T73" i="4"/>
  <c r="U73" i="4"/>
  <c r="V73" i="4"/>
  <c r="W73" i="4"/>
  <c r="R74" i="4"/>
  <c r="S74" i="4"/>
  <c r="T74" i="4"/>
  <c r="U74" i="4"/>
  <c r="V74" i="4"/>
  <c r="W74" i="4"/>
  <c r="R75" i="4"/>
  <c r="S75" i="4"/>
  <c r="T75" i="4"/>
  <c r="U75" i="4"/>
  <c r="V75" i="4"/>
  <c r="W75" i="4"/>
  <c r="R76" i="4"/>
  <c r="S76" i="4"/>
  <c r="T76" i="4"/>
  <c r="U76" i="4"/>
  <c r="V76" i="4"/>
  <c r="W76" i="4"/>
  <c r="R77" i="4"/>
  <c r="S77" i="4"/>
  <c r="T77" i="4"/>
  <c r="U77" i="4"/>
  <c r="V77" i="4"/>
  <c r="W77" i="4"/>
  <c r="R78" i="4"/>
  <c r="S78" i="4"/>
  <c r="T78" i="4"/>
  <c r="U78" i="4"/>
  <c r="V78" i="4"/>
  <c r="W78" i="4"/>
  <c r="R79" i="4"/>
  <c r="S79" i="4"/>
  <c r="T79" i="4"/>
  <c r="U79" i="4"/>
  <c r="V79" i="4"/>
  <c r="W79" i="4"/>
  <c r="R80" i="4"/>
  <c r="S80" i="4"/>
  <c r="T80" i="4"/>
  <c r="U80" i="4"/>
  <c r="V80" i="4"/>
  <c r="W80" i="4"/>
  <c r="R81" i="4"/>
  <c r="S81" i="4"/>
  <c r="T81" i="4"/>
  <c r="U81" i="4"/>
  <c r="V81" i="4"/>
  <c r="W81" i="4"/>
  <c r="R82" i="4"/>
  <c r="S82" i="4"/>
  <c r="T82" i="4"/>
  <c r="U82" i="4"/>
  <c r="V82" i="4"/>
  <c r="W82" i="4"/>
  <c r="R83" i="4"/>
  <c r="S83" i="4"/>
  <c r="T83" i="4"/>
  <c r="U83" i="4"/>
  <c r="V83" i="4"/>
  <c r="W83" i="4"/>
  <c r="R84" i="4"/>
  <c r="S84" i="4"/>
  <c r="T84" i="4"/>
  <c r="U84" i="4"/>
  <c r="V84" i="4"/>
  <c r="W84" i="4"/>
  <c r="R85" i="4"/>
  <c r="S85" i="4"/>
  <c r="T85" i="4"/>
  <c r="U85" i="4"/>
  <c r="V85" i="4"/>
  <c r="W85" i="4"/>
  <c r="R86" i="4"/>
  <c r="S86" i="4"/>
  <c r="T86" i="4"/>
  <c r="U86" i="4"/>
  <c r="V86" i="4"/>
  <c r="W86" i="4"/>
  <c r="R87" i="4"/>
  <c r="S87" i="4"/>
  <c r="T87" i="4"/>
  <c r="U87" i="4"/>
  <c r="V87" i="4"/>
  <c r="W87" i="4"/>
  <c r="R88" i="4"/>
  <c r="S88" i="4"/>
  <c r="T88" i="4"/>
  <c r="U88" i="4"/>
  <c r="V88" i="4"/>
  <c r="W88" i="4"/>
  <c r="R89" i="4"/>
  <c r="S89" i="4"/>
  <c r="T89" i="4"/>
  <c r="U89" i="4"/>
  <c r="V89" i="4"/>
  <c r="W89" i="4"/>
  <c r="R90" i="4"/>
  <c r="S90" i="4"/>
  <c r="T90" i="4"/>
  <c r="U90" i="4"/>
  <c r="V90" i="4"/>
  <c r="W90" i="4"/>
  <c r="R91" i="4"/>
  <c r="S91" i="4"/>
  <c r="T91" i="4"/>
  <c r="U91" i="4"/>
  <c r="V91" i="4"/>
  <c r="W91" i="4"/>
  <c r="R92" i="4"/>
  <c r="S92" i="4"/>
  <c r="T92" i="4"/>
  <c r="U92" i="4"/>
  <c r="V92" i="4"/>
  <c r="W92" i="4"/>
  <c r="R93" i="4"/>
  <c r="S93" i="4"/>
  <c r="T93" i="4"/>
  <c r="U93" i="4"/>
  <c r="V93" i="4"/>
  <c r="W93" i="4"/>
  <c r="R94" i="4"/>
  <c r="S94" i="4"/>
  <c r="T94" i="4"/>
  <c r="U94" i="4"/>
  <c r="V94" i="4"/>
  <c r="W94" i="4"/>
  <c r="R95" i="4"/>
  <c r="S95" i="4"/>
  <c r="T95" i="4"/>
  <c r="U95" i="4"/>
  <c r="V95" i="4"/>
  <c r="W95" i="4"/>
  <c r="R96" i="4"/>
  <c r="S96" i="4"/>
  <c r="T96" i="4"/>
  <c r="U96" i="4"/>
  <c r="V96" i="4"/>
  <c r="W96" i="4"/>
  <c r="R97" i="4"/>
  <c r="S97" i="4"/>
  <c r="T97" i="4"/>
  <c r="U97" i="4"/>
  <c r="V97" i="4"/>
  <c r="W97" i="4"/>
  <c r="R98" i="4"/>
  <c r="S98" i="4"/>
  <c r="T98" i="4"/>
  <c r="U98" i="4"/>
  <c r="V98" i="4"/>
  <c r="W98" i="4"/>
  <c r="R99" i="4"/>
  <c r="S99" i="4"/>
  <c r="T99" i="4"/>
  <c r="U99" i="4"/>
  <c r="V99" i="4"/>
  <c r="W99" i="4"/>
  <c r="R100" i="4"/>
  <c r="S100" i="4"/>
  <c r="T100" i="4"/>
  <c r="U100" i="4"/>
  <c r="V100" i="4"/>
  <c r="W100" i="4"/>
  <c r="R101" i="4"/>
  <c r="S101" i="4"/>
  <c r="T101" i="4"/>
  <c r="U101" i="4"/>
  <c r="V101" i="4"/>
  <c r="W101" i="4"/>
  <c r="R102" i="4"/>
  <c r="S102" i="4"/>
  <c r="T102" i="4"/>
  <c r="U102" i="4"/>
  <c r="V102" i="4"/>
  <c r="W102" i="4"/>
  <c r="R103" i="4"/>
  <c r="S103" i="4"/>
  <c r="T103" i="4"/>
  <c r="U103" i="4"/>
  <c r="V103" i="4"/>
  <c r="W103" i="4"/>
  <c r="R104" i="4"/>
  <c r="S104" i="4"/>
  <c r="T104" i="4"/>
  <c r="U104" i="4"/>
  <c r="V104" i="4"/>
  <c r="W104" i="4"/>
  <c r="W4" i="4"/>
  <c r="V4" i="4"/>
  <c r="U4" i="4"/>
  <c r="T4" i="4"/>
  <c r="S4" i="4"/>
  <c r="R4" i="4"/>
  <c r="O104" i="4"/>
  <c r="O103" i="4"/>
  <c r="O102" i="4"/>
  <c r="O101" i="4"/>
  <c r="O100" i="4"/>
  <c r="O99" i="4"/>
  <c r="P99" i="4"/>
  <c r="Y99" i="4"/>
  <c r="O98" i="4"/>
  <c r="O97" i="4"/>
  <c r="O96" i="4"/>
  <c r="O95" i="4"/>
  <c r="P95" i="4"/>
  <c r="O94" i="4"/>
  <c r="O93" i="4"/>
  <c r="O92" i="4"/>
  <c r="O91" i="4"/>
  <c r="O90" i="4"/>
  <c r="O89" i="4"/>
  <c r="O88" i="4"/>
  <c r="O87" i="4"/>
  <c r="Q87" i="4"/>
  <c r="O86" i="4"/>
  <c r="O85" i="4"/>
  <c r="O84" i="4"/>
  <c r="O83" i="4"/>
  <c r="P83" i="4"/>
  <c r="Y83" i="4"/>
  <c r="O82" i="4"/>
  <c r="O81" i="4"/>
  <c r="O80" i="4"/>
  <c r="O79" i="4"/>
  <c r="O78" i="4"/>
  <c r="O77" i="4"/>
  <c r="O76" i="4"/>
  <c r="O75" i="4"/>
  <c r="Q75" i="4"/>
  <c r="O74" i="4"/>
  <c r="O73" i="4"/>
  <c r="O72" i="4"/>
  <c r="O71" i="4"/>
  <c r="P71" i="4"/>
  <c r="Y71" i="4"/>
  <c r="O70" i="4"/>
  <c r="O69" i="4"/>
  <c r="O68" i="4"/>
  <c r="O67" i="4"/>
  <c r="O66" i="4"/>
  <c r="O65" i="4"/>
  <c r="O64" i="4"/>
  <c r="O63" i="4"/>
  <c r="O62" i="4"/>
  <c r="O61" i="4"/>
  <c r="O60" i="4"/>
  <c r="O59" i="4"/>
  <c r="Q59" i="4"/>
  <c r="O58" i="4"/>
  <c r="O57" i="4"/>
  <c r="O56" i="4"/>
  <c r="O55" i="4"/>
  <c r="O54" i="4"/>
  <c r="O53" i="4"/>
  <c r="O52" i="4"/>
  <c r="O51" i="4"/>
  <c r="P51" i="4"/>
  <c r="Y51" i="4"/>
  <c r="O50" i="4"/>
  <c r="O49" i="4"/>
  <c r="O48" i="4"/>
  <c r="O47" i="4"/>
  <c r="O46" i="4"/>
  <c r="O45" i="4"/>
  <c r="O44" i="4"/>
  <c r="O43" i="4"/>
  <c r="Q43" i="4"/>
  <c r="O42" i="4"/>
  <c r="O41" i="4"/>
  <c r="O40" i="4"/>
  <c r="O39" i="4"/>
  <c r="P39" i="4"/>
  <c r="Y39" i="4"/>
  <c r="O38" i="4"/>
  <c r="O37" i="4"/>
  <c r="O36" i="4"/>
  <c r="O35" i="4"/>
  <c r="O34" i="4"/>
  <c r="O33" i="4"/>
  <c r="O32" i="4"/>
  <c r="O31" i="4"/>
  <c r="O30" i="4"/>
  <c r="O29" i="4"/>
  <c r="O28" i="4"/>
  <c r="O27" i="4"/>
  <c r="Q27" i="4"/>
  <c r="O26" i="4"/>
  <c r="O25" i="4"/>
  <c r="O24" i="4"/>
  <c r="O23" i="4"/>
  <c r="P23" i="4"/>
  <c r="Y23" i="4"/>
  <c r="O22" i="4"/>
  <c r="O21" i="4"/>
  <c r="O20" i="4"/>
  <c r="O19" i="4"/>
  <c r="O18" i="4"/>
  <c r="O17" i="4"/>
  <c r="O16" i="4"/>
  <c r="O15" i="4"/>
  <c r="O14" i="4"/>
  <c r="O13" i="4"/>
  <c r="O12" i="4"/>
  <c r="O11" i="4"/>
  <c r="Q11" i="4"/>
  <c r="O10" i="4"/>
  <c r="O9" i="4"/>
  <c r="O8" i="4"/>
  <c r="O7" i="4"/>
  <c r="O6" i="4"/>
  <c r="O5" i="4"/>
  <c r="O4" i="4"/>
  <c r="N104" i="4"/>
  <c r="N103" i="4"/>
  <c r="N102" i="4"/>
  <c r="N101" i="4"/>
  <c r="N100" i="4"/>
  <c r="N99" i="4"/>
  <c r="N98" i="4"/>
  <c r="N97" i="4"/>
  <c r="N96" i="4"/>
  <c r="N95" i="4"/>
  <c r="N94" i="4"/>
  <c r="N93" i="4"/>
  <c r="N92" i="4"/>
  <c r="N91" i="4"/>
  <c r="N90" i="4"/>
  <c r="N89" i="4"/>
  <c r="N88" i="4"/>
  <c r="Q88" i="4"/>
  <c r="N87" i="4"/>
  <c r="N86" i="4"/>
  <c r="N85" i="4"/>
  <c r="N84" i="4"/>
  <c r="N83" i="4"/>
  <c r="N82" i="4"/>
  <c r="N81" i="4"/>
  <c r="N80" i="4"/>
  <c r="N79" i="4"/>
  <c r="N78" i="4"/>
  <c r="N77" i="4"/>
  <c r="N76" i="4"/>
  <c r="N75" i="4"/>
  <c r="N74" i="4"/>
  <c r="N73" i="4"/>
  <c r="N72" i="4"/>
  <c r="P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P44" i="4"/>
  <c r="Y44" i="4"/>
  <c r="N43" i="4"/>
  <c r="N42" i="4"/>
  <c r="N41" i="4"/>
  <c r="N40" i="4"/>
  <c r="P40" i="4"/>
  <c r="Y40" i="4"/>
  <c r="N39" i="4"/>
  <c r="N38" i="4"/>
  <c r="N37" i="4"/>
  <c r="N36" i="4"/>
  <c r="Q36" i="4"/>
  <c r="N35" i="4"/>
  <c r="N34" i="4"/>
  <c r="N33" i="4"/>
  <c r="N32" i="4"/>
  <c r="Q32" i="4"/>
  <c r="N31" i="4"/>
  <c r="N30" i="4"/>
  <c r="N29" i="4"/>
  <c r="N28" i="4"/>
  <c r="N27" i="4"/>
  <c r="N26" i="4"/>
  <c r="N25" i="4"/>
  <c r="N24" i="4"/>
  <c r="Q24" i="4"/>
  <c r="N23" i="4"/>
  <c r="N22" i="4"/>
  <c r="N21" i="4"/>
  <c r="N20" i="4"/>
  <c r="Q20" i="4"/>
  <c r="N19" i="4"/>
  <c r="N18" i="4"/>
  <c r="N17" i="4"/>
  <c r="N16" i="4"/>
  <c r="N15" i="4"/>
  <c r="N14" i="4"/>
  <c r="N13" i="4"/>
  <c r="N12" i="4"/>
  <c r="N11" i="4"/>
  <c r="N10" i="4"/>
  <c r="N9" i="4"/>
  <c r="N8" i="4"/>
  <c r="N7" i="4"/>
  <c r="N6" i="4"/>
  <c r="N5" i="4"/>
  <c r="N4" i="4"/>
  <c r="Q4" i="4"/>
  <c r="G30" i="6"/>
  <c r="I30" i="6"/>
  <c r="J30" i="6"/>
  <c r="M30" i="6"/>
  <c r="G29" i="6"/>
  <c r="I29" i="6"/>
  <c r="J29" i="6"/>
  <c r="M29" i="6"/>
  <c r="G55" i="6"/>
  <c r="I55" i="6"/>
  <c r="J55" i="6"/>
  <c r="M55" i="6"/>
  <c r="G54" i="6"/>
  <c r="I54" i="6"/>
  <c r="J54" i="6"/>
  <c r="M54" i="6"/>
  <c r="G53" i="6"/>
  <c r="I53" i="6"/>
  <c r="J53" i="6"/>
  <c r="M53" i="6"/>
  <c r="N53" i="6"/>
  <c r="G52" i="6"/>
  <c r="I52" i="6"/>
  <c r="J52" i="6"/>
  <c r="M52" i="6"/>
  <c r="O52" i="6"/>
  <c r="P52" i="6"/>
  <c r="G51" i="6"/>
  <c r="I51" i="6"/>
  <c r="J51" i="6"/>
  <c r="M51" i="6"/>
  <c r="G50" i="6"/>
  <c r="I50" i="6"/>
  <c r="J50" i="6"/>
  <c r="M50" i="6"/>
  <c r="G49" i="6"/>
  <c r="I49" i="6"/>
  <c r="J49" i="6"/>
  <c r="M49" i="6"/>
  <c r="N49" i="6"/>
  <c r="G48" i="6"/>
  <c r="I48" i="6"/>
  <c r="J48" i="6"/>
  <c r="M48" i="6"/>
  <c r="G47" i="6"/>
  <c r="I47" i="6"/>
  <c r="J47" i="6"/>
  <c r="M47" i="6"/>
  <c r="O47" i="6"/>
  <c r="N47" i="6"/>
  <c r="G46" i="6"/>
  <c r="I46" i="6"/>
  <c r="J46" i="6"/>
  <c r="M46" i="6"/>
  <c r="G45" i="6"/>
  <c r="I45" i="6"/>
  <c r="J45" i="6"/>
  <c r="M45" i="6"/>
  <c r="G44" i="6"/>
  <c r="I44" i="6"/>
  <c r="J44" i="6"/>
  <c r="M44" i="6"/>
  <c r="G43" i="6"/>
  <c r="I43" i="6"/>
  <c r="J43" i="6"/>
  <c r="M43" i="6"/>
  <c r="N43" i="6"/>
  <c r="G42" i="6"/>
  <c r="I42" i="6"/>
  <c r="J42" i="6"/>
  <c r="M42" i="6"/>
  <c r="G41" i="6"/>
  <c r="I41" i="6"/>
  <c r="J41" i="6"/>
  <c r="M41" i="6"/>
  <c r="O41" i="6"/>
  <c r="P41" i="6"/>
  <c r="G40" i="6"/>
  <c r="I40" i="6"/>
  <c r="J40" i="6"/>
  <c r="M40" i="6"/>
  <c r="G39" i="6"/>
  <c r="I39" i="6"/>
  <c r="J39" i="6"/>
  <c r="M39" i="6"/>
  <c r="G38" i="6"/>
  <c r="I38" i="6"/>
  <c r="J38" i="6"/>
  <c r="M38" i="6"/>
  <c r="G37" i="6"/>
  <c r="I37" i="6"/>
  <c r="J37" i="6"/>
  <c r="M37" i="6"/>
  <c r="N37" i="6"/>
  <c r="G36" i="6"/>
  <c r="I36" i="6"/>
  <c r="J36" i="6"/>
  <c r="M36" i="6"/>
  <c r="G35" i="6"/>
  <c r="I35" i="6"/>
  <c r="J35" i="6"/>
  <c r="M35" i="6"/>
  <c r="N35" i="6"/>
  <c r="G34" i="6"/>
  <c r="I34" i="6"/>
  <c r="J34" i="6"/>
  <c r="M34" i="6"/>
  <c r="G33" i="6"/>
  <c r="I33" i="6"/>
  <c r="J33" i="6"/>
  <c r="M33" i="6"/>
  <c r="G32" i="6"/>
  <c r="I32" i="6"/>
  <c r="J32" i="6"/>
  <c r="M32" i="6"/>
  <c r="O32" i="6"/>
  <c r="P32" i="6"/>
  <c r="G31" i="6"/>
  <c r="I31" i="6"/>
  <c r="J31" i="6"/>
  <c r="M31" i="6"/>
  <c r="G28" i="6"/>
  <c r="I28" i="6"/>
  <c r="J28" i="6"/>
  <c r="M28" i="6"/>
  <c r="O28" i="6"/>
  <c r="P28" i="6"/>
  <c r="G27" i="6"/>
  <c r="I27" i="6"/>
  <c r="J27" i="6"/>
  <c r="M27" i="6"/>
  <c r="N27" i="6"/>
  <c r="O27" i="6"/>
  <c r="P27" i="6"/>
  <c r="G26" i="6"/>
  <c r="I26" i="6"/>
  <c r="J26" i="6"/>
  <c r="M26" i="6"/>
  <c r="O26" i="6"/>
  <c r="P26" i="6"/>
  <c r="G25" i="6"/>
  <c r="I25" i="6"/>
  <c r="J25" i="6"/>
  <c r="M25" i="6"/>
  <c r="G24" i="6"/>
  <c r="I24" i="6"/>
  <c r="J24" i="6"/>
  <c r="M24" i="6"/>
  <c r="G23" i="6"/>
  <c r="I23" i="6"/>
  <c r="J23" i="6"/>
  <c r="M23" i="6"/>
  <c r="G22" i="6"/>
  <c r="I22" i="6"/>
  <c r="J22" i="6"/>
  <c r="M22" i="6"/>
  <c r="N22" i="6"/>
  <c r="G21" i="6"/>
  <c r="I21" i="6"/>
  <c r="J21" i="6"/>
  <c r="M21" i="6"/>
  <c r="G20" i="6"/>
  <c r="I20" i="6"/>
  <c r="J20" i="6"/>
  <c r="M20" i="6"/>
  <c r="N20" i="6"/>
  <c r="G19" i="6"/>
  <c r="I19" i="6"/>
  <c r="J19" i="6"/>
  <c r="M19" i="6"/>
  <c r="N19" i="6"/>
  <c r="G18" i="6"/>
  <c r="I18" i="6"/>
  <c r="J18" i="6"/>
  <c r="M18" i="6"/>
  <c r="N18" i="6"/>
  <c r="O18" i="6"/>
  <c r="P18" i="6"/>
  <c r="G17" i="6"/>
  <c r="I17" i="6"/>
  <c r="J17" i="6"/>
  <c r="M17" i="6"/>
  <c r="O17" i="6"/>
  <c r="P17" i="6"/>
  <c r="G16" i="6"/>
  <c r="I16" i="6"/>
  <c r="J16" i="6"/>
  <c r="M16" i="6"/>
  <c r="G15" i="6"/>
  <c r="I15" i="6"/>
  <c r="J15" i="6"/>
  <c r="M15" i="6"/>
  <c r="G14" i="6"/>
  <c r="I14" i="6"/>
  <c r="J14" i="6"/>
  <c r="M14" i="6"/>
  <c r="R14" i="6"/>
  <c r="G13" i="6"/>
  <c r="I13" i="6"/>
  <c r="J13" i="6"/>
  <c r="M13" i="6"/>
  <c r="G12" i="6"/>
  <c r="I12" i="6"/>
  <c r="J12" i="6"/>
  <c r="M12" i="6"/>
  <c r="G11" i="6"/>
  <c r="I11" i="6"/>
  <c r="J11" i="6"/>
  <c r="M11" i="6"/>
  <c r="O11" i="6"/>
  <c r="P11" i="6"/>
  <c r="N28" i="6"/>
  <c r="O12" i="6"/>
  <c r="P12" i="6"/>
  <c r="O19" i="6"/>
  <c r="P19" i="6"/>
  <c r="N26" i="6"/>
  <c r="O49" i="6"/>
  <c r="P49" i="6"/>
  <c r="O16" i="6"/>
  <c r="P16" i="6"/>
  <c r="N14" i="6"/>
  <c r="N17" i="6"/>
  <c r="O15" i="6"/>
  <c r="P15" i="6"/>
  <c r="O22" i="6"/>
  <c r="P22" i="6"/>
  <c r="O35" i="6"/>
  <c r="P35" i="6"/>
  <c r="N52" i="6"/>
  <c r="P47" i="6"/>
  <c r="Q5" i="4"/>
  <c r="P6" i="4"/>
  <c r="P89" i="4"/>
  <c r="Y89" i="4"/>
  <c r="Q77" i="4"/>
  <c r="Q41" i="4"/>
  <c r="Q33" i="4"/>
  <c r="Q17" i="4"/>
  <c r="Q90" i="4"/>
  <c r="Q78" i="4"/>
  <c r="Q74" i="4"/>
  <c r="Q50" i="4"/>
  <c r="Q46" i="4"/>
  <c r="Q30" i="4"/>
  <c r="Q14" i="4"/>
  <c r="Q98" i="4"/>
  <c r="Q66" i="4"/>
  <c r="Q58" i="4"/>
  <c r="Q42" i="4"/>
  <c r="Q26" i="4"/>
  <c r="P18" i="4"/>
  <c r="Q10" i="4"/>
  <c r="Q82" i="4"/>
  <c r="Q62" i="4"/>
  <c r="Q54" i="4"/>
  <c r="Q34" i="4"/>
  <c r="Q38" i="4"/>
  <c r="Q22" i="4"/>
  <c r="Q101" i="4"/>
  <c r="P97" i="4"/>
  <c r="P93" i="4"/>
  <c r="Q85" i="4"/>
  <c r="P81" i="4"/>
  <c r="Q73" i="4"/>
  <c r="Q69" i="4"/>
  <c r="Q65" i="4"/>
  <c r="Q61" i="4"/>
  <c r="Q57" i="4"/>
  <c r="Q53" i="4"/>
  <c r="Q49" i="4"/>
  <c r="Q45" i="4"/>
  <c r="Q37" i="4"/>
  <c r="Q29" i="4"/>
  <c r="Q25" i="4"/>
  <c r="Q21" i="4"/>
  <c r="Q13" i="4"/>
  <c r="Q9" i="4"/>
  <c r="Q51" i="4"/>
  <c r="P26" i="4"/>
  <c r="P10" i="4"/>
  <c r="Q18" i="4"/>
  <c r="P77" i="4"/>
  <c r="Q6" i="4"/>
  <c r="Q93" i="4"/>
  <c r="P30" i="4"/>
  <c r="P22" i="4"/>
  <c r="P14" i="4"/>
  <c r="Q86" i="4"/>
  <c r="Q44" i="4"/>
  <c r="Q70" i="4"/>
  <c r="Q94" i="4"/>
  <c r="Q72" i="4"/>
  <c r="Q102" i="4"/>
  <c r="Q39" i="4"/>
  <c r="P98" i="4"/>
  <c r="Y98" i="4"/>
  <c r="P82" i="4"/>
  <c r="P101" i="4"/>
  <c r="Q97" i="4"/>
  <c r="P85" i="4"/>
  <c r="Q81" i="4"/>
  <c r="P94" i="4"/>
  <c r="Y94" i="4"/>
  <c r="P78" i="4"/>
  <c r="P59" i="4"/>
  <c r="Y59" i="4"/>
  <c r="P32" i="4"/>
  <c r="Y32" i="4"/>
  <c r="P90" i="4"/>
  <c r="P74" i="4"/>
  <c r="P70" i="4"/>
  <c r="P66" i="4"/>
  <c r="P62" i="4"/>
  <c r="P58" i="4"/>
  <c r="P54" i="4"/>
  <c r="P50" i="4"/>
  <c r="P46" i="4"/>
  <c r="P42" i="4"/>
  <c r="P38" i="4"/>
  <c r="P34" i="4"/>
  <c r="Q89" i="4"/>
  <c r="P102" i="4"/>
  <c r="P86" i="4"/>
  <c r="P73" i="4"/>
  <c r="P69" i="4"/>
  <c r="P65" i="4"/>
  <c r="P61" i="4"/>
  <c r="P57" i="4"/>
  <c r="P53" i="4"/>
  <c r="P49" i="4"/>
  <c r="P45" i="4"/>
  <c r="P41" i="4"/>
  <c r="P37" i="4"/>
  <c r="P33" i="4"/>
  <c r="P29" i="4"/>
  <c r="P25" i="4"/>
  <c r="P21" i="4"/>
  <c r="P17" i="4"/>
  <c r="P13" i="4"/>
  <c r="P9" i="4"/>
  <c r="P5" i="4"/>
  <c r="X11" i="4"/>
  <c r="X43" i="4"/>
  <c r="X77" i="4"/>
  <c r="X59" i="4"/>
  <c r="X33" i="4"/>
  <c r="X72" i="4"/>
  <c r="X74" i="4"/>
  <c r="X35" i="4"/>
  <c r="X6" i="4"/>
  <c r="X10" i="4"/>
  <c r="Y10" i="4"/>
  <c r="X45" i="4"/>
  <c r="X83" i="4"/>
  <c r="X57" i="4"/>
  <c r="Z57" i="4"/>
  <c r="X54" i="4"/>
  <c r="X78" i="4"/>
  <c r="Y78" i="4"/>
  <c r="X19" i="4"/>
  <c r="X12" i="4"/>
  <c r="X62" i="4"/>
  <c r="X69" i="4"/>
  <c r="X22" i="4"/>
  <c r="X29" i="4"/>
  <c r="X85" i="4"/>
  <c r="X28" i="4"/>
  <c r="X41" i="4"/>
  <c r="Z41" i="4"/>
  <c r="X73" i="4"/>
  <c r="X38" i="4"/>
  <c r="X70" i="4"/>
  <c r="X52" i="4"/>
  <c r="AA52" i="4"/>
  <c r="X61" i="4"/>
  <c r="X89" i="4"/>
  <c r="X84" i="4"/>
  <c r="X25" i="4"/>
  <c r="X93" i="4"/>
  <c r="X37" i="4"/>
  <c r="X17" i="4"/>
  <c r="X13" i="4"/>
  <c r="X88" i="4"/>
  <c r="X18" i="4"/>
  <c r="X96" i="4"/>
  <c r="X14" i="4"/>
  <c r="Z14" i="4"/>
  <c r="X21" i="4"/>
  <c r="X68" i="4"/>
  <c r="X94" i="4"/>
  <c r="X90" i="4"/>
  <c r="X51" i="4"/>
  <c r="X42" i="4"/>
  <c r="X46" i="4"/>
  <c r="AA46" i="4"/>
  <c r="X82" i="4"/>
  <c r="X71" i="4"/>
  <c r="X24" i="4"/>
  <c r="X60" i="4"/>
  <c r="AA60" i="4"/>
  <c r="X53" i="4"/>
  <c r="X104" i="4"/>
  <c r="X9" i="4"/>
  <c r="X7" i="4"/>
  <c r="Z7" i="4"/>
  <c r="X39" i="4"/>
  <c r="X79" i="4"/>
  <c r="X100" i="4"/>
  <c r="X23" i="4"/>
  <c r="Z23" i="4"/>
  <c r="X40" i="4"/>
  <c r="X50" i="4"/>
  <c r="X98" i="4"/>
  <c r="X15" i="4"/>
  <c r="X87" i="4"/>
  <c r="X103" i="4"/>
  <c r="X16" i="4"/>
  <c r="X92" i="4"/>
  <c r="X99" i="4"/>
  <c r="X102" i="4"/>
  <c r="X49" i="4"/>
  <c r="X75" i="4"/>
  <c r="Z75" i="4"/>
  <c r="X58" i="4"/>
  <c r="X101" i="4"/>
  <c r="X31" i="4"/>
  <c r="X48" i="4"/>
  <c r="X32" i="4"/>
  <c r="X81" i="4"/>
  <c r="X56" i="4"/>
  <c r="Z56" i="4"/>
  <c r="X65" i="4"/>
  <c r="X36" i="4"/>
  <c r="X20" i="4"/>
  <c r="X91" i="4"/>
  <c r="X27" i="4"/>
  <c r="X97" i="4"/>
  <c r="X86" i="4"/>
  <c r="AA86" i="4"/>
  <c r="X44" i="4"/>
  <c r="X34" i="4"/>
  <c r="X66" i="4"/>
  <c r="X26" i="4"/>
  <c r="Y26" i="4"/>
  <c r="X80" i="4"/>
  <c r="X64" i="4"/>
  <c r="X8" i="4"/>
  <c r="AA8" i="4"/>
  <c r="X30" i="4"/>
  <c r="X76" i="4"/>
  <c r="X67" i="4"/>
  <c r="X95" i="4"/>
  <c r="Z95" i="4"/>
  <c r="X63" i="4"/>
  <c r="X47" i="4"/>
  <c r="X55" i="4"/>
  <c r="AA78" i="4"/>
  <c r="Z65" i="4"/>
  <c r="Y65" i="4"/>
  <c r="AA98" i="4"/>
  <c r="AA68" i="4"/>
  <c r="AA93" i="4"/>
  <c r="Y93" i="4"/>
  <c r="AA62" i="4"/>
  <c r="Y62" i="4"/>
  <c r="Z24" i="4"/>
  <c r="AA29" i="4"/>
  <c r="Y29" i="4"/>
  <c r="Z64" i="4"/>
  <c r="AA81" i="4"/>
  <c r="Y81" i="4"/>
  <c r="AA40" i="4"/>
  <c r="Z71" i="4"/>
  <c r="AA82" i="4"/>
  <c r="Y82" i="4"/>
  <c r="AA18" i="4"/>
  <c r="Y18" i="4"/>
  <c r="AA61" i="4"/>
  <c r="Y61" i="4"/>
  <c r="Z38" i="4"/>
  <c r="Y38" i="4"/>
  <c r="Z63" i="4"/>
  <c r="Z80" i="4"/>
  <c r="Z97" i="4"/>
  <c r="Y97" i="4"/>
  <c r="Z32" i="4"/>
  <c r="Z103" i="4"/>
  <c r="Y46" i="4"/>
  <c r="AA88" i="4"/>
  <c r="AA73" i="4"/>
  <c r="Y73" i="4"/>
  <c r="Z83" i="4"/>
  <c r="Z30" i="4"/>
  <c r="Y30" i="4"/>
  <c r="Z99" i="4"/>
  <c r="AA96" i="4"/>
  <c r="Z85" i="4"/>
  <c r="Y85" i="4"/>
  <c r="Z54" i="4"/>
  <c r="Y54" i="4"/>
  <c r="Z55" i="4"/>
  <c r="AA101" i="4"/>
  <c r="Y101" i="4"/>
  <c r="AA70" i="4"/>
  <c r="Y70" i="4"/>
  <c r="Z6" i="4"/>
  <c r="Y6" i="4"/>
  <c r="Z47" i="4"/>
  <c r="Z58" i="4"/>
  <c r="Y58" i="4"/>
  <c r="AA48" i="4"/>
  <c r="Z87" i="4"/>
  <c r="Z67" i="4"/>
  <c r="Z91" i="4"/>
  <c r="AA9" i="4"/>
  <c r="Y9" i="4"/>
  <c r="Z51" i="4"/>
  <c r="AA28" i="4"/>
  <c r="AA45" i="4"/>
  <c r="Y45" i="4"/>
  <c r="Z59" i="4"/>
  <c r="AA76" i="4"/>
  <c r="AA66" i="4"/>
  <c r="Y66" i="4"/>
  <c r="Z79" i="4"/>
  <c r="AA104" i="4"/>
  <c r="AA90" i="4"/>
  <c r="Y90" i="4"/>
  <c r="Y14" i="4"/>
  <c r="Z17" i="4"/>
  <c r="Y17" i="4"/>
  <c r="Z69" i="4"/>
  <c r="Y69" i="4"/>
  <c r="AA35" i="4"/>
  <c r="AA44" i="4"/>
  <c r="Z39" i="4"/>
  <c r="Z11" i="4"/>
  <c r="AA50" i="4"/>
  <c r="Y50" i="4"/>
  <c r="AA89" i="4"/>
  <c r="AA12" i="4"/>
  <c r="Y86" i="4"/>
  <c r="AA16" i="4"/>
  <c r="Y95" i="4"/>
  <c r="AA27" i="4"/>
  <c r="AA49" i="4"/>
  <c r="Y49" i="4"/>
  <c r="Z42" i="4"/>
  <c r="Y42" i="4"/>
  <c r="Z33" i="4"/>
  <c r="Y33" i="4"/>
  <c r="AA100" i="4"/>
  <c r="Z21" i="4"/>
  <c r="Y21" i="4"/>
  <c r="Z34" i="4"/>
  <c r="Y34" i="4"/>
  <c r="Z36" i="4"/>
  <c r="Z102" i="4"/>
  <c r="Y102" i="4"/>
  <c r="AA53" i="4"/>
  <c r="Y53" i="4"/>
  <c r="Z37" i="4"/>
  <c r="Y37" i="4"/>
  <c r="AA84" i="4"/>
  <c r="AA74" i="4"/>
  <c r="Y74" i="4"/>
  <c r="AA77" i="4"/>
  <c r="X5" i="4"/>
  <c r="AA43" i="4"/>
  <c r="AA11" i="4"/>
  <c r="AA47" i="4"/>
  <c r="AA69" i="4"/>
  <c r="Z35" i="4"/>
  <c r="Z73" i="4"/>
  <c r="AA33" i="4"/>
  <c r="Z49" i="4"/>
  <c r="Z50" i="4"/>
  <c r="AA99" i="4"/>
  <c r="Z60" i="4"/>
  <c r="Z61" i="4"/>
  <c r="AA41" i="4"/>
  <c r="Z40" i="4"/>
  <c r="AA17" i="4"/>
  <c r="Z18" i="4"/>
  <c r="AA19" i="4"/>
  <c r="Z45" i="4"/>
  <c r="AA37" i="4"/>
  <c r="AA23" i="4"/>
  <c r="Z66" i="4"/>
  <c r="Z82" i="4"/>
  <c r="Z93" i="4"/>
  <c r="Z98" i="4"/>
  <c r="AA36" i="4"/>
  <c r="AA79" i="4"/>
  <c r="AA85" i="4"/>
  <c r="Z46" i="4"/>
  <c r="Z29" i="4"/>
  <c r="AA65" i="4"/>
  <c r="AA22" i="4"/>
  <c r="Z89" i="4"/>
  <c r="AA63" i="4"/>
  <c r="Z81" i="4"/>
  <c r="Z101" i="4"/>
  <c r="Z53" i="4"/>
  <c r="AA97" i="4"/>
  <c r="Z76" i="4"/>
  <c r="AA54" i="4"/>
  <c r="AA71" i="4"/>
  <c r="Z94" i="4"/>
  <c r="Z48" i="4"/>
  <c r="Z74" i="4"/>
  <c r="Z12" i="4"/>
  <c r="AA24" i="4"/>
  <c r="Z96" i="4"/>
  <c r="Z104" i="4"/>
  <c r="AA94" i="4"/>
  <c r="AA39" i="4"/>
  <c r="AA31" i="4"/>
  <c r="Z8" i="4"/>
  <c r="Z52" i="4"/>
  <c r="Z16" i="4"/>
  <c r="Z90" i="4"/>
  <c r="Z72" i="4"/>
  <c r="Z31" i="4"/>
  <c r="Z9" i="4"/>
  <c r="AA30" i="4"/>
  <c r="AA26" i="4"/>
  <c r="Z28" i="4"/>
  <c r="Z88" i="4"/>
  <c r="AA13" i="4"/>
  <c r="AA51" i="4"/>
  <c r="AA103" i="4"/>
  <c r="AA102" i="4"/>
  <c r="AA75" i="4"/>
  <c r="AA95" i="4"/>
  <c r="AA21" i="4"/>
  <c r="AA64" i="4"/>
  <c r="AA91" i="4"/>
  <c r="AA38" i="4"/>
  <c r="AA14" i="4"/>
  <c r="Z86" i="4"/>
  <c r="AA56" i="4"/>
  <c r="Z27" i="4"/>
  <c r="AA34" i="4"/>
  <c r="Z10" i="4"/>
  <c r="AA67" i="4"/>
  <c r="Z43" i="4"/>
  <c r="AA55" i="4"/>
  <c r="AA6" i="4"/>
  <c r="Z70" i="4"/>
  <c r="Z20" i="4"/>
  <c r="Z78" i="4"/>
  <c r="AA59" i="4"/>
  <c r="AA10" i="4"/>
  <c r="Z44" i="4"/>
  <c r="Z68" i="4"/>
  <c r="AA58" i="4"/>
  <c r="Z62" i="4"/>
  <c r="AA42" i="4"/>
  <c r="AA80" i="4"/>
  <c r="AA87" i="4"/>
  <c r="AA32" i="4"/>
  <c r="AA83" i="4"/>
  <c r="Z84" i="4"/>
  <c r="Z100" i="4"/>
  <c r="AA20" i="4"/>
  <c r="AA5" i="4"/>
  <c r="Y5" i="4"/>
  <c r="Z5" i="4"/>
  <c r="X4" i="4"/>
  <c r="AA4" i="4"/>
  <c r="Z4" i="4"/>
  <c r="AD152" i="12"/>
  <c r="AD97" i="12"/>
  <c r="AE105" i="12"/>
  <c r="AE73" i="12"/>
  <c r="AD168" i="12"/>
  <c r="AD78" i="12"/>
  <c r="AE158" i="12"/>
  <c r="AE60" i="12"/>
  <c r="AE154" i="12"/>
  <c r="AE29" i="12"/>
  <c r="AD88" i="12"/>
  <c r="AD148" i="12"/>
  <c r="AD164" i="12"/>
  <c r="AE88" i="12"/>
  <c r="AE45" i="12"/>
  <c r="AE183" i="12"/>
  <c r="AD98" i="12"/>
  <c r="AD14" i="12"/>
  <c r="AE153" i="12"/>
  <c r="AD142" i="12"/>
  <c r="AE63" i="12"/>
  <c r="AD57" i="12"/>
  <c r="AD71" i="12"/>
  <c r="AD18" i="12"/>
  <c r="AD69" i="12"/>
  <c r="AD125" i="12"/>
  <c r="AD185" i="12"/>
  <c r="AE163" i="12"/>
  <c r="AD51" i="12"/>
  <c r="AE26" i="12"/>
  <c r="AE109" i="12"/>
  <c r="AD34" i="12"/>
  <c r="AE36" i="12"/>
  <c r="AE115" i="12"/>
  <c r="AD87" i="12"/>
  <c r="AE134" i="12"/>
  <c r="AE42" i="12"/>
  <c r="AE170" i="12"/>
  <c r="AD133" i="12"/>
  <c r="AD89" i="12"/>
  <c r="AD56" i="12"/>
  <c r="AD161" i="12"/>
  <c r="AE156" i="12"/>
  <c r="AD17" i="12"/>
  <c r="AE89" i="12"/>
  <c r="AD25" i="12"/>
  <c r="AE10" i="12"/>
  <c r="AD138" i="12"/>
  <c r="AD137" i="12"/>
  <c r="AE180" i="12"/>
  <c r="AE143" i="12"/>
  <c r="AE127" i="12"/>
  <c r="AE116" i="12"/>
  <c r="AE131" i="12"/>
  <c r="AD83" i="12"/>
  <c r="AD38" i="12"/>
  <c r="AE21" i="12"/>
  <c r="AE13" i="12"/>
  <c r="AD150" i="12"/>
  <c r="AE161" i="12"/>
  <c r="AE74" i="12"/>
  <c r="AD37" i="12"/>
  <c r="AE37" i="12"/>
  <c r="AE104" i="12"/>
  <c r="AD180" i="12"/>
  <c r="AD178" i="12"/>
  <c r="AE77" i="12"/>
  <c r="AD68" i="12"/>
  <c r="AD50" i="12"/>
  <c r="AE68" i="12"/>
  <c r="AE55" i="12"/>
  <c r="AD123" i="12"/>
  <c r="AE155" i="12"/>
  <c r="AD116" i="12"/>
  <c r="AD86" i="12"/>
  <c r="AD67" i="12"/>
  <c r="AD94" i="12"/>
  <c r="AD20" i="12"/>
  <c r="AD16" i="12"/>
  <c r="AD4" i="12"/>
  <c r="AD26" i="12"/>
  <c r="AD40" i="12"/>
  <c r="AD35" i="12"/>
  <c r="AE14" i="12"/>
  <c r="AE169" i="12"/>
  <c r="AE181" i="12"/>
  <c r="AD177" i="12"/>
  <c r="AD167" i="12"/>
  <c r="AE185" i="12"/>
  <c r="AE174" i="12"/>
  <c r="AD182" i="12"/>
  <c r="AE187" i="12"/>
  <c r="AD171" i="12"/>
  <c r="AD188" i="12"/>
  <c r="AE176" i="12"/>
  <c r="AE186" i="12"/>
  <c r="AD176" i="12"/>
  <c r="AD186" i="12"/>
  <c r="AD145" i="12"/>
  <c r="AE159" i="12"/>
  <c r="AE108" i="12"/>
  <c r="AE92" i="12"/>
  <c r="AD149" i="12"/>
  <c r="AD92" i="12"/>
  <c r="AE46" i="12"/>
  <c r="AD11" i="12"/>
  <c r="AE7" i="12"/>
  <c r="AE47" i="12"/>
  <c r="AE173" i="12"/>
  <c r="AE145" i="12"/>
  <c r="AE149" i="12"/>
  <c r="AE100" i="12"/>
  <c r="AD61" i="12"/>
  <c r="AE39" i="12"/>
  <c r="AD106" i="12"/>
  <c r="AE20" i="12"/>
  <c r="AD108" i="12"/>
  <c r="AD80" i="12"/>
  <c r="AD55" i="12"/>
  <c r="AD7" i="12"/>
  <c r="AE11" i="12"/>
  <c r="AD118" i="12"/>
  <c r="AD117" i="12"/>
  <c r="AD96" i="12"/>
  <c r="AE30" i="12"/>
  <c r="AE64" i="12"/>
  <c r="AE15" i="12"/>
  <c r="AE19" i="12"/>
  <c r="AD165" i="12"/>
  <c r="AD141" i="12"/>
  <c r="AE122" i="12"/>
  <c r="AE85" i="12"/>
  <c r="AE70" i="12"/>
  <c r="AE6" i="12"/>
  <c r="AD146" i="12"/>
  <c r="AE53" i="12"/>
  <c r="AD70" i="12"/>
  <c r="AD53" i="12"/>
  <c r="AD44" i="12"/>
  <c r="AD43" i="12"/>
  <c r="AE75" i="12"/>
  <c r="AE107" i="12"/>
  <c r="AE124" i="12"/>
  <c r="AE165" i="12"/>
  <c r="AD81" i="12"/>
  <c r="AD130" i="12"/>
  <c r="AE147" i="12"/>
  <c r="AD8" i="12"/>
  <c r="AE141" i="12"/>
  <c r="AD122" i="12"/>
  <c r="AE136" i="12"/>
  <c r="AD75" i="12"/>
  <c r="AD49" i="12"/>
  <c r="AE81" i="12"/>
  <c r="AE58" i="12"/>
  <c r="AE4" i="12"/>
  <c r="AE103" i="12"/>
  <c r="AE111" i="12"/>
  <c r="AE52" i="12"/>
  <c r="AE86" i="12"/>
  <c r="AE129" i="12"/>
  <c r="AE49" i="12"/>
  <c r="AE119" i="12"/>
  <c r="AE160" i="12"/>
  <c r="AD99" i="12"/>
  <c r="AE99" i="12"/>
  <c r="AE9" i="12"/>
  <c r="AD160" i="12"/>
  <c r="AE132" i="12"/>
  <c r="AD101" i="12"/>
  <c r="AE24" i="12"/>
  <c r="AE120" i="12"/>
  <c r="AE91" i="12"/>
  <c r="AD9" i="12"/>
  <c r="AD31" i="12"/>
  <c r="AD120" i="12"/>
  <c r="AE101" i="12"/>
  <c r="AD91" i="12"/>
  <c r="AE175" i="12"/>
  <c r="AD132" i="12"/>
  <c r="AE113" i="12"/>
  <c r="AD27" i="12"/>
  <c r="AE32" i="12"/>
  <c r="AE28" i="12"/>
  <c r="AE5" i="12"/>
  <c r="AE112" i="12"/>
  <c r="AE31" i="12"/>
  <c r="AD24" i="12"/>
  <c r="AE65" i="12"/>
  <c r="AE27" i="12"/>
  <c r="AE8" i="12"/>
  <c r="AD175" i="12"/>
  <c r="AD147" i="12"/>
  <c r="AD126" i="12"/>
  <c r="AD113" i="12"/>
  <c r="AE126" i="12"/>
  <c r="AE117" i="12"/>
  <c r="AD140" i="12"/>
  <c r="AE96" i="12"/>
  <c r="AD112" i="12"/>
  <c r="AD58" i="12"/>
  <c r="AD23" i="12"/>
  <c r="AE140" i="12"/>
  <c r="AE23" i="12"/>
  <c r="AE44" i="12"/>
  <c r="AD5" i="12"/>
  <c r="N30" i="6"/>
  <c r="O30" i="6"/>
  <c r="P30" i="6"/>
  <c r="O40" i="6"/>
  <c r="P40" i="6"/>
  <c r="N40" i="6"/>
  <c r="O46" i="6"/>
  <c r="P46" i="6"/>
  <c r="N46" i="6"/>
  <c r="O42" i="6"/>
  <c r="P42" i="6"/>
  <c r="N42" i="6"/>
  <c r="N44" i="6"/>
  <c r="O44" i="6"/>
  <c r="P44" i="6"/>
  <c r="O45" i="6"/>
  <c r="P45" i="6"/>
  <c r="N45" i="6"/>
  <c r="Q12" i="4"/>
  <c r="P12" i="4"/>
  <c r="Y12" i="4"/>
  <c r="Q48" i="4"/>
  <c r="P48" i="4"/>
  <c r="Y48" i="4"/>
  <c r="Q64" i="4"/>
  <c r="P64" i="4"/>
  <c r="Y64" i="4"/>
  <c r="P104" i="4"/>
  <c r="Y104" i="4"/>
  <c r="Q104" i="4"/>
  <c r="P4" i="4"/>
  <c r="Y4" i="4"/>
  <c r="AA57" i="4"/>
  <c r="Y57" i="4"/>
  <c r="AA72" i="4"/>
  <c r="Y72" i="4"/>
  <c r="P43" i="4"/>
  <c r="Y43" i="4"/>
  <c r="Q40" i="4"/>
  <c r="P20" i="4"/>
  <c r="Y20" i="4"/>
  <c r="N41" i="6"/>
  <c r="N32" i="6"/>
  <c r="O13" i="6"/>
  <c r="P13" i="6"/>
  <c r="R13" i="6"/>
  <c r="N13" i="6"/>
  <c r="R15" i="6"/>
  <c r="N15" i="6"/>
  <c r="N24" i="6"/>
  <c r="O24" i="6"/>
  <c r="P24" i="6"/>
  <c r="N31" i="6"/>
  <c r="O31" i="6"/>
  <c r="P31" i="6"/>
  <c r="O37" i="6"/>
  <c r="P37" i="6"/>
  <c r="AC15" i="5"/>
  <c r="AD15" i="5"/>
  <c r="AC11" i="5"/>
  <c r="AD11" i="5"/>
  <c r="AC7" i="5"/>
  <c r="AD7" i="5"/>
  <c r="AC35" i="5"/>
  <c r="AD35" i="5"/>
  <c r="AC31" i="5"/>
  <c r="AD31" i="5"/>
  <c r="AC30" i="5"/>
  <c r="AD30" i="5"/>
  <c r="N21" i="6"/>
  <c r="O21" i="6"/>
  <c r="P21" i="6"/>
  <c r="O36" i="6"/>
  <c r="P36" i="6"/>
  <c r="N36" i="6"/>
  <c r="N54" i="6"/>
  <c r="O54" i="6"/>
  <c r="P54" i="6"/>
  <c r="P28" i="4"/>
  <c r="Y28" i="4"/>
  <c r="Q28" i="4"/>
  <c r="Q60" i="4"/>
  <c r="P60" i="4"/>
  <c r="Y60" i="4"/>
  <c r="P76" i="4"/>
  <c r="Y76" i="4"/>
  <c r="Q76" i="4"/>
  <c r="P84" i="4"/>
  <c r="Y84" i="4"/>
  <c r="Q84" i="4"/>
  <c r="Q96" i="4"/>
  <c r="P96" i="4"/>
  <c r="Y96" i="4"/>
  <c r="P7" i="4"/>
  <c r="Y7" i="4"/>
  <c r="Q7" i="4"/>
  <c r="Q31" i="4"/>
  <c r="P31" i="4"/>
  <c r="Y31" i="4"/>
  <c r="Q35" i="4"/>
  <c r="P35" i="4"/>
  <c r="Y35" i="4"/>
  <c r="P55" i="4"/>
  <c r="Y55" i="4"/>
  <c r="Q55" i="4"/>
  <c r="Q63" i="4"/>
  <c r="P63" i="4"/>
  <c r="Y63" i="4"/>
  <c r="P67" i="4"/>
  <c r="Y67" i="4"/>
  <c r="Q67" i="4"/>
  <c r="Q79" i="4"/>
  <c r="P79" i="4"/>
  <c r="Y79" i="4"/>
  <c r="Q91" i="4"/>
  <c r="P91" i="4"/>
  <c r="Y91" i="4"/>
  <c r="P103" i="4"/>
  <c r="Y103" i="4"/>
  <c r="Q103" i="4"/>
  <c r="N39" i="6"/>
  <c r="O39" i="6"/>
  <c r="P39" i="6"/>
  <c r="N50" i="6"/>
  <c r="O50" i="6"/>
  <c r="P50" i="6"/>
  <c r="O29" i="6"/>
  <c r="P29" i="6"/>
  <c r="N29" i="6"/>
  <c r="P16" i="4"/>
  <c r="Y16" i="4"/>
  <c r="Q16" i="4"/>
  <c r="Q56" i="4"/>
  <c r="P56" i="4"/>
  <c r="Q68" i="4"/>
  <c r="P68" i="4"/>
  <c r="Y68" i="4"/>
  <c r="P100" i="4"/>
  <c r="Y100" i="4"/>
  <c r="Q100" i="4"/>
  <c r="Q15" i="4"/>
  <c r="P15" i="4"/>
  <c r="Y15" i="4"/>
  <c r="Q19" i="4"/>
  <c r="P19" i="4"/>
  <c r="Z92" i="4"/>
  <c r="Z15" i="4"/>
  <c r="Z13" i="4"/>
  <c r="Y13" i="4"/>
  <c r="AA25" i="4"/>
  <c r="Z25" i="4"/>
  <c r="Z22" i="4"/>
  <c r="Y22" i="4"/>
  <c r="Z19" i="4"/>
  <c r="Y19" i="4"/>
  <c r="P11" i="4"/>
  <c r="Y11" i="4"/>
  <c r="P75" i="4"/>
  <c r="Y75" i="4"/>
  <c r="P36" i="4"/>
  <c r="Y36" i="4"/>
  <c r="Q71" i="4"/>
  <c r="Q23" i="4"/>
  <c r="Q95" i="4"/>
  <c r="P24" i="4"/>
  <c r="Y24" i="4"/>
  <c r="Q99" i="4"/>
  <c r="O20" i="6"/>
  <c r="P20" i="6"/>
  <c r="O33" i="6"/>
  <c r="P33" i="6"/>
  <c r="N33" i="6"/>
  <c r="O38" i="6"/>
  <c r="P38" i="6"/>
  <c r="N38" i="6"/>
  <c r="N51" i="6"/>
  <c r="O51" i="6"/>
  <c r="P51" i="6"/>
  <c r="N55" i="6"/>
  <c r="O55" i="6"/>
  <c r="P55" i="6"/>
  <c r="AC13" i="5"/>
  <c r="AD13" i="5"/>
  <c r="AC9" i="5"/>
  <c r="AD9" i="5"/>
  <c r="AC5" i="5"/>
  <c r="AD5" i="5"/>
  <c r="AC33" i="5"/>
  <c r="AD33" i="5"/>
  <c r="N25" i="6"/>
  <c r="O25" i="6"/>
  <c r="P25" i="6"/>
  <c r="Q8" i="4"/>
  <c r="P8" i="4"/>
  <c r="Y8" i="4"/>
  <c r="Q52" i="4"/>
  <c r="P52" i="4"/>
  <c r="Y52" i="4"/>
  <c r="Q80" i="4"/>
  <c r="P80" i="4"/>
  <c r="Y80" i="4"/>
  <c r="P92" i="4"/>
  <c r="Y92" i="4"/>
  <c r="Q92" i="4"/>
  <c r="Q47" i="4"/>
  <c r="P47" i="4"/>
  <c r="Y47" i="4"/>
  <c r="Z26" i="4"/>
  <c r="AA15" i="4"/>
  <c r="AA7" i="4"/>
  <c r="AA92" i="4"/>
  <c r="Y56" i="4"/>
  <c r="Y25" i="4"/>
  <c r="Y41" i="4"/>
  <c r="Y77" i="4"/>
  <c r="Z77" i="4"/>
  <c r="P87" i="4"/>
  <c r="Y87" i="4"/>
  <c r="P27" i="4"/>
  <c r="Y27" i="4"/>
  <c r="P88" i="4"/>
  <c r="Y88" i="4"/>
  <c r="Q83" i="4"/>
  <c r="O43" i="6"/>
  <c r="P43" i="6"/>
  <c r="O14" i="6"/>
  <c r="P14" i="6"/>
  <c r="O53" i="6"/>
  <c r="P53" i="6"/>
  <c r="N11" i="6"/>
  <c r="R12" i="6"/>
  <c r="N12" i="6"/>
  <c r="R16" i="6"/>
  <c r="N16" i="6"/>
  <c r="N23" i="6"/>
  <c r="O23" i="6"/>
  <c r="P23" i="6"/>
  <c r="N34" i="6"/>
  <c r="O34" i="6"/>
  <c r="P34" i="6"/>
  <c r="O48" i="6"/>
  <c r="P48" i="6"/>
  <c r="N48" i="6"/>
  <c r="AC29" i="5"/>
  <c r="AD25" i="5"/>
  <c r="AC19" i="5"/>
  <c r="AD45" i="5"/>
  <c r="AC45" i="5"/>
  <c r="AD37" i="5"/>
  <c r="AC37" i="5"/>
  <c r="AD62" i="5"/>
  <c r="AC62" i="5"/>
  <c r="AD84" i="5"/>
  <c r="AC84" i="5"/>
  <c r="AD76" i="5"/>
  <c r="AC76" i="5"/>
  <c r="AD129" i="5"/>
  <c r="AC129" i="5"/>
  <c r="AD121" i="5"/>
  <c r="AC121" i="5"/>
  <c r="AD113" i="5"/>
  <c r="AC113" i="5"/>
  <c r="AD106" i="5"/>
  <c r="AC106" i="5"/>
  <c r="U4" i="5"/>
  <c r="AB4" i="5"/>
  <c r="U15" i="5"/>
  <c r="U13" i="5"/>
  <c r="U11" i="5"/>
  <c r="U9" i="5"/>
  <c r="U7" i="5"/>
  <c r="U5" i="5"/>
  <c r="U35" i="5"/>
  <c r="U33" i="5"/>
  <c r="U31" i="5"/>
  <c r="AE30" i="5"/>
  <c r="AC27" i="5"/>
  <c r="AB24" i="5"/>
  <c r="AC24" i="5"/>
  <c r="AD47" i="5"/>
  <c r="AC47" i="5"/>
  <c r="AC44" i="5"/>
  <c r="AD39" i="5"/>
  <c r="AC39" i="5"/>
  <c r="AC69" i="5"/>
  <c r="AD64" i="5"/>
  <c r="AC64" i="5"/>
  <c r="AC61" i="5"/>
  <c r="AD86" i="5"/>
  <c r="AC86" i="5"/>
  <c r="AC83" i="5"/>
  <c r="AD78" i="5"/>
  <c r="AC78" i="5"/>
  <c r="AC75" i="5"/>
  <c r="AD70" i="5"/>
  <c r="AC70" i="5"/>
  <c r="AC128" i="5"/>
  <c r="AD123" i="5"/>
  <c r="AC123" i="5"/>
  <c r="AC120" i="5"/>
  <c r="AD115" i="5"/>
  <c r="AC115" i="5"/>
  <c r="AC112" i="5"/>
  <c r="AC105" i="5"/>
  <c r="AE105" i="5"/>
  <c r="AD16" i="5"/>
  <c r="AD14" i="5"/>
  <c r="AD12" i="5"/>
  <c r="AD10" i="5"/>
  <c r="AD8" i="5"/>
  <c r="AD6" i="5"/>
  <c r="AD36" i="5"/>
  <c r="AD34" i="5"/>
  <c r="AD32" i="5"/>
  <c r="U30" i="5"/>
  <c r="AD28" i="5"/>
  <c r="AE28" i="5"/>
  <c r="U24" i="5"/>
  <c r="AC23" i="5"/>
  <c r="AD23" i="5"/>
  <c r="AD49" i="5"/>
  <c r="AC49" i="5"/>
  <c r="AD41" i="5"/>
  <c r="AC41" i="5"/>
  <c r="AD66" i="5"/>
  <c r="AC66" i="5"/>
  <c r="AD88" i="5"/>
  <c r="AC88" i="5"/>
  <c r="AD80" i="5"/>
  <c r="AC80" i="5"/>
  <c r="AD72" i="5"/>
  <c r="AC72" i="5"/>
  <c r="AD125" i="5"/>
  <c r="AC125" i="5"/>
  <c r="AD117" i="5"/>
  <c r="AC117" i="5"/>
  <c r="AD29" i="5"/>
  <c r="AE26" i="5"/>
  <c r="T25" i="5"/>
  <c r="AC25" i="5"/>
  <c r="AB22" i="5"/>
  <c r="T21" i="5"/>
  <c r="AC21" i="5"/>
  <c r="U21" i="5"/>
  <c r="T19" i="5"/>
  <c r="U19" i="5"/>
  <c r="T17" i="5"/>
  <c r="AC17" i="5"/>
  <c r="U17" i="5"/>
  <c r="T57" i="5"/>
  <c r="AC57" i="5"/>
  <c r="U57" i="5"/>
  <c r="T52" i="5"/>
  <c r="AC52" i="5"/>
  <c r="U52" i="5"/>
  <c r="AC48" i="5"/>
  <c r="AD43" i="5"/>
  <c r="AC43" i="5"/>
  <c r="AC40" i="5"/>
  <c r="AD68" i="5"/>
  <c r="AC68" i="5"/>
  <c r="AC65" i="5"/>
  <c r="AD60" i="5"/>
  <c r="AC60" i="5"/>
  <c r="AC87" i="5"/>
  <c r="AD82" i="5"/>
  <c r="AC82" i="5"/>
  <c r="AC79" i="5"/>
  <c r="AD74" i="5"/>
  <c r="AC74" i="5"/>
  <c r="AC71" i="5"/>
  <c r="AD127" i="5"/>
  <c r="AC127" i="5"/>
  <c r="AC124" i="5"/>
  <c r="AD119" i="5"/>
  <c r="AC119" i="5"/>
  <c r="AC116" i="5"/>
  <c r="AD111" i="5"/>
  <c r="AC111" i="5"/>
  <c r="AC107" i="5"/>
  <c r="AE107" i="5"/>
  <c r="AD107" i="5"/>
  <c r="AD103" i="5"/>
  <c r="AC99" i="5"/>
  <c r="AD99" i="5"/>
  <c r="AD95" i="5"/>
  <c r="AD91" i="5"/>
  <c r="AD21" i="5"/>
  <c r="AD19" i="5"/>
  <c r="AD17" i="5"/>
  <c r="AD57" i="5"/>
  <c r="AD52" i="5"/>
  <c r="AD50" i="5"/>
  <c r="AD48" i="5"/>
  <c r="AD46" i="5"/>
  <c r="AD44" i="5"/>
  <c r="AD42" i="5"/>
  <c r="AD40" i="5"/>
  <c r="AD38" i="5"/>
  <c r="AD69" i="5"/>
  <c r="AD67" i="5"/>
  <c r="AD65" i="5"/>
  <c r="AD63" i="5"/>
  <c r="AD61" i="5"/>
  <c r="AD59" i="5"/>
  <c r="AD87" i="5"/>
  <c r="AD85" i="5"/>
  <c r="AD83" i="5"/>
  <c r="AD81" i="5"/>
  <c r="AD79" i="5"/>
  <c r="AD77" i="5"/>
  <c r="AD75" i="5"/>
  <c r="AD73" i="5"/>
  <c r="AD71" i="5"/>
  <c r="AD130" i="5"/>
  <c r="AD128" i="5"/>
  <c r="AD126" i="5"/>
  <c r="AD124" i="5"/>
  <c r="AD122" i="5"/>
  <c r="AD120" i="5"/>
  <c r="AD118" i="5"/>
  <c r="AD116" i="5"/>
  <c r="AD114" i="5"/>
  <c r="AD112" i="5"/>
  <c r="AD110" i="5"/>
  <c r="AD105" i="5"/>
  <c r="AB102" i="5"/>
  <c r="AC102" i="5"/>
  <c r="AB98" i="5"/>
  <c r="AC98" i="5"/>
  <c r="AB94" i="5"/>
  <c r="AC94" i="5"/>
  <c r="AC90" i="5"/>
  <c r="U50" i="5"/>
  <c r="U48" i="5"/>
  <c r="U46" i="5"/>
  <c r="U44" i="5"/>
  <c r="U42" i="5"/>
  <c r="U40" i="5"/>
  <c r="U38" i="5"/>
  <c r="U69" i="5"/>
  <c r="U67" i="5"/>
  <c r="U65" i="5"/>
  <c r="U63" i="5"/>
  <c r="U61" i="5"/>
  <c r="U59" i="5"/>
  <c r="U87" i="5"/>
  <c r="U85" i="5"/>
  <c r="U83" i="5"/>
  <c r="U81" i="5"/>
  <c r="U79" i="5"/>
  <c r="U77" i="5"/>
  <c r="U75" i="5"/>
  <c r="U73" i="5"/>
  <c r="U71" i="5"/>
  <c r="U130" i="5"/>
  <c r="U128" i="5"/>
  <c r="U126" i="5"/>
  <c r="U124" i="5"/>
  <c r="U122" i="5"/>
  <c r="U120" i="5"/>
  <c r="U118" i="5"/>
  <c r="U116" i="5"/>
  <c r="U114" i="5"/>
  <c r="U112" i="5"/>
  <c r="AD108" i="5"/>
  <c r="AE108" i="5"/>
  <c r="AD102" i="5"/>
  <c r="U102" i="5"/>
  <c r="AC101" i="5"/>
  <c r="AD101" i="5"/>
  <c r="U98" i="5"/>
  <c r="AC97" i="5"/>
  <c r="AD97" i="5"/>
  <c r="AD94" i="5"/>
  <c r="U94" i="5"/>
  <c r="AC93" i="5"/>
  <c r="AD93" i="5"/>
  <c r="AB55" i="5"/>
  <c r="AD53" i="5"/>
  <c r="AC53" i="5"/>
  <c r="AD109" i="5"/>
  <c r="T109" i="5"/>
  <c r="AC109" i="5"/>
  <c r="AE106" i="5"/>
  <c r="AE104" i="5"/>
  <c r="AB104" i="5"/>
  <c r="T103" i="5"/>
  <c r="AC103" i="5"/>
  <c r="AB100" i="5"/>
  <c r="T99" i="5"/>
  <c r="AB96" i="5"/>
  <c r="T95" i="5"/>
  <c r="AC95" i="5"/>
  <c r="AB92" i="5"/>
  <c r="U91" i="5"/>
  <c r="T91" i="5"/>
  <c r="AC91" i="5"/>
  <c r="U89" i="5"/>
  <c r="T89" i="5"/>
  <c r="AC89" i="5"/>
  <c r="AB54" i="5"/>
  <c r="AE54" i="5"/>
  <c r="AD89" i="5"/>
  <c r="AC96" i="5"/>
  <c r="AD96" i="5"/>
  <c r="AC55" i="5"/>
  <c r="AD55" i="5"/>
  <c r="AD98" i="5"/>
  <c r="AE98" i="5"/>
  <c r="AC22" i="5"/>
  <c r="AD22" i="5"/>
  <c r="AE4" i="5"/>
  <c r="AC4" i="5"/>
  <c r="AC92" i="5"/>
  <c r="AD92" i="5"/>
  <c r="AE96" i="5"/>
  <c r="AE22" i="5"/>
  <c r="AD4" i="5"/>
  <c r="AC100" i="5"/>
  <c r="AD100" i="5"/>
  <c r="AC54" i="5"/>
  <c r="AD54" i="5"/>
  <c r="AE100" i="5"/>
  <c r="AE55" i="5"/>
  <c r="AD24" i="5"/>
  <c r="AE24" i="5"/>
  <c r="AE92" i="5"/>
  <c r="AC104" i="5"/>
  <c r="AD104" i="5"/>
  <c r="AE94" i="5"/>
  <c r="AE102" i="5"/>
</calcChain>
</file>

<file path=xl/comments1.xml><?xml version="1.0" encoding="utf-8"?>
<comments xmlns="http://schemas.openxmlformats.org/spreadsheetml/2006/main">
  <authors>
    <author>Bowdoin College</author>
    <author>Jaret Reblin</author>
  </authors>
  <commentList>
    <comment ref="A1" authorId="0">
      <text>
        <r>
          <rPr>
            <sz val="8"/>
            <color indexed="81"/>
            <rFont val="Tahoma"/>
            <family val="2"/>
          </rPr>
          <t>Enter your sample information (Sample ID, Treatment, Leaf Area,HPLC Injection Volume, Sample Volume and HPLC area counts.  All other values in the spreadsheet will be calculated automatically.
Red triangle in the top right corner of some cells offer more information about the function of that cell or column of information.  This information can be accessed by moving the pointer over this triangle.
Be sure to save your file under a new file name when you exit if you do not wish overwrite this template file.</t>
        </r>
      </text>
    </comment>
    <comment ref="C3" authorId="1">
      <text>
        <r>
          <rPr>
            <sz val="9"/>
            <color indexed="81"/>
            <rFont val="Tahoma"/>
            <family val="2"/>
          </rPr>
          <t xml:space="preserve">Area of leaf punch used in square centimeters
Punch # &amp; Areas (cm2).  
Note that there are two different punch styles with different areas for the same numbered punch!  One style of punch has a silver handle while the other has a red handle.
Silver Handle
2=0.049
3=0.160
4=0.302
5=0.528
6=0.739
7=1.150
</t>
        </r>
        <r>
          <rPr>
            <sz val="9"/>
            <color indexed="10"/>
            <rFont val="Tahoma"/>
            <family val="2"/>
          </rPr>
          <t>Red Handle
1=0.126
2=0.246
3=0.396
4=0.567
5=0.833
6=1.075
7=1.431
8=1.697
9=1.986
10=2.270
11=2.602
12=2.956</t>
        </r>
        <r>
          <rPr>
            <sz val="9"/>
            <color indexed="81"/>
            <rFont val="Tahoma"/>
            <family val="2"/>
          </rPr>
          <t xml:space="preserve">
</t>
        </r>
      </text>
    </comment>
  </commentList>
</comments>
</file>

<file path=xl/comments2.xml><?xml version="1.0" encoding="utf-8"?>
<comments xmlns="http://schemas.openxmlformats.org/spreadsheetml/2006/main">
  <authors>
    <author>Bowdoin College</author>
  </authors>
  <commentList>
    <comment ref="A1" authorId="0">
      <text>
        <r>
          <rPr>
            <sz val="8"/>
            <color indexed="81"/>
            <rFont val="Tahoma"/>
            <family val="2"/>
          </rPr>
          <t>Enter your sample information Sample ID, Treatment, Leaf Weight,HPLC Injection Volume, Sample Volume and HPLC area counts.  All other values in the spreadsheet will be calculated automatically.
Red triangle in the top right corner of some cells offer more information about the function of that cell or column of information.  This information can be accessed by moving the pointer over this triangle.
Be sure to save your file under a new file name when you exit if you do not wish overwrite this template file.</t>
        </r>
      </text>
    </comment>
  </commentList>
</comments>
</file>

<file path=xl/comments3.xml><?xml version="1.0" encoding="utf-8"?>
<comments xmlns="http://schemas.openxmlformats.org/spreadsheetml/2006/main">
  <authors>
    <author>Jaret Reblin</author>
  </authors>
  <commentList>
    <comment ref="I10" authorId="0">
      <text>
        <r>
          <rPr>
            <sz val="8"/>
            <color indexed="81"/>
            <rFont val="Tahoma"/>
            <family val="2"/>
          </rPr>
          <t xml:space="preserve">C=Abs@λ max (nm) / Extinction Coefficient
  (g/L)
</t>
        </r>
      </text>
    </comment>
    <comment ref="M10" authorId="0">
      <text>
        <r>
          <rPr>
            <sz val="8"/>
            <color indexed="81"/>
            <rFont val="Tahoma"/>
            <family val="2"/>
          </rPr>
          <t>Concentration (</t>
        </r>
        <r>
          <rPr>
            <sz val="8"/>
            <color indexed="81"/>
            <rFont val="Calibri"/>
            <family val="2"/>
          </rPr>
          <t>µ</t>
        </r>
        <r>
          <rPr>
            <sz val="8"/>
            <color indexed="81"/>
            <rFont val="Tahoma"/>
            <family val="2"/>
          </rPr>
          <t>mol/L) * ((Injection volume (</t>
        </r>
        <r>
          <rPr>
            <sz val="8"/>
            <color indexed="81"/>
            <rFont val="Calibri"/>
            <family val="2"/>
          </rPr>
          <t>µ</t>
        </r>
        <r>
          <rPr>
            <sz val="8"/>
            <color indexed="81"/>
            <rFont val="Tahoma"/>
            <family val="2"/>
          </rPr>
          <t>l)*1ml/1000</t>
        </r>
        <r>
          <rPr>
            <sz val="8"/>
            <color indexed="81"/>
            <rFont val="Calibri"/>
            <family val="2"/>
          </rPr>
          <t>µ</t>
        </r>
        <r>
          <rPr>
            <sz val="8"/>
            <color indexed="81"/>
            <rFont val="Tahoma"/>
            <family val="2"/>
          </rPr>
          <t xml:space="preserve">l * 1L/1000ml))
</t>
        </r>
      </text>
    </comment>
  </commentList>
</comments>
</file>

<file path=xl/comments4.xml><?xml version="1.0" encoding="utf-8"?>
<comments xmlns="http://schemas.openxmlformats.org/spreadsheetml/2006/main">
  <authors>
    <author>Bowdoin College</author>
  </authors>
  <commentList>
    <comment ref="A1" authorId="0">
      <text>
        <r>
          <rPr>
            <sz val="8"/>
            <color rgb="FF000000"/>
            <rFont val="Tahoma"/>
            <family val="2"/>
          </rPr>
          <t xml:space="preserve">Enter your sample information Sample ID, Treatment, Leaf Weight,HPLC Injection Volume, Sample Volume and HPLC area counts.  All other values in the spreadsheet will be calculated automatically.
</t>
        </r>
        <r>
          <rPr>
            <sz val="8"/>
            <color rgb="FF000000"/>
            <rFont val="Tahoma"/>
            <family val="2"/>
          </rPr>
          <t xml:space="preserve">
</t>
        </r>
        <r>
          <rPr>
            <sz val="8"/>
            <color rgb="FF000000"/>
            <rFont val="Tahoma"/>
            <family val="2"/>
          </rPr>
          <t xml:space="preserve">
</t>
        </r>
        <r>
          <rPr>
            <sz val="8"/>
            <color rgb="FF000000"/>
            <rFont val="Tahoma"/>
            <family val="2"/>
          </rPr>
          <t xml:space="preserve">Red triangle in the top right corner of some cells offer more information about the function of that cell or column of information.  This information can be accessed by moving the pointer over this triangle.
</t>
        </r>
        <r>
          <rPr>
            <sz val="8"/>
            <color rgb="FF000000"/>
            <rFont val="Tahoma"/>
            <family val="2"/>
          </rPr>
          <t xml:space="preserve">
</t>
        </r>
        <r>
          <rPr>
            <sz val="8"/>
            <color rgb="FF000000"/>
            <rFont val="Tahoma"/>
            <family val="2"/>
          </rPr>
          <t>Be sure to save your file under a new file name when you exit if you do not wish overwrite this template file.</t>
        </r>
      </text>
    </comment>
  </commentList>
</comments>
</file>

<file path=xl/sharedStrings.xml><?xml version="1.0" encoding="utf-8"?>
<sst xmlns="http://schemas.openxmlformats.org/spreadsheetml/2006/main" count="1463" uniqueCount="424">
  <si>
    <t>Chlorophyll B
HPLC Peak Area
(mAU*sec)</t>
  </si>
  <si>
    <t>Chlorophyll A
HPLC Peak Area
(mAU*sec)</t>
  </si>
  <si>
    <t>Extraction
Volume
(ml)</t>
  </si>
  <si>
    <t>Sample
ID</t>
  </si>
  <si>
    <t>Treatment</t>
  </si>
  <si>
    <t>Chlorophyll 
a/b 
Ratio</t>
  </si>
  <si>
    <r>
      <t>HPLC 
Injection Volume
(</t>
    </r>
    <r>
      <rPr>
        <b/>
        <sz val="11"/>
        <color theme="0"/>
        <rFont val="Calibri"/>
        <family val="2"/>
      </rPr>
      <t>µl)</t>
    </r>
  </si>
  <si>
    <r>
      <t>Chlorophyll B
Concentration
(</t>
    </r>
    <r>
      <rPr>
        <b/>
        <sz val="11"/>
        <color theme="0"/>
        <rFont val="Calibri"/>
        <family val="2"/>
      </rPr>
      <t>µmol/g</t>
    </r>
    <r>
      <rPr>
        <b/>
        <sz val="11"/>
        <color theme="0"/>
        <rFont val="Calibri"/>
        <family val="2"/>
        <scheme val="minor"/>
      </rPr>
      <t>)</t>
    </r>
  </si>
  <si>
    <r>
      <t>Chlorophyll A
Concentration
(</t>
    </r>
    <r>
      <rPr>
        <b/>
        <sz val="11"/>
        <color theme="0"/>
        <rFont val="Calibri"/>
        <family val="2"/>
      </rPr>
      <t>µmol/g</t>
    </r>
    <r>
      <rPr>
        <b/>
        <sz val="11"/>
        <color theme="0"/>
        <rFont val="Calibri"/>
        <family val="2"/>
        <scheme val="minor"/>
      </rPr>
      <t>)</t>
    </r>
  </si>
  <si>
    <r>
      <t>Chlorophyll Pool
(</t>
    </r>
    <r>
      <rPr>
        <b/>
        <sz val="11"/>
        <color theme="0"/>
        <rFont val="Calibri"/>
        <family val="2"/>
      </rPr>
      <t>µmol/g)</t>
    </r>
  </si>
  <si>
    <t>Chlorophyll b 650nm</t>
  </si>
  <si>
    <t>cb50.1102</t>
  </si>
  <si>
    <t>Acetone</t>
  </si>
  <si>
    <t>cb100.6625</t>
  </si>
  <si>
    <t>cb150</t>
  </si>
  <si>
    <t>cb200</t>
  </si>
  <si>
    <t>chbd</t>
  </si>
  <si>
    <t>chbl</t>
  </si>
  <si>
    <t>Sample ID</t>
  </si>
  <si>
    <t>Molecular Weight
 (g/mol)</t>
  </si>
  <si>
    <t>Solvent</t>
  </si>
  <si>
    <t>λ max (nm)</t>
  </si>
  <si>
    <t>Extinction Coefficient
  (10g/L solution)</t>
  </si>
  <si>
    <t>Extinction Coefficient
  (L/gcm)</t>
  </si>
  <si>
    <t xml:space="preserve">Abs @
λ max (nm) </t>
  </si>
  <si>
    <t>Concentration
 (g/L)</t>
  </si>
  <si>
    <r>
      <t>Concentration
 (</t>
    </r>
    <r>
      <rPr>
        <sz val="11"/>
        <color theme="1"/>
        <rFont val="Calibri"/>
        <family val="2"/>
      </rPr>
      <t>µmol</t>
    </r>
    <r>
      <rPr>
        <sz val="11"/>
        <color theme="1"/>
        <rFont val="Calibri"/>
        <family val="2"/>
        <scheme val="minor"/>
      </rPr>
      <t>/L)</t>
    </r>
  </si>
  <si>
    <r>
      <t>HPLC Injection 
Volume (</t>
    </r>
    <r>
      <rPr>
        <sz val="11"/>
        <color theme="1"/>
        <rFont val="Calibri"/>
        <family val="2"/>
      </rPr>
      <t>µl)</t>
    </r>
  </si>
  <si>
    <t>HPLC Peak Area
(mAu*s)</t>
  </si>
  <si>
    <r>
      <t>Amount Injected 
(</t>
    </r>
    <r>
      <rPr>
        <sz val="11"/>
        <color theme="1"/>
        <rFont val="Calibri"/>
        <family val="2"/>
      </rPr>
      <t>µmol)</t>
    </r>
  </si>
  <si>
    <t>Amount Injected (pmol)</t>
  </si>
  <si>
    <t>Chlorophyll a 650nm</t>
  </si>
  <si>
    <t>chlad</t>
  </si>
  <si>
    <t>chlal</t>
  </si>
  <si>
    <r>
      <t>Leaf Area
(cm</t>
    </r>
    <r>
      <rPr>
        <b/>
        <vertAlign val="superscript"/>
        <sz val="11"/>
        <color theme="0"/>
        <rFont val="Calibri"/>
        <family val="2"/>
        <scheme val="minor"/>
      </rPr>
      <t>2</t>
    </r>
    <r>
      <rPr>
        <b/>
        <sz val="11"/>
        <color theme="0"/>
        <rFont val="Calibri"/>
        <family val="2"/>
        <scheme val="minor"/>
      </rPr>
      <t>)</t>
    </r>
  </si>
  <si>
    <r>
      <t>Chlorophyll B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</si>
  <si>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Chlorophyll A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</si>
  <si>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Chlorophyll Pool
(</t>
    </r>
    <r>
      <rPr>
        <b/>
        <sz val="11"/>
        <color theme="0"/>
        <rFont val="Calibri"/>
        <family val="2"/>
      </rPr>
      <t>µmol/m</t>
    </r>
    <r>
      <rPr>
        <b/>
        <vertAlign val="superscript"/>
        <sz val="11"/>
        <color theme="0"/>
        <rFont val="Calibri"/>
        <family val="2"/>
      </rPr>
      <t>2</t>
    </r>
    <r>
      <rPr>
        <b/>
        <sz val="11"/>
        <color theme="0"/>
        <rFont val="Calibri"/>
        <family val="2"/>
      </rPr>
      <t>)</t>
    </r>
  </si>
  <si>
    <t>Violaxanthin
HPLC Peak Area
(mAU*sec)</t>
  </si>
  <si>
    <t>Neoxanthin
HPLC Peak Area
(mAU*sec)</t>
  </si>
  <si>
    <t>Antheraxanthin
HPLC Peak Area
(mAU*sec)</t>
  </si>
  <si>
    <t>Lutein
HPLC Peak Area
(mAU*sec)</t>
  </si>
  <si>
    <t>Zeaxanthin
HPLC Peak Area
(mAU*sec)</t>
  </si>
  <si>
    <t>Beta Carotene
HPLC Peak Area
(mAU*sec)</t>
  </si>
  <si>
    <r>
      <t>Violaxanthin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</si>
  <si>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Neoxanthin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</si>
  <si>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Antheraxanthin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</si>
  <si>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Lutein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</si>
  <si>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Zeaxanthin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</si>
  <si>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Beta Carotene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</si>
  <si>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V+A+Z
(</t>
    </r>
    <r>
      <rPr>
        <b/>
        <sz val="11"/>
        <color theme="0"/>
        <rFont val="Calibri"/>
        <family val="2"/>
      </rPr>
      <t>µmol/m</t>
    </r>
    <r>
      <rPr>
        <b/>
        <vertAlign val="superscript"/>
        <sz val="11"/>
        <color theme="0"/>
        <rFont val="Calibri"/>
        <family val="2"/>
      </rPr>
      <t>2</t>
    </r>
    <r>
      <rPr>
        <b/>
        <sz val="11"/>
        <color theme="0"/>
        <rFont val="Calibri"/>
        <family val="2"/>
      </rPr>
      <t>)</t>
    </r>
  </si>
  <si>
    <r>
      <t>V+A+Z /ChlA+ChlB
(</t>
    </r>
    <r>
      <rPr>
        <b/>
        <sz val="11"/>
        <color theme="0"/>
        <rFont val="Calibri"/>
        <family val="2"/>
      </rPr>
      <t>µmol/mol)</t>
    </r>
  </si>
  <si>
    <t>Z/V+A+Z</t>
  </si>
  <si>
    <t>Z+A/V+A+Z</t>
  </si>
  <si>
    <t>Y intercept</t>
  </si>
  <si>
    <t>Chromatogram Peak Areas</t>
  </si>
  <si>
    <t>Sample Information</t>
  </si>
  <si>
    <t>Leaf Weight
(g)</t>
  </si>
  <si>
    <r>
      <t>Violaxanthin
Concentration
(</t>
    </r>
    <r>
      <rPr>
        <b/>
        <sz val="11"/>
        <color theme="0"/>
        <rFont val="Calibri"/>
        <family val="2"/>
      </rPr>
      <t>µmol/g</t>
    </r>
    <r>
      <rPr>
        <b/>
        <sz val="11"/>
        <color theme="0"/>
        <rFont val="Calibri"/>
        <family val="2"/>
        <scheme val="minor"/>
      </rPr>
      <t>)</t>
    </r>
  </si>
  <si>
    <r>
      <t>Neoxanthin
Concentration
(</t>
    </r>
    <r>
      <rPr>
        <b/>
        <sz val="11"/>
        <color theme="0"/>
        <rFont val="Calibri"/>
        <family val="2"/>
      </rPr>
      <t>µmol/g</t>
    </r>
    <r>
      <rPr>
        <b/>
        <sz val="11"/>
        <color theme="0"/>
        <rFont val="Calibri"/>
        <family val="2"/>
        <scheme val="minor"/>
      </rPr>
      <t>)</t>
    </r>
  </si>
  <si>
    <r>
      <t>Antheraxanthin
Concentration
(</t>
    </r>
    <r>
      <rPr>
        <b/>
        <sz val="11"/>
        <color theme="0"/>
        <rFont val="Calibri"/>
        <family val="2"/>
      </rPr>
      <t>µmol/g</t>
    </r>
    <r>
      <rPr>
        <b/>
        <sz val="11"/>
        <color theme="0"/>
        <rFont val="Calibri"/>
        <family val="2"/>
        <scheme val="minor"/>
      </rPr>
      <t>)</t>
    </r>
  </si>
  <si>
    <r>
      <t>Lutein
Concentration
(</t>
    </r>
    <r>
      <rPr>
        <b/>
        <sz val="11"/>
        <color theme="0"/>
        <rFont val="Calibri"/>
        <family val="2"/>
      </rPr>
      <t>µmol/g</t>
    </r>
    <r>
      <rPr>
        <b/>
        <sz val="11"/>
        <color theme="0"/>
        <rFont val="Calibri"/>
        <family val="2"/>
        <scheme val="minor"/>
      </rPr>
      <t>)</t>
    </r>
  </si>
  <si>
    <r>
      <t>Zeaxanthin
Concentration
(</t>
    </r>
    <r>
      <rPr>
        <b/>
        <sz val="11"/>
        <color theme="0"/>
        <rFont val="Calibri"/>
        <family val="2"/>
      </rPr>
      <t>µmol/g</t>
    </r>
    <r>
      <rPr>
        <b/>
        <sz val="11"/>
        <color theme="0"/>
        <rFont val="Calibri"/>
        <family val="2"/>
        <scheme val="minor"/>
      </rPr>
      <t>)</t>
    </r>
  </si>
  <si>
    <r>
      <t>Beta Carotene
Concentration
(</t>
    </r>
    <r>
      <rPr>
        <b/>
        <sz val="11"/>
        <color theme="0"/>
        <rFont val="Calibri"/>
        <family val="2"/>
      </rPr>
      <t>µmol/g</t>
    </r>
    <r>
      <rPr>
        <b/>
        <sz val="11"/>
        <color theme="0"/>
        <rFont val="Calibri"/>
        <family val="2"/>
        <scheme val="minor"/>
      </rPr>
      <t>)</t>
    </r>
  </si>
  <si>
    <r>
      <t>V+A+Z
(</t>
    </r>
    <r>
      <rPr>
        <b/>
        <sz val="11"/>
        <color theme="0"/>
        <rFont val="Calibri"/>
        <family val="2"/>
      </rPr>
      <t>µmol/g)</t>
    </r>
  </si>
  <si>
    <t>Chlorophyll B</t>
  </si>
  <si>
    <t>Chlorophyll A</t>
  </si>
  <si>
    <t>Violaxanthin</t>
  </si>
  <si>
    <t>Neoxanthin</t>
  </si>
  <si>
    <t>Antheraxanthin</t>
  </si>
  <si>
    <t>Lutein</t>
  </si>
  <si>
    <t>Zeaxanthin</t>
  </si>
  <si>
    <t>Beta Carotene</t>
  </si>
  <si>
    <t>Coefficient</t>
  </si>
  <si>
    <t>Chlorophylls</t>
  </si>
  <si>
    <t>Carotenoids</t>
  </si>
  <si>
    <t>Do not alter these values!</t>
  </si>
  <si>
    <t>Calibration Date</t>
  </si>
  <si>
    <t>Fall 2013</t>
  </si>
  <si>
    <r>
      <t xml:space="preserve">Calibration Coef.
 (mAu*s/ </t>
    </r>
    <r>
      <rPr>
        <sz val="11"/>
        <color theme="1"/>
        <rFont val="Calibri"/>
        <family val="2"/>
      </rPr>
      <t>µmol)</t>
    </r>
  </si>
  <si>
    <r>
      <t>Calibration Coef.
 (mAu*s/ p</t>
    </r>
    <r>
      <rPr>
        <sz val="11"/>
        <color theme="1"/>
        <rFont val="Calibri"/>
        <family val="2"/>
      </rPr>
      <t>mol)</t>
    </r>
  </si>
  <si>
    <t>α-Carotene</t>
  </si>
  <si>
    <t>Chloroform</t>
  </si>
  <si>
    <t>β- Carotene</t>
  </si>
  <si>
    <t>BC50</t>
  </si>
  <si>
    <t>Ethanol</t>
  </si>
  <si>
    <t>BC100</t>
  </si>
  <si>
    <t>BC200</t>
  </si>
  <si>
    <t>BC300</t>
  </si>
  <si>
    <t>vl10282013</t>
  </si>
  <si>
    <t>vd10272013</t>
  </si>
  <si>
    <t>Viola 1152013</t>
  </si>
  <si>
    <t>LL</t>
  </si>
  <si>
    <t>LD</t>
  </si>
  <si>
    <t>LD2</t>
  </si>
  <si>
    <t>Lutein1152012</t>
  </si>
  <si>
    <t>Lutein1152013</t>
  </si>
  <si>
    <t>ad10282013</t>
  </si>
  <si>
    <t>ad10272013</t>
  </si>
  <si>
    <t>Anthera1152013</t>
  </si>
  <si>
    <t>nd10272013</t>
  </si>
  <si>
    <t>Neo1152013</t>
  </si>
  <si>
    <t>z20</t>
  </si>
  <si>
    <t>z50</t>
  </si>
  <si>
    <t>z150</t>
  </si>
  <si>
    <t>z200</t>
  </si>
  <si>
    <t>Chlorophyll a 445nm</t>
  </si>
  <si>
    <t>CHLA1152013</t>
  </si>
  <si>
    <t>Chlorophyll b 445nm</t>
  </si>
  <si>
    <t>HPLC Method</t>
  </si>
  <si>
    <t>Column Temp</t>
  </si>
  <si>
    <t>PigmentsF2013</t>
  </si>
  <si>
    <t>Pigmentsmistletoe2013</t>
  </si>
  <si>
    <t>Instructions</t>
  </si>
  <si>
    <t>AM1162013</t>
  </si>
  <si>
    <t>AL1162013</t>
  </si>
  <si>
    <t>Column</t>
  </si>
  <si>
    <t>C</t>
  </si>
  <si>
    <t xml:space="preserve">YMC Carotenoid </t>
  </si>
  <si>
    <t xml:space="preserve">Serial number </t>
  </si>
  <si>
    <t>CT99S05-2546WT</t>
  </si>
  <si>
    <t>No.045042303(W)</t>
  </si>
  <si>
    <r>
      <t>250X4.6 mmID S-5</t>
    </r>
    <r>
      <rPr>
        <sz val="11"/>
        <color theme="1"/>
        <rFont val="Calibri"/>
        <family val="2"/>
      </rPr>
      <t>µ</t>
    </r>
    <r>
      <rPr>
        <sz val="11"/>
        <color theme="1"/>
        <rFont val="Calibri"/>
        <family val="2"/>
        <scheme val="minor"/>
      </rPr>
      <t>m</t>
    </r>
  </si>
  <si>
    <r>
      <t>V+A+Z /ChlA+ChlB
(m</t>
    </r>
    <r>
      <rPr>
        <b/>
        <sz val="11"/>
        <color theme="0"/>
        <rFont val="Calibri"/>
        <family val="2"/>
      </rPr>
      <t>mol/mol)</t>
    </r>
  </si>
  <si>
    <t>170808215D</t>
  </si>
  <si>
    <t>170808214D</t>
  </si>
  <si>
    <t>1708091015D</t>
  </si>
  <si>
    <t>Notes</t>
  </si>
  <si>
    <t>1708091014D</t>
  </si>
  <si>
    <t>170808925D</t>
  </si>
  <si>
    <t>170808924D</t>
  </si>
  <si>
    <t>170809312D</t>
  </si>
  <si>
    <t>170809322D</t>
  </si>
  <si>
    <t>170809912D</t>
  </si>
  <si>
    <t>170809922D</t>
  </si>
  <si>
    <t>1709201011D</t>
  </si>
  <si>
    <t>17071191EX1D</t>
  </si>
  <si>
    <t>170711S331</t>
  </si>
  <si>
    <t>170711S931D</t>
  </si>
  <si>
    <t>170711S311D</t>
  </si>
  <si>
    <t>17071192EX2D</t>
  </si>
  <si>
    <t>170711S32EX1D</t>
  </si>
  <si>
    <t>170711S911</t>
  </si>
  <si>
    <t>170711S921</t>
  </si>
  <si>
    <t>170711P1012</t>
  </si>
  <si>
    <t>170711S31EX1D</t>
  </si>
  <si>
    <t>170711P1012D</t>
  </si>
  <si>
    <t>170711S921D</t>
  </si>
  <si>
    <t>170711P1013</t>
  </si>
  <si>
    <t>170711S331D</t>
  </si>
  <si>
    <t>170711P21EXD</t>
  </si>
  <si>
    <t>170711S311</t>
  </si>
  <si>
    <t>170711P21EX2D</t>
  </si>
  <si>
    <t>170711P91EX1D</t>
  </si>
  <si>
    <t>170711S911D</t>
  </si>
  <si>
    <t>170711S92EX1D</t>
  </si>
  <si>
    <t>170711P101EXD</t>
  </si>
  <si>
    <t>170711S321D</t>
  </si>
  <si>
    <t>170711S321</t>
  </si>
  <si>
    <t>170711S931</t>
  </si>
  <si>
    <t>170920S311</t>
  </si>
  <si>
    <t>170920P212</t>
  </si>
  <si>
    <t>170920S321D</t>
  </si>
  <si>
    <t>170920P911</t>
  </si>
  <si>
    <t>170920S911</t>
  </si>
  <si>
    <t>170920S311D</t>
  </si>
  <si>
    <t>170920S321</t>
  </si>
  <si>
    <t>170920P912</t>
  </si>
  <si>
    <t>170920S911D</t>
  </si>
  <si>
    <t>170920P1012D</t>
  </si>
  <si>
    <t>170920S921</t>
  </si>
  <si>
    <t>170920P211</t>
  </si>
  <si>
    <t>171018P912D</t>
  </si>
  <si>
    <t>171018P1012D</t>
  </si>
  <si>
    <t>171018P212</t>
  </si>
  <si>
    <t>171018S311D</t>
  </si>
  <si>
    <t>171018S911D</t>
  </si>
  <si>
    <t>171018P1012</t>
  </si>
  <si>
    <t>171018P911</t>
  </si>
  <si>
    <t>171018P211D</t>
  </si>
  <si>
    <t>171018P211</t>
  </si>
  <si>
    <t>171018S321</t>
  </si>
  <si>
    <t>170920P912D</t>
  </si>
  <si>
    <t>170920P1012</t>
  </si>
  <si>
    <t>171108S321</t>
  </si>
  <si>
    <t>171109P212D</t>
  </si>
  <si>
    <t>171109P912</t>
  </si>
  <si>
    <t>171109P212</t>
  </si>
  <si>
    <t>17108P1011</t>
  </si>
  <si>
    <t>171109P231</t>
  </si>
  <si>
    <t>171109P911</t>
  </si>
  <si>
    <t>171108S911D</t>
  </si>
  <si>
    <t>171108P1011D</t>
  </si>
  <si>
    <t>171108S321D</t>
  </si>
  <si>
    <t>171109P211</t>
  </si>
  <si>
    <t xml:space="preserve"> </t>
  </si>
  <si>
    <t>Tree Species</t>
  </si>
  <si>
    <t>Month</t>
  </si>
  <si>
    <t>Extraction Date</t>
  </si>
  <si>
    <t>D</t>
  </si>
  <si>
    <t>Pine</t>
  </si>
  <si>
    <t>August</t>
  </si>
  <si>
    <t>September</t>
  </si>
  <si>
    <t>October</t>
  </si>
  <si>
    <t>November</t>
  </si>
  <si>
    <t>July</t>
  </si>
  <si>
    <t>Spruce</t>
  </si>
  <si>
    <t>L</t>
  </si>
  <si>
    <t>170711S33EX1D</t>
  </si>
  <si>
    <t>Soruce</t>
  </si>
  <si>
    <t>HPLC ID</t>
  </si>
  <si>
    <t>18.10.</t>
  </si>
  <si>
    <t>19.10.</t>
  </si>
  <si>
    <t>January</t>
  </si>
  <si>
    <t>March</t>
  </si>
  <si>
    <t>180314S3B2R1</t>
  </si>
  <si>
    <t>180315P9B1R1</t>
  </si>
  <si>
    <t>180314S3B1R1</t>
  </si>
  <si>
    <t>180314S3B1R1D</t>
  </si>
  <si>
    <t>180314S3B2R1D</t>
  </si>
  <si>
    <t>180315P2B1R1</t>
  </si>
  <si>
    <t>180314S9B1R1D</t>
  </si>
  <si>
    <t>180315P2B1R2</t>
  </si>
  <si>
    <t>April</t>
  </si>
  <si>
    <t>May</t>
  </si>
  <si>
    <t>June</t>
  </si>
  <si>
    <t>180314S9B2R1D</t>
  </si>
  <si>
    <t>180315P9B1R2</t>
  </si>
  <si>
    <t>180314S9B2R1</t>
  </si>
  <si>
    <t>170711 P10B1EXD</t>
  </si>
  <si>
    <t>170711 P10B1R2D</t>
  </si>
  <si>
    <t>170711 P2B1EX2D</t>
  </si>
  <si>
    <t>170711 P2B1EXD</t>
  </si>
  <si>
    <t>170711 P9B1EX1D</t>
  </si>
  <si>
    <t>170711 P9B2EX2D</t>
  </si>
  <si>
    <t>170710 P10B1R1</t>
  </si>
  <si>
    <t>170710 P2B1R1</t>
  </si>
  <si>
    <t>170710 P2B1R2</t>
  </si>
  <si>
    <t>170710 P2B1R3</t>
  </si>
  <si>
    <t>170710 P9B2R1</t>
  </si>
  <si>
    <t>170710 P9B2R2</t>
  </si>
  <si>
    <t>170710 P9B2R3</t>
  </si>
  <si>
    <t>170711 P10B1R2</t>
  </si>
  <si>
    <t>170711 P10B1R3</t>
  </si>
  <si>
    <t>170711 S3B1EX1D</t>
  </si>
  <si>
    <t>170711 S3B1R1D</t>
  </si>
  <si>
    <t>170711 S3B2EX1D</t>
  </si>
  <si>
    <t>170711 S3B2R1D</t>
  </si>
  <si>
    <t>170711 S3B3EX1D</t>
  </si>
  <si>
    <t>170711 S3B3R1D</t>
  </si>
  <si>
    <t>170711 S9B1R1D</t>
  </si>
  <si>
    <t>170711 S9B2EX1D</t>
  </si>
  <si>
    <t>170711 S9B2R1D</t>
  </si>
  <si>
    <t>170711 S9B3R1D</t>
  </si>
  <si>
    <t>170709 S3B1R2</t>
  </si>
  <si>
    <t>170711 S3B1R1</t>
  </si>
  <si>
    <t>170711 S3B2R1</t>
  </si>
  <si>
    <t>170711 S3B3R1</t>
  </si>
  <si>
    <t>170711 S9B1R1</t>
  </si>
  <si>
    <t>170711 S9B2R1</t>
  </si>
  <si>
    <t>170711 S9B3R1</t>
  </si>
  <si>
    <t>170808 P2B1R4D</t>
  </si>
  <si>
    <t>170808 P2B1R5D</t>
  </si>
  <si>
    <t>170808 P9B2R4D</t>
  </si>
  <si>
    <t>170808 P9B2R5D</t>
  </si>
  <si>
    <t>170809 P10B1R4D</t>
  </si>
  <si>
    <t>170809 P10B1R5D</t>
  </si>
  <si>
    <t>170808 P2B1R4</t>
  </si>
  <si>
    <t>170808 P2B1R5</t>
  </si>
  <si>
    <t>170808 P9B2R5</t>
  </si>
  <si>
    <t>170809 P10B1R4</t>
  </si>
  <si>
    <t>170809 P10B1R5</t>
  </si>
  <si>
    <t>170809 S3B1R2D</t>
  </si>
  <si>
    <t>170809 S3B2R2D</t>
  </si>
  <si>
    <t>170809 S9B1R2D</t>
  </si>
  <si>
    <t>170809 S9B2R2D</t>
  </si>
  <si>
    <t>170809 S9B1R2</t>
  </si>
  <si>
    <t>170809 S9B2R2</t>
  </si>
  <si>
    <t>170920 P10B1R1D</t>
  </si>
  <si>
    <t>170920 P10B1R2D</t>
  </si>
  <si>
    <t>170920 P9B1R2D</t>
  </si>
  <si>
    <t>170920 P10B1R2</t>
  </si>
  <si>
    <t>170920 P2B1R1</t>
  </si>
  <si>
    <t>170920 P2B1R2</t>
  </si>
  <si>
    <t>170920 P9B1R1</t>
  </si>
  <si>
    <t>170920 P9B1R2</t>
  </si>
  <si>
    <t>170920 S3B1R1D</t>
  </si>
  <si>
    <t>170920 S3B2R1D</t>
  </si>
  <si>
    <t>170920 S9B1R1D</t>
  </si>
  <si>
    <t>170920 S3B1R1</t>
  </si>
  <si>
    <t>170920 S3B2R1</t>
  </si>
  <si>
    <t>171018 P10B1R1D</t>
  </si>
  <si>
    <t>171018 P10B1R2D</t>
  </si>
  <si>
    <t>171018 P2B1R1D</t>
  </si>
  <si>
    <t>171018 P9B1R2D</t>
  </si>
  <si>
    <t>171018 P10B1R1</t>
  </si>
  <si>
    <t>171018 P10B1R2</t>
  </si>
  <si>
    <t>171018 P2B1R1</t>
  </si>
  <si>
    <t>171018 P2B1R2</t>
  </si>
  <si>
    <t>171018 P9B1R1</t>
  </si>
  <si>
    <t>171018 S3B1R1D</t>
  </si>
  <si>
    <t>171018 S9B1R1D</t>
  </si>
  <si>
    <t>171018 S3B2R1</t>
  </si>
  <si>
    <t>171108 P10B1R1D</t>
  </si>
  <si>
    <t>171108 P10B1R2D</t>
  </si>
  <si>
    <t>171109 P2B1R1D</t>
  </si>
  <si>
    <t>171109 P2B1R2D</t>
  </si>
  <si>
    <t>171109 P9B1R1D</t>
  </si>
  <si>
    <t>171109 P9B1R2D</t>
  </si>
  <si>
    <t>17108 P10B1R1</t>
  </si>
  <si>
    <t>171108 P10B1R2</t>
  </si>
  <si>
    <t>171109 P2B1R1</t>
  </si>
  <si>
    <t>171109 P2B1R2</t>
  </si>
  <si>
    <t>171109 P2B3R1</t>
  </si>
  <si>
    <t>171109 P9B1R1</t>
  </si>
  <si>
    <t>171109 P9B1R2</t>
  </si>
  <si>
    <t>171108 S3B1R1D</t>
  </si>
  <si>
    <t>171108 S3B2R1D</t>
  </si>
  <si>
    <t>171108 S9B1R1D</t>
  </si>
  <si>
    <t>171108 S3B1R1</t>
  </si>
  <si>
    <t>171108 S3B2R1</t>
  </si>
  <si>
    <t>171108 S9B1R1</t>
  </si>
  <si>
    <t>171108 S9B2R1</t>
  </si>
  <si>
    <t>180127 P2B1R1D</t>
  </si>
  <si>
    <t>180127 P2B1R2D</t>
  </si>
  <si>
    <t>180127 P9B1R1D</t>
  </si>
  <si>
    <t>180127 P9B1R2D</t>
  </si>
  <si>
    <t>180129 P10B1R1D</t>
  </si>
  <si>
    <t>180129 P10B1R2D</t>
  </si>
  <si>
    <t>180127 P2B1R1</t>
  </si>
  <si>
    <t>180127 P2B1R2</t>
  </si>
  <si>
    <t>180127 P9B1R1</t>
  </si>
  <si>
    <t>180127 P9B1R2</t>
  </si>
  <si>
    <t>180129 P10B1R1</t>
  </si>
  <si>
    <t>180129 P10B1R2</t>
  </si>
  <si>
    <t>180129 S3B2R1D</t>
  </si>
  <si>
    <t>180129 S9B1R1D</t>
  </si>
  <si>
    <t>180129 S9B1R2D</t>
  </si>
  <si>
    <t>180129 S3B1R1</t>
  </si>
  <si>
    <t>180129 S3B2R1</t>
  </si>
  <si>
    <t>180129 S9B1R1</t>
  </si>
  <si>
    <t>180129 S9B1R2</t>
  </si>
  <si>
    <t>180314 P10B1R1D</t>
  </si>
  <si>
    <t>180314 P10B1R2D</t>
  </si>
  <si>
    <t>180315 P2B1R1D</t>
  </si>
  <si>
    <t>180315 P2B1R2D</t>
  </si>
  <si>
    <t>180315 P9B1R1D</t>
  </si>
  <si>
    <t>180315 P9B1R2D</t>
  </si>
  <si>
    <t>180314 P10B1R1</t>
  </si>
  <si>
    <t>180411 P2B1R1D</t>
  </si>
  <si>
    <t>180410 S3B2R1</t>
  </si>
  <si>
    <t>180411 P9B1R1D</t>
  </si>
  <si>
    <t>180411 P9B1R2</t>
  </si>
  <si>
    <t>180410 S9B2R1D</t>
  </si>
  <si>
    <t>180411 P9B1R1</t>
  </si>
  <si>
    <t>180410 S3B1R1D</t>
  </si>
  <si>
    <t>180410 S9B1R1D</t>
  </si>
  <si>
    <t>180410 P10B1R2D</t>
  </si>
  <si>
    <t>180411 P9B1R2D</t>
  </si>
  <si>
    <t>180410 S3B1R1</t>
  </si>
  <si>
    <t>180410 S9B2R1</t>
  </si>
  <si>
    <t>180410 P10B1R1</t>
  </si>
  <si>
    <t>180410 P10B1R1D</t>
  </si>
  <si>
    <t>180410 P10B1R2</t>
  </si>
  <si>
    <t>180410 S3B2R1D</t>
  </si>
  <si>
    <t>180410 S9B1R1</t>
  </si>
  <si>
    <t>180411 P2B1R1</t>
  </si>
  <si>
    <t>180411 P2B1R2</t>
  </si>
  <si>
    <t>180515 P2B1R1D</t>
  </si>
  <si>
    <t>180515 S9B1R1D</t>
  </si>
  <si>
    <t>180515 S3B1R1</t>
  </si>
  <si>
    <t>180515 S9B1R2D</t>
  </si>
  <si>
    <t>180515 P10B1R2D</t>
  </si>
  <si>
    <t>180515 P2B1R1</t>
  </si>
  <si>
    <t>180515 P9B1R1D</t>
  </si>
  <si>
    <t>180515 P9B1R2D</t>
  </si>
  <si>
    <t>180515 S9B1R2</t>
  </si>
  <si>
    <t>180515 P10B1R1</t>
  </si>
  <si>
    <t>180515 P10B1R2</t>
  </si>
  <si>
    <t>180611 P2B1R1</t>
  </si>
  <si>
    <t>180611 P10B1R2</t>
  </si>
  <si>
    <t>180611 P9B1R1D</t>
  </si>
  <si>
    <t>180611 P9B1R2D</t>
  </si>
  <si>
    <t>180611 P10B1R2D</t>
  </si>
  <si>
    <t>180611P2B1R2</t>
  </si>
  <si>
    <t>180611 S3B1R1D</t>
  </si>
  <si>
    <t>180611 P2B1R1D</t>
  </si>
  <si>
    <t>180611 S9B1R1</t>
  </si>
  <si>
    <t>180611 P9B1R2</t>
  </si>
  <si>
    <t>180611 S3B1R2</t>
  </si>
  <si>
    <t>180611 P10B1R1</t>
  </si>
  <si>
    <t>180611 S9B1R2</t>
  </si>
  <si>
    <t>180611 P10B1R1D</t>
  </si>
  <si>
    <t>180611 S3B1R1</t>
  </si>
  <si>
    <t>180611 S9B1R2D</t>
  </si>
  <si>
    <t>180611 P2B1R2D</t>
  </si>
  <si>
    <t>180411 P2B1R2D</t>
  </si>
  <si>
    <t>180611 P9B1R1</t>
  </si>
  <si>
    <t>180611 S3B1R2D</t>
  </si>
  <si>
    <t>180515 S3B1R2</t>
  </si>
  <si>
    <t>180314 S9B1R1</t>
  </si>
  <si>
    <t>180611 S9B1R1D</t>
  </si>
  <si>
    <t>171108 S9B2R1D</t>
  </si>
  <si>
    <t>170809 S3B1R2</t>
  </si>
  <si>
    <t>170809 S3B2R2</t>
  </si>
  <si>
    <t>180504 S9B1R1D</t>
  </si>
  <si>
    <t>180504 P10B1R1D</t>
  </si>
  <si>
    <t>180504 S3B1R2</t>
  </si>
  <si>
    <t>180504 P10B1R2</t>
  </si>
  <si>
    <t>180504 S9B1R2</t>
  </si>
  <si>
    <t>180504 S3B1R1D</t>
  </si>
  <si>
    <t>180504 S3B1R1</t>
  </si>
  <si>
    <t>180504 S9B1R1</t>
  </si>
  <si>
    <t>180504 S9B1R2D</t>
  </si>
  <si>
    <t>180504 P10B1R2D</t>
  </si>
  <si>
    <t>170920 S9B1R1</t>
  </si>
  <si>
    <t>180129 S3B1R1D</t>
  </si>
  <si>
    <t>171011 S3B3EX1D</t>
  </si>
  <si>
    <t>171011 S3B1R1D</t>
  </si>
  <si>
    <t>180504 S3B1R2D</t>
  </si>
  <si>
    <t>180504 P10B1R1</t>
  </si>
  <si>
    <t>Should be deleted</t>
  </si>
  <si>
    <r>
      <t>V+A+Z /ChlA+ChlB
(</t>
    </r>
    <r>
      <rPr>
        <b/>
        <sz val="11"/>
        <color theme="0"/>
        <rFont val="Calibri"/>
        <family val="2"/>
      </rPr>
      <t>mol/mol)</t>
    </r>
  </si>
  <si>
    <r>
      <t>Total Carotenoids/ChlA+ChlB
(</t>
    </r>
    <r>
      <rPr>
        <b/>
        <sz val="11"/>
        <color theme="0"/>
        <rFont val="Calibri"/>
        <family val="2"/>
      </rPr>
      <t>mol/mol)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</si>
</sst>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1"/>
      <color theme="1"/>
      <name val="Calibri"/>
      <family val="2"/>
      <scheme val="minor"/>
    </font>
    <font>
      <sz val="12"/>
      <color theme="1"/>
      <name val="Calibri"/>
      <family val="2"/>
      <scheme val="minor"/>
    </font>
    <font>
      <b/>
      <sz val="11"/>
      <color theme="0"/>
      <name val="Calibri"/>
      <family val="2"/>
      <scheme val="minor"/>
    </font>
    <font>
      <sz val="11"/>
      <color theme="1"/>
      <name val="Calibri"/>
      <family val="2"/>
    </font>
    <font>
      <b/>
      <sz val="11"/>
      <color theme="0"/>
      <name val="Calibri"/>
      <family val="2"/>
    </font>
    <font>
      <b/>
      <sz val="11"/>
      <name val="Calibri"/>
      <family val="2"/>
      <scheme val="minor"/>
    </font>
    <font>
      <sz val="11"/>
      <name val="Calibri"/>
      <family val="2"/>
      <scheme val="minor"/>
    </font>
    <font>
      <sz val="8"/>
      <color indexed="81"/>
      <name val="Tahoma"/>
      <family val="2"/>
    </font>
    <font>
      <sz val="8"/>
      <color indexed="81"/>
      <name val="Calibri"/>
      <family val="2"/>
    </font>
    <font>
      <b/>
      <vertAlign val="superscript"/>
      <sz val="11"/>
      <color theme="0"/>
      <name val="Calibri"/>
      <family val="2"/>
      <scheme val="minor"/>
    </font>
    <font>
      <b/>
      <vertAlign val="superscript"/>
      <sz val="11"/>
      <color theme="0"/>
      <name val="Calibri"/>
      <family val="2"/>
    </font>
    <font>
      <sz val="11"/>
      <color theme="0"/>
      <name val="Calibri"/>
      <family val="2"/>
      <scheme val="minor"/>
    </font>
    <font>
      <sz val="11"/>
      <color theme="1" tint="0.34998626667073579"/>
      <name val="Calibri"/>
      <family val="2"/>
      <scheme val="minor"/>
    </font>
    <font>
      <b/>
      <sz val="14"/>
      <color theme="0"/>
      <name val="Calibri"/>
      <family val="2"/>
      <scheme val="minor"/>
    </font>
    <font>
      <b/>
      <sz val="24"/>
      <color rgb="FFC00000"/>
      <name val="Calibri"/>
      <family val="2"/>
      <scheme val="minor"/>
    </font>
    <font>
      <b/>
      <sz val="11"/>
      <name val="Calibri"/>
      <family val="2"/>
    </font>
    <font>
      <b/>
      <sz val="14"/>
      <color indexed="10"/>
      <name val="Geneva"/>
    </font>
    <font>
      <b/>
      <sz val="8"/>
      <name val="Geneva"/>
    </font>
    <font>
      <sz val="9"/>
      <color indexed="81"/>
      <name val="Tahoma"/>
      <family val="2"/>
    </font>
    <font>
      <sz val="9"/>
      <color indexed="10"/>
      <name val="Tahoma"/>
      <family val="2"/>
    </font>
    <font>
      <sz val="11"/>
      <color rgb="FF000000"/>
      <name val="Calibri"/>
      <family val="2"/>
      <scheme val="minor"/>
    </font>
    <font>
      <u/>
      <sz val="11"/>
      <color theme="10"/>
      <name val="Calibri"/>
      <family val="2"/>
      <scheme val="minor"/>
    </font>
    <font>
      <u/>
      <sz val="11"/>
      <color theme="11"/>
      <name val="Calibri"/>
      <family val="2"/>
      <scheme val="minor"/>
    </font>
    <font>
      <sz val="12"/>
      <color rgb="FF9C0006"/>
      <name val="Calibri"/>
      <family val="2"/>
      <scheme val="minor"/>
    </font>
    <font>
      <sz val="11"/>
      <color theme="3" tint="0.39997558519241921"/>
      <name val="Calibri"/>
      <family val="2"/>
      <scheme val="minor"/>
    </font>
    <font>
      <sz val="11"/>
      <color theme="9" tint="-0.249977111117893"/>
      <name val="Calibri"/>
      <family val="2"/>
      <scheme val="minor"/>
    </font>
    <font>
      <sz val="12"/>
      <color theme="9" tint="-0.249977111117893"/>
      <name val="Calibri"/>
      <family val="2"/>
      <scheme val="minor"/>
    </font>
    <font>
      <sz val="11"/>
      <color theme="9" tint="-0.499984740745262"/>
      <name val="Calibri"/>
      <family val="2"/>
      <scheme val="minor"/>
    </font>
    <font>
      <sz val="11"/>
      <color theme="1"/>
      <name val="Calibri (Body)_x0000_"/>
    </font>
    <font>
      <sz val="8"/>
      <color rgb="FF000000"/>
      <name val="Tahoma"/>
      <family val="2"/>
    </font>
  </fonts>
  <fills count="2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6600"/>
        <bgColor indexed="64"/>
      </patternFill>
    </fill>
    <fill>
      <patternFill patternType="solid">
        <fgColor rgb="FFFF0000"/>
        <bgColor indexed="64"/>
      </patternFill>
    </fill>
    <fill>
      <patternFill patternType="solid">
        <fgColor indexed="13"/>
        <bgColor indexed="64"/>
      </patternFill>
    </fill>
    <fill>
      <patternFill patternType="solid">
        <fgColor rgb="FFCCFFCC"/>
        <bgColor indexed="64"/>
      </patternFill>
    </fill>
    <fill>
      <patternFill patternType="solid">
        <fgColor rgb="FFFFC7CE"/>
      </patternFill>
    </fill>
    <fill>
      <patternFill patternType="solid">
        <fgColor theme="5"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bottom style="thin">
        <color auto="1"/>
      </bottom>
      <diagonal/>
    </border>
    <border>
      <left/>
      <right/>
      <top style="thin">
        <color auto="1"/>
      </top>
      <bottom/>
      <diagonal/>
    </border>
    <border>
      <left/>
      <right/>
      <top/>
      <bottom style="medium">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right style="thick">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77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19"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90">
    <xf numFmtId="0" fontId="0" fillId="0" borderId="0" xfId="0"/>
    <xf numFmtId="0" fontId="0" fillId="0" borderId="0" xfId="0" applyAlignment="1">
      <alignment horizontal="center" wrapText="1"/>
    </xf>
    <xf numFmtId="0" fontId="0" fillId="0" borderId="0" xfId="0" applyAlignment="1">
      <alignment horizontal="center"/>
    </xf>
    <xf numFmtId="0" fontId="0" fillId="0" borderId="1" xfId="0" applyBorder="1"/>
    <xf numFmtId="0" fontId="0" fillId="2" borderId="1" xfId="0" applyFill="1" applyBorder="1"/>
    <xf numFmtId="0" fontId="5" fillId="4" borderId="0" xfId="0" applyFont="1" applyFill="1"/>
    <xf numFmtId="0" fontId="5" fillId="4" borderId="0" xfId="0" applyFont="1" applyFill="1" applyAlignment="1">
      <alignment horizontal="center"/>
    </xf>
    <xf numFmtId="0" fontId="6" fillId="4" borderId="1" xfId="0" applyFont="1" applyFill="1" applyBorder="1"/>
    <xf numFmtId="0" fontId="6" fillId="4" borderId="0" xfId="0" applyFont="1" applyFill="1"/>
    <xf numFmtId="2" fontId="6" fillId="4" borderId="0" xfId="0" applyNumberFormat="1" applyFont="1" applyFill="1"/>
    <xf numFmtId="0" fontId="6" fillId="0" borderId="0" xfId="0" applyFont="1" applyFill="1" applyAlignment="1">
      <alignment horizontal="center"/>
    </xf>
    <xf numFmtId="0" fontId="3" fillId="0" borderId="0" xfId="0" applyFont="1" applyAlignment="1">
      <alignment horizontal="center"/>
    </xf>
    <xf numFmtId="0" fontId="2" fillId="5" borderId="0" xfId="0" applyFont="1" applyFill="1"/>
    <xf numFmtId="0" fontId="5" fillId="5" borderId="0" xfId="0" applyFont="1" applyFill="1"/>
    <xf numFmtId="0" fontId="2" fillId="5" borderId="0" xfId="0" applyFont="1" applyFill="1" applyAlignment="1">
      <alignment horizontal="center"/>
    </xf>
    <xf numFmtId="0" fontId="0" fillId="5" borderId="1" xfId="0" applyFill="1" applyBorder="1"/>
    <xf numFmtId="0" fontId="0" fillId="5" borderId="0" xfId="0" applyFill="1"/>
    <xf numFmtId="2" fontId="0" fillId="5" borderId="0" xfId="0" applyNumberFormat="1" applyFill="1"/>
    <xf numFmtId="0" fontId="0" fillId="7" borderId="1" xfId="0" applyFill="1" applyBorder="1"/>
    <xf numFmtId="0" fontId="0" fillId="8" borderId="1" xfId="0" applyFill="1" applyBorder="1"/>
    <xf numFmtId="0" fontId="0" fillId="8" borderId="0" xfId="0" applyFill="1"/>
    <xf numFmtId="0" fontId="0" fillId="9" borderId="1" xfId="0" applyFill="1" applyBorder="1"/>
    <xf numFmtId="0" fontId="0" fillId="6" borderId="1" xfId="0" applyFill="1" applyBorder="1"/>
    <xf numFmtId="0" fontId="12" fillId="12" borderId="0" xfId="0" applyFont="1" applyFill="1" applyBorder="1"/>
    <xf numFmtId="0" fontId="0" fillId="0" borderId="3" xfId="0" applyBorder="1"/>
    <xf numFmtId="0" fontId="0" fillId="2" borderId="3" xfId="0" applyFill="1" applyBorder="1"/>
    <xf numFmtId="0" fontId="0" fillId="9" borderId="3" xfId="0" applyFill="1" applyBorder="1"/>
    <xf numFmtId="0" fontId="0" fillId="10" borderId="3" xfId="0" applyFill="1" applyBorder="1"/>
    <xf numFmtId="0" fontId="0" fillId="6" borderId="3" xfId="0" applyFill="1" applyBorder="1"/>
    <xf numFmtId="0" fontId="0" fillId="7" borderId="3" xfId="0" applyFill="1" applyBorder="1"/>
    <xf numFmtId="0" fontId="2" fillId="3" borderId="2" xfId="0" applyFont="1" applyFill="1" applyBorder="1" applyAlignment="1">
      <alignment horizontal="center"/>
    </xf>
    <xf numFmtId="0" fontId="0" fillId="2" borderId="4" xfId="0" applyFill="1" applyBorder="1"/>
    <xf numFmtId="0" fontId="0" fillId="2" borderId="5" xfId="0" applyFill="1" applyBorder="1"/>
    <xf numFmtId="0" fontId="0" fillId="0" borderId="6" xfId="0" applyBorder="1"/>
    <xf numFmtId="0" fontId="0" fillId="9" borderId="4" xfId="0" applyFill="1" applyBorder="1"/>
    <xf numFmtId="0" fontId="0" fillId="0" borderId="7" xfId="0" applyBorder="1"/>
    <xf numFmtId="0" fontId="0" fillId="6" borderId="4" xfId="0" applyFill="1" applyBorder="1"/>
    <xf numFmtId="0" fontId="0" fillId="10" borderId="7" xfId="0" applyFill="1" applyBorder="1"/>
    <xf numFmtId="0" fontId="0" fillId="10" borderId="6" xfId="0" applyFill="1" applyBorder="1"/>
    <xf numFmtId="0" fontId="2" fillId="2" borderId="1" xfId="0" applyFont="1" applyFill="1" applyBorder="1"/>
    <xf numFmtId="0" fontId="12" fillId="12" borderId="8" xfId="0" applyFont="1" applyFill="1" applyBorder="1"/>
    <xf numFmtId="0" fontId="13" fillId="12" borderId="9" xfId="0" applyFont="1" applyFill="1" applyBorder="1"/>
    <xf numFmtId="0" fontId="12" fillId="12" borderId="9" xfId="0" applyFont="1" applyFill="1" applyBorder="1"/>
    <xf numFmtId="0" fontId="12" fillId="12" borderId="10" xfId="0" applyFont="1" applyFill="1" applyBorder="1"/>
    <xf numFmtId="0" fontId="2" fillId="3" borderId="11" xfId="0" applyFont="1" applyFill="1" applyBorder="1" applyAlignment="1">
      <alignment horizontal="center" wrapText="1"/>
    </xf>
    <xf numFmtId="0" fontId="2" fillId="3" borderId="11" xfId="0" applyFont="1" applyFill="1" applyBorder="1" applyAlignment="1">
      <alignment horizontal="center"/>
    </xf>
    <xf numFmtId="0" fontId="2" fillId="3" borderId="12" xfId="0" applyFont="1" applyFill="1" applyBorder="1" applyAlignment="1">
      <alignment horizontal="center" wrapText="1"/>
    </xf>
    <xf numFmtId="0" fontId="2" fillId="9" borderId="11" xfId="0" applyFont="1" applyFill="1" applyBorder="1" applyAlignment="1">
      <alignment horizontal="center" wrapText="1"/>
    </xf>
    <xf numFmtId="0" fontId="2" fillId="9" borderId="12" xfId="0" applyFont="1" applyFill="1" applyBorder="1" applyAlignment="1">
      <alignment horizontal="center" wrapText="1"/>
    </xf>
    <xf numFmtId="0" fontId="2" fillId="6" borderId="11" xfId="0" applyFont="1" applyFill="1" applyBorder="1" applyAlignment="1">
      <alignment horizontal="center" wrapText="1"/>
    </xf>
    <xf numFmtId="0" fontId="2" fillId="6" borderId="11" xfId="0" applyFont="1" applyFill="1" applyBorder="1" applyAlignment="1">
      <alignment horizontal="center"/>
    </xf>
    <xf numFmtId="0" fontId="12" fillId="12" borderId="9" xfId="0" applyFont="1" applyFill="1" applyBorder="1" applyAlignment="1">
      <alignment horizontal="left"/>
    </xf>
    <xf numFmtId="0" fontId="0" fillId="10" borderId="4" xfId="0" applyFill="1" applyBorder="1"/>
    <xf numFmtId="0" fontId="11" fillId="12" borderId="0" xfId="0" applyFont="1" applyFill="1" applyBorder="1"/>
    <xf numFmtId="0" fontId="11" fillId="12" borderId="9" xfId="0" applyFont="1" applyFill="1" applyBorder="1"/>
    <xf numFmtId="0" fontId="12" fillId="12" borderId="0" xfId="0" applyFont="1" applyFill="1" applyBorder="1" applyAlignment="1">
      <alignment horizontal="left"/>
    </xf>
    <xf numFmtId="0" fontId="14" fillId="0" borderId="0" xfId="0" applyFont="1"/>
    <xf numFmtId="0" fontId="4" fillId="13" borderId="0" xfId="0" applyFont="1" applyFill="1"/>
    <xf numFmtId="0" fontId="15" fillId="13" borderId="0" xfId="0" applyFont="1" applyFill="1"/>
    <xf numFmtId="0" fontId="4" fillId="13" borderId="0" xfId="0" applyFont="1" applyFill="1" applyAlignment="1">
      <alignment horizontal="center"/>
    </xf>
    <xf numFmtId="0" fontId="2" fillId="13" borderId="0" xfId="0" applyFont="1" applyFill="1" applyAlignment="1">
      <alignment horizontal="center"/>
    </xf>
    <xf numFmtId="0" fontId="2" fillId="13" borderId="0" xfId="0" applyFont="1" applyFill="1"/>
    <xf numFmtId="0" fontId="0" fillId="13" borderId="1" xfId="0" applyFill="1" applyBorder="1"/>
    <xf numFmtId="0" fontId="0" fillId="13" borderId="0" xfId="0" applyFill="1"/>
    <xf numFmtId="2" fontId="0" fillId="13" borderId="0" xfId="0" applyNumberFormat="1" applyFill="1"/>
    <xf numFmtId="0" fontId="4" fillId="11" borderId="0" xfId="0" applyFont="1" applyFill="1"/>
    <xf numFmtId="0" fontId="15" fillId="11" borderId="0" xfId="0" applyFont="1" applyFill="1"/>
    <xf numFmtId="0" fontId="4" fillId="11" borderId="0" xfId="0" applyFont="1" applyFill="1" applyAlignment="1">
      <alignment horizontal="center"/>
    </xf>
    <xf numFmtId="0" fontId="2" fillId="11" borderId="0" xfId="0" applyFont="1" applyFill="1" applyAlignment="1">
      <alignment horizontal="center"/>
    </xf>
    <xf numFmtId="0" fontId="2" fillId="11" borderId="0" xfId="0" applyFont="1" applyFill="1"/>
    <xf numFmtId="0" fontId="0" fillId="11" borderId="1" xfId="0" applyFill="1" applyBorder="1"/>
    <xf numFmtId="0" fontId="0" fillId="11" borderId="0" xfId="0" applyFill="1"/>
    <xf numFmtId="2" fontId="0" fillId="11" borderId="0" xfId="0" applyNumberFormat="1" applyFill="1"/>
    <xf numFmtId="0" fontId="2" fillId="14" borderId="0" xfId="0" applyFont="1" applyFill="1"/>
    <xf numFmtId="0" fontId="5" fillId="14" borderId="0" xfId="0" applyFont="1" applyFill="1"/>
    <xf numFmtId="0" fontId="2" fillId="14" borderId="0" xfId="0" applyFont="1" applyFill="1" applyAlignment="1">
      <alignment horizontal="center"/>
    </xf>
    <xf numFmtId="0" fontId="0" fillId="14" borderId="1" xfId="0" applyFill="1" applyBorder="1"/>
    <xf numFmtId="0" fontId="0" fillId="14" borderId="0" xfId="0" applyFill="1"/>
    <xf numFmtId="2" fontId="0" fillId="14" borderId="0" xfId="0" applyNumberFormat="1" applyFill="1"/>
    <xf numFmtId="0" fontId="5" fillId="6" borderId="0" xfId="0" applyFont="1" applyFill="1"/>
    <xf numFmtId="0" fontId="5" fillId="6" borderId="0" xfId="0" applyFont="1" applyFill="1" applyAlignment="1">
      <alignment horizontal="center"/>
    </xf>
    <xf numFmtId="0" fontId="6" fillId="6" borderId="1" xfId="0" applyFont="1" applyFill="1" applyBorder="1"/>
    <xf numFmtId="0" fontId="6" fillId="6" borderId="0" xfId="0" applyFont="1" applyFill="1"/>
    <xf numFmtId="2" fontId="6" fillId="6" borderId="0" xfId="0" applyNumberFormat="1" applyFont="1" applyFill="1"/>
    <xf numFmtId="0" fontId="2" fillId="15" borderId="0" xfId="0" applyFont="1" applyFill="1"/>
    <xf numFmtId="0" fontId="5" fillId="15" borderId="0" xfId="0" applyFont="1" applyFill="1"/>
    <xf numFmtId="0" fontId="2" fillId="15" borderId="0" xfId="0" applyFont="1" applyFill="1" applyAlignment="1">
      <alignment horizontal="center"/>
    </xf>
    <xf numFmtId="0" fontId="0" fillId="15" borderId="1" xfId="0" applyFill="1" applyBorder="1"/>
    <xf numFmtId="0" fontId="0" fillId="15" borderId="0" xfId="0" applyFill="1"/>
    <xf numFmtId="2" fontId="0" fillId="15" borderId="0" xfId="0" applyNumberFormat="1" applyFill="1"/>
    <xf numFmtId="0" fontId="2" fillId="16" borderId="0" xfId="0" applyFont="1" applyFill="1"/>
    <xf numFmtId="0" fontId="5" fillId="16" borderId="0" xfId="0" applyFont="1" applyFill="1"/>
    <xf numFmtId="0" fontId="2" fillId="16" borderId="0" xfId="0" applyFont="1" applyFill="1" applyAlignment="1">
      <alignment horizontal="center"/>
    </xf>
    <xf numFmtId="0" fontId="0" fillId="16" borderId="1" xfId="0" applyFill="1" applyBorder="1"/>
    <xf numFmtId="0" fontId="0" fillId="16" borderId="0" xfId="0" applyFill="1"/>
    <xf numFmtId="2" fontId="0" fillId="16" borderId="0" xfId="0" applyNumberFormat="1" applyFill="1"/>
    <xf numFmtId="0" fontId="2" fillId="8" borderId="0" xfId="0" applyFont="1" applyFill="1"/>
    <xf numFmtId="0" fontId="5" fillId="8" borderId="0" xfId="0" applyFont="1" applyFill="1"/>
    <xf numFmtId="0" fontId="2" fillId="8" borderId="0" xfId="0" applyFont="1" applyFill="1" applyAlignment="1">
      <alignment horizontal="center"/>
    </xf>
    <xf numFmtId="2" fontId="0" fillId="8" borderId="0" xfId="0" applyNumberFormat="1" applyFill="1"/>
    <xf numFmtId="0" fontId="16" fillId="17" borderId="0" xfId="0" applyFont="1" applyFill="1" applyBorder="1" applyAlignment="1">
      <alignment horizontal="center"/>
    </xf>
    <xf numFmtId="0" fontId="17" fillId="3" borderId="0" xfId="0" applyFont="1" applyFill="1" applyAlignment="1">
      <alignment horizontal="center"/>
    </xf>
    <xf numFmtId="2" fontId="0" fillId="0" borderId="0" xfId="0" applyNumberFormat="1"/>
    <xf numFmtId="0" fontId="20" fillId="0" borderId="0" xfId="0" applyFont="1"/>
    <xf numFmtId="0" fontId="0" fillId="0" borderId="3" xfId="0" applyFill="1" applyBorder="1"/>
    <xf numFmtId="0" fontId="0" fillId="2" borderId="7" xfId="0" applyFill="1" applyBorder="1"/>
    <xf numFmtId="0" fontId="12" fillId="12" borderId="1" xfId="0" applyFont="1" applyFill="1" applyBorder="1"/>
    <xf numFmtId="0" fontId="0" fillId="2" borderId="13" xfId="0" applyFill="1" applyBorder="1"/>
    <xf numFmtId="0" fontId="2" fillId="3" borderId="1" xfId="0" applyFont="1" applyFill="1" applyBorder="1" applyAlignment="1">
      <alignment horizontal="center" wrapText="1"/>
    </xf>
    <xf numFmtId="164" fontId="0" fillId="2" borderId="1" xfId="0" applyNumberFormat="1" applyFill="1" applyBorder="1"/>
    <xf numFmtId="0" fontId="2" fillId="3" borderId="0" xfId="0" applyFont="1" applyFill="1" applyBorder="1" applyAlignment="1">
      <alignment horizontal="center"/>
    </xf>
    <xf numFmtId="0" fontId="23" fillId="19" borderId="1" xfId="483" applyBorder="1"/>
    <xf numFmtId="164" fontId="0" fillId="0" borderId="1" xfId="0" applyNumberFormat="1" applyFill="1" applyBorder="1"/>
    <xf numFmtId="0" fontId="0" fillId="0" borderId="1" xfId="0" applyFill="1" applyBorder="1"/>
    <xf numFmtId="2" fontId="0" fillId="2" borderId="1" xfId="0" applyNumberFormat="1" applyFill="1" applyBorder="1"/>
    <xf numFmtId="0" fontId="2" fillId="3" borderId="14" xfId="0" applyFont="1" applyFill="1" applyBorder="1" applyAlignment="1">
      <alignment horizontal="center"/>
    </xf>
    <xf numFmtId="0" fontId="20" fillId="0" borderId="1" xfId="0" applyFont="1" applyFill="1" applyBorder="1"/>
    <xf numFmtId="0" fontId="0" fillId="10" borderId="1" xfId="0" applyFill="1" applyBorder="1"/>
    <xf numFmtId="0" fontId="23" fillId="0" borderId="1" xfId="483" applyFill="1" applyBorder="1"/>
    <xf numFmtId="0" fontId="20" fillId="0" borderId="1" xfId="0" applyFont="1" applyFill="1" applyBorder="1" applyAlignment="1">
      <alignment horizontal="left"/>
    </xf>
    <xf numFmtId="0" fontId="24" fillId="0" borderId="1" xfId="0" applyFont="1" applyFill="1" applyBorder="1"/>
    <xf numFmtId="164" fontId="24" fillId="0" borderId="1" xfId="0" applyNumberFormat="1" applyFont="1" applyFill="1" applyBorder="1"/>
    <xf numFmtId="0" fontId="24" fillId="0" borderId="1" xfId="0" applyFont="1" applyBorder="1"/>
    <xf numFmtId="0" fontId="25" fillId="0" borderId="1" xfId="0" applyFont="1" applyFill="1" applyBorder="1" applyAlignment="1">
      <alignment horizontal="left"/>
    </xf>
    <xf numFmtId="0" fontId="25" fillId="0" borderId="1" xfId="0" applyFont="1" applyFill="1" applyBorder="1"/>
    <xf numFmtId="164" fontId="25" fillId="0" borderId="1" xfId="0" applyNumberFormat="1" applyFont="1" applyFill="1" applyBorder="1"/>
    <xf numFmtId="0" fontId="25" fillId="0" borderId="1" xfId="0" applyFont="1" applyBorder="1"/>
    <xf numFmtId="0" fontId="26" fillId="0" borderId="1" xfId="483" applyFont="1" applyFill="1" applyBorder="1"/>
    <xf numFmtId="0" fontId="26" fillId="19" borderId="1" xfId="483" applyFont="1" applyBorder="1"/>
    <xf numFmtId="0" fontId="27" fillId="0" borderId="1" xfId="0" applyFont="1" applyFill="1" applyBorder="1"/>
    <xf numFmtId="0" fontId="27" fillId="0" borderId="1" xfId="0" applyFont="1" applyBorder="1"/>
    <xf numFmtId="2" fontId="0" fillId="0" borderId="1" xfId="0" applyNumberFormat="1" applyFill="1" applyBorder="1"/>
    <xf numFmtId="2" fontId="25" fillId="0" borderId="1" xfId="0" applyNumberFormat="1" applyFont="1" applyFill="1" applyBorder="1"/>
    <xf numFmtId="2" fontId="24" fillId="0" borderId="1" xfId="0" applyNumberFormat="1" applyFont="1" applyFill="1" applyBorder="1"/>
    <xf numFmtId="0" fontId="2" fillId="3" borderId="0" xfId="0" applyFont="1" applyFill="1" applyBorder="1" applyAlignment="1">
      <alignment horizontal="center" wrapText="1"/>
    </xf>
    <xf numFmtId="0" fontId="2" fillId="3" borderId="16" xfId="0" applyFont="1" applyFill="1" applyBorder="1" applyAlignment="1">
      <alignment horizontal="center" wrapText="1"/>
    </xf>
    <xf numFmtId="0" fontId="2" fillId="3" borderId="8" xfId="0" applyFont="1" applyFill="1" applyBorder="1" applyAlignment="1">
      <alignment horizontal="center" wrapText="1"/>
    </xf>
    <xf numFmtId="0" fontId="2" fillId="9" borderId="0" xfId="0" applyFont="1" applyFill="1" applyBorder="1" applyAlignment="1">
      <alignment horizontal="center" wrapText="1"/>
    </xf>
    <xf numFmtId="0" fontId="2" fillId="9" borderId="8" xfId="0" applyFont="1" applyFill="1" applyBorder="1" applyAlignment="1">
      <alignment horizontal="center" wrapText="1"/>
    </xf>
    <xf numFmtId="0" fontId="2" fillId="6" borderId="0" xfId="0" applyFont="1" applyFill="1" applyBorder="1" applyAlignment="1">
      <alignment horizontal="center" wrapText="1"/>
    </xf>
    <xf numFmtId="0" fontId="2" fillId="6" borderId="0" xfId="0" applyFont="1" applyFill="1" applyBorder="1" applyAlignment="1">
      <alignment horizontal="center"/>
    </xf>
    <xf numFmtId="0" fontId="13" fillId="12" borderId="15" xfId="0" applyFont="1" applyFill="1" applyBorder="1"/>
    <xf numFmtId="0" fontId="12" fillId="12" borderId="15" xfId="0" applyFont="1" applyFill="1" applyBorder="1"/>
    <xf numFmtId="0" fontId="12" fillId="12" borderId="17" xfId="0" applyFont="1" applyFill="1" applyBorder="1"/>
    <xf numFmtId="0" fontId="12" fillId="12" borderId="18" xfId="0" applyFont="1" applyFill="1" applyBorder="1"/>
    <xf numFmtId="0" fontId="12" fillId="12" borderId="15" xfId="0" applyFont="1" applyFill="1" applyBorder="1" applyAlignment="1">
      <alignment horizontal="left"/>
    </xf>
    <xf numFmtId="0" fontId="0" fillId="7" borderId="19" xfId="0" applyFill="1" applyBorder="1"/>
    <xf numFmtId="0" fontId="0" fillId="0" borderId="19" xfId="0" applyFill="1" applyBorder="1"/>
    <xf numFmtId="0" fontId="25" fillId="0" borderId="19" xfId="0" applyFont="1" applyFill="1" applyBorder="1"/>
    <xf numFmtId="0" fontId="24" fillId="0" borderId="19" xfId="0" applyFont="1" applyFill="1" applyBorder="1"/>
    <xf numFmtId="0" fontId="0" fillId="0" borderId="0" xfId="0" applyFill="1"/>
    <xf numFmtId="0" fontId="0" fillId="0" borderId="1" xfId="0" applyFont="1" applyFill="1" applyBorder="1"/>
    <xf numFmtId="0" fontId="0" fillId="2" borderId="1" xfId="0" applyFont="1" applyFill="1" applyBorder="1"/>
    <xf numFmtId="164" fontId="0" fillId="0" borderId="1" xfId="0" applyNumberFormat="1" applyFont="1" applyFill="1" applyBorder="1"/>
    <xf numFmtId="2" fontId="0" fillId="2" borderId="1" xfId="0" applyNumberFormat="1" applyFont="1" applyFill="1" applyBorder="1"/>
    <xf numFmtId="0" fontId="0" fillId="0" borderId="1" xfId="0" applyFont="1" applyBorder="1"/>
    <xf numFmtId="0" fontId="0" fillId="9" borderId="1" xfId="0" applyFont="1" applyFill="1" applyBorder="1"/>
    <xf numFmtId="0" fontId="0" fillId="10" borderId="1" xfId="0" applyFont="1" applyFill="1" applyBorder="1"/>
    <xf numFmtId="0" fontId="0" fillId="6" borderId="1" xfId="0" applyFont="1" applyFill="1" applyBorder="1"/>
    <xf numFmtId="0" fontId="0" fillId="7" borderId="1" xfId="0" applyFont="1" applyFill="1" applyBorder="1"/>
    <xf numFmtId="0" fontId="0" fillId="7" borderId="19" xfId="0" applyFont="1" applyFill="1" applyBorder="1"/>
    <xf numFmtId="2" fontId="0" fillId="0" borderId="1" xfId="0" applyNumberFormat="1" applyFont="1" applyFill="1" applyBorder="1"/>
    <xf numFmtId="0" fontId="0" fillId="0" borderId="19" xfId="0" applyFont="1" applyFill="1" applyBorder="1"/>
    <xf numFmtId="0" fontId="0" fillId="0" borderId="1" xfId="0" applyFont="1" applyFill="1" applyBorder="1" applyAlignment="1">
      <alignment horizontal="left"/>
    </xf>
    <xf numFmtId="0" fontId="1" fillId="0" borderId="1" xfId="483" applyFont="1" applyFill="1" applyBorder="1" applyAlignment="1">
      <alignment horizontal="left"/>
    </xf>
    <xf numFmtId="0" fontId="1" fillId="2" borderId="1" xfId="483" applyFont="1" applyFill="1" applyBorder="1"/>
    <xf numFmtId="0" fontId="1" fillId="0" borderId="1" xfId="483" applyFont="1" applyFill="1" applyBorder="1"/>
    <xf numFmtId="164" fontId="1" fillId="0" borderId="1" xfId="483" applyNumberFormat="1" applyFont="1" applyFill="1" applyBorder="1"/>
    <xf numFmtId="2" fontId="1" fillId="2" borderId="1" xfId="483" applyNumberFormat="1" applyFont="1" applyFill="1" applyBorder="1"/>
    <xf numFmtId="0" fontId="0" fillId="18" borderId="1" xfId="0" applyFont="1" applyFill="1" applyBorder="1"/>
    <xf numFmtId="2" fontId="1" fillId="0" borderId="1" xfId="483" applyNumberFormat="1" applyFont="1" applyFill="1" applyBorder="1"/>
    <xf numFmtId="0" fontId="1" fillId="0" borderId="19" xfId="483" applyFont="1" applyFill="1" applyBorder="1"/>
    <xf numFmtId="0" fontId="28" fillId="0" borderId="1" xfId="0" applyFont="1" applyFill="1" applyBorder="1" applyAlignment="1">
      <alignment horizontal="left"/>
    </xf>
    <xf numFmtId="0" fontId="0" fillId="20" borderId="1" xfId="0" applyFont="1" applyFill="1" applyBorder="1" applyAlignment="1">
      <alignment horizontal="left"/>
    </xf>
    <xf numFmtId="0" fontId="0" fillId="20" borderId="1" xfId="0" applyFont="1" applyFill="1" applyBorder="1"/>
    <xf numFmtId="164" fontId="0" fillId="20" borderId="1" xfId="0" applyNumberFormat="1" applyFont="1" applyFill="1" applyBorder="1"/>
    <xf numFmtId="2" fontId="0" fillId="20" borderId="1" xfId="0" applyNumberFormat="1" applyFont="1" applyFill="1" applyBorder="1"/>
    <xf numFmtId="0" fontId="0" fillId="20" borderId="19" xfId="0" applyFont="1" applyFill="1" applyBorder="1"/>
    <xf numFmtId="0" fontId="0" fillId="20" borderId="1" xfId="0" applyFill="1" applyBorder="1"/>
    <xf numFmtId="0" fontId="25" fillId="20" borderId="1" xfId="0" applyFont="1" applyFill="1" applyBorder="1"/>
    <xf numFmtId="0" fontId="0" fillId="0" borderId="20" xfId="0" applyBorder="1"/>
    <xf numFmtId="0" fontId="0" fillId="2" borderId="20" xfId="0" applyFill="1" applyBorder="1"/>
    <xf numFmtId="0" fontId="0" fillId="9" borderId="20" xfId="0" applyFill="1" applyBorder="1"/>
    <xf numFmtId="0" fontId="0" fillId="10" borderId="20" xfId="0" applyFill="1" applyBorder="1"/>
    <xf numFmtId="0" fontId="0" fillId="6" borderId="20" xfId="0" applyFill="1" applyBorder="1"/>
    <xf numFmtId="0" fontId="0" fillId="7" borderId="20" xfId="0" applyFill="1" applyBorder="1"/>
    <xf numFmtId="0" fontId="0" fillId="7" borderId="21" xfId="0" applyFill="1" applyBorder="1"/>
    <xf numFmtId="0" fontId="0" fillId="0" borderId="20" xfId="0" applyFill="1" applyBorder="1"/>
    <xf numFmtId="0" fontId="0" fillId="0" borderId="0" xfId="0" applyFill="1" applyBorder="1"/>
    <xf numFmtId="0" fontId="0" fillId="0" borderId="0" xfId="0" applyBorder="1"/>
  </cellXfs>
  <cellStyles count="772">
    <cellStyle name="Bad" xfId="483"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Normal" xfId="0" builtinId="0"/>
  </cellStyles>
  <dxfs count="0"/>
  <tableStyles count="0" defaultTableStyle="TableStyleMedium2" defaultPivotStyle="PivotStyleLight16"/>
  <colors>
    <mruColors>
      <color rgb="FF3EF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
  <sheetViews>
    <sheetView workbookViewId="0">
      <pane xSplit="2" ySplit="3" topLeftCell="C4" activePane="bottomRight" state="frozen"/>
      <selection pane="topRight" activeCell="C1" sqref="C1"/>
      <selection pane="bottomLeft" activeCell="A4" sqref="A4"/>
      <selection pane="bottomRight" activeCell="A4" sqref="A4:M12"/>
    </sheetView>
  </sheetViews>
  <sheetFormatPr baseColWidth="10" defaultColWidth="8.83203125" defaultRowHeight="15" x14ac:dyDescent="0.2"/>
  <cols>
    <col min="1" max="1" width="16.33203125" customWidth="1"/>
    <col min="2" max="2" width="13.6640625" customWidth="1"/>
    <col min="3" max="3" width="14.5" customWidth="1"/>
    <col min="4" max="4" width="14.83203125" customWidth="1"/>
    <col min="5" max="5" width="15.5" customWidth="1"/>
    <col min="6" max="6" width="18.83203125" customWidth="1"/>
    <col min="7" max="10" width="15.5" customWidth="1"/>
    <col min="11" max="11" width="17.33203125" customWidth="1"/>
    <col min="12" max="12" width="19.5" customWidth="1"/>
    <col min="13" max="13" width="22.1640625" customWidth="1"/>
    <col min="14" max="14" width="18.33203125" customWidth="1"/>
    <col min="15" max="15" width="16" customWidth="1"/>
    <col min="16" max="16" width="16.83203125" customWidth="1"/>
    <col min="17" max="17" width="13.5" customWidth="1"/>
    <col min="18" max="18" width="18" customWidth="1"/>
    <col min="19" max="19" width="19" customWidth="1"/>
    <col min="20" max="21" width="17.6640625" customWidth="1"/>
    <col min="22" max="22" width="20.6640625" customWidth="1"/>
    <col min="23" max="23" width="21.6640625" customWidth="1"/>
    <col min="24" max="24" width="18.33203125" customWidth="1"/>
    <col min="25" max="25" width="19.5" customWidth="1"/>
    <col min="26" max="26" width="11.5" customWidth="1"/>
    <col min="27" max="27" width="16.83203125" customWidth="1"/>
  </cols>
  <sheetData>
    <row r="1" spans="1:28" s="23" customFormat="1" ht="19" x14ac:dyDescent="0.25">
      <c r="A1" s="100" t="s">
        <v>113</v>
      </c>
      <c r="E1" s="40"/>
      <c r="M1" s="40"/>
      <c r="P1" s="55"/>
      <c r="Q1" s="40"/>
    </row>
    <row r="2" spans="1:28" s="23" customFormat="1" ht="20" thickBot="1" x14ac:dyDescent="0.3">
      <c r="A2" s="41" t="s">
        <v>56</v>
      </c>
      <c r="B2" s="42"/>
      <c r="C2" s="42"/>
      <c r="D2" s="42"/>
      <c r="E2" s="43"/>
      <c r="F2" s="41" t="s">
        <v>55</v>
      </c>
      <c r="G2" s="42"/>
      <c r="H2" s="42"/>
      <c r="I2" s="42"/>
      <c r="J2" s="42"/>
      <c r="K2" s="42"/>
      <c r="L2" s="42"/>
      <c r="M2" s="43"/>
      <c r="N2" s="41" t="s">
        <v>74</v>
      </c>
      <c r="O2" s="42"/>
      <c r="P2" s="51"/>
      <c r="Q2" s="43"/>
      <c r="R2" s="41" t="s">
        <v>75</v>
      </c>
      <c r="S2" s="42"/>
      <c r="T2" s="42"/>
      <c r="U2" s="42"/>
      <c r="V2" s="42"/>
      <c r="W2" s="42"/>
      <c r="X2" s="42"/>
      <c r="Y2" s="42"/>
      <c r="Z2" s="42"/>
      <c r="AA2" s="42"/>
    </row>
    <row r="3" spans="1:28" s="30" customFormat="1" ht="49" thickTop="1" thickBot="1" x14ac:dyDescent="0.25">
      <c r="A3" s="44" t="s">
        <v>3</v>
      </c>
      <c r="B3" s="45" t="s">
        <v>4</v>
      </c>
      <c r="C3" s="44" t="s">
        <v>34</v>
      </c>
      <c r="D3" s="44" t="s">
        <v>2</v>
      </c>
      <c r="E3" s="46" t="s">
        <v>6</v>
      </c>
      <c r="F3" s="44" t="s">
        <v>38</v>
      </c>
      <c r="G3" s="44" t="s">
        <v>39</v>
      </c>
      <c r="H3" s="44" t="s">
        <v>40</v>
      </c>
      <c r="I3" s="44" t="s">
        <v>41</v>
      </c>
      <c r="J3" s="44" t="s">
        <v>42</v>
      </c>
      <c r="K3" s="44" t="s">
        <v>0</v>
      </c>
      <c r="L3" s="44" t="s">
        <v>1</v>
      </c>
      <c r="M3" s="46" t="s">
        <v>43</v>
      </c>
      <c r="N3" s="47" t="s">
        <v>35</v>
      </c>
      <c r="O3" s="47" t="s">
        <v>36</v>
      </c>
      <c r="P3" s="47" t="s">
        <v>37</v>
      </c>
      <c r="Q3" s="48" t="s">
        <v>5</v>
      </c>
      <c r="R3" s="49" t="s">
        <v>44</v>
      </c>
      <c r="S3" s="49" t="s">
        <v>45</v>
      </c>
      <c r="T3" s="49" t="s">
        <v>46</v>
      </c>
      <c r="U3" s="49" t="s">
        <v>47</v>
      </c>
      <c r="V3" s="49" t="s">
        <v>48</v>
      </c>
      <c r="W3" s="49" t="s">
        <v>49</v>
      </c>
      <c r="X3" s="49" t="s">
        <v>50</v>
      </c>
      <c r="Y3" s="49" t="s">
        <v>123</v>
      </c>
      <c r="Z3" s="50" t="s">
        <v>52</v>
      </c>
      <c r="AA3" s="50" t="s">
        <v>53</v>
      </c>
      <c r="AB3" s="101"/>
    </row>
    <row r="4" spans="1:28" ht="16" thickTop="1" x14ac:dyDescent="0.2">
      <c r="A4" s="24"/>
      <c r="B4" s="25"/>
      <c r="C4" s="24"/>
      <c r="D4" s="25"/>
      <c r="E4" s="35"/>
      <c r="F4" s="31"/>
      <c r="G4" s="24"/>
      <c r="H4" s="25"/>
      <c r="I4" s="24"/>
      <c r="J4" s="25"/>
      <c r="K4" s="24"/>
      <c r="L4" s="25"/>
      <c r="M4" s="35"/>
      <c r="N4" s="34" t="e">
        <f>(((K4*'Calibration Coefficients'!B$3)+'Calibration Coefficients'!B$4)/$E4)*(1000/1)*(1/1000)*(1/1000)*($D4/$C4)*(1/0.0001)</f>
        <v>#DIV/0!</v>
      </c>
      <c r="O4" s="27" t="e">
        <f>(((L4*'Calibration Coefficients'!C$3)+'Calibration Coefficients'!C$4)/$E4)*(1000/1)*(1/1000)*(1/1000)*($D4/$C4)*(1/0.0001)</f>
        <v>#DIV/0!</v>
      </c>
      <c r="P4" s="26" t="e">
        <f>N4+O4</f>
        <v>#DIV/0!</v>
      </c>
      <c r="Q4" s="37" t="e">
        <f>O4/N4</f>
        <v>#DIV/0!</v>
      </c>
      <c r="R4" s="36" t="e">
        <f>(((F4*'Calibration Coefficients'!F$3)+'Calibration Coefficients'!F$4)/$E4)*(1000/1)*(1/1000)*(1/1000)*($D4/$C4)*(1/0.0001)</f>
        <v>#DIV/0!</v>
      </c>
      <c r="S4" s="29" t="e">
        <f>(((G4*'Calibration Coefficients'!G$3)+'Calibration Coefficients'!G$4)/$E4)*(1000/1)*(1/1000)*(1/1000)*($D4/$C4)*(1/0.0001)</f>
        <v>#DIV/0!</v>
      </c>
      <c r="T4" s="28" t="e">
        <f>(((H4*'Calibration Coefficients'!H$3)+'Calibration Coefficients'!H$4)/$E4)*(1000/1)*(1/1000)*(1/1000)*($D4/$C4)*(1/0.0001)</f>
        <v>#DIV/0!</v>
      </c>
      <c r="U4" s="29" t="e">
        <f>(((I4*'Calibration Coefficients'!I$3)+'Calibration Coefficients'!I$4)/$E4)*(1000/1)*(1/1000)*(1/1000)*($D4/$C4)*(1/0.0001)</f>
        <v>#DIV/0!</v>
      </c>
      <c r="V4" s="28" t="e">
        <f>(((J4*'Calibration Coefficients'!J$3)+'Calibration Coefficients'!J$4)/$E4)*(1000/1)*(1/1000)*(1/1000)*($D4/$C4)*(1/0.0001)</f>
        <v>#DIV/0!</v>
      </c>
      <c r="W4" s="29" t="e">
        <f>(((M4*'Calibration Coefficients'!K$3)+'Calibration Coefficients'!K$4)/$E4)*(1000/1)*(1/1000)*(1/1000)*($D4/$C4)*(1/0.0001)</f>
        <v>#DIV/0!</v>
      </c>
      <c r="X4" s="28" t="e">
        <f>R4+T4+V4</f>
        <v>#DIV/0!</v>
      </c>
      <c r="Y4" s="29" t="e">
        <f>(X4*(1/1000))/((P4*(1/1000)*(1/1000)))</f>
        <v>#DIV/0!</v>
      </c>
      <c r="Z4" s="28" t="e">
        <f>V4/X4</f>
        <v>#DIV/0!</v>
      </c>
      <c r="AA4" s="29" t="e">
        <f>(V4+T4)/X4</f>
        <v>#DIV/0!</v>
      </c>
    </row>
    <row r="5" spans="1:28" x14ac:dyDescent="0.2">
      <c r="A5" s="3"/>
      <c r="B5" s="4"/>
      <c r="C5" s="24"/>
      <c r="D5" s="4"/>
      <c r="E5" s="33"/>
      <c r="F5" s="32"/>
      <c r="G5" s="3"/>
      <c r="H5" s="4"/>
      <c r="I5" s="3"/>
      <c r="J5" s="4"/>
      <c r="K5" s="3"/>
      <c r="L5" s="4"/>
      <c r="M5" s="33"/>
      <c r="N5" s="34" t="e">
        <f>(((K5*'Calibration Coefficients'!B$3)+'Calibration Coefficients'!B$4)/$E5)*(1000/1)*(1/1000)*(1/1000)*($D5/$C5)*(1/0.0001)</f>
        <v>#DIV/0!</v>
      </c>
      <c r="O5" s="27" t="e">
        <f>(((L5*'Calibration Coefficients'!C$3)+'Calibration Coefficients'!C$4)/$E5)*(1000/1)*(1/1000)*(1/1000)*($D5/$C5)*(1/0.0001)</f>
        <v>#DIV/0!</v>
      </c>
      <c r="P5" s="21" t="e">
        <f t="shared" ref="P5:P68" si="0">N5+O5</f>
        <v>#DIV/0!</v>
      </c>
      <c r="Q5" s="38" t="e">
        <f t="shared" ref="Q5:Q68" si="1">O5/N5</f>
        <v>#DIV/0!</v>
      </c>
      <c r="R5" s="36" t="e">
        <f>(((F5*'Calibration Coefficients'!F$3)+'Calibration Coefficients'!F$4)/$E5)*(1000/1)*(1/1000)*(1/1000)*($D5/$C5)*(1/0.0001)</f>
        <v>#DIV/0!</v>
      </c>
      <c r="S5" s="29" t="e">
        <f>(((G5*'Calibration Coefficients'!G$3)+'Calibration Coefficients'!G$4)/$E5)*(1000/1)*(1/1000)*(1/1000)*($D5/$C5)*(1/0.0001)</f>
        <v>#DIV/0!</v>
      </c>
      <c r="T5" s="28" t="e">
        <f>(((H5*'Calibration Coefficients'!H$3)+'Calibration Coefficients'!H$4)/$E5)*(1000/1)*(1/1000)*(1/1000)*($D5/$C5)*(1/0.0001)</f>
        <v>#DIV/0!</v>
      </c>
      <c r="U5" s="29" t="e">
        <f>(((I5*'Calibration Coefficients'!I$3)+'Calibration Coefficients'!I$4)/$E5)*(1000/1)*(1/1000)*(1/1000)*($D5/$C5)*(1/0.0001)</f>
        <v>#DIV/0!</v>
      </c>
      <c r="V5" s="28" t="e">
        <f>(((J5*'Calibration Coefficients'!J$3)+'Calibration Coefficients'!J$4)/$E5)*(1000/1)*(1/1000)*(1/1000)*($D5/$C5)*(1/0.0001)</f>
        <v>#DIV/0!</v>
      </c>
      <c r="W5" s="29" t="e">
        <f>(((M5*'Calibration Coefficients'!K$3)+'Calibration Coefficients'!K$4)/$E5)*(1000/1)*(1/1000)*(1/1000)*($D5/$C5)*(1/0.0001)</f>
        <v>#DIV/0!</v>
      </c>
      <c r="X5" s="22" t="e">
        <f t="shared" ref="X5:X68" si="2">R5+T5+V5</f>
        <v>#DIV/0!</v>
      </c>
      <c r="Y5" s="18" t="e">
        <f t="shared" ref="Y5:Y68" si="3">(X5*(1/1000))/((P5*(1/1000)*(1/1000)))</f>
        <v>#DIV/0!</v>
      </c>
      <c r="Z5" s="22" t="e">
        <f t="shared" ref="Z5:Z68" si="4">V5/X5</f>
        <v>#DIV/0!</v>
      </c>
      <c r="AA5" s="18" t="e">
        <f t="shared" ref="AA5:AA68" si="5">(V5+T5)/X5</f>
        <v>#DIV/0!</v>
      </c>
    </row>
    <row r="6" spans="1:28" x14ac:dyDescent="0.2">
      <c r="A6" s="3"/>
      <c r="B6" s="4"/>
      <c r="C6" s="24"/>
      <c r="D6" s="4"/>
      <c r="E6" s="33"/>
      <c r="F6" s="32"/>
      <c r="G6" s="3"/>
      <c r="H6" s="4"/>
      <c r="I6" s="3"/>
      <c r="J6" s="4"/>
      <c r="K6" s="3"/>
      <c r="L6" s="4"/>
      <c r="M6" s="33"/>
      <c r="N6" s="34" t="e">
        <f>(((K6*'Calibration Coefficients'!B$3)+'Calibration Coefficients'!B$4)/$E6)*(1000/1)*(1/1000)*(1/1000)*($D6/$C6)*(1/0.0001)</f>
        <v>#DIV/0!</v>
      </c>
      <c r="O6" s="27" t="e">
        <f>(((L6*'Calibration Coefficients'!C$3)+'Calibration Coefficients'!C$4)/$E6)*(1000/1)*(1/1000)*(1/1000)*($D6/$C6)*(1/0.0001)</f>
        <v>#DIV/0!</v>
      </c>
      <c r="P6" s="21" t="e">
        <f t="shared" si="0"/>
        <v>#DIV/0!</v>
      </c>
      <c r="Q6" s="38" t="e">
        <f t="shared" si="1"/>
        <v>#DIV/0!</v>
      </c>
      <c r="R6" s="36" t="e">
        <f>(((F6*'Calibration Coefficients'!F$3)+'Calibration Coefficients'!F$4)/$E6)*(1000/1)*(1/1000)*(1/1000)*($D6/$C6)*(1/0.0001)</f>
        <v>#DIV/0!</v>
      </c>
      <c r="S6" s="29" t="e">
        <f>(((G6*'Calibration Coefficients'!G$3)+'Calibration Coefficients'!G$4)/$E6)*(1000/1)*(1/1000)*(1/1000)*($D6/$C6)*(1/0.0001)</f>
        <v>#DIV/0!</v>
      </c>
      <c r="T6" s="28" t="e">
        <f>(((H6*'Calibration Coefficients'!H$3)+'Calibration Coefficients'!H$4)/$E6)*(1000/1)*(1/1000)*(1/1000)*($D6/$C6)*(1/0.0001)</f>
        <v>#DIV/0!</v>
      </c>
      <c r="U6" s="29" t="e">
        <f>(((I6*'Calibration Coefficients'!I$3)+'Calibration Coefficients'!I$4)/$E6)*(1000/1)*(1/1000)*(1/1000)*($D6/$C6)*(1/0.0001)</f>
        <v>#DIV/0!</v>
      </c>
      <c r="V6" s="28" t="e">
        <f>(((J6*'Calibration Coefficients'!J$3)+'Calibration Coefficients'!J$4)/$E6)*(1000/1)*(1/1000)*(1/1000)*($D6/$C6)*(1/0.0001)</f>
        <v>#DIV/0!</v>
      </c>
      <c r="W6" s="29" t="e">
        <f>(((M6*'Calibration Coefficients'!K$3)+'Calibration Coefficients'!K$4)/$E6)*(1000/1)*(1/1000)*(1/1000)*($D6/$C6)*(1/0.0001)</f>
        <v>#DIV/0!</v>
      </c>
      <c r="X6" s="22" t="e">
        <f t="shared" si="2"/>
        <v>#DIV/0!</v>
      </c>
      <c r="Y6" s="18" t="e">
        <f t="shared" si="3"/>
        <v>#DIV/0!</v>
      </c>
      <c r="Z6" s="22" t="e">
        <f t="shared" si="4"/>
        <v>#DIV/0!</v>
      </c>
      <c r="AA6" s="18" t="e">
        <f t="shared" si="5"/>
        <v>#DIV/0!</v>
      </c>
    </row>
    <row r="7" spans="1:28" x14ac:dyDescent="0.2">
      <c r="A7" s="3"/>
      <c r="B7" s="4"/>
      <c r="C7" s="24"/>
      <c r="D7" s="4"/>
      <c r="E7" s="33"/>
      <c r="F7" s="32"/>
      <c r="G7" s="3"/>
      <c r="H7" s="4"/>
      <c r="I7" s="3"/>
      <c r="J7" s="4"/>
      <c r="K7" s="3"/>
      <c r="L7" s="4"/>
      <c r="M7" s="33"/>
      <c r="N7" s="34" t="e">
        <f>(((K7*'Calibration Coefficients'!B$3)+'Calibration Coefficients'!B$4)/$E7)*(1000/1)*(1/1000)*(1/1000)*($D7/$C7)*(1/0.0001)</f>
        <v>#DIV/0!</v>
      </c>
      <c r="O7" s="27" t="e">
        <f>(((L7*'Calibration Coefficients'!C$3)+'Calibration Coefficients'!C$4)/$E7)*(1000/1)*(1/1000)*(1/1000)*($D7/$C7)*(1/0.0001)</f>
        <v>#DIV/0!</v>
      </c>
      <c r="P7" s="21" t="e">
        <f t="shared" si="0"/>
        <v>#DIV/0!</v>
      </c>
      <c r="Q7" s="38" t="e">
        <f t="shared" si="1"/>
        <v>#DIV/0!</v>
      </c>
      <c r="R7" s="36" t="e">
        <f>(((F7*'Calibration Coefficients'!F$3)+'Calibration Coefficients'!F$4)/$E7)*(1000/1)*(1/1000)*(1/1000)*($D7/$C7)*(1/0.0001)</f>
        <v>#DIV/0!</v>
      </c>
      <c r="S7" s="29" t="e">
        <f>(((G7*'Calibration Coefficients'!G$3)+'Calibration Coefficients'!G$4)/$E7)*(1000/1)*(1/1000)*(1/1000)*($D7/$C7)*(1/0.0001)</f>
        <v>#DIV/0!</v>
      </c>
      <c r="T7" s="28" t="e">
        <f>(((H7*'Calibration Coefficients'!H$3)+'Calibration Coefficients'!H$4)/$E7)*(1000/1)*(1/1000)*(1/1000)*($D7/$C7)*(1/0.0001)</f>
        <v>#DIV/0!</v>
      </c>
      <c r="U7" s="29" t="e">
        <f>(((I7*'Calibration Coefficients'!I$3)+'Calibration Coefficients'!I$4)/$E7)*(1000/1)*(1/1000)*(1/1000)*($D7/$C7)*(1/0.0001)</f>
        <v>#DIV/0!</v>
      </c>
      <c r="V7" s="28" t="e">
        <f>(((J7*'Calibration Coefficients'!J$3)+'Calibration Coefficients'!J$4)/$E7)*(1000/1)*(1/1000)*(1/1000)*($D7/$C7)*(1/0.0001)</f>
        <v>#DIV/0!</v>
      </c>
      <c r="W7" s="29" t="e">
        <f>(((M7*'Calibration Coefficients'!K$3)+'Calibration Coefficients'!K$4)/$E7)*(1000/1)*(1/1000)*(1/1000)*($D7/$C7)*(1/0.0001)</f>
        <v>#DIV/0!</v>
      </c>
      <c r="X7" s="22" t="e">
        <f t="shared" si="2"/>
        <v>#DIV/0!</v>
      </c>
      <c r="Y7" s="18" t="e">
        <f t="shared" si="3"/>
        <v>#DIV/0!</v>
      </c>
      <c r="Z7" s="22" t="e">
        <f t="shared" si="4"/>
        <v>#DIV/0!</v>
      </c>
      <c r="AA7" s="18" t="e">
        <f t="shared" si="5"/>
        <v>#DIV/0!</v>
      </c>
    </row>
    <row r="8" spans="1:28" x14ac:dyDescent="0.2">
      <c r="A8" s="3"/>
      <c r="B8" s="4"/>
      <c r="C8" s="24"/>
      <c r="D8" s="4"/>
      <c r="E8" s="33"/>
      <c r="F8" s="32"/>
      <c r="G8" s="3"/>
      <c r="H8" s="4"/>
      <c r="I8" s="3"/>
      <c r="J8" s="4"/>
      <c r="K8" s="3"/>
      <c r="L8" s="4"/>
      <c r="M8" s="33"/>
      <c r="N8" s="34" t="e">
        <f>(((K8*'Calibration Coefficients'!B$3)+'Calibration Coefficients'!B$4)/$E8)*(1000/1)*(1/1000)*(1/1000)*($D8/$C8)*(1/0.0001)</f>
        <v>#DIV/0!</v>
      </c>
      <c r="O8" s="27" t="e">
        <f>(((L8*'Calibration Coefficients'!C$3)+'Calibration Coefficients'!C$4)/$E8)*(1000/1)*(1/1000)*(1/1000)*($D8/$C8)*(1/0.0001)</f>
        <v>#DIV/0!</v>
      </c>
      <c r="P8" s="21" t="e">
        <f t="shared" si="0"/>
        <v>#DIV/0!</v>
      </c>
      <c r="Q8" s="38" t="e">
        <f t="shared" si="1"/>
        <v>#DIV/0!</v>
      </c>
      <c r="R8" s="36" t="e">
        <f>(((F8*'Calibration Coefficients'!F$3)+'Calibration Coefficients'!F$4)/$E8)*(1000/1)*(1/1000)*(1/1000)*($D8/$C8)*(1/0.0001)</f>
        <v>#DIV/0!</v>
      </c>
      <c r="S8" s="29" t="e">
        <f>(((G8*'Calibration Coefficients'!G$3)+'Calibration Coefficients'!G$4)/$E8)*(1000/1)*(1/1000)*(1/1000)*($D8/$C8)*(1/0.0001)</f>
        <v>#DIV/0!</v>
      </c>
      <c r="T8" s="28" t="e">
        <f>(((H8*'Calibration Coefficients'!H$3)+'Calibration Coefficients'!H$4)/$E8)*(1000/1)*(1/1000)*(1/1000)*($D8/$C8)*(1/0.0001)</f>
        <v>#DIV/0!</v>
      </c>
      <c r="U8" s="29" t="e">
        <f>(((I8*'Calibration Coefficients'!I$3)+'Calibration Coefficients'!I$4)/$E8)*(1000/1)*(1/1000)*(1/1000)*($D8/$C8)*(1/0.0001)</f>
        <v>#DIV/0!</v>
      </c>
      <c r="V8" s="28" t="e">
        <f>(((J8*'Calibration Coefficients'!J$3)+'Calibration Coefficients'!J$4)/$E8)*(1000/1)*(1/1000)*(1/1000)*($D8/$C8)*(1/0.0001)</f>
        <v>#DIV/0!</v>
      </c>
      <c r="W8" s="29" t="e">
        <f>(((M8*'Calibration Coefficients'!K$3)+'Calibration Coefficients'!K$4)/$E8)*(1000/1)*(1/1000)*(1/1000)*($D8/$C8)*(1/0.0001)</f>
        <v>#DIV/0!</v>
      </c>
      <c r="X8" s="22" t="e">
        <f t="shared" si="2"/>
        <v>#DIV/0!</v>
      </c>
      <c r="Y8" s="18" t="e">
        <f t="shared" si="3"/>
        <v>#DIV/0!</v>
      </c>
      <c r="Z8" s="22" t="e">
        <f t="shared" si="4"/>
        <v>#DIV/0!</v>
      </c>
      <c r="AA8" s="18" t="e">
        <f t="shared" si="5"/>
        <v>#DIV/0!</v>
      </c>
    </row>
    <row r="9" spans="1:28" x14ac:dyDescent="0.2">
      <c r="A9" s="3"/>
      <c r="B9" s="4"/>
      <c r="C9" s="24"/>
      <c r="D9" s="4"/>
      <c r="E9" s="33"/>
      <c r="F9" s="32"/>
      <c r="G9" s="3"/>
      <c r="H9" s="4"/>
      <c r="I9" s="3"/>
      <c r="J9" s="4"/>
      <c r="K9" s="3"/>
      <c r="L9" s="4"/>
      <c r="M9" s="33"/>
      <c r="N9" s="34" t="e">
        <f>(((K9*'Calibration Coefficients'!B$3)+'Calibration Coefficients'!B$4)/$E9)*(1000/1)*(1/1000)*(1/1000)*($D9/$C9)*(1/0.0001)</f>
        <v>#DIV/0!</v>
      </c>
      <c r="O9" s="27" t="e">
        <f>(((L9*'Calibration Coefficients'!C$3)+'Calibration Coefficients'!C$4)/$E9)*(1000/1)*(1/1000)*(1/1000)*($D9/$C9)*(1/0.0001)</f>
        <v>#DIV/0!</v>
      </c>
      <c r="P9" s="21" t="e">
        <f t="shared" si="0"/>
        <v>#DIV/0!</v>
      </c>
      <c r="Q9" s="38" t="e">
        <f t="shared" si="1"/>
        <v>#DIV/0!</v>
      </c>
      <c r="R9" s="36" t="e">
        <f>(((F9*'Calibration Coefficients'!F$3)+'Calibration Coefficients'!F$4)/$E9)*(1000/1)*(1/1000)*(1/1000)*($D9/$C9)*(1/0.0001)</f>
        <v>#DIV/0!</v>
      </c>
      <c r="S9" s="29" t="e">
        <f>(((G9*'Calibration Coefficients'!G$3)+'Calibration Coefficients'!G$4)/$E9)*(1000/1)*(1/1000)*(1/1000)*($D9/$C9)*(1/0.0001)</f>
        <v>#DIV/0!</v>
      </c>
      <c r="T9" s="28" t="e">
        <f>(((H9*'Calibration Coefficients'!H$3)+'Calibration Coefficients'!H$4)/$E9)*(1000/1)*(1/1000)*(1/1000)*($D9/$C9)*(1/0.0001)</f>
        <v>#DIV/0!</v>
      </c>
      <c r="U9" s="29" t="e">
        <f>(((I9*'Calibration Coefficients'!I$3)+'Calibration Coefficients'!I$4)/$E9)*(1000/1)*(1/1000)*(1/1000)*($D9/$C9)*(1/0.0001)</f>
        <v>#DIV/0!</v>
      </c>
      <c r="V9" s="28" t="e">
        <f>(((J9*'Calibration Coefficients'!J$3)+'Calibration Coefficients'!J$4)/$E9)*(1000/1)*(1/1000)*(1/1000)*($D9/$C9)*(1/0.0001)</f>
        <v>#DIV/0!</v>
      </c>
      <c r="W9" s="29" t="e">
        <f>(((M9*'Calibration Coefficients'!K$3)+'Calibration Coefficients'!K$4)/$E9)*(1000/1)*(1/1000)*(1/1000)*($D9/$C9)*(1/0.0001)</f>
        <v>#DIV/0!</v>
      </c>
      <c r="X9" s="22" t="e">
        <f t="shared" si="2"/>
        <v>#DIV/0!</v>
      </c>
      <c r="Y9" s="18" t="e">
        <f t="shared" si="3"/>
        <v>#DIV/0!</v>
      </c>
      <c r="Z9" s="22" t="e">
        <f t="shared" si="4"/>
        <v>#DIV/0!</v>
      </c>
      <c r="AA9" s="18" t="e">
        <f t="shared" si="5"/>
        <v>#DIV/0!</v>
      </c>
    </row>
    <row r="10" spans="1:28" x14ac:dyDescent="0.2">
      <c r="A10" s="3"/>
      <c r="B10" s="4"/>
      <c r="C10" s="24"/>
      <c r="D10" s="4"/>
      <c r="E10" s="33"/>
      <c r="F10" s="32"/>
      <c r="G10" s="3"/>
      <c r="H10" s="4"/>
      <c r="I10" s="3"/>
      <c r="J10" s="4"/>
      <c r="K10" s="3"/>
      <c r="L10" s="4"/>
      <c r="M10" s="33"/>
      <c r="N10" s="34" t="e">
        <f>(((K10*'Calibration Coefficients'!B$3)+'Calibration Coefficients'!B$4)/$E10)*(1000/1)*(1/1000)*(1/1000)*($D10/$C10)*(1/0.0001)</f>
        <v>#DIV/0!</v>
      </c>
      <c r="O10" s="27" t="e">
        <f>(((L10*'Calibration Coefficients'!C$3)+'Calibration Coefficients'!C$4)/$E10)*(1000/1)*(1/1000)*(1/1000)*($D10/$C10)*(1/0.0001)</f>
        <v>#DIV/0!</v>
      </c>
      <c r="P10" s="21" t="e">
        <f t="shared" si="0"/>
        <v>#DIV/0!</v>
      </c>
      <c r="Q10" s="38" t="e">
        <f t="shared" si="1"/>
        <v>#DIV/0!</v>
      </c>
      <c r="R10" s="36" t="e">
        <f>(((F10*'Calibration Coefficients'!F$3)+'Calibration Coefficients'!F$4)/$E10)*(1000/1)*(1/1000)*(1/1000)*($D10/$C10)*(1/0.0001)</f>
        <v>#DIV/0!</v>
      </c>
      <c r="S10" s="29" t="e">
        <f>(((G10*'Calibration Coefficients'!G$3)+'Calibration Coefficients'!G$4)/$E10)*(1000/1)*(1/1000)*(1/1000)*($D10/$C10)*(1/0.0001)</f>
        <v>#DIV/0!</v>
      </c>
      <c r="T10" s="28" t="e">
        <f>(((H10*'Calibration Coefficients'!H$3)+'Calibration Coefficients'!H$4)/$E10)*(1000/1)*(1/1000)*(1/1000)*($D10/$C10)*(1/0.0001)</f>
        <v>#DIV/0!</v>
      </c>
      <c r="U10" s="29" t="e">
        <f>(((I10*'Calibration Coefficients'!I$3)+'Calibration Coefficients'!I$4)/$E10)*(1000/1)*(1/1000)*(1/1000)*($D10/$C10)*(1/0.0001)</f>
        <v>#DIV/0!</v>
      </c>
      <c r="V10" s="28" t="e">
        <f>(((J10*'Calibration Coefficients'!J$3)+'Calibration Coefficients'!J$4)/$E10)*(1000/1)*(1/1000)*(1/1000)*($D10/$C10)*(1/0.0001)</f>
        <v>#DIV/0!</v>
      </c>
      <c r="W10" s="29" t="e">
        <f>(((M10*'Calibration Coefficients'!K$3)+'Calibration Coefficients'!K$4)/$E10)*(1000/1)*(1/1000)*(1/1000)*($D10/$C10)*(1/0.0001)</f>
        <v>#DIV/0!</v>
      </c>
      <c r="X10" s="22" t="e">
        <f t="shared" si="2"/>
        <v>#DIV/0!</v>
      </c>
      <c r="Y10" s="18" t="e">
        <f t="shared" si="3"/>
        <v>#DIV/0!</v>
      </c>
      <c r="Z10" s="22" t="e">
        <f t="shared" si="4"/>
        <v>#DIV/0!</v>
      </c>
      <c r="AA10" s="18" t="e">
        <f t="shared" si="5"/>
        <v>#DIV/0!</v>
      </c>
    </row>
    <row r="11" spans="1:28" x14ac:dyDescent="0.2">
      <c r="A11" s="3"/>
      <c r="B11" s="4"/>
      <c r="C11" s="24"/>
      <c r="D11" s="4"/>
      <c r="E11" s="33"/>
      <c r="F11" s="32"/>
      <c r="G11" s="3"/>
      <c r="H11" s="4"/>
      <c r="I11" s="3"/>
      <c r="J11" s="4"/>
      <c r="K11" s="3"/>
      <c r="L11" s="4"/>
      <c r="M11" s="33"/>
      <c r="N11" s="34" t="e">
        <f>(((K11*'Calibration Coefficients'!B$3)+'Calibration Coefficients'!B$4)/$E11)*(1000/1)*(1/1000)*(1/1000)*($D11/$C11)*(1/0.0001)</f>
        <v>#DIV/0!</v>
      </c>
      <c r="O11" s="27" t="e">
        <f>(((L11*'Calibration Coefficients'!C$3)+'Calibration Coefficients'!C$4)/$E11)*(1000/1)*(1/1000)*(1/1000)*($D11/$C11)*(1/0.0001)</f>
        <v>#DIV/0!</v>
      </c>
      <c r="P11" s="21" t="e">
        <f t="shared" si="0"/>
        <v>#DIV/0!</v>
      </c>
      <c r="Q11" s="38" t="e">
        <f t="shared" si="1"/>
        <v>#DIV/0!</v>
      </c>
      <c r="R11" s="36" t="e">
        <f>(((F11*'Calibration Coefficients'!F$3)+'Calibration Coefficients'!F$4)/$E11)*(1000/1)*(1/1000)*(1/1000)*($D11/$C11)*(1/0.0001)</f>
        <v>#DIV/0!</v>
      </c>
      <c r="S11" s="29" t="e">
        <f>(((G11*'Calibration Coefficients'!G$3)+'Calibration Coefficients'!G$4)/$E11)*(1000/1)*(1/1000)*(1/1000)*($D11/$C11)*(1/0.0001)</f>
        <v>#DIV/0!</v>
      </c>
      <c r="T11" s="28" t="e">
        <f>(((H11*'Calibration Coefficients'!H$3)+'Calibration Coefficients'!H$4)/$E11)*(1000/1)*(1/1000)*(1/1000)*($D11/$C11)*(1/0.0001)</f>
        <v>#DIV/0!</v>
      </c>
      <c r="U11" s="29" t="e">
        <f>(((I11*'Calibration Coefficients'!I$3)+'Calibration Coefficients'!I$4)/$E11)*(1000/1)*(1/1000)*(1/1000)*($D11/$C11)*(1/0.0001)</f>
        <v>#DIV/0!</v>
      </c>
      <c r="V11" s="28" t="e">
        <f>(((J11*'Calibration Coefficients'!J$3)+'Calibration Coefficients'!J$4)/$E11)*(1000/1)*(1/1000)*(1/1000)*($D11/$C11)*(1/0.0001)</f>
        <v>#DIV/0!</v>
      </c>
      <c r="W11" s="29" t="e">
        <f>(((M11*'Calibration Coefficients'!K$3)+'Calibration Coefficients'!K$4)/$E11)*(1000/1)*(1/1000)*(1/1000)*($D11/$C11)*(1/0.0001)</f>
        <v>#DIV/0!</v>
      </c>
      <c r="X11" s="22" t="e">
        <f t="shared" si="2"/>
        <v>#DIV/0!</v>
      </c>
      <c r="Y11" s="18" t="e">
        <f t="shared" si="3"/>
        <v>#DIV/0!</v>
      </c>
      <c r="Z11" s="22" t="e">
        <f t="shared" si="4"/>
        <v>#DIV/0!</v>
      </c>
      <c r="AA11" s="18" t="e">
        <f t="shared" si="5"/>
        <v>#DIV/0!</v>
      </c>
    </row>
    <row r="12" spans="1:28" x14ac:dyDescent="0.2">
      <c r="A12" s="3"/>
      <c r="B12" s="4"/>
      <c r="C12" s="24"/>
      <c r="D12" s="4"/>
      <c r="E12" s="33"/>
      <c r="F12" s="32"/>
      <c r="G12" s="3"/>
      <c r="H12" s="4"/>
      <c r="I12" s="3"/>
      <c r="J12" s="4"/>
      <c r="K12" s="3"/>
      <c r="L12" s="4"/>
      <c r="M12" s="33"/>
      <c r="N12" s="34" t="e">
        <f>(((K12*'Calibration Coefficients'!B$3)+'Calibration Coefficients'!B$4)/$E12)*(1000/1)*(1/1000)*(1/1000)*($D12/$C12)*(1/0.0001)</f>
        <v>#DIV/0!</v>
      </c>
      <c r="O12" s="27" t="e">
        <f>(((L12*'Calibration Coefficients'!C$3)+'Calibration Coefficients'!C$4)/$E12)*(1000/1)*(1/1000)*(1/1000)*($D12/$C12)*(1/0.0001)</f>
        <v>#DIV/0!</v>
      </c>
      <c r="P12" s="21" t="e">
        <f t="shared" si="0"/>
        <v>#DIV/0!</v>
      </c>
      <c r="Q12" s="38" t="e">
        <f t="shared" si="1"/>
        <v>#DIV/0!</v>
      </c>
      <c r="R12" s="36" t="e">
        <f>(((F12*'Calibration Coefficients'!F$3)+'Calibration Coefficients'!F$4)/$E12)*(1000/1)*(1/1000)*(1/1000)*($D12/$C12)*(1/0.0001)</f>
        <v>#DIV/0!</v>
      </c>
      <c r="S12" s="29" t="e">
        <f>(((G12*'Calibration Coefficients'!G$3)+'Calibration Coefficients'!G$4)/$E12)*(1000/1)*(1/1000)*(1/1000)*($D12/$C12)*(1/0.0001)</f>
        <v>#DIV/0!</v>
      </c>
      <c r="T12" s="28" t="e">
        <f>(((H12*'Calibration Coefficients'!H$3)+'Calibration Coefficients'!H$4)/$E12)*(1000/1)*(1/1000)*(1/1000)*($D12/$C12)*(1/0.0001)</f>
        <v>#DIV/0!</v>
      </c>
      <c r="U12" s="29" t="e">
        <f>(((I12*'Calibration Coefficients'!I$3)+'Calibration Coefficients'!I$4)/$E12)*(1000/1)*(1/1000)*(1/1000)*($D12/$C12)*(1/0.0001)</f>
        <v>#DIV/0!</v>
      </c>
      <c r="V12" s="28" t="e">
        <f>(((J12*'Calibration Coefficients'!J$3)+'Calibration Coefficients'!J$4)/$E12)*(1000/1)*(1/1000)*(1/1000)*($D12/$C12)*(1/0.0001)</f>
        <v>#DIV/0!</v>
      </c>
      <c r="W12" s="29" t="e">
        <f>(((M12*'Calibration Coefficients'!K$3)+'Calibration Coefficients'!K$4)/$E12)*(1000/1)*(1/1000)*(1/1000)*($D12/$C12)*(1/0.0001)</f>
        <v>#DIV/0!</v>
      </c>
      <c r="X12" s="22" t="e">
        <f t="shared" si="2"/>
        <v>#DIV/0!</v>
      </c>
      <c r="Y12" s="18" t="e">
        <f t="shared" si="3"/>
        <v>#DIV/0!</v>
      </c>
      <c r="Z12" s="22" t="e">
        <f t="shared" si="4"/>
        <v>#DIV/0!</v>
      </c>
      <c r="AA12" s="18" t="e">
        <f t="shared" si="5"/>
        <v>#DIV/0!</v>
      </c>
    </row>
    <row r="13" spans="1:28" x14ac:dyDescent="0.2">
      <c r="A13" s="3"/>
      <c r="B13" s="4"/>
      <c r="C13" s="3"/>
      <c r="D13" s="4"/>
      <c r="E13" s="33"/>
      <c r="F13" s="32"/>
      <c r="G13" s="3"/>
      <c r="H13" s="4"/>
      <c r="I13" s="3"/>
      <c r="J13" s="4"/>
      <c r="K13" s="3"/>
      <c r="L13" s="4"/>
      <c r="M13" s="33"/>
      <c r="N13" s="34" t="e">
        <f>(((K13*'Calibration Coefficients'!B$3)+'Calibration Coefficients'!B$4)/$E13)*(1000/1)*(1/1000)*(1/1000)*($D13/$C13)*(1/0.0001)</f>
        <v>#DIV/0!</v>
      </c>
      <c r="O13" s="27" t="e">
        <f>(((L13*'Calibration Coefficients'!C$3)+'Calibration Coefficients'!C$4)/$E13)*(1000/1)*(1/1000)*(1/1000)*($D13/$C13)*(1/0.0001)</f>
        <v>#DIV/0!</v>
      </c>
      <c r="P13" s="21" t="e">
        <f t="shared" si="0"/>
        <v>#DIV/0!</v>
      </c>
      <c r="Q13" s="38" t="e">
        <f t="shared" si="1"/>
        <v>#DIV/0!</v>
      </c>
      <c r="R13" s="36" t="e">
        <f>(((F13*'Calibration Coefficients'!F$3)+'Calibration Coefficients'!F$4)/$E13)*(1000/1)*(1/1000)*(1/1000)*($D13/$C13)*(1/0.0001)</f>
        <v>#DIV/0!</v>
      </c>
      <c r="S13" s="29" t="e">
        <f>(((G13*'Calibration Coefficients'!G$3)+'Calibration Coefficients'!G$4)/$E13)*(1000/1)*(1/1000)*(1/1000)*($D13/$C13)*(1/0.0001)</f>
        <v>#DIV/0!</v>
      </c>
      <c r="T13" s="28" t="e">
        <f>(((H13*'Calibration Coefficients'!H$3)+'Calibration Coefficients'!H$4)/$E13)*(1000/1)*(1/1000)*(1/1000)*($D13/$C13)*(1/0.0001)</f>
        <v>#DIV/0!</v>
      </c>
      <c r="U13" s="29" t="e">
        <f>(((I13*'Calibration Coefficients'!I$3)+'Calibration Coefficients'!I$4)/$E13)*(1000/1)*(1/1000)*(1/1000)*($D13/$C13)*(1/0.0001)</f>
        <v>#DIV/0!</v>
      </c>
      <c r="V13" s="28" t="e">
        <f>(((J13*'Calibration Coefficients'!J$3)+'Calibration Coefficients'!J$4)/$E13)*(1000/1)*(1/1000)*(1/1000)*($D13/$C13)*(1/0.0001)</f>
        <v>#DIV/0!</v>
      </c>
      <c r="W13" s="29" t="e">
        <f>(((M13*'Calibration Coefficients'!K$3)+'Calibration Coefficients'!K$4)/$E13)*(1000/1)*(1/1000)*(1/1000)*($D13/$C13)*(1/0.0001)</f>
        <v>#DIV/0!</v>
      </c>
      <c r="X13" s="22" t="e">
        <f t="shared" si="2"/>
        <v>#DIV/0!</v>
      </c>
      <c r="Y13" s="18" t="e">
        <f t="shared" si="3"/>
        <v>#DIV/0!</v>
      </c>
      <c r="Z13" s="22" t="e">
        <f t="shared" si="4"/>
        <v>#DIV/0!</v>
      </c>
      <c r="AA13" s="18" t="e">
        <f t="shared" si="5"/>
        <v>#DIV/0!</v>
      </c>
    </row>
    <row r="14" spans="1:28" x14ac:dyDescent="0.2">
      <c r="A14" s="3"/>
      <c r="B14" s="4"/>
      <c r="C14" s="3"/>
      <c r="D14" s="4"/>
      <c r="E14" s="33"/>
      <c r="F14" s="32"/>
      <c r="G14" s="3"/>
      <c r="H14" s="4"/>
      <c r="I14" s="3"/>
      <c r="J14" s="4"/>
      <c r="K14" s="3"/>
      <c r="L14" s="4"/>
      <c r="M14" s="33"/>
      <c r="N14" s="34" t="e">
        <f>(((K14*'Calibration Coefficients'!B$3)+'Calibration Coefficients'!B$4)/$E14)*(1000/1)*(1/1000)*(1/1000)*($D14/$C14)*(1/0.0001)</f>
        <v>#DIV/0!</v>
      </c>
      <c r="O14" s="27" t="e">
        <f>(((L14*'Calibration Coefficients'!C$3)+'Calibration Coefficients'!C$4)/$E14)*(1000/1)*(1/1000)*(1/1000)*($D14/$C14)*(1/0.0001)</f>
        <v>#DIV/0!</v>
      </c>
      <c r="P14" s="21" t="e">
        <f t="shared" si="0"/>
        <v>#DIV/0!</v>
      </c>
      <c r="Q14" s="38" t="e">
        <f t="shared" si="1"/>
        <v>#DIV/0!</v>
      </c>
      <c r="R14" s="36" t="e">
        <f>(((F14*'Calibration Coefficients'!F$3)+'Calibration Coefficients'!F$4)/$E14)*(1000/1)*(1/1000)*(1/1000)*($D14/$C14)*(1/0.0001)</f>
        <v>#DIV/0!</v>
      </c>
      <c r="S14" s="29" t="e">
        <f>(((G14*'Calibration Coefficients'!G$3)+'Calibration Coefficients'!G$4)/$E14)*(1000/1)*(1/1000)*(1/1000)*($D14/$C14)*(1/0.0001)</f>
        <v>#DIV/0!</v>
      </c>
      <c r="T14" s="28" t="e">
        <f>(((H14*'Calibration Coefficients'!H$3)+'Calibration Coefficients'!H$4)/$E14)*(1000/1)*(1/1000)*(1/1000)*($D14/$C14)*(1/0.0001)</f>
        <v>#DIV/0!</v>
      </c>
      <c r="U14" s="29" t="e">
        <f>(((I14*'Calibration Coefficients'!I$3)+'Calibration Coefficients'!I$4)/$E14)*(1000/1)*(1/1000)*(1/1000)*($D14/$C14)*(1/0.0001)</f>
        <v>#DIV/0!</v>
      </c>
      <c r="V14" s="28" t="e">
        <f>(((J14*'Calibration Coefficients'!J$3)+'Calibration Coefficients'!J$4)/$E14)*(1000/1)*(1/1000)*(1/1000)*($D14/$C14)*(1/0.0001)</f>
        <v>#DIV/0!</v>
      </c>
      <c r="W14" s="29" t="e">
        <f>(((M14*'Calibration Coefficients'!K$3)+'Calibration Coefficients'!K$4)/$E14)*(1000/1)*(1/1000)*(1/1000)*($D14/$C14)*(1/0.0001)</f>
        <v>#DIV/0!</v>
      </c>
      <c r="X14" s="22" t="e">
        <f t="shared" si="2"/>
        <v>#DIV/0!</v>
      </c>
      <c r="Y14" s="18" t="e">
        <f t="shared" si="3"/>
        <v>#DIV/0!</v>
      </c>
      <c r="Z14" s="22" t="e">
        <f t="shared" si="4"/>
        <v>#DIV/0!</v>
      </c>
      <c r="AA14" s="18" t="e">
        <f t="shared" si="5"/>
        <v>#DIV/0!</v>
      </c>
    </row>
    <row r="15" spans="1:28" x14ac:dyDescent="0.2">
      <c r="A15" s="3"/>
      <c r="B15" s="4"/>
      <c r="C15" s="3"/>
      <c r="D15" s="4"/>
      <c r="E15" s="33"/>
      <c r="F15" s="32"/>
      <c r="G15" s="3"/>
      <c r="H15" s="4"/>
      <c r="I15" s="3"/>
      <c r="J15" s="4"/>
      <c r="K15" s="3"/>
      <c r="L15" s="4"/>
      <c r="M15" s="33"/>
      <c r="N15" s="34" t="e">
        <f>(((K15*'Calibration Coefficients'!B$3)+'Calibration Coefficients'!B$4)/$E15)*(1000/1)*(1/1000)*(1/1000)*($D15/$C15)*(1/0.0001)</f>
        <v>#DIV/0!</v>
      </c>
      <c r="O15" s="27" t="e">
        <f>(((L15*'Calibration Coefficients'!C$3)+'Calibration Coefficients'!C$4)/$E15)*(1000/1)*(1/1000)*(1/1000)*($D15/$C15)*(1/0.0001)</f>
        <v>#DIV/0!</v>
      </c>
      <c r="P15" s="21" t="e">
        <f t="shared" si="0"/>
        <v>#DIV/0!</v>
      </c>
      <c r="Q15" s="38" t="e">
        <f t="shared" si="1"/>
        <v>#DIV/0!</v>
      </c>
      <c r="R15" s="36" t="e">
        <f>(((F15*'Calibration Coefficients'!F$3)+'Calibration Coefficients'!F$4)/$E15)*(1000/1)*(1/1000)*(1/1000)*($D15/$C15)*(1/0.0001)</f>
        <v>#DIV/0!</v>
      </c>
      <c r="S15" s="29" t="e">
        <f>(((G15*'Calibration Coefficients'!G$3)+'Calibration Coefficients'!G$4)/$E15)*(1000/1)*(1/1000)*(1/1000)*($D15/$C15)*(1/0.0001)</f>
        <v>#DIV/0!</v>
      </c>
      <c r="T15" s="28" t="e">
        <f>(((H15*'Calibration Coefficients'!H$3)+'Calibration Coefficients'!H$4)/$E15)*(1000/1)*(1/1000)*(1/1000)*($D15/$C15)*(1/0.0001)</f>
        <v>#DIV/0!</v>
      </c>
      <c r="U15" s="29" t="e">
        <f>(((I15*'Calibration Coefficients'!I$3)+'Calibration Coefficients'!I$4)/$E15)*(1000/1)*(1/1000)*(1/1000)*($D15/$C15)*(1/0.0001)</f>
        <v>#DIV/0!</v>
      </c>
      <c r="V15" s="28" t="e">
        <f>(((J15*'Calibration Coefficients'!J$3)+'Calibration Coefficients'!J$4)/$E15)*(1000/1)*(1/1000)*(1/1000)*($D15/$C15)*(1/0.0001)</f>
        <v>#DIV/0!</v>
      </c>
      <c r="W15" s="29" t="e">
        <f>(((M15*'Calibration Coefficients'!K$3)+'Calibration Coefficients'!K$4)/$E15)*(1000/1)*(1/1000)*(1/1000)*($D15/$C15)*(1/0.0001)</f>
        <v>#DIV/0!</v>
      </c>
      <c r="X15" s="22" t="e">
        <f t="shared" si="2"/>
        <v>#DIV/0!</v>
      </c>
      <c r="Y15" s="18" t="e">
        <f t="shared" si="3"/>
        <v>#DIV/0!</v>
      </c>
      <c r="Z15" s="22" t="e">
        <f t="shared" si="4"/>
        <v>#DIV/0!</v>
      </c>
      <c r="AA15" s="18" t="e">
        <f t="shared" si="5"/>
        <v>#DIV/0!</v>
      </c>
    </row>
    <row r="16" spans="1:28" x14ac:dyDescent="0.2">
      <c r="A16" s="3"/>
      <c r="B16" s="4"/>
      <c r="C16" s="3"/>
      <c r="D16" s="4"/>
      <c r="E16" s="33"/>
      <c r="F16" s="32"/>
      <c r="G16" s="3"/>
      <c r="H16" s="39"/>
      <c r="I16" s="3"/>
      <c r="J16" s="4"/>
      <c r="K16" s="3"/>
      <c r="L16" s="4"/>
      <c r="M16" s="33"/>
      <c r="N16" s="34" t="e">
        <f>(((K16*'Calibration Coefficients'!B$3)+'Calibration Coefficients'!B$4)/$E16)*(1000/1)*(1/1000)*(1/1000)*($D16/$C16)*(1/0.0001)</f>
        <v>#DIV/0!</v>
      </c>
      <c r="O16" s="27" t="e">
        <f>(((L16*'Calibration Coefficients'!C$3)+'Calibration Coefficients'!C$4)/$E16)*(1000/1)*(1/1000)*(1/1000)*($D16/$C16)*(1/0.0001)</f>
        <v>#DIV/0!</v>
      </c>
      <c r="P16" s="21" t="e">
        <f t="shared" si="0"/>
        <v>#DIV/0!</v>
      </c>
      <c r="Q16" s="38" t="e">
        <f t="shared" si="1"/>
        <v>#DIV/0!</v>
      </c>
      <c r="R16" s="36" t="e">
        <f>(((F16*'Calibration Coefficients'!F$3)+'Calibration Coefficients'!F$4)/$E16)*(1000/1)*(1/1000)*(1/1000)*($D16/$C16)*(1/0.0001)</f>
        <v>#DIV/0!</v>
      </c>
      <c r="S16" s="29" t="e">
        <f>(((G16*'Calibration Coefficients'!G$3)+'Calibration Coefficients'!G$4)/$E16)*(1000/1)*(1/1000)*(1/1000)*($D16/$C16)*(1/0.0001)</f>
        <v>#DIV/0!</v>
      </c>
      <c r="T16" s="28" t="e">
        <f>(((H16*'Calibration Coefficients'!H$3)+'Calibration Coefficients'!H$4)/$E16)*(1000/1)*(1/1000)*(1/1000)*($D16/$C16)*(1/0.0001)</f>
        <v>#DIV/0!</v>
      </c>
      <c r="U16" s="29" t="e">
        <f>(((I16*'Calibration Coefficients'!I$3)+'Calibration Coefficients'!I$4)/$E16)*(1000/1)*(1/1000)*(1/1000)*($D16/$C16)*(1/0.0001)</f>
        <v>#DIV/0!</v>
      </c>
      <c r="V16" s="28" t="e">
        <f>(((J16*'Calibration Coefficients'!J$3)+'Calibration Coefficients'!J$4)/$E16)*(1000/1)*(1/1000)*(1/1000)*($D16/$C16)*(1/0.0001)</f>
        <v>#DIV/0!</v>
      </c>
      <c r="W16" s="29" t="e">
        <f>(((M16*'Calibration Coefficients'!K$3)+'Calibration Coefficients'!K$4)/$E16)*(1000/1)*(1/1000)*(1/1000)*($D16/$C16)*(1/0.0001)</f>
        <v>#DIV/0!</v>
      </c>
      <c r="X16" s="22" t="e">
        <f t="shared" si="2"/>
        <v>#DIV/0!</v>
      </c>
      <c r="Y16" s="18" t="e">
        <f t="shared" si="3"/>
        <v>#DIV/0!</v>
      </c>
      <c r="Z16" s="22" t="e">
        <f t="shared" si="4"/>
        <v>#DIV/0!</v>
      </c>
      <c r="AA16" s="18" t="e">
        <f t="shared" si="5"/>
        <v>#DIV/0!</v>
      </c>
    </row>
    <row r="17" spans="1:27" x14ac:dyDescent="0.2">
      <c r="A17" s="3"/>
      <c r="B17" s="4"/>
      <c r="C17" s="3"/>
      <c r="D17" s="4"/>
      <c r="E17" s="33"/>
      <c r="F17" s="32"/>
      <c r="G17" s="3"/>
      <c r="H17" s="4"/>
      <c r="I17" s="3"/>
      <c r="J17" s="4"/>
      <c r="K17" s="3"/>
      <c r="L17" s="4"/>
      <c r="M17" s="33"/>
      <c r="N17" s="34" t="e">
        <f>(((K17*'Calibration Coefficients'!B$3)+'Calibration Coefficients'!B$4)/$E17)*(1000/1)*(1/1000)*(1/1000)*($D17/$C17)*(1/0.0001)</f>
        <v>#DIV/0!</v>
      </c>
      <c r="O17" s="27" t="e">
        <f>(((L17*'Calibration Coefficients'!C$3)+'Calibration Coefficients'!C$4)/$E17)*(1000/1)*(1/1000)*(1/1000)*($D17/$C17)*(1/0.0001)</f>
        <v>#DIV/0!</v>
      </c>
      <c r="P17" s="21" t="e">
        <f t="shared" si="0"/>
        <v>#DIV/0!</v>
      </c>
      <c r="Q17" s="38" t="e">
        <f t="shared" si="1"/>
        <v>#DIV/0!</v>
      </c>
      <c r="R17" s="36" t="e">
        <f>(((F17*'Calibration Coefficients'!F$3)+'Calibration Coefficients'!F$4)/$E17)*(1000/1)*(1/1000)*(1/1000)*($D17/$C17)*(1/0.0001)</f>
        <v>#DIV/0!</v>
      </c>
      <c r="S17" s="29" t="e">
        <f>(((G17*'Calibration Coefficients'!G$3)+'Calibration Coefficients'!G$4)/$E17)*(1000/1)*(1/1000)*(1/1000)*($D17/$C17)*(1/0.0001)</f>
        <v>#DIV/0!</v>
      </c>
      <c r="T17" s="28" t="e">
        <f>(((H17*'Calibration Coefficients'!H$3)+'Calibration Coefficients'!H$4)/$E17)*(1000/1)*(1/1000)*(1/1000)*($D17/$C17)*(1/0.0001)</f>
        <v>#DIV/0!</v>
      </c>
      <c r="U17" s="29" t="e">
        <f>(((I17*'Calibration Coefficients'!I$3)+'Calibration Coefficients'!I$4)/$E17)*(1000/1)*(1/1000)*(1/1000)*($D17/$C17)*(1/0.0001)</f>
        <v>#DIV/0!</v>
      </c>
      <c r="V17" s="28" t="e">
        <f>(((J17*'Calibration Coefficients'!J$3)+'Calibration Coefficients'!J$4)/$E17)*(1000/1)*(1/1000)*(1/1000)*($D17/$C17)*(1/0.0001)</f>
        <v>#DIV/0!</v>
      </c>
      <c r="W17" s="29" t="e">
        <f>(((M17*'Calibration Coefficients'!K$3)+'Calibration Coefficients'!K$4)/$E17)*(1000/1)*(1/1000)*(1/1000)*($D17/$C17)*(1/0.0001)</f>
        <v>#DIV/0!</v>
      </c>
      <c r="X17" s="22" t="e">
        <f t="shared" si="2"/>
        <v>#DIV/0!</v>
      </c>
      <c r="Y17" s="18" t="e">
        <f t="shared" si="3"/>
        <v>#DIV/0!</v>
      </c>
      <c r="Z17" s="22" t="e">
        <f t="shared" si="4"/>
        <v>#DIV/0!</v>
      </c>
      <c r="AA17" s="18" t="e">
        <f t="shared" si="5"/>
        <v>#DIV/0!</v>
      </c>
    </row>
    <row r="18" spans="1:27" x14ac:dyDescent="0.2">
      <c r="A18" s="3"/>
      <c r="B18" s="4"/>
      <c r="C18" s="3"/>
      <c r="D18" s="4"/>
      <c r="E18" s="33"/>
      <c r="F18" s="32"/>
      <c r="G18" s="3"/>
      <c r="H18" s="4"/>
      <c r="I18" s="3"/>
      <c r="J18" s="4"/>
      <c r="K18" s="3"/>
      <c r="L18" s="4"/>
      <c r="M18" s="33"/>
      <c r="N18" s="34" t="e">
        <f>(((K18*'Calibration Coefficients'!B$3)+'Calibration Coefficients'!B$4)/$E18)*(1000/1)*(1/1000)*(1/1000)*($D18/$C18)*(1/0.0001)</f>
        <v>#DIV/0!</v>
      </c>
      <c r="O18" s="27" t="e">
        <f>(((L18*'Calibration Coefficients'!C$3)+'Calibration Coefficients'!C$4)/$E18)*(1000/1)*(1/1000)*(1/1000)*($D18/$C18)*(1/0.0001)</f>
        <v>#DIV/0!</v>
      </c>
      <c r="P18" s="21" t="e">
        <f t="shared" si="0"/>
        <v>#DIV/0!</v>
      </c>
      <c r="Q18" s="38" t="e">
        <f t="shared" si="1"/>
        <v>#DIV/0!</v>
      </c>
      <c r="R18" s="36" t="e">
        <f>(((F18*'Calibration Coefficients'!F$3)+'Calibration Coefficients'!F$4)/$E18)*(1000/1)*(1/1000)*(1/1000)*($D18/$C18)*(1/0.0001)</f>
        <v>#DIV/0!</v>
      </c>
      <c r="S18" s="29" t="e">
        <f>(((G18*'Calibration Coefficients'!G$3)+'Calibration Coefficients'!G$4)/$E18)*(1000/1)*(1/1000)*(1/1000)*($D18/$C18)*(1/0.0001)</f>
        <v>#DIV/0!</v>
      </c>
      <c r="T18" s="28" t="e">
        <f>(((H18*'Calibration Coefficients'!H$3)+'Calibration Coefficients'!H$4)/$E18)*(1000/1)*(1/1000)*(1/1000)*($D18/$C18)*(1/0.0001)</f>
        <v>#DIV/0!</v>
      </c>
      <c r="U18" s="29" t="e">
        <f>(((I18*'Calibration Coefficients'!I$3)+'Calibration Coefficients'!I$4)/$E18)*(1000/1)*(1/1000)*(1/1000)*($D18/$C18)*(1/0.0001)</f>
        <v>#DIV/0!</v>
      </c>
      <c r="V18" s="28" t="e">
        <f>(((J18*'Calibration Coefficients'!J$3)+'Calibration Coefficients'!J$4)/$E18)*(1000/1)*(1/1000)*(1/1000)*($D18/$C18)*(1/0.0001)</f>
        <v>#DIV/0!</v>
      </c>
      <c r="W18" s="29" t="e">
        <f>(((M18*'Calibration Coefficients'!K$3)+'Calibration Coefficients'!K$4)/$E18)*(1000/1)*(1/1000)*(1/1000)*($D18/$C18)*(1/0.0001)</f>
        <v>#DIV/0!</v>
      </c>
      <c r="X18" s="22" t="e">
        <f t="shared" si="2"/>
        <v>#DIV/0!</v>
      </c>
      <c r="Y18" s="18" t="e">
        <f t="shared" si="3"/>
        <v>#DIV/0!</v>
      </c>
      <c r="Z18" s="22" t="e">
        <f t="shared" si="4"/>
        <v>#DIV/0!</v>
      </c>
      <c r="AA18" s="18" t="e">
        <f t="shared" si="5"/>
        <v>#DIV/0!</v>
      </c>
    </row>
    <row r="19" spans="1:27" x14ac:dyDescent="0.2">
      <c r="A19" s="3"/>
      <c r="B19" s="4"/>
      <c r="C19" s="3"/>
      <c r="D19" s="4"/>
      <c r="E19" s="33"/>
      <c r="F19" s="32"/>
      <c r="G19" s="3"/>
      <c r="H19" s="4"/>
      <c r="I19" s="3"/>
      <c r="J19" s="4"/>
      <c r="K19" s="3"/>
      <c r="L19" s="4"/>
      <c r="M19" s="33"/>
      <c r="N19" s="34" t="e">
        <f>(((K19*'Calibration Coefficients'!B$3)+'Calibration Coefficients'!B$4)/$E19)*(1000/1)*(1/1000)*(1/1000)*($D19/$C19)*(1/0.0001)</f>
        <v>#DIV/0!</v>
      </c>
      <c r="O19" s="27" t="e">
        <f>(((L19*'Calibration Coefficients'!C$3)+'Calibration Coefficients'!C$4)/$E19)*(1000/1)*(1/1000)*(1/1000)*($D19/$C19)*(1/0.0001)</f>
        <v>#DIV/0!</v>
      </c>
      <c r="P19" s="21" t="e">
        <f t="shared" si="0"/>
        <v>#DIV/0!</v>
      </c>
      <c r="Q19" s="38" t="e">
        <f t="shared" si="1"/>
        <v>#DIV/0!</v>
      </c>
      <c r="R19" s="36" t="e">
        <f>(((F19*'Calibration Coefficients'!F$3)+'Calibration Coefficients'!F$4)/$E19)*(1000/1)*(1/1000)*(1/1000)*($D19/$C19)*(1/0.0001)</f>
        <v>#DIV/0!</v>
      </c>
      <c r="S19" s="29" t="e">
        <f>(((G19*'Calibration Coefficients'!G$3)+'Calibration Coefficients'!G$4)/$E19)*(1000/1)*(1/1000)*(1/1000)*($D19/$C19)*(1/0.0001)</f>
        <v>#DIV/0!</v>
      </c>
      <c r="T19" s="28" t="e">
        <f>(((H19*'Calibration Coefficients'!H$3)+'Calibration Coefficients'!H$4)/$E19)*(1000/1)*(1/1000)*(1/1000)*($D19/$C19)*(1/0.0001)</f>
        <v>#DIV/0!</v>
      </c>
      <c r="U19" s="29" t="e">
        <f>(((I19*'Calibration Coefficients'!I$3)+'Calibration Coefficients'!I$4)/$E19)*(1000/1)*(1/1000)*(1/1000)*($D19/$C19)*(1/0.0001)</f>
        <v>#DIV/0!</v>
      </c>
      <c r="V19" s="28" t="e">
        <f>(((J19*'Calibration Coefficients'!J$3)+'Calibration Coefficients'!J$4)/$E19)*(1000/1)*(1/1000)*(1/1000)*($D19/$C19)*(1/0.0001)</f>
        <v>#DIV/0!</v>
      </c>
      <c r="W19" s="29" t="e">
        <f>(((M19*'Calibration Coefficients'!K$3)+'Calibration Coefficients'!K$4)/$E19)*(1000/1)*(1/1000)*(1/1000)*($D19/$C19)*(1/0.0001)</f>
        <v>#DIV/0!</v>
      </c>
      <c r="X19" s="22" t="e">
        <f t="shared" si="2"/>
        <v>#DIV/0!</v>
      </c>
      <c r="Y19" s="18" t="e">
        <f t="shared" si="3"/>
        <v>#DIV/0!</v>
      </c>
      <c r="Z19" s="22" t="e">
        <f t="shared" si="4"/>
        <v>#DIV/0!</v>
      </c>
      <c r="AA19" s="18" t="e">
        <f t="shared" si="5"/>
        <v>#DIV/0!</v>
      </c>
    </row>
    <row r="20" spans="1:27" x14ac:dyDescent="0.2">
      <c r="A20" s="3"/>
      <c r="B20" s="4"/>
      <c r="C20" s="3"/>
      <c r="D20" s="4"/>
      <c r="E20" s="33"/>
      <c r="F20" s="32"/>
      <c r="G20" s="3"/>
      <c r="H20" s="4"/>
      <c r="I20" s="3"/>
      <c r="J20" s="4"/>
      <c r="K20" s="3"/>
      <c r="L20" s="4"/>
      <c r="M20" s="33"/>
      <c r="N20" s="34" t="e">
        <f>(((K20*'Calibration Coefficients'!B$3)+'Calibration Coefficients'!B$4)/$E20)*(1000/1)*(1/1000)*(1/1000)*($D20/$C20)*(1/0.0001)</f>
        <v>#DIV/0!</v>
      </c>
      <c r="O20" s="27" t="e">
        <f>(((L20*'Calibration Coefficients'!C$3)+'Calibration Coefficients'!C$4)/$E20)*(1000/1)*(1/1000)*(1/1000)*($D20/$C20)*(1/0.0001)</f>
        <v>#DIV/0!</v>
      </c>
      <c r="P20" s="21" t="e">
        <f t="shared" si="0"/>
        <v>#DIV/0!</v>
      </c>
      <c r="Q20" s="38" t="e">
        <f t="shared" si="1"/>
        <v>#DIV/0!</v>
      </c>
      <c r="R20" s="36" t="e">
        <f>(((F20*'Calibration Coefficients'!F$3)+'Calibration Coefficients'!F$4)/$E20)*(1000/1)*(1/1000)*(1/1000)*($D20/$C20)*(1/0.0001)</f>
        <v>#DIV/0!</v>
      </c>
      <c r="S20" s="29" t="e">
        <f>(((G20*'Calibration Coefficients'!G$3)+'Calibration Coefficients'!G$4)/$E20)*(1000/1)*(1/1000)*(1/1000)*($D20/$C20)*(1/0.0001)</f>
        <v>#DIV/0!</v>
      </c>
      <c r="T20" s="28" t="e">
        <f>(((H20*'Calibration Coefficients'!H$3)+'Calibration Coefficients'!H$4)/$E20)*(1000/1)*(1/1000)*(1/1000)*($D20/$C20)*(1/0.0001)</f>
        <v>#DIV/0!</v>
      </c>
      <c r="U20" s="29" t="e">
        <f>(((I20*'Calibration Coefficients'!I$3)+'Calibration Coefficients'!I$4)/$E20)*(1000/1)*(1/1000)*(1/1000)*($D20/$C20)*(1/0.0001)</f>
        <v>#DIV/0!</v>
      </c>
      <c r="V20" s="28" t="e">
        <f>(((J20*'Calibration Coefficients'!J$3)+'Calibration Coefficients'!J$4)/$E20)*(1000/1)*(1/1000)*(1/1000)*($D20/$C20)*(1/0.0001)</f>
        <v>#DIV/0!</v>
      </c>
      <c r="W20" s="29" t="e">
        <f>(((M20*'Calibration Coefficients'!K$3)+'Calibration Coefficients'!K$4)/$E20)*(1000/1)*(1/1000)*(1/1000)*($D20/$C20)*(1/0.0001)</f>
        <v>#DIV/0!</v>
      </c>
      <c r="X20" s="22" t="e">
        <f t="shared" si="2"/>
        <v>#DIV/0!</v>
      </c>
      <c r="Y20" s="18" t="e">
        <f t="shared" si="3"/>
        <v>#DIV/0!</v>
      </c>
      <c r="Z20" s="22" t="e">
        <f t="shared" si="4"/>
        <v>#DIV/0!</v>
      </c>
      <c r="AA20" s="18" t="e">
        <f t="shared" si="5"/>
        <v>#DIV/0!</v>
      </c>
    </row>
    <row r="21" spans="1:27" x14ac:dyDescent="0.2">
      <c r="A21" s="3"/>
      <c r="B21" s="4"/>
      <c r="C21" s="3"/>
      <c r="D21" s="4"/>
      <c r="E21" s="33"/>
      <c r="F21" s="32"/>
      <c r="G21" s="3"/>
      <c r="H21" s="4"/>
      <c r="I21" s="3"/>
      <c r="J21" s="4"/>
      <c r="K21" s="3"/>
      <c r="L21" s="4"/>
      <c r="M21" s="33"/>
      <c r="N21" s="34" t="e">
        <f>(((K21*'Calibration Coefficients'!B$3)+'Calibration Coefficients'!B$4)/$E21)*(1000/1)*(1/1000)*(1/1000)*($D21/$C21)*(1/0.0001)</f>
        <v>#DIV/0!</v>
      </c>
      <c r="O21" s="27" t="e">
        <f>(((L21*'Calibration Coefficients'!C$3)+'Calibration Coefficients'!C$4)/$E21)*(1000/1)*(1/1000)*(1/1000)*($D21/$C21)*(1/0.0001)</f>
        <v>#DIV/0!</v>
      </c>
      <c r="P21" s="21" t="e">
        <f t="shared" si="0"/>
        <v>#DIV/0!</v>
      </c>
      <c r="Q21" s="38" t="e">
        <f t="shared" si="1"/>
        <v>#DIV/0!</v>
      </c>
      <c r="R21" s="36" t="e">
        <f>(((F21*'Calibration Coefficients'!F$3)+'Calibration Coefficients'!F$4)/$E21)*(1000/1)*(1/1000)*(1/1000)*($D21/$C21)*(1/0.0001)</f>
        <v>#DIV/0!</v>
      </c>
      <c r="S21" s="29" t="e">
        <f>(((G21*'Calibration Coefficients'!G$3)+'Calibration Coefficients'!G$4)/$E21)*(1000/1)*(1/1000)*(1/1000)*($D21/$C21)*(1/0.0001)</f>
        <v>#DIV/0!</v>
      </c>
      <c r="T21" s="28" t="e">
        <f>(((H21*'Calibration Coefficients'!H$3)+'Calibration Coefficients'!H$4)/$E21)*(1000/1)*(1/1000)*(1/1000)*($D21/$C21)*(1/0.0001)</f>
        <v>#DIV/0!</v>
      </c>
      <c r="U21" s="29" t="e">
        <f>(((I21*'Calibration Coefficients'!I$3)+'Calibration Coefficients'!I$4)/$E21)*(1000/1)*(1/1000)*(1/1000)*($D21/$C21)*(1/0.0001)</f>
        <v>#DIV/0!</v>
      </c>
      <c r="V21" s="28" t="e">
        <f>(((J21*'Calibration Coefficients'!J$3)+'Calibration Coefficients'!J$4)/$E21)*(1000/1)*(1/1000)*(1/1000)*($D21/$C21)*(1/0.0001)</f>
        <v>#DIV/0!</v>
      </c>
      <c r="W21" s="29" t="e">
        <f>(((M21*'Calibration Coefficients'!K$3)+'Calibration Coefficients'!K$4)/$E21)*(1000/1)*(1/1000)*(1/1000)*($D21/$C21)*(1/0.0001)</f>
        <v>#DIV/0!</v>
      </c>
      <c r="X21" s="22" t="e">
        <f t="shared" si="2"/>
        <v>#DIV/0!</v>
      </c>
      <c r="Y21" s="18" t="e">
        <f t="shared" si="3"/>
        <v>#DIV/0!</v>
      </c>
      <c r="Z21" s="22" t="e">
        <f t="shared" si="4"/>
        <v>#DIV/0!</v>
      </c>
      <c r="AA21" s="18" t="e">
        <f t="shared" si="5"/>
        <v>#DIV/0!</v>
      </c>
    </row>
    <row r="22" spans="1:27" x14ac:dyDescent="0.2">
      <c r="A22" s="3"/>
      <c r="B22" s="4"/>
      <c r="C22" s="3"/>
      <c r="D22" s="4"/>
      <c r="E22" s="33"/>
      <c r="F22" s="32"/>
      <c r="G22" s="3"/>
      <c r="H22" s="4"/>
      <c r="I22" s="3"/>
      <c r="J22" s="4"/>
      <c r="K22" s="3"/>
      <c r="L22" s="4"/>
      <c r="M22" s="33"/>
      <c r="N22" s="34" t="e">
        <f>(((K22*'Calibration Coefficients'!B$3)+'Calibration Coefficients'!B$4)/$E22)*(1000/1)*(1/1000)*(1/1000)*($D22/$C22)*(1/0.0001)</f>
        <v>#DIV/0!</v>
      </c>
      <c r="O22" s="27" t="e">
        <f>(((L22*'Calibration Coefficients'!C$3)+'Calibration Coefficients'!C$4)/$E22)*(1000/1)*(1/1000)*(1/1000)*($D22/$C22)*(1/0.0001)</f>
        <v>#DIV/0!</v>
      </c>
      <c r="P22" s="21" t="e">
        <f t="shared" si="0"/>
        <v>#DIV/0!</v>
      </c>
      <c r="Q22" s="38" t="e">
        <f t="shared" si="1"/>
        <v>#DIV/0!</v>
      </c>
      <c r="R22" s="36" t="e">
        <f>(((F22*'Calibration Coefficients'!F$3)+'Calibration Coefficients'!F$4)/$E22)*(1000/1)*(1/1000)*(1/1000)*($D22/$C22)*(1/0.0001)</f>
        <v>#DIV/0!</v>
      </c>
      <c r="S22" s="29" t="e">
        <f>(((G22*'Calibration Coefficients'!G$3)+'Calibration Coefficients'!G$4)/$E22)*(1000/1)*(1/1000)*(1/1000)*($D22/$C22)*(1/0.0001)</f>
        <v>#DIV/0!</v>
      </c>
      <c r="T22" s="28" t="e">
        <f>(((H22*'Calibration Coefficients'!H$3)+'Calibration Coefficients'!H$4)/$E22)*(1000/1)*(1/1000)*(1/1000)*($D22/$C22)*(1/0.0001)</f>
        <v>#DIV/0!</v>
      </c>
      <c r="U22" s="29" t="e">
        <f>(((I22*'Calibration Coefficients'!I$3)+'Calibration Coefficients'!I$4)/$E22)*(1000/1)*(1/1000)*(1/1000)*($D22/$C22)*(1/0.0001)</f>
        <v>#DIV/0!</v>
      </c>
      <c r="V22" s="28" t="e">
        <f>(((J22*'Calibration Coefficients'!J$3)+'Calibration Coefficients'!J$4)/$E22)*(1000/1)*(1/1000)*(1/1000)*($D22/$C22)*(1/0.0001)</f>
        <v>#DIV/0!</v>
      </c>
      <c r="W22" s="29" t="e">
        <f>(((M22*'Calibration Coefficients'!K$3)+'Calibration Coefficients'!K$4)/$E22)*(1000/1)*(1/1000)*(1/1000)*($D22/$C22)*(1/0.0001)</f>
        <v>#DIV/0!</v>
      </c>
      <c r="X22" s="22" t="e">
        <f t="shared" si="2"/>
        <v>#DIV/0!</v>
      </c>
      <c r="Y22" s="18" t="e">
        <f t="shared" si="3"/>
        <v>#DIV/0!</v>
      </c>
      <c r="Z22" s="22" t="e">
        <f t="shared" si="4"/>
        <v>#DIV/0!</v>
      </c>
      <c r="AA22" s="18" t="e">
        <f t="shared" si="5"/>
        <v>#DIV/0!</v>
      </c>
    </row>
    <row r="23" spans="1:27" x14ac:dyDescent="0.2">
      <c r="A23" s="3"/>
      <c r="B23" s="4"/>
      <c r="C23" s="3"/>
      <c r="D23" s="4"/>
      <c r="E23" s="33"/>
      <c r="F23" s="32"/>
      <c r="G23" s="3"/>
      <c r="H23" s="4"/>
      <c r="I23" s="3"/>
      <c r="J23" s="4"/>
      <c r="K23" s="3"/>
      <c r="L23" s="4"/>
      <c r="M23" s="33"/>
      <c r="N23" s="34" t="e">
        <f>(((K23*'Calibration Coefficients'!B$3)+'Calibration Coefficients'!B$4)/$E23)*(1000/1)*(1/1000)*(1/1000)*($D23/$C23)*(1/0.0001)</f>
        <v>#DIV/0!</v>
      </c>
      <c r="O23" s="27" t="e">
        <f>(((L23*'Calibration Coefficients'!C$3)+'Calibration Coefficients'!C$4)/$E23)*(1000/1)*(1/1000)*(1/1000)*($D23/$C23)*(1/0.0001)</f>
        <v>#DIV/0!</v>
      </c>
      <c r="P23" s="21" t="e">
        <f t="shared" si="0"/>
        <v>#DIV/0!</v>
      </c>
      <c r="Q23" s="38" t="e">
        <f t="shared" si="1"/>
        <v>#DIV/0!</v>
      </c>
      <c r="R23" s="36" t="e">
        <f>(((F23*'Calibration Coefficients'!F$3)+'Calibration Coefficients'!F$4)/$E23)*(1000/1)*(1/1000)*(1/1000)*($D23/$C23)*(1/0.0001)</f>
        <v>#DIV/0!</v>
      </c>
      <c r="S23" s="29" t="e">
        <f>(((G23*'Calibration Coefficients'!G$3)+'Calibration Coefficients'!G$4)/$E23)*(1000/1)*(1/1000)*(1/1000)*($D23/$C23)*(1/0.0001)</f>
        <v>#DIV/0!</v>
      </c>
      <c r="T23" s="28" t="e">
        <f>(((H23*'Calibration Coefficients'!H$3)+'Calibration Coefficients'!H$4)/$E23)*(1000/1)*(1/1000)*(1/1000)*($D23/$C23)*(1/0.0001)</f>
        <v>#DIV/0!</v>
      </c>
      <c r="U23" s="29" t="e">
        <f>(((I23*'Calibration Coefficients'!I$3)+'Calibration Coefficients'!I$4)/$E23)*(1000/1)*(1/1000)*(1/1000)*($D23/$C23)*(1/0.0001)</f>
        <v>#DIV/0!</v>
      </c>
      <c r="V23" s="28" t="e">
        <f>(((J23*'Calibration Coefficients'!J$3)+'Calibration Coefficients'!J$4)/$E23)*(1000/1)*(1/1000)*(1/1000)*($D23/$C23)*(1/0.0001)</f>
        <v>#DIV/0!</v>
      </c>
      <c r="W23" s="29" t="e">
        <f>(((M23*'Calibration Coefficients'!K$3)+'Calibration Coefficients'!K$4)/$E23)*(1000/1)*(1/1000)*(1/1000)*($D23/$C23)*(1/0.0001)</f>
        <v>#DIV/0!</v>
      </c>
      <c r="X23" s="22" t="e">
        <f t="shared" si="2"/>
        <v>#DIV/0!</v>
      </c>
      <c r="Y23" s="18" t="e">
        <f t="shared" si="3"/>
        <v>#DIV/0!</v>
      </c>
      <c r="Z23" s="22" t="e">
        <f t="shared" si="4"/>
        <v>#DIV/0!</v>
      </c>
      <c r="AA23" s="18" t="e">
        <f t="shared" si="5"/>
        <v>#DIV/0!</v>
      </c>
    </row>
    <row r="24" spans="1:27" x14ac:dyDescent="0.2">
      <c r="A24" s="3"/>
      <c r="B24" s="4"/>
      <c r="C24" s="3"/>
      <c r="D24" s="4"/>
      <c r="E24" s="33"/>
      <c r="F24" s="32"/>
      <c r="G24" s="3"/>
      <c r="H24" s="4"/>
      <c r="I24" s="3"/>
      <c r="J24" s="4"/>
      <c r="K24" s="3"/>
      <c r="L24" s="4"/>
      <c r="M24" s="33"/>
      <c r="N24" s="34" t="e">
        <f>(((K24*'Calibration Coefficients'!B$3)+'Calibration Coefficients'!B$4)/$E24)*(1000/1)*(1/1000)*(1/1000)*($D24/$C24)*(1/0.0001)</f>
        <v>#DIV/0!</v>
      </c>
      <c r="O24" s="27" t="e">
        <f>(((L24*'Calibration Coefficients'!C$3)+'Calibration Coefficients'!C$4)/$E24)*(1000/1)*(1/1000)*(1/1000)*($D24/$C24)*(1/0.0001)</f>
        <v>#DIV/0!</v>
      </c>
      <c r="P24" s="21" t="e">
        <f t="shared" si="0"/>
        <v>#DIV/0!</v>
      </c>
      <c r="Q24" s="38" t="e">
        <f t="shared" si="1"/>
        <v>#DIV/0!</v>
      </c>
      <c r="R24" s="36" t="e">
        <f>(((F24*'Calibration Coefficients'!F$3)+'Calibration Coefficients'!F$4)/$E24)*(1000/1)*(1/1000)*(1/1000)*($D24/$C24)*(1/0.0001)</f>
        <v>#DIV/0!</v>
      </c>
      <c r="S24" s="29" t="e">
        <f>(((G24*'Calibration Coefficients'!G$3)+'Calibration Coefficients'!G$4)/$E24)*(1000/1)*(1/1000)*(1/1000)*($D24/$C24)*(1/0.0001)</f>
        <v>#DIV/0!</v>
      </c>
      <c r="T24" s="28" t="e">
        <f>(((H24*'Calibration Coefficients'!H$3)+'Calibration Coefficients'!H$4)/$E24)*(1000/1)*(1/1000)*(1/1000)*($D24/$C24)*(1/0.0001)</f>
        <v>#DIV/0!</v>
      </c>
      <c r="U24" s="29" t="e">
        <f>(((I24*'Calibration Coefficients'!I$3)+'Calibration Coefficients'!I$4)/$E24)*(1000/1)*(1/1000)*(1/1000)*($D24/$C24)*(1/0.0001)</f>
        <v>#DIV/0!</v>
      </c>
      <c r="V24" s="28" t="e">
        <f>(((J24*'Calibration Coefficients'!J$3)+'Calibration Coefficients'!J$4)/$E24)*(1000/1)*(1/1000)*(1/1000)*($D24/$C24)*(1/0.0001)</f>
        <v>#DIV/0!</v>
      </c>
      <c r="W24" s="29" t="e">
        <f>(((M24*'Calibration Coefficients'!K$3)+'Calibration Coefficients'!K$4)/$E24)*(1000/1)*(1/1000)*(1/1000)*($D24/$C24)*(1/0.0001)</f>
        <v>#DIV/0!</v>
      </c>
      <c r="X24" s="22" t="e">
        <f t="shared" si="2"/>
        <v>#DIV/0!</v>
      </c>
      <c r="Y24" s="18" t="e">
        <f t="shared" si="3"/>
        <v>#DIV/0!</v>
      </c>
      <c r="Z24" s="22" t="e">
        <f t="shared" si="4"/>
        <v>#DIV/0!</v>
      </c>
      <c r="AA24" s="18" t="e">
        <f t="shared" si="5"/>
        <v>#DIV/0!</v>
      </c>
    </row>
    <row r="25" spans="1:27" x14ac:dyDescent="0.2">
      <c r="A25" s="3"/>
      <c r="B25" s="4"/>
      <c r="C25" s="3"/>
      <c r="D25" s="4"/>
      <c r="E25" s="33"/>
      <c r="F25" s="32"/>
      <c r="G25" s="3"/>
      <c r="H25" s="4"/>
      <c r="I25" s="3"/>
      <c r="J25" s="4"/>
      <c r="K25" s="3"/>
      <c r="L25" s="4"/>
      <c r="M25" s="33"/>
      <c r="N25" s="34" t="e">
        <f>(((K25*'Calibration Coefficients'!B$3)+'Calibration Coefficients'!B$4)/$E25)*(1000/1)*(1/1000)*(1/1000)*($D25/$C25)*(1/0.0001)</f>
        <v>#DIV/0!</v>
      </c>
      <c r="O25" s="27" t="e">
        <f>(((L25*'Calibration Coefficients'!C$3)+'Calibration Coefficients'!C$4)/$E25)*(1000/1)*(1/1000)*(1/1000)*($D25/$C25)*(1/0.0001)</f>
        <v>#DIV/0!</v>
      </c>
      <c r="P25" s="21" t="e">
        <f t="shared" si="0"/>
        <v>#DIV/0!</v>
      </c>
      <c r="Q25" s="38" t="e">
        <f t="shared" si="1"/>
        <v>#DIV/0!</v>
      </c>
      <c r="R25" s="36" t="e">
        <f>(((F25*'Calibration Coefficients'!F$3)+'Calibration Coefficients'!F$4)/$E25)*(1000/1)*(1/1000)*(1/1000)*($D25/$C25)*(1/0.0001)</f>
        <v>#DIV/0!</v>
      </c>
      <c r="S25" s="29" t="e">
        <f>(((G25*'Calibration Coefficients'!G$3)+'Calibration Coefficients'!G$4)/$E25)*(1000/1)*(1/1000)*(1/1000)*($D25/$C25)*(1/0.0001)</f>
        <v>#DIV/0!</v>
      </c>
      <c r="T25" s="28" t="e">
        <f>(((H25*'Calibration Coefficients'!H$3)+'Calibration Coefficients'!H$4)/$E25)*(1000/1)*(1/1000)*(1/1000)*($D25/$C25)*(1/0.0001)</f>
        <v>#DIV/0!</v>
      </c>
      <c r="U25" s="29" t="e">
        <f>(((I25*'Calibration Coefficients'!I$3)+'Calibration Coefficients'!I$4)/$E25)*(1000/1)*(1/1000)*(1/1000)*($D25/$C25)*(1/0.0001)</f>
        <v>#DIV/0!</v>
      </c>
      <c r="V25" s="28" t="e">
        <f>(((J25*'Calibration Coefficients'!J$3)+'Calibration Coefficients'!J$4)/$E25)*(1000/1)*(1/1000)*(1/1000)*($D25/$C25)*(1/0.0001)</f>
        <v>#DIV/0!</v>
      </c>
      <c r="W25" s="29" t="e">
        <f>(((M25*'Calibration Coefficients'!K$3)+'Calibration Coefficients'!K$4)/$E25)*(1000/1)*(1/1000)*(1/1000)*($D25/$C25)*(1/0.0001)</f>
        <v>#DIV/0!</v>
      </c>
      <c r="X25" s="22" t="e">
        <f t="shared" si="2"/>
        <v>#DIV/0!</v>
      </c>
      <c r="Y25" s="18" t="e">
        <f t="shared" si="3"/>
        <v>#DIV/0!</v>
      </c>
      <c r="Z25" s="22" t="e">
        <f t="shared" si="4"/>
        <v>#DIV/0!</v>
      </c>
      <c r="AA25" s="18" t="e">
        <f t="shared" si="5"/>
        <v>#DIV/0!</v>
      </c>
    </row>
    <row r="26" spans="1:27" x14ac:dyDescent="0.2">
      <c r="A26" s="3"/>
      <c r="B26" s="4"/>
      <c r="C26" s="3"/>
      <c r="D26" s="4"/>
      <c r="E26" s="33"/>
      <c r="F26" s="32"/>
      <c r="G26" s="3"/>
      <c r="H26" s="4"/>
      <c r="I26" s="3"/>
      <c r="J26" s="4"/>
      <c r="K26" s="3"/>
      <c r="L26" s="4"/>
      <c r="M26" s="33"/>
      <c r="N26" s="34" t="e">
        <f>(((K26*'Calibration Coefficients'!B$3)+'Calibration Coefficients'!B$4)/$E26)*(1000/1)*(1/1000)*(1/1000)*($D26/$C26)*(1/0.0001)</f>
        <v>#DIV/0!</v>
      </c>
      <c r="O26" s="27" t="e">
        <f>(((L26*'Calibration Coefficients'!C$3)+'Calibration Coefficients'!C$4)/$E26)*(1000/1)*(1/1000)*(1/1000)*($D26/$C26)*(1/0.0001)</f>
        <v>#DIV/0!</v>
      </c>
      <c r="P26" s="21" t="e">
        <f t="shared" si="0"/>
        <v>#DIV/0!</v>
      </c>
      <c r="Q26" s="38" t="e">
        <f t="shared" si="1"/>
        <v>#DIV/0!</v>
      </c>
      <c r="R26" s="36" t="e">
        <f>(((F26*'Calibration Coefficients'!F$3)+'Calibration Coefficients'!F$4)/$E26)*(1000/1)*(1/1000)*(1/1000)*($D26/$C26)*(1/0.0001)</f>
        <v>#DIV/0!</v>
      </c>
      <c r="S26" s="29" t="e">
        <f>(((G26*'Calibration Coefficients'!G$3)+'Calibration Coefficients'!G$4)/$E26)*(1000/1)*(1/1000)*(1/1000)*($D26/$C26)*(1/0.0001)</f>
        <v>#DIV/0!</v>
      </c>
      <c r="T26" s="28" t="e">
        <f>(((H26*'Calibration Coefficients'!H$3)+'Calibration Coefficients'!H$4)/$E26)*(1000/1)*(1/1000)*(1/1000)*($D26/$C26)*(1/0.0001)</f>
        <v>#DIV/0!</v>
      </c>
      <c r="U26" s="29" t="e">
        <f>(((I26*'Calibration Coefficients'!I$3)+'Calibration Coefficients'!I$4)/$E26)*(1000/1)*(1/1000)*(1/1000)*($D26/$C26)*(1/0.0001)</f>
        <v>#DIV/0!</v>
      </c>
      <c r="V26" s="28" t="e">
        <f>(((J26*'Calibration Coefficients'!J$3)+'Calibration Coefficients'!J$4)/$E26)*(1000/1)*(1/1000)*(1/1000)*($D26/$C26)*(1/0.0001)</f>
        <v>#DIV/0!</v>
      </c>
      <c r="W26" s="29" t="e">
        <f>(((M26*'Calibration Coefficients'!K$3)+'Calibration Coefficients'!K$4)/$E26)*(1000/1)*(1/1000)*(1/1000)*($D26/$C26)*(1/0.0001)</f>
        <v>#DIV/0!</v>
      </c>
      <c r="X26" s="22" t="e">
        <f t="shared" si="2"/>
        <v>#DIV/0!</v>
      </c>
      <c r="Y26" s="18" t="e">
        <f t="shared" si="3"/>
        <v>#DIV/0!</v>
      </c>
      <c r="Z26" s="22" t="e">
        <f t="shared" si="4"/>
        <v>#DIV/0!</v>
      </c>
      <c r="AA26" s="18" t="e">
        <f t="shared" si="5"/>
        <v>#DIV/0!</v>
      </c>
    </row>
    <row r="27" spans="1:27" x14ac:dyDescent="0.2">
      <c r="A27" s="3"/>
      <c r="B27" s="4"/>
      <c r="C27" s="3"/>
      <c r="D27" s="4"/>
      <c r="E27" s="33"/>
      <c r="F27" s="32"/>
      <c r="G27" s="3"/>
      <c r="H27" s="4"/>
      <c r="I27" s="3"/>
      <c r="J27" s="4"/>
      <c r="K27" s="3"/>
      <c r="L27" s="4"/>
      <c r="M27" s="33"/>
      <c r="N27" s="34" t="e">
        <f>(((K27*'Calibration Coefficients'!B$3)+'Calibration Coefficients'!B$4)/$E27)*(1000/1)*(1/1000)*(1/1000)*($D27/$C27)*(1/0.0001)</f>
        <v>#DIV/0!</v>
      </c>
      <c r="O27" s="27" t="e">
        <f>(((L27*'Calibration Coefficients'!C$3)+'Calibration Coefficients'!C$4)/$E27)*(1000/1)*(1/1000)*(1/1000)*($D27/$C27)*(1/0.0001)</f>
        <v>#DIV/0!</v>
      </c>
      <c r="P27" s="21" t="e">
        <f t="shared" si="0"/>
        <v>#DIV/0!</v>
      </c>
      <c r="Q27" s="38" t="e">
        <f t="shared" si="1"/>
        <v>#DIV/0!</v>
      </c>
      <c r="R27" s="36" t="e">
        <f>(((F27*'Calibration Coefficients'!F$3)+'Calibration Coefficients'!F$4)/$E27)*(1000/1)*(1/1000)*(1/1000)*($D27/$C27)*(1/0.0001)</f>
        <v>#DIV/0!</v>
      </c>
      <c r="S27" s="29" t="e">
        <f>(((G27*'Calibration Coefficients'!G$3)+'Calibration Coefficients'!G$4)/$E27)*(1000/1)*(1/1000)*(1/1000)*($D27/$C27)*(1/0.0001)</f>
        <v>#DIV/0!</v>
      </c>
      <c r="T27" s="28" t="e">
        <f>(((H27*'Calibration Coefficients'!H$3)+'Calibration Coefficients'!H$4)/$E27)*(1000/1)*(1/1000)*(1/1000)*($D27/$C27)*(1/0.0001)</f>
        <v>#DIV/0!</v>
      </c>
      <c r="U27" s="29" t="e">
        <f>(((I27*'Calibration Coefficients'!I$3)+'Calibration Coefficients'!I$4)/$E27)*(1000/1)*(1/1000)*(1/1000)*($D27/$C27)*(1/0.0001)</f>
        <v>#DIV/0!</v>
      </c>
      <c r="V27" s="28" t="e">
        <f>(((J27*'Calibration Coefficients'!J$3)+'Calibration Coefficients'!J$4)/$E27)*(1000/1)*(1/1000)*(1/1000)*($D27/$C27)*(1/0.0001)</f>
        <v>#DIV/0!</v>
      </c>
      <c r="W27" s="29" t="e">
        <f>(((M27*'Calibration Coefficients'!K$3)+'Calibration Coefficients'!K$4)/$E27)*(1000/1)*(1/1000)*(1/1000)*($D27/$C27)*(1/0.0001)</f>
        <v>#DIV/0!</v>
      </c>
      <c r="X27" s="22" t="e">
        <f t="shared" si="2"/>
        <v>#DIV/0!</v>
      </c>
      <c r="Y27" s="18" t="e">
        <f t="shared" si="3"/>
        <v>#DIV/0!</v>
      </c>
      <c r="Z27" s="22" t="e">
        <f t="shared" si="4"/>
        <v>#DIV/0!</v>
      </c>
      <c r="AA27" s="18" t="e">
        <f t="shared" si="5"/>
        <v>#DIV/0!</v>
      </c>
    </row>
    <row r="28" spans="1:27" x14ac:dyDescent="0.2">
      <c r="A28" s="3"/>
      <c r="B28" s="4"/>
      <c r="C28" s="3"/>
      <c r="D28" s="4"/>
      <c r="E28" s="33"/>
      <c r="F28" s="32"/>
      <c r="G28" s="3"/>
      <c r="H28" s="4"/>
      <c r="I28" s="3"/>
      <c r="J28" s="4"/>
      <c r="K28" s="3"/>
      <c r="L28" s="4"/>
      <c r="M28" s="33"/>
      <c r="N28" s="34" t="e">
        <f>(((K28*'Calibration Coefficients'!B$3)+'Calibration Coefficients'!B$4)/$E28)*(1000/1)*(1/1000)*(1/1000)*($D28/$C28)*(1/0.0001)</f>
        <v>#DIV/0!</v>
      </c>
      <c r="O28" s="27" t="e">
        <f>(((L28*'Calibration Coefficients'!C$3)+'Calibration Coefficients'!C$4)/$E28)*(1000/1)*(1/1000)*(1/1000)*($D28/$C28)*(1/0.0001)</f>
        <v>#DIV/0!</v>
      </c>
      <c r="P28" s="21" t="e">
        <f t="shared" si="0"/>
        <v>#DIV/0!</v>
      </c>
      <c r="Q28" s="38" t="e">
        <f t="shared" si="1"/>
        <v>#DIV/0!</v>
      </c>
      <c r="R28" s="36" t="e">
        <f>(((F28*'Calibration Coefficients'!F$3)+'Calibration Coefficients'!F$4)/$E28)*(1000/1)*(1/1000)*(1/1000)*($D28/$C28)*(1/0.0001)</f>
        <v>#DIV/0!</v>
      </c>
      <c r="S28" s="29" t="e">
        <f>(((G28*'Calibration Coefficients'!G$3)+'Calibration Coefficients'!G$4)/$E28)*(1000/1)*(1/1000)*(1/1000)*($D28/$C28)*(1/0.0001)</f>
        <v>#DIV/0!</v>
      </c>
      <c r="T28" s="28" t="e">
        <f>(((H28*'Calibration Coefficients'!H$3)+'Calibration Coefficients'!H$4)/$E28)*(1000/1)*(1/1000)*(1/1000)*($D28/$C28)*(1/0.0001)</f>
        <v>#DIV/0!</v>
      </c>
      <c r="U28" s="29" t="e">
        <f>(((I28*'Calibration Coefficients'!I$3)+'Calibration Coefficients'!I$4)/$E28)*(1000/1)*(1/1000)*(1/1000)*($D28/$C28)*(1/0.0001)</f>
        <v>#DIV/0!</v>
      </c>
      <c r="V28" s="28" t="e">
        <f>(((J28*'Calibration Coefficients'!J$3)+'Calibration Coefficients'!J$4)/$E28)*(1000/1)*(1/1000)*(1/1000)*($D28/$C28)*(1/0.0001)</f>
        <v>#DIV/0!</v>
      </c>
      <c r="W28" s="29" t="e">
        <f>(((M28*'Calibration Coefficients'!K$3)+'Calibration Coefficients'!K$4)/$E28)*(1000/1)*(1/1000)*(1/1000)*($D28/$C28)*(1/0.0001)</f>
        <v>#DIV/0!</v>
      </c>
      <c r="X28" s="22" t="e">
        <f t="shared" si="2"/>
        <v>#DIV/0!</v>
      </c>
      <c r="Y28" s="18" t="e">
        <f t="shared" si="3"/>
        <v>#DIV/0!</v>
      </c>
      <c r="Z28" s="22" t="e">
        <f t="shared" si="4"/>
        <v>#DIV/0!</v>
      </c>
      <c r="AA28" s="18" t="e">
        <f t="shared" si="5"/>
        <v>#DIV/0!</v>
      </c>
    </row>
    <row r="29" spans="1:27" x14ac:dyDescent="0.2">
      <c r="A29" s="3"/>
      <c r="B29" s="4"/>
      <c r="C29" s="3"/>
      <c r="D29" s="4"/>
      <c r="E29" s="33"/>
      <c r="F29" s="32"/>
      <c r="G29" s="3"/>
      <c r="H29" s="4"/>
      <c r="I29" s="3"/>
      <c r="J29" s="4"/>
      <c r="K29" s="3"/>
      <c r="L29" s="4"/>
      <c r="M29" s="33"/>
      <c r="N29" s="34" t="e">
        <f>(((K29*'Calibration Coefficients'!B$3)+'Calibration Coefficients'!B$4)/$E29)*(1000/1)*(1/1000)*(1/1000)*($D29/$C29)*(1/0.0001)</f>
        <v>#DIV/0!</v>
      </c>
      <c r="O29" s="27" t="e">
        <f>(((L29*'Calibration Coefficients'!C$3)+'Calibration Coefficients'!C$4)/$E29)*(1000/1)*(1/1000)*(1/1000)*($D29/$C29)*(1/0.0001)</f>
        <v>#DIV/0!</v>
      </c>
      <c r="P29" s="21" t="e">
        <f t="shared" si="0"/>
        <v>#DIV/0!</v>
      </c>
      <c r="Q29" s="38" t="e">
        <f t="shared" si="1"/>
        <v>#DIV/0!</v>
      </c>
      <c r="R29" s="36" t="e">
        <f>(((F29*'Calibration Coefficients'!F$3)+'Calibration Coefficients'!F$4)/$E29)*(1000/1)*(1/1000)*(1/1000)*($D29/$C29)*(1/0.0001)</f>
        <v>#DIV/0!</v>
      </c>
      <c r="S29" s="29" t="e">
        <f>(((G29*'Calibration Coefficients'!G$3)+'Calibration Coefficients'!G$4)/$E29)*(1000/1)*(1/1000)*(1/1000)*($D29/$C29)*(1/0.0001)</f>
        <v>#DIV/0!</v>
      </c>
      <c r="T29" s="28" t="e">
        <f>(((H29*'Calibration Coefficients'!H$3)+'Calibration Coefficients'!H$4)/$E29)*(1000/1)*(1/1000)*(1/1000)*($D29/$C29)*(1/0.0001)</f>
        <v>#DIV/0!</v>
      </c>
      <c r="U29" s="29" t="e">
        <f>(((I29*'Calibration Coefficients'!I$3)+'Calibration Coefficients'!I$4)/$E29)*(1000/1)*(1/1000)*(1/1000)*($D29/$C29)*(1/0.0001)</f>
        <v>#DIV/0!</v>
      </c>
      <c r="V29" s="28" t="e">
        <f>(((J29*'Calibration Coefficients'!J$3)+'Calibration Coefficients'!J$4)/$E29)*(1000/1)*(1/1000)*(1/1000)*($D29/$C29)*(1/0.0001)</f>
        <v>#DIV/0!</v>
      </c>
      <c r="W29" s="29" t="e">
        <f>(((M29*'Calibration Coefficients'!K$3)+'Calibration Coefficients'!K$4)/$E29)*(1000/1)*(1/1000)*(1/1000)*($D29/$C29)*(1/0.0001)</f>
        <v>#DIV/0!</v>
      </c>
      <c r="X29" s="22" t="e">
        <f t="shared" si="2"/>
        <v>#DIV/0!</v>
      </c>
      <c r="Y29" s="18" t="e">
        <f t="shared" si="3"/>
        <v>#DIV/0!</v>
      </c>
      <c r="Z29" s="22" t="e">
        <f t="shared" si="4"/>
        <v>#DIV/0!</v>
      </c>
      <c r="AA29" s="18" t="e">
        <f t="shared" si="5"/>
        <v>#DIV/0!</v>
      </c>
    </row>
    <row r="30" spans="1:27" x14ac:dyDescent="0.2">
      <c r="A30" s="3"/>
      <c r="B30" s="4"/>
      <c r="C30" s="3"/>
      <c r="D30" s="4"/>
      <c r="E30" s="33"/>
      <c r="F30" s="32"/>
      <c r="G30" s="3"/>
      <c r="H30" s="4"/>
      <c r="I30" s="3"/>
      <c r="J30" s="4"/>
      <c r="K30" s="3"/>
      <c r="L30" s="4"/>
      <c r="M30" s="33"/>
      <c r="N30" s="34" t="e">
        <f>(((K30*'Calibration Coefficients'!B$3)+'Calibration Coefficients'!B$4)/$E30)*(1000/1)*(1/1000)*(1/1000)*($D30/$C30)*(1/0.0001)</f>
        <v>#DIV/0!</v>
      </c>
      <c r="O30" s="27" t="e">
        <f>(((L30*'Calibration Coefficients'!C$3)+'Calibration Coefficients'!C$4)/$E30)*(1000/1)*(1/1000)*(1/1000)*($D30/$C30)*(1/0.0001)</f>
        <v>#DIV/0!</v>
      </c>
      <c r="P30" s="21" t="e">
        <f t="shared" si="0"/>
        <v>#DIV/0!</v>
      </c>
      <c r="Q30" s="38" t="e">
        <f t="shared" si="1"/>
        <v>#DIV/0!</v>
      </c>
      <c r="R30" s="36" t="e">
        <f>(((F30*'Calibration Coefficients'!F$3)+'Calibration Coefficients'!F$4)/$E30)*(1000/1)*(1/1000)*(1/1000)*($D30/$C30)*(1/0.0001)</f>
        <v>#DIV/0!</v>
      </c>
      <c r="S30" s="29" t="e">
        <f>(((G30*'Calibration Coefficients'!G$3)+'Calibration Coefficients'!G$4)/$E30)*(1000/1)*(1/1000)*(1/1000)*($D30/$C30)*(1/0.0001)</f>
        <v>#DIV/0!</v>
      </c>
      <c r="T30" s="28" t="e">
        <f>(((H30*'Calibration Coefficients'!H$3)+'Calibration Coefficients'!H$4)/$E30)*(1000/1)*(1/1000)*(1/1000)*($D30/$C30)*(1/0.0001)</f>
        <v>#DIV/0!</v>
      </c>
      <c r="U30" s="29" t="e">
        <f>(((I30*'Calibration Coefficients'!I$3)+'Calibration Coefficients'!I$4)/$E30)*(1000/1)*(1/1000)*(1/1000)*($D30/$C30)*(1/0.0001)</f>
        <v>#DIV/0!</v>
      </c>
      <c r="V30" s="28" t="e">
        <f>(((J30*'Calibration Coefficients'!J$3)+'Calibration Coefficients'!J$4)/$E30)*(1000/1)*(1/1000)*(1/1000)*($D30/$C30)*(1/0.0001)</f>
        <v>#DIV/0!</v>
      </c>
      <c r="W30" s="29" t="e">
        <f>(((M30*'Calibration Coefficients'!K$3)+'Calibration Coefficients'!K$4)/$E30)*(1000/1)*(1/1000)*(1/1000)*($D30/$C30)*(1/0.0001)</f>
        <v>#DIV/0!</v>
      </c>
      <c r="X30" s="22" t="e">
        <f t="shared" si="2"/>
        <v>#DIV/0!</v>
      </c>
      <c r="Y30" s="18" t="e">
        <f t="shared" si="3"/>
        <v>#DIV/0!</v>
      </c>
      <c r="Z30" s="22" t="e">
        <f t="shared" si="4"/>
        <v>#DIV/0!</v>
      </c>
      <c r="AA30" s="18" t="e">
        <f t="shared" si="5"/>
        <v>#DIV/0!</v>
      </c>
    </row>
    <row r="31" spans="1:27" x14ac:dyDescent="0.2">
      <c r="A31" s="3"/>
      <c r="B31" s="4"/>
      <c r="C31" s="3"/>
      <c r="D31" s="4"/>
      <c r="E31" s="33"/>
      <c r="F31" s="32"/>
      <c r="G31" s="3"/>
      <c r="H31" s="4"/>
      <c r="I31" s="3"/>
      <c r="J31" s="4"/>
      <c r="K31" s="3"/>
      <c r="L31" s="4"/>
      <c r="M31" s="33"/>
      <c r="N31" s="34" t="e">
        <f>(((K31*'Calibration Coefficients'!B$3)+'Calibration Coefficients'!B$4)/$E31)*(1000/1)*(1/1000)*(1/1000)*($D31/$C31)*(1/0.0001)</f>
        <v>#DIV/0!</v>
      </c>
      <c r="O31" s="27" t="e">
        <f>(((L31*'Calibration Coefficients'!C$3)+'Calibration Coefficients'!C$4)/$E31)*(1000/1)*(1/1000)*(1/1000)*($D31/$C31)*(1/0.0001)</f>
        <v>#DIV/0!</v>
      </c>
      <c r="P31" s="21" t="e">
        <f t="shared" si="0"/>
        <v>#DIV/0!</v>
      </c>
      <c r="Q31" s="38" t="e">
        <f t="shared" si="1"/>
        <v>#DIV/0!</v>
      </c>
      <c r="R31" s="36" t="e">
        <f>(((F31*'Calibration Coefficients'!F$3)+'Calibration Coefficients'!F$4)/$E31)*(1000/1)*(1/1000)*(1/1000)*($D31/$C31)*(1/0.0001)</f>
        <v>#DIV/0!</v>
      </c>
      <c r="S31" s="29" t="e">
        <f>(((G31*'Calibration Coefficients'!G$3)+'Calibration Coefficients'!G$4)/$E31)*(1000/1)*(1/1000)*(1/1000)*($D31/$C31)*(1/0.0001)</f>
        <v>#DIV/0!</v>
      </c>
      <c r="T31" s="28" t="e">
        <f>(((H31*'Calibration Coefficients'!H$3)+'Calibration Coefficients'!H$4)/$E31)*(1000/1)*(1/1000)*(1/1000)*($D31/$C31)*(1/0.0001)</f>
        <v>#DIV/0!</v>
      </c>
      <c r="U31" s="29" t="e">
        <f>(((I31*'Calibration Coefficients'!I$3)+'Calibration Coefficients'!I$4)/$E31)*(1000/1)*(1/1000)*(1/1000)*($D31/$C31)*(1/0.0001)</f>
        <v>#DIV/0!</v>
      </c>
      <c r="V31" s="28" t="e">
        <f>(((J31*'Calibration Coefficients'!J$3)+'Calibration Coefficients'!J$4)/$E31)*(1000/1)*(1/1000)*(1/1000)*($D31/$C31)*(1/0.0001)</f>
        <v>#DIV/0!</v>
      </c>
      <c r="W31" s="29" t="e">
        <f>(((M31*'Calibration Coefficients'!K$3)+'Calibration Coefficients'!K$4)/$E31)*(1000/1)*(1/1000)*(1/1000)*($D31/$C31)*(1/0.0001)</f>
        <v>#DIV/0!</v>
      </c>
      <c r="X31" s="22" t="e">
        <f t="shared" si="2"/>
        <v>#DIV/0!</v>
      </c>
      <c r="Y31" s="18" t="e">
        <f t="shared" si="3"/>
        <v>#DIV/0!</v>
      </c>
      <c r="Z31" s="22" t="e">
        <f t="shared" si="4"/>
        <v>#DIV/0!</v>
      </c>
      <c r="AA31" s="18" t="e">
        <f t="shared" si="5"/>
        <v>#DIV/0!</v>
      </c>
    </row>
    <row r="32" spans="1:27" x14ac:dyDescent="0.2">
      <c r="A32" s="3"/>
      <c r="B32" s="4"/>
      <c r="C32" s="3"/>
      <c r="D32" s="4"/>
      <c r="E32" s="33"/>
      <c r="F32" s="32"/>
      <c r="G32" s="3"/>
      <c r="H32" s="4"/>
      <c r="I32" s="3"/>
      <c r="J32" s="4"/>
      <c r="K32" s="3"/>
      <c r="L32" s="4"/>
      <c r="M32" s="33"/>
      <c r="N32" s="34" t="e">
        <f>(((K32*'Calibration Coefficients'!B$3)+'Calibration Coefficients'!B$4)/$E32)*(1000/1)*(1/1000)*(1/1000)*($D32/$C32)*(1/0.0001)</f>
        <v>#DIV/0!</v>
      </c>
      <c r="O32" s="27" t="e">
        <f>(((L32*'Calibration Coefficients'!C$3)+'Calibration Coefficients'!C$4)/$E32)*(1000/1)*(1/1000)*(1/1000)*($D32/$C32)*(1/0.0001)</f>
        <v>#DIV/0!</v>
      </c>
      <c r="P32" s="21" t="e">
        <f t="shared" si="0"/>
        <v>#DIV/0!</v>
      </c>
      <c r="Q32" s="38" t="e">
        <f t="shared" si="1"/>
        <v>#DIV/0!</v>
      </c>
      <c r="R32" s="36" t="e">
        <f>(((F32*'Calibration Coefficients'!F$3)+'Calibration Coefficients'!F$4)/$E32)*(1000/1)*(1/1000)*(1/1000)*($D32/$C32)*(1/0.0001)</f>
        <v>#DIV/0!</v>
      </c>
      <c r="S32" s="29" t="e">
        <f>(((G32*'Calibration Coefficients'!G$3)+'Calibration Coefficients'!G$4)/$E32)*(1000/1)*(1/1000)*(1/1000)*($D32/$C32)*(1/0.0001)</f>
        <v>#DIV/0!</v>
      </c>
      <c r="T32" s="28" t="e">
        <f>(((H32*'Calibration Coefficients'!H$3)+'Calibration Coefficients'!H$4)/$E32)*(1000/1)*(1/1000)*(1/1000)*($D32/$C32)*(1/0.0001)</f>
        <v>#DIV/0!</v>
      </c>
      <c r="U32" s="29" t="e">
        <f>(((I32*'Calibration Coefficients'!I$3)+'Calibration Coefficients'!I$4)/$E32)*(1000/1)*(1/1000)*(1/1000)*($D32/$C32)*(1/0.0001)</f>
        <v>#DIV/0!</v>
      </c>
      <c r="V32" s="28" t="e">
        <f>(((J32*'Calibration Coefficients'!J$3)+'Calibration Coefficients'!J$4)/$E32)*(1000/1)*(1/1000)*(1/1000)*($D32/$C32)*(1/0.0001)</f>
        <v>#DIV/0!</v>
      </c>
      <c r="W32" s="29" t="e">
        <f>(((M32*'Calibration Coefficients'!K$3)+'Calibration Coefficients'!K$4)/$E32)*(1000/1)*(1/1000)*(1/1000)*($D32/$C32)*(1/0.0001)</f>
        <v>#DIV/0!</v>
      </c>
      <c r="X32" s="22" t="e">
        <f t="shared" si="2"/>
        <v>#DIV/0!</v>
      </c>
      <c r="Y32" s="18" t="e">
        <f t="shared" si="3"/>
        <v>#DIV/0!</v>
      </c>
      <c r="Z32" s="22" t="e">
        <f t="shared" si="4"/>
        <v>#DIV/0!</v>
      </c>
      <c r="AA32" s="18" t="e">
        <f t="shared" si="5"/>
        <v>#DIV/0!</v>
      </c>
    </row>
    <row r="33" spans="1:27" x14ac:dyDescent="0.2">
      <c r="A33" s="3"/>
      <c r="B33" s="4"/>
      <c r="C33" s="3"/>
      <c r="D33" s="4"/>
      <c r="E33" s="33"/>
      <c r="F33" s="32"/>
      <c r="G33" s="3"/>
      <c r="H33" s="4"/>
      <c r="I33" s="3"/>
      <c r="J33" s="4"/>
      <c r="K33" s="3"/>
      <c r="L33" s="4"/>
      <c r="M33" s="33"/>
      <c r="N33" s="34" t="e">
        <f>(((K33*'Calibration Coefficients'!B$3)+'Calibration Coefficients'!B$4)/$E33)*(1000/1)*(1/1000)*(1/1000)*($D33/$C33)*(1/0.0001)</f>
        <v>#DIV/0!</v>
      </c>
      <c r="O33" s="27" t="e">
        <f>(((L33*'Calibration Coefficients'!C$3)+'Calibration Coefficients'!C$4)/$E33)*(1000/1)*(1/1000)*(1/1000)*($D33/$C33)*(1/0.0001)</f>
        <v>#DIV/0!</v>
      </c>
      <c r="P33" s="21" t="e">
        <f t="shared" si="0"/>
        <v>#DIV/0!</v>
      </c>
      <c r="Q33" s="38" t="e">
        <f t="shared" si="1"/>
        <v>#DIV/0!</v>
      </c>
      <c r="R33" s="36" t="e">
        <f>(((F33*'Calibration Coefficients'!F$3)+'Calibration Coefficients'!F$4)/$E33)*(1000/1)*(1/1000)*(1/1000)*($D33/$C33)*(1/0.0001)</f>
        <v>#DIV/0!</v>
      </c>
      <c r="S33" s="29" t="e">
        <f>(((G33*'Calibration Coefficients'!G$3)+'Calibration Coefficients'!G$4)/$E33)*(1000/1)*(1/1000)*(1/1000)*($D33/$C33)*(1/0.0001)</f>
        <v>#DIV/0!</v>
      </c>
      <c r="T33" s="28" t="e">
        <f>(((H33*'Calibration Coefficients'!H$3)+'Calibration Coefficients'!H$4)/$E33)*(1000/1)*(1/1000)*(1/1000)*($D33/$C33)*(1/0.0001)</f>
        <v>#DIV/0!</v>
      </c>
      <c r="U33" s="29" t="e">
        <f>(((I33*'Calibration Coefficients'!I$3)+'Calibration Coefficients'!I$4)/$E33)*(1000/1)*(1/1000)*(1/1000)*($D33/$C33)*(1/0.0001)</f>
        <v>#DIV/0!</v>
      </c>
      <c r="V33" s="28" t="e">
        <f>(((J33*'Calibration Coefficients'!J$3)+'Calibration Coefficients'!J$4)/$E33)*(1000/1)*(1/1000)*(1/1000)*($D33/$C33)*(1/0.0001)</f>
        <v>#DIV/0!</v>
      </c>
      <c r="W33" s="29" t="e">
        <f>(((M33*'Calibration Coefficients'!K$3)+'Calibration Coefficients'!K$4)/$E33)*(1000/1)*(1/1000)*(1/1000)*($D33/$C33)*(1/0.0001)</f>
        <v>#DIV/0!</v>
      </c>
      <c r="X33" s="22" t="e">
        <f t="shared" si="2"/>
        <v>#DIV/0!</v>
      </c>
      <c r="Y33" s="18" t="e">
        <f t="shared" si="3"/>
        <v>#DIV/0!</v>
      </c>
      <c r="Z33" s="22" t="e">
        <f t="shared" si="4"/>
        <v>#DIV/0!</v>
      </c>
      <c r="AA33" s="18" t="e">
        <f t="shared" si="5"/>
        <v>#DIV/0!</v>
      </c>
    </row>
    <row r="34" spans="1:27" x14ac:dyDescent="0.2">
      <c r="A34" s="3"/>
      <c r="B34" s="4"/>
      <c r="C34" s="3"/>
      <c r="D34" s="4"/>
      <c r="E34" s="33"/>
      <c r="F34" s="32"/>
      <c r="G34" s="3"/>
      <c r="H34" s="4"/>
      <c r="I34" s="3"/>
      <c r="J34" s="4"/>
      <c r="K34" s="3"/>
      <c r="L34" s="4"/>
      <c r="M34" s="33"/>
      <c r="N34" s="34" t="e">
        <f>(((K34*'Calibration Coefficients'!B$3)+'Calibration Coefficients'!B$4)/$E34)*(1000/1)*(1/1000)*(1/1000)*($D34/$C34)*(1/0.0001)</f>
        <v>#DIV/0!</v>
      </c>
      <c r="O34" s="27" t="e">
        <f>(((L34*'Calibration Coefficients'!C$3)+'Calibration Coefficients'!C$4)/$E34)*(1000/1)*(1/1000)*(1/1000)*($D34/$C34)*(1/0.0001)</f>
        <v>#DIV/0!</v>
      </c>
      <c r="P34" s="21" t="e">
        <f t="shared" si="0"/>
        <v>#DIV/0!</v>
      </c>
      <c r="Q34" s="38" t="e">
        <f t="shared" si="1"/>
        <v>#DIV/0!</v>
      </c>
      <c r="R34" s="36" t="e">
        <f>(((F34*'Calibration Coefficients'!F$3)+'Calibration Coefficients'!F$4)/$E34)*(1000/1)*(1/1000)*(1/1000)*($D34/$C34)*(1/0.0001)</f>
        <v>#DIV/0!</v>
      </c>
      <c r="S34" s="29" t="e">
        <f>(((G34*'Calibration Coefficients'!G$3)+'Calibration Coefficients'!G$4)/$E34)*(1000/1)*(1/1000)*(1/1000)*($D34/$C34)*(1/0.0001)</f>
        <v>#DIV/0!</v>
      </c>
      <c r="T34" s="28" t="e">
        <f>(((H34*'Calibration Coefficients'!H$3)+'Calibration Coefficients'!H$4)/$E34)*(1000/1)*(1/1000)*(1/1000)*($D34/$C34)*(1/0.0001)</f>
        <v>#DIV/0!</v>
      </c>
      <c r="U34" s="29" t="e">
        <f>(((I34*'Calibration Coefficients'!I$3)+'Calibration Coefficients'!I$4)/$E34)*(1000/1)*(1/1000)*(1/1000)*($D34/$C34)*(1/0.0001)</f>
        <v>#DIV/0!</v>
      </c>
      <c r="V34" s="28" t="e">
        <f>(((J34*'Calibration Coefficients'!J$3)+'Calibration Coefficients'!J$4)/$E34)*(1000/1)*(1/1000)*(1/1000)*($D34/$C34)*(1/0.0001)</f>
        <v>#DIV/0!</v>
      </c>
      <c r="W34" s="29" t="e">
        <f>(((M34*'Calibration Coefficients'!K$3)+'Calibration Coefficients'!K$4)/$E34)*(1000/1)*(1/1000)*(1/1000)*($D34/$C34)*(1/0.0001)</f>
        <v>#DIV/0!</v>
      </c>
      <c r="X34" s="22" t="e">
        <f t="shared" si="2"/>
        <v>#DIV/0!</v>
      </c>
      <c r="Y34" s="18" t="e">
        <f t="shared" si="3"/>
        <v>#DIV/0!</v>
      </c>
      <c r="Z34" s="22" t="e">
        <f t="shared" si="4"/>
        <v>#DIV/0!</v>
      </c>
      <c r="AA34" s="18" t="e">
        <f t="shared" si="5"/>
        <v>#DIV/0!</v>
      </c>
    </row>
    <row r="35" spans="1:27" x14ac:dyDescent="0.2">
      <c r="A35" s="3"/>
      <c r="B35" s="4"/>
      <c r="C35" s="3"/>
      <c r="D35" s="4"/>
      <c r="E35" s="33"/>
      <c r="F35" s="32"/>
      <c r="G35" s="3"/>
      <c r="H35" s="4"/>
      <c r="I35" s="3"/>
      <c r="J35" s="4"/>
      <c r="K35" s="3"/>
      <c r="L35" s="4"/>
      <c r="M35" s="33"/>
      <c r="N35" s="34" t="e">
        <f>(((K35*'Calibration Coefficients'!B$3)+'Calibration Coefficients'!B$4)/$E35)*(1000/1)*(1/1000)*(1/1000)*($D35/$C35)*(1/0.0001)</f>
        <v>#DIV/0!</v>
      </c>
      <c r="O35" s="27" t="e">
        <f>(((L35*'Calibration Coefficients'!C$3)+'Calibration Coefficients'!C$4)/$E35)*(1000/1)*(1/1000)*(1/1000)*($D35/$C35)*(1/0.0001)</f>
        <v>#DIV/0!</v>
      </c>
      <c r="P35" s="21" t="e">
        <f t="shared" si="0"/>
        <v>#DIV/0!</v>
      </c>
      <c r="Q35" s="38" t="e">
        <f t="shared" si="1"/>
        <v>#DIV/0!</v>
      </c>
      <c r="R35" s="36" t="e">
        <f>(((F35*'Calibration Coefficients'!F$3)+'Calibration Coefficients'!F$4)/$E35)*(1000/1)*(1/1000)*(1/1000)*($D35/$C35)*(1/0.0001)</f>
        <v>#DIV/0!</v>
      </c>
      <c r="S35" s="29" t="e">
        <f>(((G35*'Calibration Coefficients'!G$3)+'Calibration Coefficients'!G$4)/$E35)*(1000/1)*(1/1000)*(1/1000)*($D35/$C35)*(1/0.0001)</f>
        <v>#DIV/0!</v>
      </c>
      <c r="T35" s="28" t="e">
        <f>(((H35*'Calibration Coefficients'!H$3)+'Calibration Coefficients'!H$4)/$E35)*(1000/1)*(1/1000)*(1/1000)*($D35/$C35)*(1/0.0001)</f>
        <v>#DIV/0!</v>
      </c>
      <c r="U35" s="29" t="e">
        <f>(((I35*'Calibration Coefficients'!I$3)+'Calibration Coefficients'!I$4)/$E35)*(1000/1)*(1/1000)*(1/1000)*($D35/$C35)*(1/0.0001)</f>
        <v>#DIV/0!</v>
      </c>
      <c r="V35" s="28" t="e">
        <f>(((J35*'Calibration Coefficients'!J$3)+'Calibration Coefficients'!J$4)/$E35)*(1000/1)*(1/1000)*(1/1000)*($D35/$C35)*(1/0.0001)</f>
        <v>#DIV/0!</v>
      </c>
      <c r="W35" s="29" t="e">
        <f>(((M35*'Calibration Coefficients'!K$3)+'Calibration Coefficients'!K$4)/$E35)*(1000/1)*(1/1000)*(1/1000)*($D35/$C35)*(1/0.0001)</f>
        <v>#DIV/0!</v>
      </c>
      <c r="X35" s="22" t="e">
        <f t="shared" si="2"/>
        <v>#DIV/0!</v>
      </c>
      <c r="Y35" s="18" t="e">
        <f t="shared" si="3"/>
        <v>#DIV/0!</v>
      </c>
      <c r="Z35" s="22" t="e">
        <f t="shared" si="4"/>
        <v>#DIV/0!</v>
      </c>
      <c r="AA35" s="18" t="e">
        <f t="shared" si="5"/>
        <v>#DIV/0!</v>
      </c>
    </row>
    <row r="36" spans="1:27" x14ac:dyDescent="0.2">
      <c r="A36" s="3"/>
      <c r="B36" s="4"/>
      <c r="C36" s="3"/>
      <c r="D36" s="4"/>
      <c r="E36" s="33"/>
      <c r="F36" s="32"/>
      <c r="G36" s="3"/>
      <c r="H36" s="4"/>
      <c r="I36" s="3"/>
      <c r="J36" s="4"/>
      <c r="K36" s="3"/>
      <c r="L36" s="4"/>
      <c r="M36" s="33"/>
      <c r="N36" s="34" t="e">
        <f>(((K36*'Calibration Coefficients'!B$3)+'Calibration Coefficients'!B$4)/$E36)*(1000/1)*(1/1000)*(1/1000)*($D36/$C36)*(1/0.0001)</f>
        <v>#DIV/0!</v>
      </c>
      <c r="O36" s="27" t="e">
        <f>(((L36*'Calibration Coefficients'!C$3)+'Calibration Coefficients'!C$4)/$E36)*(1000/1)*(1/1000)*(1/1000)*($D36/$C36)*(1/0.0001)</f>
        <v>#DIV/0!</v>
      </c>
      <c r="P36" s="21" t="e">
        <f t="shared" si="0"/>
        <v>#DIV/0!</v>
      </c>
      <c r="Q36" s="38" t="e">
        <f t="shared" si="1"/>
        <v>#DIV/0!</v>
      </c>
      <c r="R36" s="36" t="e">
        <f>(((F36*'Calibration Coefficients'!F$3)+'Calibration Coefficients'!F$4)/$E36)*(1000/1)*(1/1000)*(1/1000)*($D36/$C36)*(1/0.0001)</f>
        <v>#DIV/0!</v>
      </c>
      <c r="S36" s="29" t="e">
        <f>(((G36*'Calibration Coefficients'!G$3)+'Calibration Coefficients'!G$4)/$E36)*(1000/1)*(1/1000)*(1/1000)*($D36/$C36)*(1/0.0001)</f>
        <v>#DIV/0!</v>
      </c>
      <c r="T36" s="28" t="e">
        <f>(((H36*'Calibration Coefficients'!H$3)+'Calibration Coefficients'!H$4)/$E36)*(1000/1)*(1/1000)*(1/1000)*($D36/$C36)*(1/0.0001)</f>
        <v>#DIV/0!</v>
      </c>
      <c r="U36" s="29" t="e">
        <f>(((I36*'Calibration Coefficients'!I$3)+'Calibration Coefficients'!I$4)/$E36)*(1000/1)*(1/1000)*(1/1000)*($D36/$C36)*(1/0.0001)</f>
        <v>#DIV/0!</v>
      </c>
      <c r="V36" s="28" t="e">
        <f>(((J36*'Calibration Coefficients'!J$3)+'Calibration Coefficients'!J$4)/$E36)*(1000/1)*(1/1000)*(1/1000)*($D36/$C36)*(1/0.0001)</f>
        <v>#DIV/0!</v>
      </c>
      <c r="W36" s="29" t="e">
        <f>(((M36*'Calibration Coefficients'!K$3)+'Calibration Coefficients'!K$4)/$E36)*(1000/1)*(1/1000)*(1/1000)*($D36/$C36)*(1/0.0001)</f>
        <v>#DIV/0!</v>
      </c>
      <c r="X36" s="22" t="e">
        <f t="shared" si="2"/>
        <v>#DIV/0!</v>
      </c>
      <c r="Y36" s="18" t="e">
        <f t="shared" si="3"/>
        <v>#DIV/0!</v>
      </c>
      <c r="Z36" s="22" t="e">
        <f t="shared" si="4"/>
        <v>#DIV/0!</v>
      </c>
      <c r="AA36" s="18" t="e">
        <f t="shared" si="5"/>
        <v>#DIV/0!</v>
      </c>
    </row>
    <row r="37" spans="1:27" x14ac:dyDescent="0.2">
      <c r="A37" s="3"/>
      <c r="B37" s="4"/>
      <c r="C37" s="3"/>
      <c r="D37" s="4"/>
      <c r="E37" s="33"/>
      <c r="F37" s="32"/>
      <c r="G37" s="3"/>
      <c r="H37" s="4"/>
      <c r="I37" s="3"/>
      <c r="J37" s="4"/>
      <c r="K37" s="3"/>
      <c r="L37" s="4"/>
      <c r="M37" s="33"/>
      <c r="N37" s="34" t="e">
        <f>(((K37*'Calibration Coefficients'!B$3)+'Calibration Coefficients'!B$4)/$E37)*(1000/1)*(1/1000)*(1/1000)*($D37/$C37)*(1/0.0001)</f>
        <v>#DIV/0!</v>
      </c>
      <c r="O37" s="27" t="e">
        <f>(((L37*'Calibration Coefficients'!C$3)+'Calibration Coefficients'!C$4)/$E37)*(1000/1)*(1/1000)*(1/1000)*($D37/$C37)*(1/0.0001)</f>
        <v>#DIV/0!</v>
      </c>
      <c r="P37" s="21" t="e">
        <f t="shared" si="0"/>
        <v>#DIV/0!</v>
      </c>
      <c r="Q37" s="38" t="e">
        <f t="shared" si="1"/>
        <v>#DIV/0!</v>
      </c>
      <c r="R37" s="36" t="e">
        <f>(((F37*'Calibration Coefficients'!F$3)+'Calibration Coefficients'!F$4)/$E37)*(1000/1)*(1/1000)*(1/1000)*($D37/$C37)*(1/0.0001)</f>
        <v>#DIV/0!</v>
      </c>
      <c r="S37" s="29" t="e">
        <f>(((G37*'Calibration Coefficients'!G$3)+'Calibration Coefficients'!G$4)/$E37)*(1000/1)*(1/1000)*(1/1000)*($D37/$C37)*(1/0.0001)</f>
        <v>#DIV/0!</v>
      </c>
      <c r="T37" s="28" t="e">
        <f>(((H37*'Calibration Coefficients'!H$3)+'Calibration Coefficients'!H$4)/$E37)*(1000/1)*(1/1000)*(1/1000)*($D37/$C37)*(1/0.0001)</f>
        <v>#DIV/0!</v>
      </c>
      <c r="U37" s="29" t="e">
        <f>(((I37*'Calibration Coefficients'!I$3)+'Calibration Coefficients'!I$4)/$E37)*(1000/1)*(1/1000)*(1/1000)*($D37/$C37)*(1/0.0001)</f>
        <v>#DIV/0!</v>
      </c>
      <c r="V37" s="28" t="e">
        <f>(((J37*'Calibration Coefficients'!J$3)+'Calibration Coefficients'!J$4)/$E37)*(1000/1)*(1/1000)*(1/1000)*($D37/$C37)*(1/0.0001)</f>
        <v>#DIV/0!</v>
      </c>
      <c r="W37" s="29" t="e">
        <f>(((M37*'Calibration Coefficients'!K$3)+'Calibration Coefficients'!K$4)/$E37)*(1000/1)*(1/1000)*(1/1000)*($D37/$C37)*(1/0.0001)</f>
        <v>#DIV/0!</v>
      </c>
      <c r="X37" s="22" t="e">
        <f t="shared" si="2"/>
        <v>#DIV/0!</v>
      </c>
      <c r="Y37" s="18" t="e">
        <f t="shared" si="3"/>
        <v>#DIV/0!</v>
      </c>
      <c r="Z37" s="22" t="e">
        <f t="shared" si="4"/>
        <v>#DIV/0!</v>
      </c>
      <c r="AA37" s="18" t="e">
        <f t="shared" si="5"/>
        <v>#DIV/0!</v>
      </c>
    </row>
    <row r="38" spans="1:27" x14ac:dyDescent="0.2">
      <c r="A38" s="3"/>
      <c r="B38" s="4"/>
      <c r="C38" s="3"/>
      <c r="D38" s="4"/>
      <c r="E38" s="33"/>
      <c r="F38" s="32"/>
      <c r="G38" s="3"/>
      <c r="H38" s="4"/>
      <c r="I38" s="3"/>
      <c r="J38" s="4"/>
      <c r="K38" s="3"/>
      <c r="L38" s="4"/>
      <c r="M38" s="33"/>
      <c r="N38" s="34" t="e">
        <f>(((K38*'Calibration Coefficients'!B$3)+'Calibration Coefficients'!B$4)/$E38)*(1000/1)*(1/1000)*(1/1000)*($D38/$C38)*(1/0.0001)</f>
        <v>#DIV/0!</v>
      </c>
      <c r="O38" s="27" t="e">
        <f>(((L38*'Calibration Coefficients'!C$3)+'Calibration Coefficients'!C$4)/$E38)*(1000/1)*(1/1000)*(1/1000)*($D38/$C38)*(1/0.0001)</f>
        <v>#DIV/0!</v>
      </c>
      <c r="P38" s="21" t="e">
        <f t="shared" si="0"/>
        <v>#DIV/0!</v>
      </c>
      <c r="Q38" s="38" t="e">
        <f t="shared" si="1"/>
        <v>#DIV/0!</v>
      </c>
      <c r="R38" s="36" t="e">
        <f>(((F38*'Calibration Coefficients'!F$3)+'Calibration Coefficients'!F$4)/$E38)*(1000/1)*(1/1000)*(1/1000)*($D38/$C38)*(1/0.0001)</f>
        <v>#DIV/0!</v>
      </c>
      <c r="S38" s="29" t="e">
        <f>(((G38*'Calibration Coefficients'!G$3)+'Calibration Coefficients'!G$4)/$E38)*(1000/1)*(1/1000)*(1/1000)*($D38/$C38)*(1/0.0001)</f>
        <v>#DIV/0!</v>
      </c>
      <c r="T38" s="28" t="e">
        <f>(((H38*'Calibration Coefficients'!H$3)+'Calibration Coefficients'!H$4)/$E38)*(1000/1)*(1/1000)*(1/1000)*($D38/$C38)*(1/0.0001)</f>
        <v>#DIV/0!</v>
      </c>
      <c r="U38" s="29" t="e">
        <f>(((I38*'Calibration Coefficients'!I$3)+'Calibration Coefficients'!I$4)/$E38)*(1000/1)*(1/1000)*(1/1000)*($D38/$C38)*(1/0.0001)</f>
        <v>#DIV/0!</v>
      </c>
      <c r="V38" s="28" t="e">
        <f>(((J38*'Calibration Coefficients'!J$3)+'Calibration Coefficients'!J$4)/$E38)*(1000/1)*(1/1000)*(1/1000)*($D38/$C38)*(1/0.0001)</f>
        <v>#DIV/0!</v>
      </c>
      <c r="W38" s="29" t="e">
        <f>(((M38*'Calibration Coefficients'!K$3)+'Calibration Coefficients'!K$4)/$E38)*(1000/1)*(1/1000)*(1/1000)*($D38/$C38)*(1/0.0001)</f>
        <v>#DIV/0!</v>
      </c>
      <c r="X38" s="22" t="e">
        <f t="shared" si="2"/>
        <v>#DIV/0!</v>
      </c>
      <c r="Y38" s="18" t="e">
        <f t="shared" si="3"/>
        <v>#DIV/0!</v>
      </c>
      <c r="Z38" s="22" t="e">
        <f t="shared" si="4"/>
        <v>#DIV/0!</v>
      </c>
      <c r="AA38" s="18" t="e">
        <f t="shared" si="5"/>
        <v>#DIV/0!</v>
      </c>
    </row>
    <row r="39" spans="1:27" x14ac:dyDescent="0.2">
      <c r="A39" s="3"/>
      <c r="B39" s="4"/>
      <c r="C39" s="3"/>
      <c r="D39" s="4"/>
      <c r="E39" s="33"/>
      <c r="F39" s="32"/>
      <c r="G39" s="3"/>
      <c r="H39" s="4"/>
      <c r="I39" s="3"/>
      <c r="J39" s="4"/>
      <c r="K39" s="3"/>
      <c r="L39" s="4"/>
      <c r="M39" s="33"/>
      <c r="N39" s="34" t="e">
        <f>(((K39*'Calibration Coefficients'!B$3)+'Calibration Coefficients'!B$4)/$E39)*(1000/1)*(1/1000)*(1/1000)*($D39/$C39)*(1/0.0001)</f>
        <v>#DIV/0!</v>
      </c>
      <c r="O39" s="27" t="e">
        <f>(((L39*'Calibration Coefficients'!C$3)+'Calibration Coefficients'!C$4)/$E39)*(1000/1)*(1/1000)*(1/1000)*($D39/$C39)*(1/0.0001)</f>
        <v>#DIV/0!</v>
      </c>
      <c r="P39" s="21" t="e">
        <f t="shared" si="0"/>
        <v>#DIV/0!</v>
      </c>
      <c r="Q39" s="38" t="e">
        <f t="shared" si="1"/>
        <v>#DIV/0!</v>
      </c>
      <c r="R39" s="36" t="e">
        <f>(((F39*'Calibration Coefficients'!F$3)+'Calibration Coefficients'!F$4)/$E39)*(1000/1)*(1/1000)*(1/1000)*($D39/$C39)*(1/0.0001)</f>
        <v>#DIV/0!</v>
      </c>
      <c r="S39" s="29" t="e">
        <f>(((G39*'Calibration Coefficients'!G$3)+'Calibration Coefficients'!G$4)/$E39)*(1000/1)*(1/1000)*(1/1000)*($D39/$C39)*(1/0.0001)</f>
        <v>#DIV/0!</v>
      </c>
      <c r="T39" s="28" t="e">
        <f>(((H39*'Calibration Coefficients'!H$3)+'Calibration Coefficients'!H$4)/$E39)*(1000/1)*(1/1000)*(1/1000)*($D39/$C39)*(1/0.0001)</f>
        <v>#DIV/0!</v>
      </c>
      <c r="U39" s="29" t="e">
        <f>(((I39*'Calibration Coefficients'!I$3)+'Calibration Coefficients'!I$4)/$E39)*(1000/1)*(1/1000)*(1/1000)*($D39/$C39)*(1/0.0001)</f>
        <v>#DIV/0!</v>
      </c>
      <c r="V39" s="28" t="e">
        <f>(((J39*'Calibration Coefficients'!J$3)+'Calibration Coefficients'!J$4)/$E39)*(1000/1)*(1/1000)*(1/1000)*($D39/$C39)*(1/0.0001)</f>
        <v>#DIV/0!</v>
      </c>
      <c r="W39" s="29" t="e">
        <f>(((M39*'Calibration Coefficients'!K$3)+'Calibration Coefficients'!K$4)/$E39)*(1000/1)*(1/1000)*(1/1000)*($D39/$C39)*(1/0.0001)</f>
        <v>#DIV/0!</v>
      </c>
      <c r="X39" s="22" t="e">
        <f t="shared" si="2"/>
        <v>#DIV/0!</v>
      </c>
      <c r="Y39" s="18" t="e">
        <f t="shared" si="3"/>
        <v>#DIV/0!</v>
      </c>
      <c r="Z39" s="22" t="e">
        <f t="shared" si="4"/>
        <v>#DIV/0!</v>
      </c>
      <c r="AA39" s="18" t="e">
        <f t="shared" si="5"/>
        <v>#DIV/0!</v>
      </c>
    </row>
    <row r="40" spans="1:27" x14ac:dyDescent="0.2">
      <c r="A40" s="3"/>
      <c r="B40" s="4"/>
      <c r="C40" s="3"/>
      <c r="D40" s="4"/>
      <c r="E40" s="33"/>
      <c r="F40" s="32"/>
      <c r="G40" s="3"/>
      <c r="H40" s="4"/>
      <c r="I40" s="3"/>
      <c r="J40" s="4"/>
      <c r="K40" s="3"/>
      <c r="L40" s="4"/>
      <c r="M40" s="33"/>
      <c r="N40" s="34" t="e">
        <f>(((K40*'Calibration Coefficients'!B$3)+'Calibration Coefficients'!B$4)/$E40)*(1000/1)*(1/1000)*(1/1000)*($D40/$C40)*(1/0.0001)</f>
        <v>#DIV/0!</v>
      </c>
      <c r="O40" s="27" t="e">
        <f>(((L40*'Calibration Coefficients'!C$3)+'Calibration Coefficients'!C$4)/$E40)*(1000/1)*(1/1000)*(1/1000)*($D40/$C40)*(1/0.0001)</f>
        <v>#DIV/0!</v>
      </c>
      <c r="P40" s="21" t="e">
        <f t="shared" si="0"/>
        <v>#DIV/0!</v>
      </c>
      <c r="Q40" s="38" t="e">
        <f t="shared" si="1"/>
        <v>#DIV/0!</v>
      </c>
      <c r="R40" s="36" t="e">
        <f>(((F40*'Calibration Coefficients'!F$3)+'Calibration Coefficients'!F$4)/$E40)*(1000/1)*(1/1000)*(1/1000)*($D40/$C40)*(1/0.0001)</f>
        <v>#DIV/0!</v>
      </c>
      <c r="S40" s="29" t="e">
        <f>(((G40*'Calibration Coefficients'!G$3)+'Calibration Coefficients'!G$4)/$E40)*(1000/1)*(1/1000)*(1/1000)*($D40/$C40)*(1/0.0001)</f>
        <v>#DIV/0!</v>
      </c>
      <c r="T40" s="28" t="e">
        <f>(((H40*'Calibration Coefficients'!H$3)+'Calibration Coefficients'!H$4)/$E40)*(1000/1)*(1/1000)*(1/1000)*($D40/$C40)*(1/0.0001)</f>
        <v>#DIV/0!</v>
      </c>
      <c r="U40" s="29" t="e">
        <f>(((I40*'Calibration Coefficients'!I$3)+'Calibration Coefficients'!I$4)/$E40)*(1000/1)*(1/1000)*(1/1000)*($D40/$C40)*(1/0.0001)</f>
        <v>#DIV/0!</v>
      </c>
      <c r="V40" s="28" t="e">
        <f>(((J40*'Calibration Coefficients'!J$3)+'Calibration Coefficients'!J$4)/$E40)*(1000/1)*(1/1000)*(1/1000)*($D40/$C40)*(1/0.0001)</f>
        <v>#DIV/0!</v>
      </c>
      <c r="W40" s="29" t="e">
        <f>(((M40*'Calibration Coefficients'!K$3)+'Calibration Coefficients'!K$4)/$E40)*(1000/1)*(1/1000)*(1/1000)*($D40/$C40)*(1/0.0001)</f>
        <v>#DIV/0!</v>
      </c>
      <c r="X40" s="22" t="e">
        <f t="shared" si="2"/>
        <v>#DIV/0!</v>
      </c>
      <c r="Y40" s="18" t="e">
        <f t="shared" si="3"/>
        <v>#DIV/0!</v>
      </c>
      <c r="Z40" s="22" t="e">
        <f t="shared" si="4"/>
        <v>#DIV/0!</v>
      </c>
      <c r="AA40" s="18" t="e">
        <f t="shared" si="5"/>
        <v>#DIV/0!</v>
      </c>
    </row>
    <row r="41" spans="1:27" x14ac:dyDescent="0.2">
      <c r="A41" s="3"/>
      <c r="B41" s="4"/>
      <c r="C41" s="3"/>
      <c r="D41" s="4"/>
      <c r="E41" s="33"/>
      <c r="F41" s="32"/>
      <c r="G41" s="3"/>
      <c r="H41" s="4"/>
      <c r="I41" s="3"/>
      <c r="J41" s="4"/>
      <c r="K41" s="3"/>
      <c r="L41" s="4"/>
      <c r="M41" s="33"/>
      <c r="N41" s="34" t="e">
        <f>(((K41*'Calibration Coefficients'!B$3)+'Calibration Coefficients'!B$4)/$E41)*(1000/1)*(1/1000)*(1/1000)*($D41/$C41)*(1/0.0001)</f>
        <v>#DIV/0!</v>
      </c>
      <c r="O41" s="27" t="e">
        <f>(((L41*'Calibration Coefficients'!C$3)+'Calibration Coefficients'!C$4)/$E41)*(1000/1)*(1/1000)*(1/1000)*($D41/$C41)*(1/0.0001)</f>
        <v>#DIV/0!</v>
      </c>
      <c r="P41" s="21" t="e">
        <f t="shared" si="0"/>
        <v>#DIV/0!</v>
      </c>
      <c r="Q41" s="38" t="e">
        <f t="shared" si="1"/>
        <v>#DIV/0!</v>
      </c>
      <c r="R41" s="36" t="e">
        <f>(((F41*'Calibration Coefficients'!F$3)+'Calibration Coefficients'!F$4)/$E41)*(1000/1)*(1/1000)*(1/1000)*($D41/$C41)*(1/0.0001)</f>
        <v>#DIV/0!</v>
      </c>
      <c r="S41" s="29" t="e">
        <f>(((G41*'Calibration Coefficients'!G$3)+'Calibration Coefficients'!G$4)/$E41)*(1000/1)*(1/1000)*(1/1000)*($D41/$C41)*(1/0.0001)</f>
        <v>#DIV/0!</v>
      </c>
      <c r="T41" s="28" t="e">
        <f>(((H41*'Calibration Coefficients'!H$3)+'Calibration Coefficients'!H$4)/$E41)*(1000/1)*(1/1000)*(1/1000)*($D41/$C41)*(1/0.0001)</f>
        <v>#DIV/0!</v>
      </c>
      <c r="U41" s="29" t="e">
        <f>(((I41*'Calibration Coefficients'!I$3)+'Calibration Coefficients'!I$4)/$E41)*(1000/1)*(1/1000)*(1/1000)*($D41/$C41)*(1/0.0001)</f>
        <v>#DIV/0!</v>
      </c>
      <c r="V41" s="28" t="e">
        <f>(((J41*'Calibration Coefficients'!J$3)+'Calibration Coefficients'!J$4)/$E41)*(1000/1)*(1/1000)*(1/1000)*($D41/$C41)*(1/0.0001)</f>
        <v>#DIV/0!</v>
      </c>
      <c r="W41" s="29" t="e">
        <f>(((M41*'Calibration Coefficients'!K$3)+'Calibration Coefficients'!K$4)/$E41)*(1000/1)*(1/1000)*(1/1000)*($D41/$C41)*(1/0.0001)</f>
        <v>#DIV/0!</v>
      </c>
      <c r="X41" s="22" t="e">
        <f t="shared" si="2"/>
        <v>#DIV/0!</v>
      </c>
      <c r="Y41" s="18" t="e">
        <f t="shared" si="3"/>
        <v>#DIV/0!</v>
      </c>
      <c r="Z41" s="22" t="e">
        <f t="shared" si="4"/>
        <v>#DIV/0!</v>
      </c>
      <c r="AA41" s="18" t="e">
        <f t="shared" si="5"/>
        <v>#DIV/0!</v>
      </c>
    </row>
    <row r="42" spans="1:27" x14ac:dyDescent="0.2">
      <c r="A42" s="3"/>
      <c r="B42" s="4"/>
      <c r="C42" s="3"/>
      <c r="D42" s="4"/>
      <c r="E42" s="33"/>
      <c r="F42" s="32"/>
      <c r="G42" s="3"/>
      <c r="H42" s="4"/>
      <c r="I42" s="3"/>
      <c r="J42" s="4"/>
      <c r="K42" s="3"/>
      <c r="L42" s="4"/>
      <c r="M42" s="33"/>
      <c r="N42" s="34" t="e">
        <f>(((K42*'Calibration Coefficients'!B$3)+'Calibration Coefficients'!B$4)/$E42)*(1000/1)*(1/1000)*(1/1000)*($D42/$C42)*(1/0.0001)</f>
        <v>#DIV/0!</v>
      </c>
      <c r="O42" s="27" t="e">
        <f>(((L42*'Calibration Coefficients'!C$3)+'Calibration Coefficients'!C$4)/$E42)*(1000/1)*(1/1000)*(1/1000)*($D42/$C42)*(1/0.0001)</f>
        <v>#DIV/0!</v>
      </c>
      <c r="P42" s="21" t="e">
        <f t="shared" si="0"/>
        <v>#DIV/0!</v>
      </c>
      <c r="Q42" s="38" t="e">
        <f t="shared" si="1"/>
        <v>#DIV/0!</v>
      </c>
      <c r="R42" s="36" t="e">
        <f>(((F42*'Calibration Coefficients'!F$3)+'Calibration Coefficients'!F$4)/$E42)*(1000/1)*(1/1000)*(1/1000)*($D42/$C42)*(1/0.0001)</f>
        <v>#DIV/0!</v>
      </c>
      <c r="S42" s="29" t="e">
        <f>(((G42*'Calibration Coefficients'!G$3)+'Calibration Coefficients'!G$4)/$E42)*(1000/1)*(1/1000)*(1/1000)*($D42/$C42)*(1/0.0001)</f>
        <v>#DIV/0!</v>
      </c>
      <c r="T42" s="28" t="e">
        <f>(((H42*'Calibration Coefficients'!H$3)+'Calibration Coefficients'!H$4)/$E42)*(1000/1)*(1/1000)*(1/1000)*($D42/$C42)*(1/0.0001)</f>
        <v>#DIV/0!</v>
      </c>
      <c r="U42" s="29" t="e">
        <f>(((I42*'Calibration Coefficients'!I$3)+'Calibration Coefficients'!I$4)/$E42)*(1000/1)*(1/1000)*(1/1000)*($D42/$C42)*(1/0.0001)</f>
        <v>#DIV/0!</v>
      </c>
      <c r="V42" s="28" t="e">
        <f>(((J42*'Calibration Coefficients'!J$3)+'Calibration Coefficients'!J$4)/$E42)*(1000/1)*(1/1000)*(1/1000)*($D42/$C42)*(1/0.0001)</f>
        <v>#DIV/0!</v>
      </c>
      <c r="W42" s="29" t="e">
        <f>(((M42*'Calibration Coefficients'!K$3)+'Calibration Coefficients'!K$4)/$E42)*(1000/1)*(1/1000)*(1/1000)*($D42/$C42)*(1/0.0001)</f>
        <v>#DIV/0!</v>
      </c>
      <c r="X42" s="22" t="e">
        <f t="shared" si="2"/>
        <v>#DIV/0!</v>
      </c>
      <c r="Y42" s="18" t="e">
        <f t="shared" si="3"/>
        <v>#DIV/0!</v>
      </c>
      <c r="Z42" s="22" t="e">
        <f t="shared" si="4"/>
        <v>#DIV/0!</v>
      </c>
      <c r="AA42" s="18" t="e">
        <f t="shared" si="5"/>
        <v>#DIV/0!</v>
      </c>
    </row>
    <row r="43" spans="1:27" x14ac:dyDescent="0.2">
      <c r="A43" s="3"/>
      <c r="B43" s="4"/>
      <c r="C43" s="3"/>
      <c r="D43" s="4"/>
      <c r="E43" s="33"/>
      <c r="F43" s="32"/>
      <c r="G43" s="3"/>
      <c r="H43" s="4"/>
      <c r="I43" s="3"/>
      <c r="J43" s="4"/>
      <c r="K43" s="3"/>
      <c r="L43" s="4"/>
      <c r="M43" s="33"/>
      <c r="N43" s="34" t="e">
        <f>(((K43*'Calibration Coefficients'!B$3)+'Calibration Coefficients'!B$4)/$E43)*(1000/1)*(1/1000)*(1/1000)*($D43/$C43)*(1/0.0001)</f>
        <v>#DIV/0!</v>
      </c>
      <c r="O43" s="27" t="e">
        <f>(((L43*'Calibration Coefficients'!C$3)+'Calibration Coefficients'!C$4)/$E43)*(1000/1)*(1/1000)*(1/1000)*($D43/$C43)*(1/0.0001)</f>
        <v>#DIV/0!</v>
      </c>
      <c r="P43" s="21" t="e">
        <f t="shared" si="0"/>
        <v>#DIV/0!</v>
      </c>
      <c r="Q43" s="38" t="e">
        <f t="shared" si="1"/>
        <v>#DIV/0!</v>
      </c>
      <c r="R43" s="36" t="e">
        <f>(((F43*'Calibration Coefficients'!F$3)+'Calibration Coefficients'!F$4)/$E43)*(1000/1)*(1/1000)*(1/1000)*($D43/$C43)*(1/0.0001)</f>
        <v>#DIV/0!</v>
      </c>
      <c r="S43" s="29" t="e">
        <f>(((G43*'Calibration Coefficients'!G$3)+'Calibration Coefficients'!G$4)/$E43)*(1000/1)*(1/1000)*(1/1000)*($D43/$C43)*(1/0.0001)</f>
        <v>#DIV/0!</v>
      </c>
      <c r="T43" s="28" t="e">
        <f>(((H43*'Calibration Coefficients'!H$3)+'Calibration Coefficients'!H$4)/$E43)*(1000/1)*(1/1000)*(1/1000)*($D43/$C43)*(1/0.0001)</f>
        <v>#DIV/0!</v>
      </c>
      <c r="U43" s="29" t="e">
        <f>(((I43*'Calibration Coefficients'!I$3)+'Calibration Coefficients'!I$4)/$E43)*(1000/1)*(1/1000)*(1/1000)*($D43/$C43)*(1/0.0001)</f>
        <v>#DIV/0!</v>
      </c>
      <c r="V43" s="28" t="e">
        <f>(((J43*'Calibration Coefficients'!J$3)+'Calibration Coefficients'!J$4)/$E43)*(1000/1)*(1/1000)*(1/1000)*($D43/$C43)*(1/0.0001)</f>
        <v>#DIV/0!</v>
      </c>
      <c r="W43" s="29" t="e">
        <f>(((M43*'Calibration Coefficients'!K$3)+'Calibration Coefficients'!K$4)/$E43)*(1000/1)*(1/1000)*(1/1000)*($D43/$C43)*(1/0.0001)</f>
        <v>#DIV/0!</v>
      </c>
      <c r="X43" s="22" t="e">
        <f t="shared" si="2"/>
        <v>#DIV/0!</v>
      </c>
      <c r="Y43" s="18" t="e">
        <f t="shared" si="3"/>
        <v>#DIV/0!</v>
      </c>
      <c r="Z43" s="22" t="e">
        <f t="shared" si="4"/>
        <v>#DIV/0!</v>
      </c>
      <c r="AA43" s="18" t="e">
        <f t="shared" si="5"/>
        <v>#DIV/0!</v>
      </c>
    </row>
    <row r="44" spans="1:27" x14ac:dyDescent="0.2">
      <c r="A44" s="3"/>
      <c r="B44" s="4"/>
      <c r="C44" s="3"/>
      <c r="D44" s="4"/>
      <c r="E44" s="33"/>
      <c r="F44" s="32"/>
      <c r="G44" s="3"/>
      <c r="H44" s="4"/>
      <c r="I44" s="3"/>
      <c r="J44" s="4"/>
      <c r="K44" s="3"/>
      <c r="L44" s="4"/>
      <c r="M44" s="33"/>
      <c r="N44" s="34" t="e">
        <f>(((K44*'Calibration Coefficients'!B$3)+'Calibration Coefficients'!B$4)/$E44)*(1000/1)*(1/1000)*(1/1000)*($D44/$C44)*(1/0.0001)</f>
        <v>#DIV/0!</v>
      </c>
      <c r="O44" s="27" t="e">
        <f>(((L44*'Calibration Coefficients'!C$3)+'Calibration Coefficients'!C$4)/$E44)*(1000/1)*(1/1000)*(1/1000)*($D44/$C44)*(1/0.0001)</f>
        <v>#DIV/0!</v>
      </c>
      <c r="P44" s="21" t="e">
        <f t="shared" si="0"/>
        <v>#DIV/0!</v>
      </c>
      <c r="Q44" s="38" t="e">
        <f t="shared" si="1"/>
        <v>#DIV/0!</v>
      </c>
      <c r="R44" s="36" t="e">
        <f>(((F44*'Calibration Coefficients'!F$3)+'Calibration Coefficients'!F$4)/$E44)*(1000/1)*(1/1000)*(1/1000)*($D44/$C44)*(1/0.0001)</f>
        <v>#DIV/0!</v>
      </c>
      <c r="S44" s="29" t="e">
        <f>(((G44*'Calibration Coefficients'!G$3)+'Calibration Coefficients'!G$4)/$E44)*(1000/1)*(1/1000)*(1/1000)*($D44/$C44)*(1/0.0001)</f>
        <v>#DIV/0!</v>
      </c>
      <c r="T44" s="28" t="e">
        <f>(((H44*'Calibration Coefficients'!H$3)+'Calibration Coefficients'!H$4)/$E44)*(1000/1)*(1/1000)*(1/1000)*($D44/$C44)*(1/0.0001)</f>
        <v>#DIV/0!</v>
      </c>
      <c r="U44" s="29" t="e">
        <f>(((I44*'Calibration Coefficients'!I$3)+'Calibration Coefficients'!I$4)/$E44)*(1000/1)*(1/1000)*(1/1000)*($D44/$C44)*(1/0.0001)</f>
        <v>#DIV/0!</v>
      </c>
      <c r="V44" s="28" t="e">
        <f>(((J44*'Calibration Coefficients'!J$3)+'Calibration Coefficients'!J$4)/$E44)*(1000/1)*(1/1000)*(1/1000)*($D44/$C44)*(1/0.0001)</f>
        <v>#DIV/0!</v>
      </c>
      <c r="W44" s="29" t="e">
        <f>(((M44*'Calibration Coefficients'!K$3)+'Calibration Coefficients'!K$4)/$E44)*(1000/1)*(1/1000)*(1/1000)*($D44/$C44)*(1/0.0001)</f>
        <v>#DIV/0!</v>
      </c>
      <c r="X44" s="22" t="e">
        <f t="shared" si="2"/>
        <v>#DIV/0!</v>
      </c>
      <c r="Y44" s="18" t="e">
        <f t="shared" si="3"/>
        <v>#DIV/0!</v>
      </c>
      <c r="Z44" s="22" t="e">
        <f t="shared" si="4"/>
        <v>#DIV/0!</v>
      </c>
      <c r="AA44" s="18" t="e">
        <f t="shared" si="5"/>
        <v>#DIV/0!</v>
      </c>
    </row>
    <row r="45" spans="1:27" x14ac:dyDescent="0.2">
      <c r="A45" s="3"/>
      <c r="B45" s="4"/>
      <c r="C45" s="3"/>
      <c r="D45" s="4"/>
      <c r="E45" s="33"/>
      <c r="F45" s="32"/>
      <c r="G45" s="3"/>
      <c r="H45" s="4"/>
      <c r="I45" s="3"/>
      <c r="J45" s="4"/>
      <c r="K45" s="3"/>
      <c r="L45" s="4"/>
      <c r="M45" s="33"/>
      <c r="N45" s="34" t="e">
        <f>(((K45*'Calibration Coefficients'!B$3)+'Calibration Coefficients'!B$4)/$E45)*(1000/1)*(1/1000)*(1/1000)*($D45/$C45)*(1/0.0001)</f>
        <v>#DIV/0!</v>
      </c>
      <c r="O45" s="27" t="e">
        <f>(((L45*'Calibration Coefficients'!C$3)+'Calibration Coefficients'!C$4)/$E45)*(1000/1)*(1/1000)*(1/1000)*($D45/$C45)*(1/0.0001)</f>
        <v>#DIV/0!</v>
      </c>
      <c r="P45" s="21" t="e">
        <f t="shared" si="0"/>
        <v>#DIV/0!</v>
      </c>
      <c r="Q45" s="38" t="e">
        <f t="shared" si="1"/>
        <v>#DIV/0!</v>
      </c>
      <c r="R45" s="36" t="e">
        <f>(((F45*'Calibration Coefficients'!F$3)+'Calibration Coefficients'!F$4)/$E45)*(1000/1)*(1/1000)*(1/1000)*($D45/$C45)*(1/0.0001)</f>
        <v>#DIV/0!</v>
      </c>
      <c r="S45" s="29" t="e">
        <f>(((G45*'Calibration Coefficients'!G$3)+'Calibration Coefficients'!G$4)/$E45)*(1000/1)*(1/1000)*(1/1000)*($D45/$C45)*(1/0.0001)</f>
        <v>#DIV/0!</v>
      </c>
      <c r="T45" s="28" t="e">
        <f>(((H45*'Calibration Coefficients'!H$3)+'Calibration Coefficients'!H$4)/$E45)*(1000/1)*(1/1000)*(1/1000)*($D45/$C45)*(1/0.0001)</f>
        <v>#DIV/0!</v>
      </c>
      <c r="U45" s="29" t="e">
        <f>(((I45*'Calibration Coefficients'!I$3)+'Calibration Coefficients'!I$4)/$E45)*(1000/1)*(1/1000)*(1/1000)*($D45/$C45)*(1/0.0001)</f>
        <v>#DIV/0!</v>
      </c>
      <c r="V45" s="28" t="e">
        <f>(((J45*'Calibration Coefficients'!J$3)+'Calibration Coefficients'!J$4)/$E45)*(1000/1)*(1/1000)*(1/1000)*($D45/$C45)*(1/0.0001)</f>
        <v>#DIV/0!</v>
      </c>
      <c r="W45" s="29" t="e">
        <f>(((M45*'Calibration Coefficients'!K$3)+'Calibration Coefficients'!K$4)/$E45)*(1000/1)*(1/1000)*(1/1000)*($D45/$C45)*(1/0.0001)</f>
        <v>#DIV/0!</v>
      </c>
      <c r="X45" s="22" t="e">
        <f t="shared" si="2"/>
        <v>#DIV/0!</v>
      </c>
      <c r="Y45" s="18" t="e">
        <f t="shared" si="3"/>
        <v>#DIV/0!</v>
      </c>
      <c r="Z45" s="22" t="e">
        <f t="shared" si="4"/>
        <v>#DIV/0!</v>
      </c>
      <c r="AA45" s="18" t="e">
        <f t="shared" si="5"/>
        <v>#DIV/0!</v>
      </c>
    </row>
    <row r="46" spans="1:27" x14ac:dyDescent="0.2">
      <c r="A46" s="3"/>
      <c r="B46" s="4"/>
      <c r="C46" s="3"/>
      <c r="D46" s="4"/>
      <c r="E46" s="33"/>
      <c r="F46" s="32"/>
      <c r="G46" s="3"/>
      <c r="H46" s="4"/>
      <c r="I46" s="3"/>
      <c r="J46" s="4"/>
      <c r="K46" s="3"/>
      <c r="L46" s="4"/>
      <c r="M46" s="33"/>
      <c r="N46" s="34" t="e">
        <f>(((K46*'Calibration Coefficients'!B$3)+'Calibration Coefficients'!B$4)/$E46)*(1000/1)*(1/1000)*(1/1000)*($D46/$C46)*(1/0.0001)</f>
        <v>#DIV/0!</v>
      </c>
      <c r="O46" s="27" t="e">
        <f>(((L46*'Calibration Coefficients'!C$3)+'Calibration Coefficients'!C$4)/$E46)*(1000/1)*(1/1000)*(1/1000)*($D46/$C46)*(1/0.0001)</f>
        <v>#DIV/0!</v>
      </c>
      <c r="P46" s="21" t="e">
        <f t="shared" si="0"/>
        <v>#DIV/0!</v>
      </c>
      <c r="Q46" s="38" t="e">
        <f t="shared" si="1"/>
        <v>#DIV/0!</v>
      </c>
      <c r="R46" s="36" t="e">
        <f>(((F46*'Calibration Coefficients'!F$3)+'Calibration Coefficients'!F$4)/$E46)*(1000/1)*(1/1000)*(1/1000)*($D46/$C46)*(1/0.0001)</f>
        <v>#DIV/0!</v>
      </c>
      <c r="S46" s="29" t="e">
        <f>(((G46*'Calibration Coefficients'!G$3)+'Calibration Coefficients'!G$4)/$E46)*(1000/1)*(1/1000)*(1/1000)*($D46/$C46)*(1/0.0001)</f>
        <v>#DIV/0!</v>
      </c>
      <c r="T46" s="28" t="e">
        <f>(((H46*'Calibration Coefficients'!H$3)+'Calibration Coefficients'!H$4)/$E46)*(1000/1)*(1/1000)*(1/1000)*($D46/$C46)*(1/0.0001)</f>
        <v>#DIV/0!</v>
      </c>
      <c r="U46" s="29" t="e">
        <f>(((I46*'Calibration Coefficients'!I$3)+'Calibration Coefficients'!I$4)/$E46)*(1000/1)*(1/1000)*(1/1000)*($D46/$C46)*(1/0.0001)</f>
        <v>#DIV/0!</v>
      </c>
      <c r="V46" s="28" t="e">
        <f>(((J46*'Calibration Coefficients'!J$3)+'Calibration Coefficients'!J$4)/$E46)*(1000/1)*(1/1000)*(1/1000)*($D46/$C46)*(1/0.0001)</f>
        <v>#DIV/0!</v>
      </c>
      <c r="W46" s="29" t="e">
        <f>(((M46*'Calibration Coefficients'!K$3)+'Calibration Coefficients'!K$4)/$E46)*(1000/1)*(1/1000)*(1/1000)*($D46/$C46)*(1/0.0001)</f>
        <v>#DIV/0!</v>
      </c>
      <c r="X46" s="22" t="e">
        <f t="shared" si="2"/>
        <v>#DIV/0!</v>
      </c>
      <c r="Y46" s="18" t="e">
        <f t="shared" si="3"/>
        <v>#DIV/0!</v>
      </c>
      <c r="Z46" s="22" t="e">
        <f t="shared" si="4"/>
        <v>#DIV/0!</v>
      </c>
      <c r="AA46" s="18" t="e">
        <f t="shared" si="5"/>
        <v>#DIV/0!</v>
      </c>
    </row>
    <row r="47" spans="1:27" x14ac:dyDescent="0.2">
      <c r="A47" s="3"/>
      <c r="B47" s="4"/>
      <c r="C47" s="3"/>
      <c r="D47" s="4"/>
      <c r="E47" s="33"/>
      <c r="F47" s="32"/>
      <c r="G47" s="3"/>
      <c r="H47" s="4"/>
      <c r="I47" s="3"/>
      <c r="J47" s="4"/>
      <c r="K47" s="3"/>
      <c r="L47" s="4"/>
      <c r="M47" s="33"/>
      <c r="N47" s="34" t="e">
        <f>(((K47*'Calibration Coefficients'!B$3)+'Calibration Coefficients'!B$4)/$E47)*(1000/1)*(1/1000)*(1/1000)*($D47/$C47)*(1/0.0001)</f>
        <v>#DIV/0!</v>
      </c>
      <c r="O47" s="27" t="e">
        <f>(((L47*'Calibration Coefficients'!C$3)+'Calibration Coefficients'!C$4)/$E47)*(1000/1)*(1/1000)*(1/1000)*($D47/$C47)*(1/0.0001)</f>
        <v>#DIV/0!</v>
      </c>
      <c r="P47" s="21" t="e">
        <f t="shared" si="0"/>
        <v>#DIV/0!</v>
      </c>
      <c r="Q47" s="38" t="e">
        <f t="shared" si="1"/>
        <v>#DIV/0!</v>
      </c>
      <c r="R47" s="36" t="e">
        <f>(((F47*'Calibration Coefficients'!F$3)+'Calibration Coefficients'!F$4)/$E47)*(1000/1)*(1/1000)*(1/1000)*($D47/$C47)*(1/0.0001)</f>
        <v>#DIV/0!</v>
      </c>
      <c r="S47" s="29" t="e">
        <f>(((G47*'Calibration Coefficients'!G$3)+'Calibration Coefficients'!G$4)/$E47)*(1000/1)*(1/1000)*(1/1000)*($D47/$C47)*(1/0.0001)</f>
        <v>#DIV/0!</v>
      </c>
      <c r="T47" s="28" t="e">
        <f>(((H47*'Calibration Coefficients'!H$3)+'Calibration Coefficients'!H$4)/$E47)*(1000/1)*(1/1000)*(1/1000)*($D47/$C47)*(1/0.0001)</f>
        <v>#DIV/0!</v>
      </c>
      <c r="U47" s="29" t="e">
        <f>(((I47*'Calibration Coefficients'!I$3)+'Calibration Coefficients'!I$4)/$E47)*(1000/1)*(1/1000)*(1/1000)*($D47/$C47)*(1/0.0001)</f>
        <v>#DIV/0!</v>
      </c>
      <c r="V47" s="28" t="e">
        <f>(((J47*'Calibration Coefficients'!J$3)+'Calibration Coefficients'!J$4)/$E47)*(1000/1)*(1/1000)*(1/1000)*($D47/$C47)*(1/0.0001)</f>
        <v>#DIV/0!</v>
      </c>
      <c r="W47" s="29" t="e">
        <f>(((M47*'Calibration Coefficients'!K$3)+'Calibration Coefficients'!K$4)/$E47)*(1000/1)*(1/1000)*(1/1000)*($D47/$C47)*(1/0.0001)</f>
        <v>#DIV/0!</v>
      </c>
      <c r="X47" s="22" t="e">
        <f t="shared" si="2"/>
        <v>#DIV/0!</v>
      </c>
      <c r="Y47" s="18" t="e">
        <f t="shared" si="3"/>
        <v>#DIV/0!</v>
      </c>
      <c r="Z47" s="22" t="e">
        <f t="shared" si="4"/>
        <v>#DIV/0!</v>
      </c>
      <c r="AA47" s="18" t="e">
        <f t="shared" si="5"/>
        <v>#DIV/0!</v>
      </c>
    </row>
    <row r="48" spans="1:27" x14ac:dyDescent="0.2">
      <c r="A48" s="3"/>
      <c r="B48" s="4"/>
      <c r="C48" s="3"/>
      <c r="D48" s="4"/>
      <c r="E48" s="33"/>
      <c r="F48" s="32"/>
      <c r="G48" s="3"/>
      <c r="H48" s="4"/>
      <c r="I48" s="3"/>
      <c r="J48" s="4"/>
      <c r="K48" s="3"/>
      <c r="L48" s="4"/>
      <c r="M48" s="33"/>
      <c r="N48" s="34" t="e">
        <f>(((K48*'Calibration Coefficients'!B$3)+'Calibration Coefficients'!B$4)/$E48)*(1000/1)*(1/1000)*(1/1000)*($D48/$C48)*(1/0.0001)</f>
        <v>#DIV/0!</v>
      </c>
      <c r="O48" s="27" t="e">
        <f>(((L48*'Calibration Coefficients'!C$3)+'Calibration Coefficients'!C$4)/$E48)*(1000/1)*(1/1000)*(1/1000)*($D48/$C48)*(1/0.0001)</f>
        <v>#DIV/0!</v>
      </c>
      <c r="P48" s="21" t="e">
        <f t="shared" si="0"/>
        <v>#DIV/0!</v>
      </c>
      <c r="Q48" s="38" t="e">
        <f t="shared" si="1"/>
        <v>#DIV/0!</v>
      </c>
      <c r="R48" s="36" t="e">
        <f>(((F48*'Calibration Coefficients'!F$3)+'Calibration Coefficients'!F$4)/$E48)*(1000/1)*(1/1000)*(1/1000)*($D48/$C48)*(1/0.0001)</f>
        <v>#DIV/0!</v>
      </c>
      <c r="S48" s="29" t="e">
        <f>(((G48*'Calibration Coefficients'!G$3)+'Calibration Coefficients'!G$4)/$E48)*(1000/1)*(1/1000)*(1/1000)*($D48/$C48)*(1/0.0001)</f>
        <v>#DIV/0!</v>
      </c>
      <c r="T48" s="28" t="e">
        <f>(((H48*'Calibration Coefficients'!H$3)+'Calibration Coefficients'!H$4)/$E48)*(1000/1)*(1/1000)*(1/1000)*($D48/$C48)*(1/0.0001)</f>
        <v>#DIV/0!</v>
      </c>
      <c r="U48" s="29" t="e">
        <f>(((I48*'Calibration Coefficients'!I$3)+'Calibration Coefficients'!I$4)/$E48)*(1000/1)*(1/1000)*(1/1000)*($D48/$C48)*(1/0.0001)</f>
        <v>#DIV/0!</v>
      </c>
      <c r="V48" s="28" t="e">
        <f>(((J48*'Calibration Coefficients'!J$3)+'Calibration Coefficients'!J$4)/$E48)*(1000/1)*(1/1000)*(1/1000)*($D48/$C48)*(1/0.0001)</f>
        <v>#DIV/0!</v>
      </c>
      <c r="W48" s="29" t="e">
        <f>(((M48*'Calibration Coefficients'!K$3)+'Calibration Coefficients'!K$4)/$E48)*(1000/1)*(1/1000)*(1/1000)*($D48/$C48)*(1/0.0001)</f>
        <v>#DIV/0!</v>
      </c>
      <c r="X48" s="22" t="e">
        <f t="shared" si="2"/>
        <v>#DIV/0!</v>
      </c>
      <c r="Y48" s="18" t="e">
        <f t="shared" si="3"/>
        <v>#DIV/0!</v>
      </c>
      <c r="Z48" s="22" t="e">
        <f t="shared" si="4"/>
        <v>#DIV/0!</v>
      </c>
      <c r="AA48" s="18" t="e">
        <f t="shared" si="5"/>
        <v>#DIV/0!</v>
      </c>
    </row>
    <row r="49" spans="1:27" x14ac:dyDescent="0.2">
      <c r="A49" s="3"/>
      <c r="B49" s="4"/>
      <c r="C49" s="3"/>
      <c r="D49" s="4"/>
      <c r="E49" s="33"/>
      <c r="F49" s="32"/>
      <c r="G49" s="3"/>
      <c r="H49" s="4"/>
      <c r="I49" s="3"/>
      <c r="J49" s="4"/>
      <c r="K49" s="3"/>
      <c r="L49" s="4"/>
      <c r="M49" s="33"/>
      <c r="N49" s="34" t="e">
        <f>(((K49*'Calibration Coefficients'!B$3)+'Calibration Coefficients'!B$4)/$E49)*(1000/1)*(1/1000)*(1/1000)*($D49/$C49)*(1/0.0001)</f>
        <v>#DIV/0!</v>
      </c>
      <c r="O49" s="27" t="e">
        <f>(((L49*'Calibration Coefficients'!C$3)+'Calibration Coefficients'!C$4)/$E49)*(1000/1)*(1/1000)*(1/1000)*($D49/$C49)*(1/0.0001)</f>
        <v>#DIV/0!</v>
      </c>
      <c r="P49" s="21" t="e">
        <f t="shared" si="0"/>
        <v>#DIV/0!</v>
      </c>
      <c r="Q49" s="38" t="e">
        <f t="shared" si="1"/>
        <v>#DIV/0!</v>
      </c>
      <c r="R49" s="36" t="e">
        <f>(((F49*'Calibration Coefficients'!F$3)+'Calibration Coefficients'!F$4)/$E49)*(1000/1)*(1/1000)*(1/1000)*($D49/$C49)*(1/0.0001)</f>
        <v>#DIV/0!</v>
      </c>
      <c r="S49" s="29" t="e">
        <f>(((G49*'Calibration Coefficients'!G$3)+'Calibration Coefficients'!G$4)/$E49)*(1000/1)*(1/1000)*(1/1000)*($D49/$C49)*(1/0.0001)</f>
        <v>#DIV/0!</v>
      </c>
      <c r="T49" s="28" t="e">
        <f>(((H49*'Calibration Coefficients'!H$3)+'Calibration Coefficients'!H$4)/$E49)*(1000/1)*(1/1000)*(1/1000)*($D49/$C49)*(1/0.0001)</f>
        <v>#DIV/0!</v>
      </c>
      <c r="U49" s="29" t="e">
        <f>(((I49*'Calibration Coefficients'!I$3)+'Calibration Coefficients'!I$4)/$E49)*(1000/1)*(1/1000)*(1/1000)*($D49/$C49)*(1/0.0001)</f>
        <v>#DIV/0!</v>
      </c>
      <c r="V49" s="28" t="e">
        <f>(((J49*'Calibration Coefficients'!J$3)+'Calibration Coefficients'!J$4)/$E49)*(1000/1)*(1/1000)*(1/1000)*($D49/$C49)*(1/0.0001)</f>
        <v>#DIV/0!</v>
      </c>
      <c r="W49" s="29" t="e">
        <f>(((M49*'Calibration Coefficients'!K$3)+'Calibration Coefficients'!K$4)/$E49)*(1000/1)*(1/1000)*(1/1000)*($D49/$C49)*(1/0.0001)</f>
        <v>#DIV/0!</v>
      </c>
      <c r="X49" s="22" t="e">
        <f t="shared" si="2"/>
        <v>#DIV/0!</v>
      </c>
      <c r="Y49" s="18" t="e">
        <f t="shared" si="3"/>
        <v>#DIV/0!</v>
      </c>
      <c r="Z49" s="22" t="e">
        <f t="shared" si="4"/>
        <v>#DIV/0!</v>
      </c>
      <c r="AA49" s="18" t="e">
        <f t="shared" si="5"/>
        <v>#DIV/0!</v>
      </c>
    </row>
    <row r="50" spans="1:27" x14ac:dyDescent="0.2">
      <c r="A50" s="3"/>
      <c r="B50" s="4"/>
      <c r="C50" s="3"/>
      <c r="D50" s="4"/>
      <c r="E50" s="33"/>
      <c r="F50" s="32"/>
      <c r="G50" s="3"/>
      <c r="H50" s="4"/>
      <c r="I50" s="3"/>
      <c r="J50" s="4"/>
      <c r="K50" s="3"/>
      <c r="L50" s="4"/>
      <c r="M50" s="33"/>
      <c r="N50" s="34" t="e">
        <f>(((K50*'Calibration Coefficients'!B$3)+'Calibration Coefficients'!B$4)/$E50)*(1000/1)*(1/1000)*(1/1000)*($D50/$C50)*(1/0.0001)</f>
        <v>#DIV/0!</v>
      </c>
      <c r="O50" s="27" t="e">
        <f>(((L50*'Calibration Coefficients'!C$3)+'Calibration Coefficients'!C$4)/$E50)*(1000/1)*(1/1000)*(1/1000)*($D50/$C50)*(1/0.0001)</f>
        <v>#DIV/0!</v>
      </c>
      <c r="P50" s="21" t="e">
        <f t="shared" si="0"/>
        <v>#DIV/0!</v>
      </c>
      <c r="Q50" s="38" t="e">
        <f t="shared" si="1"/>
        <v>#DIV/0!</v>
      </c>
      <c r="R50" s="36" t="e">
        <f>(((F50*'Calibration Coefficients'!F$3)+'Calibration Coefficients'!F$4)/$E50)*(1000/1)*(1/1000)*(1/1000)*($D50/$C50)*(1/0.0001)</f>
        <v>#DIV/0!</v>
      </c>
      <c r="S50" s="29" t="e">
        <f>(((G50*'Calibration Coefficients'!G$3)+'Calibration Coefficients'!G$4)/$E50)*(1000/1)*(1/1000)*(1/1000)*($D50/$C50)*(1/0.0001)</f>
        <v>#DIV/0!</v>
      </c>
      <c r="T50" s="28" t="e">
        <f>(((H50*'Calibration Coefficients'!H$3)+'Calibration Coefficients'!H$4)/$E50)*(1000/1)*(1/1000)*(1/1000)*($D50/$C50)*(1/0.0001)</f>
        <v>#DIV/0!</v>
      </c>
      <c r="U50" s="29" t="e">
        <f>(((I50*'Calibration Coefficients'!I$3)+'Calibration Coefficients'!I$4)/$E50)*(1000/1)*(1/1000)*(1/1000)*($D50/$C50)*(1/0.0001)</f>
        <v>#DIV/0!</v>
      </c>
      <c r="V50" s="28" t="e">
        <f>(((J50*'Calibration Coefficients'!J$3)+'Calibration Coefficients'!J$4)/$E50)*(1000/1)*(1/1000)*(1/1000)*($D50/$C50)*(1/0.0001)</f>
        <v>#DIV/0!</v>
      </c>
      <c r="W50" s="29" t="e">
        <f>(((M50*'Calibration Coefficients'!K$3)+'Calibration Coefficients'!K$4)/$E50)*(1000/1)*(1/1000)*(1/1000)*($D50/$C50)*(1/0.0001)</f>
        <v>#DIV/0!</v>
      </c>
      <c r="X50" s="22" t="e">
        <f t="shared" si="2"/>
        <v>#DIV/0!</v>
      </c>
      <c r="Y50" s="18" t="e">
        <f t="shared" si="3"/>
        <v>#DIV/0!</v>
      </c>
      <c r="Z50" s="22" t="e">
        <f t="shared" si="4"/>
        <v>#DIV/0!</v>
      </c>
      <c r="AA50" s="18" t="e">
        <f t="shared" si="5"/>
        <v>#DIV/0!</v>
      </c>
    </row>
    <row r="51" spans="1:27" x14ac:dyDescent="0.2">
      <c r="A51" s="3"/>
      <c r="B51" s="4"/>
      <c r="C51" s="3"/>
      <c r="D51" s="4"/>
      <c r="E51" s="33"/>
      <c r="F51" s="32"/>
      <c r="G51" s="3"/>
      <c r="H51" s="4"/>
      <c r="I51" s="3"/>
      <c r="J51" s="4"/>
      <c r="K51" s="3"/>
      <c r="L51" s="4"/>
      <c r="M51" s="33"/>
      <c r="N51" s="34" t="e">
        <f>(((K51*'Calibration Coefficients'!B$3)+'Calibration Coefficients'!B$4)/$E51)*(1000/1)*(1/1000)*(1/1000)*($D51/$C51)*(1/0.0001)</f>
        <v>#DIV/0!</v>
      </c>
      <c r="O51" s="27" t="e">
        <f>(((L51*'Calibration Coefficients'!C$3)+'Calibration Coefficients'!C$4)/$E51)*(1000/1)*(1/1000)*(1/1000)*($D51/$C51)*(1/0.0001)</f>
        <v>#DIV/0!</v>
      </c>
      <c r="P51" s="21" t="e">
        <f t="shared" si="0"/>
        <v>#DIV/0!</v>
      </c>
      <c r="Q51" s="38" t="e">
        <f t="shared" si="1"/>
        <v>#DIV/0!</v>
      </c>
      <c r="R51" s="36" t="e">
        <f>(((F51*'Calibration Coefficients'!F$3)+'Calibration Coefficients'!F$4)/$E51)*(1000/1)*(1/1000)*(1/1000)*($D51/$C51)*(1/0.0001)</f>
        <v>#DIV/0!</v>
      </c>
      <c r="S51" s="29" t="e">
        <f>(((G51*'Calibration Coefficients'!G$3)+'Calibration Coefficients'!G$4)/$E51)*(1000/1)*(1/1000)*(1/1000)*($D51/$C51)*(1/0.0001)</f>
        <v>#DIV/0!</v>
      </c>
      <c r="T51" s="28" t="e">
        <f>(((H51*'Calibration Coefficients'!H$3)+'Calibration Coefficients'!H$4)/$E51)*(1000/1)*(1/1000)*(1/1000)*($D51/$C51)*(1/0.0001)</f>
        <v>#DIV/0!</v>
      </c>
      <c r="U51" s="29" t="e">
        <f>(((I51*'Calibration Coefficients'!I$3)+'Calibration Coefficients'!I$4)/$E51)*(1000/1)*(1/1000)*(1/1000)*($D51/$C51)*(1/0.0001)</f>
        <v>#DIV/0!</v>
      </c>
      <c r="V51" s="28" t="e">
        <f>(((J51*'Calibration Coefficients'!J$3)+'Calibration Coefficients'!J$4)/$E51)*(1000/1)*(1/1000)*(1/1000)*($D51/$C51)*(1/0.0001)</f>
        <v>#DIV/0!</v>
      </c>
      <c r="W51" s="29" t="e">
        <f>(((M51*'Calibration Coefficients'!K$3)+'Calibration Coefficients'!K$4)/$E51)*(1000/1)*(1/1000)*(1/1000)*($D51/$C51)*(1/0.0001)</f>
        <v>#DIV/0!</v>
      </c>
      <c r="X51" s="22" t="e">
        <f t="shared" si="2"/>
        <v>#DIV/0!</v>
      </c>
      <c r="Y51" s="18" t="e">
        <f t="shared" si="3"/>
        <v>#DIV/0!</v>
      </c>
      <c r="Z51" s="22" t="e">
        <f t="shared" si="4"/>
        <v>#DIV/0!</v>
      </c>
      <c r="AA51" s="18" t="e">
        <f t="shared" si="5"/>
        <v>#DIV/0!</v>
      </c>
    </row>
    <row r="52" spans="1:27" x14ac:dyDescent="0.2">
      <c r="A52" s="3"/>
      <c r="B52" s="4"/>
      <c r="C52" s="3"/>
      <c r="D52" s="4"/>
      <c r="E52" s="33"/>
      <c r="F52" s="32"/>
      <c r="G52" s="3"/>
      <c r="H52" s="4"/>
      <c r="I52" s="3"/>
      <c r="J52" s="4"/>
      <c r="K52" s="3"/>
      <c r="L52" s="4"/>
      <c r="M52" s="33"/>
      <c r="N52" s="34" t="e">
        <f>(((K52*'Calibration Coefficients'!B$3)+'Calibration Coefficients'!B$4)/$E52)*(1000/1)*(1/1000)*(1/1000)*($D52/$C52)*(1/0.0001)</f>
        <v>#DIV/0!</v>
      </c>
      <c r="O52" s="27" t="e">
        <f>(((L52*'Calibration Coefficients'!C$3)+'Calibration Coefficients'!C$4)/$E52)*(1000/1)*(1/1000)*(1/1000)*($D52/$C52)*(1/0.0001)</f>
        <v>#DIV/0!</v>
      </c>
      <c r="P52" s="21" t="e">
        <f t="shared" si="0"/>
        <v>#DIV/0!</v>
      </c>
      <c r="Q52" s="38" t="e">
        <f t="shared" si="1"/>
        <v>#DIV/0!</v>
      </c>
      <c r="R52" s="36" t="e">
        <f>(((F52*'Calibration Coefficients'!F$3)+'Calibration Coefficients'!F$4)/$E52)*(1000/1)*(1/1000)*(1/1000)*($D52/$C52)*(1/0.0001)</f>
        <v>#DIV/0!</v>
      </c>
      <c r="S52" s="29" t="e">
        <f>(((G52*'Calibration Coefficients'!G$3)+'Calibration Coefficients'!G$4)/$E52)*(1000/1)*(1/1000)*(1/1000)*($D52/$C52)*(1/0.0001)</f>
        <v>#DIV/0!</v>
      </c>
      <c r="T52" s="28" t="e">
        <f>(((H52*'Calibration Coefficients'!H$3)+'Calibration Coefficients'!H$4)/$E52)*(1000/1)*(1/1000)*(1/1000)*($D52/$C52)*(1/0.0001)</f>
        <v>#DIV/0!</v>
      </c>
      <c r="U52" s="29" t="e">
        <f>(((I52*'Calibration Coefficients'!I$3)+'Calibration Coefficients'!I$4)/$E52)*(1000/1)*(1/1000)*(1/1000)*($D52/$C52)*(1/0.0001)</f>
        <v>#DIV/0!</v>
      </c>
      <c r="V52" s="28" t="e">
        <f>(((J52*'Calibration Coefficients'!J$3)+'Calibration Coefficients'!J$4)/$E52)*(1000/1)*(1/1000)*(1/1000)*($D52/$C52)*(1/0.0001)</f>
        <v>#DIV/0!</v>
      </c>
      <c r="W52" s="29" t="e">
        <f>(((M52*'Calibration Coefficients'!K$3)+'Calibration Coefficients'!K$4)/$E52)*(1000/1)*(1/1000)*(1/1000)*($D52/$C52)*(1/0.0001)</f>
        <v>#DIV/0!</v>
      </c>
      <c r="X52" s="22" t="e">
        <f t="shared" si="2"/>
        <v>#DIV/0!</v>
      </c>
      <c r="Y52" s="18" t="e">
        <f t="shared" si="3"/>
        <v>#DIV/0!</v>
      </c>
      <c r="Z52" s="22" t="e">
        <f t="shared" si="4"/>
        <v>#DIV/0!</v>
      </c>
      <c r="AA52" s="18" t="e">
        <f t="shared" si="5"/>
        <v>#DIV/0!</v>
      </c>
    </row>
    <row r="53" spans="1:27" x14ac:dyDescent="0.2">
      <c r="A53" s="3"/>
      <c r="B53" s="4"/>
      <c r="C53" s="3"/>
      <c r="D53" s="4"/>
      <c r="E53" s="33"/>
      <c r="F53" s="32"/>
      <c r="G53" s="3"/>
      <c r="H53" s="4"/>
      <c r="I53" s="3"/>
      <c r="J53" s="4"/>
      <c r="K53" s="3"/>
      <c r="L53" s="4"/>
      <c r="M53" s="33"/>
      <c r="N53" s="34" t="e">
        <f>(((K53*'Calibration Coefficients'!B$3)+'Calibration Coefficients'!B$4)/$E53)*(1000/1)*(1/1000)*(1/1000)*($D53/$C53)*(1/0.0001)</f>
        <v>#DIV/0!</v>
      </c>
      <c r="O53" s="27" t="e">
        <f>(((L53*'Calibration Coefficients'!C$3)+'Calibration Coefficients'!C$4)/$E53)*(1000/1)*(1/1000)*(1/1000)*($D53/$C53)*(1/0.0001)</f>
        <v>#DIV/0!</v>
      </c>
      <c r="P53" s="21" t="e">
        <f t="shared" si="0"/>
        <v>#DIV/0!</v>
      </c>
      <c r="Q53" s="38" t="e">
        <f t="shared" si="1"/>
        <v>#DIV/0!</v>
      </c>
      <c r="R53" s="36" t="e">
        <f>(((F53*'Calibration Coefficients'!F$3)+'Calibration Coefficients'!F$4)/$E53)*(1000/1)*(1/1000)*(1/1000)*($D53/$C53)*(1/0.0001)</f>
        <v>#DIV/0!</v>
      </c>
      <c r="S53" s="29" t="e">
        <f>(((G53*'Calibration Coefficients'!G$3)+'Calibration Coefficients'!G$4)/$E53)*(1000/1)*(1/1000)*(1/1000)*($D53/$C53)*(1/0.0001)</f>
        <v>#DIV/0!</v>
      </c>
      <c r="T53" s="28" t="e">
        <f>(((H53*'Calibration Coefficients'!H$3)+'Calibration Coefficients'!H$4)/$E53)*(1000/1)*(1/1000)*(1/1000)*($D53/$C53)*(1/0.0001)</f>
        <v>#DIV/0!</v>
      </c>
      <c r="U53" s="29" t="e">
        <f>(((I53*'Calibration Coefficients'!I$3)+'Calibration Coefficients'!I$4)/$E53)*(1000/1)*(1/1000)*(1/1000)*($D53/$C53)*(1/0.0001)</f>
        <v>#DIV/0!</v>
      </c>
      <c r="V53" s="28" t="e">
        <f>(((J53*'Calibration Coefficients'!J$3)+'Calibration Coefficients'!J$4)/$E53)*(1000/1)*(1/1000)*(1/1000)*($D53/$C53)*(1/0.0001)</f>
        <v>#DIV/0!</v>
      </c>
      <c r="W53" s="29" t="e">
        <f>(((M53*'Calibration Coefficients'!K$3)+'Calibration Coefficients'!K$4)/$E53)*(1000/1)*(1/1000)*(1/1000)*($D53/$C53)*(1/0.0001)</f>
        <v>#DIV/0!</v>
      </c>
      <c r="X53" s="22" t="e">
        <f t="shared" si="2"/>
        <v>#DIV/0!</v>
      </c>
      <c r="Y53" s="18" t="e">
        <f t="shared" si="3"/>
        <v>#DIV/0!</v>
      </c>
      <c r="Z53" s="22" t="e">
        <f t="shared" si="4"/>
        <v>#DIV/0!</v>
      </c>
      <c r="AA53" s="18" t="e">
        <f t="shared" si="5"/>
        <v>#DIV/0!</v>
      </c>
    </row>
    <row r="54" spans="1:27" x14ac:dyDescent="0.2">
      <c r="A54" s="3"/>
      <c r="B54" s="4"/>
      <c r="C54" s="3"/>
      <c r="D54" s="4"/>
      <c r="E54" s="33"/>
      <c r="F54" s="32"/>
      <c r="G54" s="3"/>
      <c r="H54" s="4"/>
      <c r="I54" s="3"/>
      <c r="J54" s="4"/>
      <c r="K54" s="3"/>
      <c r="L54" s="4"/>
      <c r="M54" s="33"/>
      <c r="N54" s="34" t="e">
        <f>(((K54*'Calibration Coefficients'!B$3)+'Calibration Coefficients'!B$4)/$E54)*(1000/1)*(1/1000)*(1/1000)*($D54/$C54)*(1/0.0001)</f>
        <v>#DIV/0!</v>
      </c>
      <c r="O54" s="27" t="e">
        <f>(((L54*'Calibration Coefficients'!C$3)+'Calibration Coefficients'!C$4)/$E54)*(1000/1)*(1/1000)*(1/1000)*($D54/$C54)*(1/0.0001)</f>
        <v>#DIV/0!</v>
      </c>
      <c r="P54" s="21" t="e">
        <f t="shared" si="0"/>
        <v>#DIV/0!</v>
      </c>
      <c r="Q54" s="38" t="e">
        <f t="shared" si="1"/>
        <v>#DIV/0!</v>
      </c>
      <c r="R54" s="36" t="e">
        <f>(((F54*'Calibration Coefficients'!F$3)+'Calibration Coefficients'!F$4)/$E54)*(1000/1)*(1/1000)*(1/1000)*($D54/$C54)*(1/0.0001)</f>
        <v>#DIV/0!</v>
      </c>
      <c r="S54" s="29" t="e">
        <f>(((G54*'Calibration Coefficients'!G$3)+'Calibration Coefficients'!G$4)/$E54)*(1000/1)*(1/1000)*(1/1000)*($D54/$C54)*(1/0.0001)</f>
        <v>#DIV/0!</v>
      </c>
      <c r="T54" s="28" t="e">
        <f>(((H54*'Calibration Coefficients'!H$3)+'Calibration Coefficients'!H$4)/$E54)*(1000/1)*(1/1000)*(1/1000)*($D54/$C54)*(1/0.0001)</f>
        <v>#DIV/0!</v>
      </c>
      <c r="U54" s="29" t="e">
        <f>(((I54*'Calibration Coefficients'!I$3)+'Calibration Coefficients'!I$4)/$E54)*(1000/1)*(1/1000)*(1/1000)*($D54/$C54)*(1/0.0001)</f>
        <v>#DIV/0!</v>
      </c>
      <c r="V54" s="28" t="e">
        <f>(((J54*'Calibration Coefficients'!J$3)+'Calibration Coefficients'!J$4)/$E54)*(1000/1)*(1/1000)*(1/1000)*($D54/$C54)*(1/0.0001)</f>
        <v>#DIV/0!</v>
      </c>
      <c r="W54" s="29" t="e">
        <f>(((M54*'Calibration Coefficients'!K$3)+'Calibration Coefficients'!K$4)/$E54)*(1000/1)*(1/1000)*(1/1000)*($D54/$C54)*(1/0.0001)</f>
        <v>#DIV/0!</v>
      </c>
      <c r="X54" s="22" t="e">
        <f t="shared" si="2"/>
        <v>#DIV/0!</v>
      </c>
      <c r="Y54" s="18" t="e">
        <f t="shared" si="3"/>
        <v>#DIV/0!</v>
      </c>
      <c r="Z54" s="22" t="e">
        <f t="shared" si="4"/>
        <v>#DIV/0!</v>
      </c>
      <c r="AA54" s="18" t="e">
        <f t="shared" si="5"/>
        <v>#DIV/0!</v>
      </c>
    </row>
    <row r="55" spans="1:27" x14ac:dyDescent="0.2">
      <c r="A55" s="3"/>
      <c r="B55" s="4"/>
      <c r="C55" s="3"/>
      <c r="D55" s="4"/>
      <c r="E55" s="33"/>
      <c r="F55" s="32"/>
      <c r="G55" s="3"/>
      <c r="H55" s="4"/>
      <c r="I55" s="3"/>
      <c r="J55" s="4"/>
      <c r="K55" s="3"/>
      <c r="L55" s="4"/>
      <c r="M55" s="33"/>
      <c r="N55" s="34" t="e">
        <f>(((K55*'Calibration Coefficients'!B$3)+'Calibration Coefficients'!B$4)/$E55)*(1000/1)*(1/1000)*(1/1000)*($D55/$C55)*(1/0.0001)</f>
        <v>#DIV/0!</v>
      </c>
      <c r="O55" s="27" t="e">
        <f>(((L55*'Calibration Coefficients'!C$3)+'Calibration Coefficients'!C$4)/$E55)*(1000/1)*(1/1000)*(1/1000)*($D55/$C55)*(1/0.0001)</f>
        <v>#DIV/0!</v>
      </c>
      <c r="P55" s="21" t="e">
        <f t="shared" si="0"/>
        <v>#DIV/0!</v>
      </c>
      <c r="Q55" s="38" t="e">
        <f t="shared" si="1"/>
        <v>#DIV/0!</v>
      </c>
      <c r="R55" s="36" t="e">
        <f>(((F55*'Calibration Coefficients'!F$3)+'Calibration Coefficients'!F$4)/$E55)*(1000/1)*(1/1000)*(1/1000)*($D55/$C55)*(1/0.0001)</f>
        <v>#DIV/0!</v>
      </c>
      <c r="S55" s="29" t="e">
        <f>(((G55*'Calibration Coefficients'!G$3)+'Calibration Coefficients'!G$4)/$E55)*(1000/1)*(1/1000)*(1/1000)*($D55/$C55)*(1/0.0001)</f>
        <v>#DIV/0!</v>
      </c>
      <c r="T55" s="28" t="e">
        <f>(((H55*'Calibration Coefficients'!H$3)+'Calibration Coefficients'!H$4)/$E55)*(1000/1)*(1/1000)*(1/1000)*($D55/$C55)*(1/0.0001)</f>
        <v>#DIV/0!</v>
      </c>
      <c r="U55" s="29" t="e">
        <f>(((I55*'Calibration Coefficients'!I$3)+'Calibration Coefficients'!I$4)/$E55)*(1000/1)*(1/1000)*(1/1000)*($D55/$C55)*(1/0.0001)</f>
        <v>#DIV/0!</v>
      </c>
      <c r="V55" s="28" t="e">
        <f>(((J55*'Calibration Coefficients'!J$3)+'Calibration Coefficients'!J$4)/$E55)*(1000/1)*(1/1000)*(1/1000)*($D55/$C55)*(1/0.0001)</f>
        <v>#DIV/0!</v>
      </c>
      <c r="W55" s="29" t="e">
        <f>(((M55*'Calibration Coefficients'!K$3)+'Calibration Coefficients'!K$4)/$E55)*(1000/1)*(1/1000)*(1/1000)*($D55/$C55)*(1/0.0001)</f>
        <v>#DIV/0!</v>
      </c>
      <c r="X55" s="22" t="e">
        <f t="shared" si="2"/>
        <v>#DIV/0!</v>
      </c>
      <c r="Y55" s="18" t="e">
        <f t="shared" si="3"/>
        <v>#DIV/0!</v>
      </c>
      <c r="Z55" s="22" t="e">
        <f t="shared" si="4"/>
        <v>#DIV/0!</v>
      </c>
      <c r="AA55" s="18" t="e">
        <f t="shared" si="5"/>
        <v>#DIV/0!</v>
      </c>
    </row>
    <row r="56" spans="1:27" x14ac:dyDescent="0.2">
      <c r="A56" s="3"/>
      <c r="B56" s="4"/>
      <c r="C56" s="3"/>
      <c r="D56" s="4"/>
      <c r="E56" s="33"/>
      <c r="F56" s="32"/>
      <c r="G56" s="3"/>
      <c r="H56" s="4"/>
      <c r="I56" s="3"/>
      <c r="J56" s="4"/>
      <c r="K56" s="3"/>
      <c r="L56" s="4"/>
      <c r="M56" s="33"/>
      <c r="N56" s="34" t="e">
        <f>(((K56*'Calibration Coefficients'!B$3)+'Calibration Coefficients'!B$4)/$E56)*(1000/1)*(1/1000)*(1/1000)*($D56/$C56)*(1/0.0001)</f>
        <v>#DIV/0!</v>
      </c>
      <c r="O56" s="27" t="e">
        <f>(((L56*'Calibration Coefficients'!C$3)+'Calibration Coefficients'!C$4)/$E56)*(1000/1)*(1/1000)*(1/1000)*($D56/$C56)*(1/0.0001)</f>
        <v>#DIV/0!</v>
      </c>
      <c r="P56" s="21" t="e">
        <f t="shared" si="0"/>
        <v>#DIV/0!</v>
      </c>
      <c r="Q56" s="38" t="e">
        <f t="shared" si="1"/>
        <v>#DIV/0!</v>
      </c>
      <c r="R56" s="36" t="e">
        <f>(((F56*'Calibration Coefficients'!F$3)+'Calibration Coefficients'!F$4)/$E56)*(1000/1)*(1/1000)*(1/1000)*($D56/$C56)*(1/0.0001)</f>
        <v>#DIV/0!</v>
      </c>
      <c r="S56" s="29" t="e">
        <f>(((G56*'Calibration Coefficients'!G$3)+'Calibration Coefficients'!G$4)/$E56)*(1000/1)*(1/1000)*(1/1000)*($D56/$C56)*(1/0.0001)</f>
        <v>#DIV/0!</v>
      </c>
      <c r="T56" s="28" t="e">
        <f>(((H56*'Calibration Coefficients'!H$3)+'Calibration Coefficients'!H$4)/$E56)*(1000/1)*(1/1000)*(1/1000)*($D56/$C56)*(1/0.0001)</f>
        <v>#DIV/0!</v>
      </c>
      <c r="U56" s="29" t="e">
        <f>(((I56*'Calibration Coefficients'!I$3)+'Calibration Coefficients'!I$4)/$E56)*(1000/1)*(1/1000)*(1/1000)*($D56/$C56)*(1/0.0001)</f>
        <v>#DIV/0!</v>
      </c>
      <c r="V56" s="28" t="e">
        <f>(((J56*'Calibration Coefficients'!J$3)+'Calibration Coefficients'!J$4)/$E56)*(1000/1)*(1/1000)*(1/1000)*($D56/$C56)*(1/0.0001)</f>
        <v>#DIV/0!</v>
      </c>
      <c r="W56" s="29" t="e">
        <f>(((M56*'Calibration Coefficients'!K$3)+'Calibration Coefficients'!K$4)/$E56)*(1000/1)*(1/1000)*(1/1000)*($D56/$C56)*(1/0.0001)</f>
        <v>#DIV/0!</v>
      </c>
      <c r="X56" s="22" t="e">
        <f t="shared" si="2"/>
        <v>#DIV/0!</v>
      </c>
      <c r="Y56" s="18" t="e">
        <f t="shared" si="3"/>
        <v>#DIV/0!</v>
      </c>
      <c r="Z56" s="22" t="e">
        <f t="shared" si="4"/>
        <v>#DIV/0!</v>
      </c>
      <c r="AA56" s="18" t="e">
        <f t="shared" si="5"/>
        <v>#DIV/0!</v>
      </c>
    </row>
    <row r="57" spans="1:27" x14ac:dyDescent="0.2">
      <c r="A57" s="3"/>
      <c r="B57" s="4"/>
      <c r="C57" s="3"/>
      <c r="D57" s="4"/>
      <c r="E57" s="33"/>
      <c r="F57" s="32"/>
      <c r="G57" s="3"/>
      <c r="H57" s="4"/>
      <c r="I57" s="3"/>
      <c r="J57" s="4"/>
      <c r="K57" s="3"/>
      <c r="L57" s="4"/>
      <c r="M57" s="33"/>
      <c r="N57" s="34" t="e">
        <f>(((K57*'Calibration Coefficients'!B$3)+'Calibration Coefficients'!B$4)/$E57)*(1000/1)*(1/1000)*(1/1000)*($D57/$C57)*(1/0.0001)</f>
        <v>#DIV/0!</v>
      </c>
      <c r="O57" s="27" t="e">
        <f>(((L57*'Calibration Coefficients'!C$3)+'Calibration Coefficients'!C$4)/$E57)*(1000/1)*(1/1000)*(1/1000)*($D57/$C57)*(1/0.0001)</f>
        <v>#DIV/0!</v>
      </c>
      <c r="P57" s="21" t="e">
        <f t="shared" si="0"/>
        <v>#DIV/0!</v>
      </c>
      <c r="Q57" s="38" t="e">
        <f t="shared" si="1"/>
        <v>#DIV/0!</v>
      </c>
      <c r="R57" s="36" t="e">
        <f>(((F57*'Calibration Coefficients'!F$3)+'Calibration Coefficients'!F$4)/$E57)*(1000/1)*(1/1000)*(1/1000)*($D57/$C57)*(1/0.0001)</f>
        <v>#DIV/0!</v>
      </c>
      <c r="S57" s="29" t="e">
        <f>(((G57*'Calibration Coefficients'!G$3)+'Calibration Coefficients'!G$4)/$E57)*(1000/1)*(1/1000)*(1/1000)*($D57/$C57)*(1/0.0001)</f>
        <v>#DIV/0!</v>
      </c>
      <c r="T57" s="28" t="e">
        <f>(((H57*'Calibration Coefficients'!H$3)+'Calibration Coefficients'!H$4)/$E57)*(1000/1)*(1/1000)*(1/1000)*($D57/$C57)*(1/0.0001)</f>
        <v>#DIV/0!</v>
      </c>
      <c r="U57" s="29" t="e">
        <f>(((I57*'Calibration Coefficients'!I$3)+'Calibration Coefficients'!I$4)/$E57)*(1000/1)*(1/1000)*(1/1000)*($D57/$C57)*(1/0.0001)</f>
        <v>#DIV/0!</v>
      </c>
      <c r="V57" s="28" t="e">
        <f>(((J57*'Calibration Coefficients'!J$3)+'Calibration Coefficients'!J$4)/$E57)*(1000/1)*(1/1000)*(1/1000)*($D57/$C57)*(1/0.0001)</f>
        <v>#DIV/0!</v>
      </c>
      <c r="W57" s="29" t="e">
        <f>(((M57*'Calibration Coefficients'!K$3)+'Calibration Coefficients'!K$4)/$E57)*(1000/1)*(1/1000)*(1/1000)*($D57/$C57)*(1/0.0001)</f>
        <v>#DIV/0!</v>
      </c>
      <c r="X57" s="22" t="e">
        <f t="shared" si="2"/>
        <v>#DIV/0!</v>
      </c>
      <c r="Y57" s="18" t="e">
        <f t="shared" si="3"/>
        <v>#DIV/0!</v>
      </c>
      <c r="Z57" s="22" t="e">
        <f t="shared" si="4"/>
        <v>#DIV/0!</v>
      </c>
      <c r="AA57" s="18" t="e">
        <f t="shared" si="5"/>
        <v>#DIV/0!</v>
      </c>
    </row>
    <row r="58" spans="1:27" x14ac:dyDescent="0.2">
      <c r="A58" s="3"/>
      <c r="B58" s="4"/>
      <c r="C58" s="3"/>
      <c r="D58" s="4"/>
      <c r="E58" s="33"/>
      <c r="F58" s="32"/>
      <c r="G58" s="3"/>
      <c r="H58" s="4"/>
      <c r="I58" s="3"/>
      <c r="J58" s="4"/>
      <c r="K58" s="3"/>
      <c r="L58" s="4"/>
      <c r="M58" s="33"/>
      <c r="N58" s="34" t="e">
        <f>(((K58*'Calibration Coefficients'!B$3)+'Calibration Coefficients'!B$4)/$E58)*(1000/1)*(1/1000)*(1/1000)*($D58/$C58)*(1/0.0001)</f>
        <v>#DIV/0!</v>
      </c>
      <c r="O58" s="27" t="e">
        <f>(((L58*'Calibration Coefficients'!C$3)+'Calibration Coefficients'!C$4)/$E58)*(1000/1)*(1/1000)*(1/1000)*($D58/$C58)*(1/0.0001)</f>
        <v>#DIV/0!</v>
      </c>
      <c r="P58" s="21" t="e">
        <f t="shared" si="0"/>
        <v>#DIV/0!</v>
      </c>
      <c r="Q58" s="38" t="e">
        <f t="shared" si="1"/>
        <v>#DIV/0!</v>
      </c>
      <c r="R58" s="36" t="e">
        <f>(((F58*'Calibration Coefficients'!F$3)+'Calibration Coefficients'!F$4)/$E58)*(1000/1)*(1/1000)*(1/1000)*($D58/$C58)*(1/0.0001)</f>
        <v>#DIV/0!</v>
      </c>
      <c r="S58" s="29" t="e">
        <f>(((G58*'Calibration Coefficients'!G$3)+'Calibration Coefficients'!G$4)/$E58)*(1000/1)*(1/1000)*(1/1000)*($D58/$C58)*(1/0.0001)</f>
        <v>#DIV/0!</v>
      </c>
      <c r="T58" s="28" t="e">
        <f>(((H58*'Calibration Coefficients'!H$3)+'Calibration Coefficients'!H$4)/$E58)*(1000/1)*(1/1000)*(1/1000)*($D58/$C58)*(1/0.0001)</f>
        <v>#DIV/0!</v>
      </c>
      <c r="U58" s="29" t="e">
        <f>(((I58*'Calibration Coefficients'!I$3)+'Calibration Coefficients'!I$4)/$E58)*(1000/1)*(1/1000)*(1/1000)*($D58/$C58)*(1/0.0001)</f>
        <v>#DIV/0!</v>
      </c>
      <c r="V58" s="28" t="e">
        <f>(((J58*'Calibration Coefficients'!J$3)+'Calibration Coefficients'!J$4)/$E58)*(1000/1)*(1/1000)*(1/1000)*($D58/$C58)*(1/0.0001)</f>
        <v>#DIV/0!</v>
      </c>
      <c r="W58" s="29" t="e">
        <f>(((M58*'Calibration Coefficients'!K$3)+'Calibration Coefficients'!K$4)/$E58)*(1000/1)*(1/1000)*(1/1000)*($D58/$C58)*(1/0.0001)</f>
        <v>#DIV/0!</v>
      </c>
      <c r="X58" s="22" t="e">
        <f t="shared" si="2"/>
        <v>#DIV/0!</v>
      </c>
      <c r="Y58" s="18" t="e">
        <f t="shared" si="3"/>
        <v>#DIV/0!</v>
      </c>
      <c r="Z58" s="22" t="e">
        <f t="shared" si="4"/>
        <v>#DIV/0!</v>
      </c>
      <c r="AA58" s="18" t="e">
        <f t="shared" si="5"/>
        <v>#DIV/0!</v>
      </c>
    </row>
    <row r="59" spans="1:27" x14ac:dyDescent="0.2">
      <c r="A59" s="3"/>
      <c r="B59" s="4"/>
      <c r="C59" s="3"/>
      <c r="D59" s="4"/>
      <c r="E59" s="33"/>
      <c r="F59" s="32"/>
      <c r="G59" s="3"/>
      <c r="H59" s="4"/>
      <c r="I59" s="3"/>
      <c r="J59" s="4"/>
      <c r="K59" s="3"/>
      <c r="L59" s="4"/>
      <c r="M59" s="33"/>
      <c r="N59" s="34" t="e">
        <f>(((K59*'Calibration Coefficients'!B$3)+'Calibration Coefficients'!B$4)/$E59)*(1000/1)*(1/1000)*(1/1000)*($D59/$C59)*(1/0.0001)</f>
        <v>#DIV/0!</v>
      </c>
      <c r="O59" s="27" t="e">
        <f>(((L59*'Calibration Coefficients'!C$3)+'Calibration Coefficients'!C$4)/$E59)*(1000/1)*(1/1000)*(1/1000)*($D59/$C59)*(1/0.0001)</f>
        <v>#DIV/0!</v>
      </c>
      <c r="P59" s="21" t="e">
        <f t="shared" si="0"/>
        <v>#DIV/0!</v>
      </c>
      <c r="Q59" s="38" t="e">
        <f t="shared" si="1"/>
        <v>#DIV/0!</v>
      </c>
      <c r="R59" s="36" t="e">
        <f>(((F59*'Calibration Coefficients'!F$3)+'Calibration Coefficients'!F$4)/$E59)*(1000/1)*(1/1000)*(1/1000)*($D59/$C59)*(1/0.0001)</f>
        <v>#DIV/0!</v>
      </c>
      <c r="S59" s="29" t="e">
        <f>(((G59*'Calibration Coefficients'!G$3)+'Calibration Coefficients'!G$4)/$E59)*(1000/1)*(1/1000)*(1/1000)*($D59/$C59)*(1/0.0001)</f>
        <v>#DIV/0!</v>
      </c>
      <c r="T59" s="28" t="e">
        <f>(((H59*'Calibration Coefficients'!H$3)+'Calibration Coefficients'!H$4)/$E59)*(1000/1)*(1/1000)*(1/1000)*($D59/$C59)*(1/0.0001)</f>
        <v>#DIV/0!</v>
      </c>
      <c r="U59" s="29" t="e">
        <f>(((I59*'Calibration Coefficients'!I$3)+'Calibration Coefficients'!I$4)/$E59)*(1000/1)*(1/1000)*(1/1000)*($D59/$C59)*(1/0.0001)</f>
        <v>#DIV/0!</v>
      </c>
      <c r="V59" s="28" t="e">
        <f>(((J59*'Calibration Coefficients'!J$3)+'Calibration Coefficients'!J$4)/$E59)*(1000/1)*(1/1000)*(1/1000)*($D59/$C59)*(1/0.0001)</f>
        <v>#DIV/0!</v>
      </c>
      <c r="W59" s="29" t="e">
        <f>(((M59*'Calibration Coefficients'!K$3)+'Calibration Coefficients'!K$4)/$E59)*(1000/1)*(1/1000)*(1/1000)*($D59/$C59)*(1/0.0001)</f>
        <v>#DIV/0!</v>
      </c>
      <c r="X59" s="22" t="e">
        <f t="shared" si="2"/>
        <v>#DIV/0!</v>
      </c>
      <c r="Y59" s="18" t="e">
        <f t="shared" si="3"/>
        <v>#DIV/0!</v>
      </c>
      <c r="Z59" s="22" t="e">
        <f t="shared" si="4"/>
        <v>#DIV/0!</v>
      </c>
      <c r="AA59" s="18" t="e">
        <f t="shared" si="5"/>
        <v>#DIV/0!</v>
      </c>
    </row>
    <row r="60" spans="1:27" x14ac:dyDescent="0.2">
      <c r="A60" s="3"/>
      <c r="B60" s="4"/>
      <c r="C60" s="3"/>
      <c r="D60" s="4"/>
      <c r="E60" s="33"/>
      <c r="F60" s="32"/>
      <c r="G60" s="3"/>
      <c r="H60" s="4"/>
      <c r="I60" s="3"/>
      <c r="J60" s="4"/>
      <c r="K60" s="3"/>
      <c r="L60" s="4"/>
      <c r="M60" s="33"/>
      <c r="N60" s="34" t="e">
        <f>(((K60*'Calibration Coefficients'!B$3)+'Calibration Coefficients'!B$4)/$E60)*(1000/1)*(1/1000)*(1/1000)*($D60/$C60)*(1/0.0001)</f>
        <v>#DIV/0!</v>
      </c>
      <c r="O60" s="27" t="e">
        <f>(((L60*'Calibration Coefficients'!C$3)+'Calibration Coefficients'!C$4)/$E60)*(1000/1)*(1/1000)*(1/1000)*($D60/$C60)*(1/0.0001)</f>
        <v>#DIV/0!</v>
      </c>
      <c r="P60" s="21" t="e">
        <f t="shared" si="0"/>
        <v>#DIV/0!</v>
      </c>
      <c r="Q60" s="38" t="e">
        <f t="shared" si="1"/>
        <v>#DIV/0!</v>
      </c>
      <c r="R60" s="36" t="e">
        <f>(((F60*'Calibration Coefficients'!F$3)+'Calibration Coefficients'!F$4)/$E60)*(1000/1)*(1/1000)*(1/1000)*($D60/$C60)*(1/0.0001)</f>
        <v>#DIV/0!</v>
      </c>
      <c r="S60" s="29" t="e">
        <f>(((G60*'Calibration Coefficients'!G$3)+'Calibration Coefficients'!G$4)/$E60)*(1000/1)*(1/1000)*(1/1000)*($D60/$C60)*(1/0.0001)</f>
        <v>#DIV/0!</v>
      </c>
      <c r="T60" s="28" t="e">
        <f>(((H60*'Calibration Coefficients'!H$3)+'Calibration Coefficients'!H$4)/$E60)*(1000/1)*(1/1000)*(1/1000)*($D60/$C60)*(1/0.0001)</f>
        <v>#DIV/0!</v>
      </c>
      <c r="U60" s="29" t="e">
        <f>(((I60*'Calibration Coefficients'!I$3)+'Calibration Coefficients'!I$4)/$E60)*(1000/1)*(1/1000)*(1/1000)*($D60/$C60)*(1/0.0001)</f>
        <v>#DIV/0!</v>
      </c>
      <c r="V60" s="28" t="e">
        <f>(((J60*'Calibration Coefficients'!J$3)+'Calibration Coefficients'!J$4)/$E60)*(1000/1)*(1/1000)*(1/1000)*($D60/$C60)*(1/0.0001)</f>
        <v>#DIV/0!</v>
      </c>
      <c r="W60" s="29" t="e">
        <f>(((M60*'Calibration Coefficients'!K$3)+'Calibration Coefficients'!K$4)/$E60)*(1000/1)*(1/1000)*(1/1000)*($D60/$C60)*(1/0.0001)</f>
        <v>#DIV/0!</v>
      </c>
      <c r="X60" s="22" t="e">
        <f t="shared" si="2"/>
        <v>#DIV/0!</v>
      </c>
      <c r="Y60" s="18" t="e">
        <f t="shared" si="3"/>
        <v>#DIV/0!</v>
      </c>
      <c r="Z60" s="22" t="e">
        <f t="shared" si="4"/>
        <v>#DIV/0!</v>
      </c>
      <c r="AA60" s="18" t="e">
        <f t="shared" si="5"/>
        <v>#DIV/0!</v>
      </c>
    </row>
    <row r="61" spans="1:27" x14ac:dyDescent="0.2">
      <c r="A61" s="3"/>
      <c r="B61" s="4"/>
      <c r="C61" s="3"/>
      <c r="D61" s="4"/>
      <c r="E61" s="33"/>
      <c r="F61" s="32"/>
      <c r="G61" s="3"/>
      <c r="H61" s="4"/>
      <c r="I61" s="3"/>
      <c r="J61" s="4"/>
      <c r="K61" s="3"/>
      <c r="L61" s="4"/>
      <c r="M61" s="33"/>
      <c r="N61" s="34" t="e">
        <f>(((K61*'Calibration Coefficients'!B$3)+'Calibration Coefficients'!B$4)/$E61)*(1000/1)*(1/1000)*(1/1000)*($D61/$C61)*(1/0.0001)</f>
        <v>#DIV/0!</v>
      </c>
      <c r="O61" s="27" t="e">
        <f>(((L61*'Calibration Coefficients'!C$3)+'Calibration Coefficients'!C$4)/$E61)*(1000/1)*(1/1000)*(1/1000)*($D61/$C61)*(1/0.0001)</f>
        <v>#DIV/0!</v>
      </c>
      <c r="P61" s="21" t="e">
        <f t="shared" si="0"/>
        <v>#DIV/0!</v>
      </c>
      <c r="Q61" s="38" t="e">
        <f t="shared" si="1"/>
        <v>#DIV/0!</v>
      </c>
      <c r="R61" s="36" t="e">
        <f>(((F61*'Calibration Coefficients'!F$3)+'Calibration Coefficients'!F$4)/$E61)*(1000/1)*(1/1000)*(1/1000)*($D61/$C61)*(1/0.0001)</f>
        <v>#DIV/0!</v>
      </c>
      <c r="S61" s="29" t="e">
        <f>(((G61*'Calibration Coefficients'!G$3)+'Calibration Coefficients'!G$4)/$E61)*(1000/1)*(1/1000)*(1/1000)*($D61/$C61)*(1/0.0001)</f>
        <v>#DIV/0!</v>
      </c>
      <c r="T61" s="28" t="e">
        <f>(((H61*'Calibration Coefficients'!H$3)+'Calibration Coefficients'!H$4)/$E61)*(1000/1)*(1/1000)*(1/1000)*($D61/$C61)*(1/0.0001)</f>
        <v>#DIV/0!</v>
      </c>
      <c r="U61" s="29" t="e">
        <f>(((I61*'Calibration Coefficients'!I$3)+'Calibration Coefficients'!I$4)/$E61)*(1000/1)*(1/1000)*(1/1000)*($D61/$C61)*(1/0.0001)</f>
        <v>#DIV/0!</v>
      </c>
      <c r="V61" s="28" t="e">
        <f>(((J61*'Calibration Coefficients'!J$3)+'Calibration Coefficients'!J$4)/$E61)*(1000/1)*(1/1000)*(1/1000)*($D61/$C61)*(1/0.0001)</f>
        <v>#DIV/0!</v>
      </c>
      <c r="W61" s="29" t="e">
        <f>(((M61*'Calibration Coefficients'!K$3)+'Calibration Coefficients'!K$4)/$E61)*(1000/1)*(1/1000)*(1/1000)*($D61/$C61)*(1/0.0001)</f>
        <v>#DIV/0!</v>
      </c>
      <c r="X61" s="22" t="e">
        <f t="shared" si="2"/>
        <v>#DIV/0!</v>
      </c>
      <c r="Y61" s="18" t="e">
        <f t="shared" si="3"/>
        <v>#DIV/0!</v>
      </c>
      <c r="Z61" s="22" t="e">
        <f t="shared" si="4"/>
        <v>#DIV/0!</v>
      </c>
      <c r="AA61" s="18" t="e">
        <f t="shared" si="5"/>
        <v>#DIV/0!</v>
      </c>
    </row>
    <row r="62" spans="1:27" x14ac:dyDescent="0.2">
      <c r="A62" s="3"/>
      <c r="B62" s="4"/>
      <c r="C62" s="3"/>
      <c r="D62" s="4"/>
      <c r="E62" s="33"/>
      <c r="F62" s="32"/>
      <c r="G62" s="3"/>
      <c r="H62" s="4"/>
      <c r="I62" s="3"/>
      <c r="J62" s="4"/>
      <c r="K62" s="3"/>
      <c r="L62" s="4"/>
      <c r="M62" s="33"/>
      <c r="N62" s="34" t="e">
        <f>(((K62*'Calibration Coefficients'!B$3)+'Calibration Coefficients'!B$4)/$E62)*(1000/1)*(1/1000)*(1/1000)*($D62/$C62)*(1/0.0001)</f>
        <v>#DIV/0!</v>
      </c>
      <c r="O62" s="27" t="e">
        <f>(((L62*'Calibration Coefficients'!C$3)+'Calibration Coefficients'!C$4)/$E62)*(1000/1)*(1/1000)*(1/1000)*($D62/$C62)*(1/0.0001)</f>
        <v>#DIV/0!</v>
      </c>
      <c r="P62" s="21" t="e">
        <f t="shared" si="0"/>
        <v>#DIV/0!</v>
      </c>
      <c r="Q62" s="38" t="e">
        <f t="shared" si="1"/>
        <v>#DIV/0!</v>
      </c>
      <c r="R62" s="36" t="e">
        <f>(((F62*'Calibration Coefficients'!F$3)+'Calibration Coefficients'!F$4)/$E62)*(1000/1)*(1/1000)*(1/1000)*($D62/$C62)*(1/0.0001)</f>
        <v>#DIV/0!</v>
      </c>
      <c r="S62" s="29" t="e">
        <f>(((G62*'Calibration Coefficients'!G$3)+'Calibration Coefficients'!G$4)/$E62)*(1000/1)*(1/1000)*(1/1000)*($D62/$C62)*(1/0.0001)</f>
        <v>#DIV/0!</v>
      </c>
      <c r="T62" s="28" t="e">
        <f>(((H62*'Calibration Coefficients'!H$3)+'Calibration Coefficients'!H$4)/$E62)*(1000/1)*(1/1000)*(1/1000)*($D62/$C62)*(1/0.0001)</f>
        <v>#DIV/0!</v>
      </c>
      <c r="U62" s="29" t="e">
        <f>(((I62*'Calibration Coefficients'!I$3)+'Calibration Coefficients'!I$4)/$E62)*(1000/1)*(1/1000)*(1/1000)*($D62/$C62)*(1/0.0001)</f>
        <v>#DIV/0!</v>
      </c>
      <c r="V62" s="28" t="e">
        <f>(((J62*'Calibration Coefficients'!J$3)+'Calibration Coefficients'!J$4)/$E62)*(1000/1)*(1/1000)*(1/1000)*($D62/$C62)*(1/0.0001)</f>
        <v>#DIV/0!</v>
      </c>
      <c r="W62" s="29" t="e">
        <f>(((M62*'Calibration Coefficients'!K$3)+'Calibration Coefficients'!K$4)/$E62)*(1000/1)*(1/1000)*(1/1000)*($D62/$C62)*(1/0.0001)</f>
        <v>#DIV/0!</v>
      </c>
      <c r="X62" s="22" t="e">
        <f t="shared" si="2"/>
        <v>#DIV/0!</v>
      </c>
      <c r="Y62" s="18" t="e">
        <f t="shared" si="3"/>
        <v>#DIV/0!</v>
      </c>
      <c r="Z62" s="22" t="e">
        <f t="shared" si="4"/>
        <v>#DIV/0!</v>
      </c>
      <c r="AA62" s="18" t="e">
        <f t="shared" si="5"/>
        <v>#DIV/0!</v>
      </c>
    </row>
    <row r="63" spans="1:27" x14ac:dyDescent="0.2">
      <c r="A63" s="3"/>
      <c r="B63" s="4"/>
      <c r="C63" s="3"/>
      <c r="D63" s="4"/>
      <c r="E63" s="33"/>
      <c r="F63" s="32"/>
      <c r="G63" s="3"/>
      <c r="H63" s="4"/>
      <c r="I63" s="3"/>
      <c r="J63" s="4"/>
      <c r="K63" s="3"/>
      <c r="L63" s="4"/>
      <c r="M63" s="33"/>
      <c r="N63" s="34" t="e">
        <f>(((K63*'Calibration Coefficients'!B$3)+'Calibration Coefficients'!B$4)/$E63)*(1000/1)*(1/1000)*(1/1000)*($D63/$C63)*(1/0.0001)</f>
        <v>#DIV/0!</v>
      </c>
      <c r="O63" s="27" t="e">
        <f>(((L63*'Calibration Coefficients'!C$3)+'Calibration Coefficients'!C$4)/$E63)*(1000/1)*(1/1000)*(1/1000)*($D63/$C63)*(1/0.0001)</f>
        <v>#DIV/0!</v>
      </c>
      <c r="P63" s="21" t="e">
        <f t="shared" si="0"/>
        <v>#DIV/0!</v>
      </c>
      <c r="Q63" s="38" t="e">
        <f t="shared" si="1"/>
        <v>#DIV/0!</v>
      </c>
      <c r="R63" s="36" t="e">
        <f>(((F63*'Calibration Coefficients'!F$3)+'Calibration Coefficients'!F$4)/$E63)*(1000/1)*(1/1000)*(1/1000)*($D63/$C63)*(1/0.0001)</f>
        <v>#DIV/0!</v>
      </c>
      <c r="S63" s="29" t="e">
        <f>(((G63*'Calibration Coefficients'!G$3)+'Calibration Coefficients'!G$4)/$E63)*(1000/1)*(1/1000)*(1/1000)*($D63/$C63)*(1/0.0001)</f>
        <v>#DIV/0!</v>
      </c>
      <c r="T63" s="28" t="e">
        <f>(((H63*'Calibration Coefficients'!H$3)+'Calibration Coefficients'!H$4)/$E63)*(1000/1)*(1/1000)*(1/1000)*($D63/$C63)*(1/0.0001)</f>
        <v>#DIV/0!</v>
      </c>
      <c r="U63" s="29" t="e">
        <f>(((I63*'Calibration Coefficients'!I$3)+'Calibration Coefficients'!I$4)/$E63)*(1000/1)*(1/1000)*(1/1000)*($D63/$C63)*(1/0.0001)</f>
        <v>#DIV/0!</v>
      </c>
      <c r="V63" s="28" t="e">
        <f>(((J63*'Calibration Coefficients'!J$3)+'Calibration Coefficients'!J$4)/$E63)*(1000/1)*(1/1000)*(1/1000)*($D63/$C63)*(1/0.0001)</f>
        <v>#DIV/0!</v>
      </c>
      <c r="W63" s="29" t="e">
        <f>(((M63*'Calibration Coefficients'!K$3)+'Calibration Coefficients'!K$4)/$E63)*(1000/1)*(1/1000)*(1/1000)*($D63/$C63)*(1/0.0001)</f>
        <v>#DIV/0!</v>
      </c>
      <c r="X63" s="22" t="e">
        <f t="shared" si="2"/>
        <v>#DIV/0!</v>
      </c>
      <c r="Y63" s="18" t="e">
        <f t="shared" si="3"/>
        <v>#DIV/0!</v>
      </c>
      <c r="Z63" s="22" t="e">
        <f t="shared" si="4"/>
        <v>#DIV/0!</v>
      </c>
      <c r="AA63" s="18" t="e">
        <f t="shared" si="5"/>
        <v>#DIV/0!</v>
      </c>
    </row>
    <row r="64" spans="1:27" x14ac:dyDescent="0.2">
      <c r="A64" s="3"/>
      <c r="B64" s="4"/>
      <c r="C64" s="3"/>
      <c r="D64" s="4"/>
      <c r="E64" s="33"/>
      <c r="F64" s="32"/>
      <c r="G64" s="3"/>
      <c r="H64" s="4"/>
      <c r="I64" s="3"/>
      <c r="J64" s="4"/>
      <c r="K64" s="3"/>
      <c r="L64" s="4"/>
      <c r="M64" s="33"/>
      <c r="N64" s="34" t="e">
        <f>(((K64*'Calibration Coefficients'!B$3)+'Calibration Coefficients'!B$4)/$E64)*(1000/1)*(1/1000)*(1/1000)*($D64/$C64)*(1/0.0001)</f>
        <v>#DIV/0!</v>
      </c>
      <c r="O64" s="27" t="e">
        <f>(((L64*'Calibration Coefficients'!C$3)+'Calibration Coefficients'!C$4)/$E64)*(1000/1)*(1/1000)*(1/1000)*($D64/$C64)*(1/0.0001)</f>
        <v>#DIV/0!</v>
      </c>
      <c r="P64" s="21" t="e">
        <f t="shared" si="0"/>
        <v>#DIV/0!</v>
      </c>
      <c r="Q64" s="38" t="e">
        <f t="shared" si="1"/>
        <v>#DIV/0!</v>
      </c>
      <c r="R64" s="36" t="e">
        <f>(((F64*'Calibration Coefficients'!F$3)+'Calibration Coefficients'!F$4)/$E64)*(1000/1)*(1/1000)*(1/1000)*($D64/$C64)*(1/0.0001)</f>
        <v>#DIV/0!</v>
      </c>
      <c r="S64" s="29" t="e">
        <f>(((G64*'Calibration Coefficients'!G$3)+'Calibration Coefficients'!G$4)/$E64)*(1000/1)*(1/1000)*(1/1000)*($D64/$C64)*(1/0.0001)</f>
        <v>#DIV/0!</v>
      </c>
      <c r="T64" s="28" t="e">
        <f>(((H64*'Calibration Coefficients'!H$3)+'Calibration Coefficients'!H$4)/$E64)*(1000/1)*(1/1000)*(1/1000)*($D64/$C64)*(1/0.0001)</f>
        <v>#DIV/0!</v>
      </c>
      <c r="U64" s="29" t="e">
        <f>(((I64*'Calibration Coefficients'!I$3)+'Calibration Coefficients'!I$4)/$E64)*(1000/1)*(1/1000)*(1/1000)*($D64/$C64)*(1/0.0001)</f>
        <v>#DIV/0!</v>
      </c>
      <c r="V64" s="28" t="e">
        <f>(((J64*'Calibration Coefficients'!J$3)+'Calibration Coefficients'!J$4)/$E64)*(1000/1)*(1/1000)*(1/1000)*($D64/$C64)*(1/0.0001)</f>
        <v>#DIV/0!</v>
      </c>
      <c r="W64" s="29" t="e">
        <f>(((M64*'Calibration Coefficients'!K$3)+'Calibration Coefficients'!K$4)/$E64)*(1000/1)*(1/1000)*(1/1000)*($D64/$C64)*(1/0.0001)</f>
        <v>#DIV/0!</v>
      </c>
      <c r="X64" s="22" t="e">
        <f t="shared" si="2"/>
        <v>#DIV/0!</v>
      </c>
      <c r="Y64" s="18" t="e">
        <f t="shared" si="3"/>
        <v>#DIV/0!</v>
      </c>
      <c r="Z64" s="22" t="e">
        <f t="shared" si="4"/>
        <v>#DIV/0!</v>
      </c>
      <c r="AA64" s="18" t="e">
        <f t="shared" si="5"/>
        <v>#DIV/0!</v>
      </c>
    </row>
    <row r="65" spans="1:27" x14ac:dyDescent="0.2">
      <c r="A65" s="3"/>
      <c r="B65" s="4"/>
      <c r="C65" s="3"/>
      <c r="D65" s="4"/>
      <c r="E65" s="33"/>
      <c r="F65" s="32"/>
      <c r="G65" s="3"/>
      <c r="H65" s="4"/>
      <c r="I65" s="3"/>
      <c r="J65" s="4"/>
      <c r="K65" s="3"/>
      <c r="L65" s="4"/>
      <c r="M65" s="33"/>
      <c r="N65" s="34" t="e">
        <f>(((K65*'Calibration Coefficients'!B$3)+'Calibration Coefficients'!B$4)/$E65)*(1000/1)*(1/1000)*(1/1000)*($D65/$C65)*(1/0.0001)</f>
        <v>#DIV/0!</v>
      </c>
      <c r="O65" s="27" t="e">
        <f>(((L65*'Calibration Coefficients'!C$3)+'Calibration Coefficients'!C$4)/$E65)*(1000/1)*(1/1000)*(1/1000)*($D65/$C65)*(1/0.0001)</f>
        <v>#DIV/0!</v>
      </c>
      <c r="P65" s="21" t="e">
        <f t="shared" si="0"/>
        <v>#DIV/0!</v>
      </c>
      <c r="Q65" s="38" t="e">
        <f t="shared" si="1"/>
        <v>#DIV/0!</v>
      </c>
      <c r="R65" s="36" t="e">
        <f>(((F65*'Calibration Coefficients'!F$3)+'Calibration Coefficients'!F$4)/$E65)*(1000/1)*(1/1000)*(1/1000)*($D65/$C65)*(1/0.0001)</f>
        <v>#DIV/0!</v>
      </c>
      <c r="S65" s="29" t="e">
        <f>(((G65*'Calibration Coefficients'!G$3)+'Calibration Coefficients'!G$4)/$E65)*(1000/1)*(1/1000)*(1/1000)*($D65/$C65)*(1/0.0001)</f>
        <v>#DIV/0!</v>
      </c>
      <c r="T65" s="28" t="e">
        <f>(((H65*'Calibration Coefficients'!H$3)+'Calibration Coefficients'!H$4)/$E65)*(1000/1)*(1/1000)*(1/1000)*($D65/$C65)*(1/0.0001)</f>
        <v>#DIV/0!</v>
      </c>
      <c r="U65" s="29" t="e">
        <f>(((I65*'Calibration Coefficients'!I$3)+'Calibration Coefficients'!I$4)/$E65)*(1000/1)*(1/1000)*(1/1000)*($D65/$C65)*(1/0.0001)</f>
        <v>#DIV/0!</v>
      </c>
      <c r="V65" s="28" t="e">
        <f>(((J65*'Calibration Coefficients'!J$3)+'Calibration Coefficients'!J$4)/$E65)*(1000/1)*(1/1000)*(1/1000)*($D65/$C65)*(1/0.0001)</f>
        <v>#DIV/0!</v>
      </c>
      <c r="W65" s="29" t="e">
        <f>(((M65*'Calibration Coefficients'!K$3)+'Calibration Coefficients'!K$4)/$E65)*(1000/1)*(1/1000)*(1/1000)*($D65/$C65)*(1/0.0001)</f>
        <v>#DIV/0!</v>
      </c>
      <c r="X65" s="22" t="e">
        <f t="shared" si="2"/>
        <v>#DIV/0!</v>
      </c>
      <c r="Y65" s="18" t="e">
        <f t="shared" si="3"/>
        <v>#DIV/0!</v>
      </c>
      <c r="Z65" s="22" t="e">
        <f t="shared" si="4"/>
        <v>#DIV/0!</v>
      </c>
      <c r="AA65" s="18" t="e">
        <f t="shared" si="5"/>
        <v>#DIV/0!</v>
      </c>
    </row>
    <row r="66" spans="1:27" x14ac:dyDescent="0.2">
      <c r="A66" s="3"/>
      <c r="B66" s="4"/>
      <c r="C66" s="3"/>
      <c r="D66" s="4"/>
      <c r="E66" s="33"/>
      <c r="F66" s="32"/>
      <c r="G66" s="3"/>
      <c r="H66" s="4"/>
      <c r="I66" s="3"/>
      <c r="J66" s="4"/>
      <c r="K66" s="3"/>
      <c r="L66" s="4"/>
      <c r="M66" s="33"/>
      <c r="N66" s="34" t="e">
        <f>(((K66*'Calibration Coefficients'!B$3)+'Calibration Coefficients'!B$4)/$E66)*(1000/1)*(1/1000)*(1/1000)*($D66/$C66)*(1/0.0001)</f>
        <v>#DIV/0!</v>
      </c>
      <c r="O66" s="27" t="e">
        <f>(((L66*'Calibration Coefficients'!C$3)+'Calibration Coefficients'!C$4)/$E66)*(1000/1)*(1/1000)*(1/1000)*($D66/$C66)*(1/0.0001)</f>
        <v>#DIV/0!</v>
      </c>
      <c r="P66" s="21" t="e">
        <f t="shared" si="0"/>
        <v>#DIV/0!</v>
      </c>
      <c r="Q66" s="38" t="e">
        <f t="shared" si="1"/>
        <v>#DIV/0!</v>
      </c>
      <c r="R66" s="36" t="e">
        <f>(((F66*'Calibration Coefficients'!F$3)+'Calibration Coefficients'!F$4)/$E66)*(1000/1)*(1/1000)*(1/1000)*($D66/$C66)*(1/0.0001)</f>
        <v>#DIV/0!</v>
      </c>
      <c r="S66" s="29" t="e">
        <f>(((G66*'Calibration Coefficients'!G$3)+'Calibration Coefficients'!G$4)/$E66)*(1000/1)*(1/1000)*(1/1000)*($D66/$C66)*(1/0.0001)</f>
        <v>#DIV/0!</v>
      </c>
      <c r="T66" s="28" t="e">
        <f>(((H66*'Calibration Coefficients'!H$3)+'Calibration Coefficients'!H$4)/$E66)*(1000/1)*(1/1000)*(1/1000)*($D66/$C66)*(1/0.0001)</f>
        <v>#DIV/0!</v>
      </c>
      <c r="U66" s="29" t="e">
        <f>(((I66*'Calibration Coefficients'!I$3)+'Calibration Coefficients'!I$4)/$E66)*(1000/1)*(1/1000)*(1/1000)*($D66/$C66)*(1/0.0001)</f>
        <v>#DIV/0!</v>
      </c>
      <c r="V66" s="28" t="e">
        <f>(((J66*'Calibration Coefficients'!J$3)+'Calibration Coefficients'!J$4)/$E66)*(1000/1)*(1/1000)*(1/1000)*($D66/$C66)*(1/0.0001)</f>
        <v>#DIV/0!</v>
      </c>
      <c r="W66" s="29" t="e">
        <f>(((M66*'Calibration Coefficients'!K$3)+'Calibration Coefficients'!K$4)/$E66)*(1000/1)*(1/1000)*(1/1000)*($D66/$C66)*(1/0.0001)</f>
        <v>#DIV/0!</v>
      </c>
      <c r="X66" s="22" t="e">
        <f t="shared" si="2"/>
        <v>#DIV/0!</v>
      </c>
      <c r="Y66" s="18" t="e">
        <f t="shared" si="3"/>
        <v>#DIV/0!</v>
      </c>
      <c r="Z66" s="22" t="e">
        <f t="shared" si="4"/>
        <v>#DIV/0!</v>
      </c>
      <c r="AA66" s="18" t="e">
        <f t="shared" si="5"/>
        <v>#DIV/0!</v>
      </c>
    </row>
    <row r="67" spans="1:27" x14ac:dyDescent="0.2">
      <c r="A67" s="3"/>
      <c r="B67" s="4"/>
      <c r="C67" s="3"/>
      <c r="D67" s="4"/>
      <c r="E67" s="33"/>
      <c r="F67" s="32"/>
      <c r="G67" s="3"/>
      <c r="H67" s="4"/>
      <c r="I67" s="3"/>
      <c r="J67" s="4"/>
      <c r="K67" s="3"/>
      <c r="L67" s="4"/>
      <c r="M67" s="33"/>
      <c r="N67" s="34" t="e">
        <f>(((K67*'Calibration Coefficients'!B$3)+'Calibration Coefficients'!B$4)/$E67)*(1000/1)*(1/1000)*(1/1000)*($D67/$C67)*(1/0.0001)</f>
        <v>#DIV/0!</v>
      </c>
      <c r="O67" s="27" t="e">
        <f>(((L67*'Calibration Coefficients'!C$3)+'Calibration Coefficients'!C$4)/$E67)*(1000/1)*(1/1000)*(1/1000)*($D67/$C67)*(1/0.0001)</f>
        <v>#DIV/0!</v>
      </c>
      <c r="P67" s="21" t="e">
        <f t="shared" si="0"/>
        <v>#DIV/0!</v>
      </c>
      <c r="Q67" s="38" t="e">
        <f t="shared" si="1"/>
        <v>#DIV/0!</v>
      </c>
      <c r="R67" s="36" t="e">
        <f>(((F67*'Calibration Coefficients'!F$3)+'Calibration Coefficients'!F$4)/$E67)*(1000/1)*(1/1000)*(1/1000)*($D67/$C67)*(1/0.0001)</f>
        <v>#DIV/0!</v>
      </c>
      <c r="S67" s="29" t="e">
        <f>(((G67*'Calibration Coefficients'!G$3)+'Calibration Coefficients'!G$4)/$E67)*(1000/1)*(1/1000)*(1/1000)*($D67/$C67)*(1/0.0001)</f>
        <v>#DIV/0!</v>
      </c>
      <c r="T67" s="28" t="e">
        <f>(((H67*'Calibration Coefficients'!H$3)+'Calibration Coefficients'!H$4)/$E67)*(1000/1)*(1/1000)*(1/1000)*($D67/$C67)*(1/0.0001)</f>
        <v>#DIV/0!</v>
      </c>
      <c r="U67" s="29" t="e">
        <f>(((I67*'Calibration Coefficients'!I$3)+'Calibration Coefficients'!I$4)/$E67)*(1000/1)*(1/1000)*(1/1000)*($D67/$C67)*(1/0.0001)</f>
        <v>#DIV/0!</v>
      </c>
      <c r="V67" s="28" t="e">
        <f>(((J67*'Calibration Coefficients'!J$3)+'Calibration Coefficients'!J$4)/$E67)*(1000/1)*(1/1000)*(1/1000)*($D67/$C67)*(1/0.0001)</f>
        <v>#DIV/0!</v>
      </c>
      <c r="W67" s="29" t="e">
        <f>(((M67*'Calibration Coefficients'!K$3)+'Calibration Coefficients'!K$4)/$E67)*(1000/1)*(1/1000)*(1/1000)*($D67/$C67)*(1/0.0001)</f>
        <v>#DIV/0!</v>
      </c>
      <c r="X67" s="22" t="e">
        <f t="shared" si="2"/>
        <v>#DIV/0!</v>
      </c>
      <c r="Y67" s="18" t="e">
        <f t="shared" si="3"/>
        <v>#DIV/0!</v>
      </c>
      <c r="Z67" s="22" t="e">
        <f t="shared" si="4"/>
        <v>#DIV/0!</v>
      </c>
      <c r="AA67" s="18" t="e">
        <f t="shared" si="5"/>
        <v>#DIV/0!</v>
      </c>
    </row>
    <row r="68" spans="1:27" x14ac:dyDescent="0.2">
      <c r="A68" s="3"/>
      <c r="B68" s="4"/>
      <c r="C68" s="3"/>
      <c r="D68" s="4"/>
      <c r="E68" s="33"/>
      <c r="F68" s="32"/>
      <c r="G68" s="3"/>
      <c r="H68" s="4"/>
      <c r="I68" s="3"/>
      <c r="J68" s="4"/>
      <c r="K68" s="3"/>
      <c r="L68" s="4"/>
      <c r="M68" s="33"/>
      <c r="N68" s="34" t="e">
        <f>(((K68*'Calibration Coefficients'!B$3)+'Calibration Coefficients'!B$4)/$E68)*(1000/1)*(1/1000)*(1/1000)*($D68/$C68)*(1/0.0001)</f>
        <v>#DIV/0!</v>
      </c>
      <c r="O68" s="27" t="e">
        <f>(((L68*'Calibration Coefficients'!C$3)+'Calibration Coefficients'!C$4)/$E68)*(1000/1)*(1/1000)*(1/1000)*($D68/$C68)*(1/0.0001)</f>
        <v>#DIV/0!</v>
      </c>
      <c r="P68" s="21" t="e">
        <f t="shared" si="0"/>
        <v>#DIV/0!</v>
      </c>
      <c r="Q68" s="38" t="e">
        <f t="shared" si="1"/>
        <v>#DIV/0!</v>
      </c>
      <c r="R68" s="36" t="e">
        <f>(((F68*'Calibration Coefficients'!F$3)+'Calibration Coefficients'!F$4)/$E68)*(1000/1)*(1/1000)*(1/1000)*($D68/$C68)*(1/0.0001)</f>
        <v>#DIV/0!</v>
      </c>
      <c r="S68" s="29" t="e">
        <f>(((G68*'Calibration Coefficients'!G$3)+'Calibration Coefficients'!G$4)/$E68)*(1000/1)*(1/1000)*(1/1000)*($D68/$C68)*(1/0.0001)</f>
        <v>#DIV/0!</v>
      </c>
      <c r="T68" s="28" t="e">
        <f>(((H68*'Calibration Coefficients'!H$3)+'Calibration Coefficients'!H$4)/$E68)*(1000/1)*(1/1000)*(1/1000)*($D68/$C68)*(1/0.0001)</f>
        <v>#DIV/0!</v>
      </c>
      <c r="U68" s="29" t="e">
        <f>(((I68*'Calibration Coefficients'!I$3)+'Calibration Coefficients'!I$4)/$E68)*(1000/1)*(1/1000)*(1/1000)*($D68/$C68)*(1/0.0001)</f>
        <v>#DIV/0!</v>
      </c>
      <c r="V68" s="28" t="e">
        <f>(((J68*'Calibration Coefficients'!J$3)+'Calibration Coefficients'!J$4)/$E68)*(1000/1)*(1/1000)*(1/1000)*($D68/$C68)*(1/0.0001)</f>
        <v>#DIV/0!</v>
      </c>
      <c r="W68" s="29" t="e">
        <f>(((M68*'Calibration Coefficients'!K$3)+'Calibration Coefficients'!K$4)/$E68)*(1000/1)*(1/1000)*(1/1000)*($D68/$C68)*(1/0.0001)</f>
        <v>#DIV/0!</v>
      </c>
      <c r="X68" s="22" t="e">
        <f t="shared" si="2"/>
        <v>#DIV/0!</v>
      </c>
      <c r="Y68" s="18" t="e">
        <f t="shared" si="3"/>
        <v>#DIV/0!</v>
      </c>
      <c r="Z68" s="22" t="e">
        <f t="shared" si="4"/>
        <v>#DIV/0!</v>
      </c>
      <c r="AA68" s="18" t="e">
        <f t="shared" si="5"/>
        <v>#DIV/0!</v>
      </c>
    </row>
    <row r="69" spans="1:27" x14ac:dyDescent="0.2">
      <c r="A69" s="3"/>
      <c r="B69" s="4"/>
      <c r="C69" s="3"/>
      <c r="D69" s="4"/>
      <c r="E69" s="33"/>
      <c r="F69" s="32"/>
      <c r="G69" s="3"/>
      <c r="H69" s="4"/>
      <c r="I69" s="3"/>
      <c r="J69" s="4"/>
      <c r="K69" s="3"/>
      <c r="L69" s="4"/>
      <c r="M69" s="33"/>
      <c r="N69" s="34" t="e">
        <f>(((K69*'Calibration Coefficients'!B$3)+'Calibration Coefficients'!B$4)/$E69)*(1000/1)*(1/1000)*(1/1000)*($D69/$C69)*(1/0.0001)</f>
        <v>#DIV/0!</v>
      </c>
      <c r="O69" s="27" t="e">
        <f>(((L69*'Calibration Coefficients'!C$3)+'Calibration Coefficients'!C$4)/$E69)*(1000/1)*(1/1000)*(1/1000)*($D69/$C69)*(1/0.0001)</f>
        <v>#DIV/0!</v>
      </c>
      <c r="P69" s="21" t="e">
        <f t="shared" ref="P69:P104" si="6">N69+O69</f>
        <v>#DIV/0!</v>
      </c>
      <c r="Q69" s="38" t="e">
        <f t="shared" ref="Q69:Q104" si="7">O69/N69</f>
        <v>#DIV/0!</v>
      </c>
      <c r="R69" s="36" t="e">
        <f>(((F69*'Calibration Coefficients'!F$3)+'Calibration Coefficients'!F$4)/$E69)*(1000/1)*(1/1000)*(1/1000)*($D69/$C69)*(1/0.0001)</f>
        <v>#DIV/0!</v>
      </c>
      <c r="S69" s="29" t="e">
        <f>(((G69*'Calibration Coefficients'!G$3)+'Calibration Coefficients'!G$4)/$E69)*(1000/1)*(1/1000)*(1/1000)*($D69/$C69)*(1/0.0001)</f>
        <v>#DIV/0!</v>
      </c>
      <c r="T69" s="28" t="e">
        <f>(((H69*'Calibration Coefficients'!H$3)+'Calibration Coefficients'!H$4)/$E69)*(1000/1)*(1/1000)*(1/1000)*($D69/$C69)*(1/0.0001)</f>
        <v>#DIV/0!</v>
      </c>
      <c r="U69" s="29" t="e">
        <f>(((I69*'Calibration Coefficients'!I$3)+'Calibration Coefficients'!I$4)/$E69)*(1000/1)*(1/1000)*(1/1000)*($D69/$C69)*(1/0.0001)</f>
        <v>#DIV/0!</v>
      </c>
      <c r="V69" s="28" t="e">
        <f>(((J69*'Calibration Coefficients'!J$3)+'Calibration Coefficients'!J$4)/$E69)*(1000/1)*(1/1000)*(1/1000)*($D69/$C69)*(1/0.0001)</f>
        <v>#DIV/0!</v>
      </c>
      <c r="W69" s="29" t="e">
        <f>(((M69*'Calibration Coefficients'!K$3)+'Calibration Coefficients'!K$4)/$E69)*(1000/1)*(1/1000)*(1/1000)*($D69/$C69)*(1/0.0001)</f>
        <v>#DIV/0!</v>
      </c>
      <c r="X69" s="22" t="e">
        <f t="shared" ref="X69:X104" si="8">R69+T69+V69</f>
        <v>#DIV/0!</v>
      </c>
      <c r="Y69" s="18" t="e">
        <f t="shared" ref="Y69:Y104" si="9">(X69*(1/1000))/((P69*(1/1000)*(1/1000)))</f>
        <v>#DIV/0!</v>
      </c>
      <c r="Z69" s="22" t="e">
        <f t="shared" ref="Z69:Z104" si="10">V69/X69</f>
        <v>#DIV/0!</v>
      </c>
      <c r="AA69" s="18" t="e">
        <f t="shared" ref="AA69:AA104" si="11">(V69+T69)/X69</f>
        <v>#DIV/0!</v>
      </c>
    </row>
    <row r="70" spans="1:27" x14ac:dyDescent="0.2">
      <c r="A70" s="3"/>
      <c r="B70" s="4"/>
      <c r="C70" s="3"/>
      <c r="D70" s="4"/>
      <c r="E70" s="33"/>
      <c r="F70" s="32"/>
      <c r="G70" s="3"/>
      <c r="H70" s="4"/>
      <c r="I70" s="3"/>
      <c r="J70" s="4"/>
      <c r="K70" s="3"/>
      <c r="L70" s="4"/>
      <c r="M70" s="33"/>
      <c r="N70" s="34" t="e">
        <f>(((K70*'Calibration Coefficients'!B$3)+'Calibration Coefficients'!B$4)/$E70)*(1000/1)*(1/1000)*(1/1000)*($D70/$C70)*(1/0.0001)</f>
        <v>#DIV/0!</v>
      </c>
      <c r="O70" s="27" t="e">
        <f>(((L70*'Calibration Coefficients'!C$3)+'Calibration Coefficients'!C$4)/$E70)*(1000/1)*(1/1000)*(1/1000)*($D70/$C70)*(1/0.0001)</f>
        <v>#DIV/0!</v>
      </c>
      <c r="P70" s="21" t="e">
        <f t="shared" si="6"/>
        <v>#DIV/0!</v>
      </c>
      <c r="Q70" s="38" t="e">
        <f t="shared" si="7"/>
        <v>#DIV/0!</v>
      </c>
      <c r="R70" s="36" t="e">
        <f>(((F70*'Calibration Coefficients'!F$3)+'Calibration Coefficients'!F$4)/$E70)*(1000/1)*(1/1000)*(1/1000)*($D70/$C70)*(1/0.0001)</f>
        <v>#DIV/0!</v>
      </c>
      <c r="S70" s="29" t="e">
        <f>(((G70*'Calibration Coefficients'!G$3)+'Calibration Coefficients'!G$4)/$E70)*(1000/1)*(1/1000)*(1/1000)*($D70/$C70)*(1/0.0001)</f>
        <v>#DIV/0!</v>
      </c>
      <c r="T70" s="28" t="e">
        <f>(((H70*'Calibration Coefficients'!H$3)+'Calibration Coefficients'!H$4)/$E70)*(1000/1)*(1/1000)*(1/1000)*($D70/$C70)*(1/0.0001)</f>
        <v>#DIV/0!</v>
      </c>
      <c r="U70" s="29" t="e">
        <f>(((I70*'Calibration Coefficients'!I$3)+'Calibration Coefficients'!I$4)/$E70)*(1000/1)*(1/1000)*(1/1000)*($D70/$C70)*(1/0.0001)</f>
        <v>#DIV/0!</v>
      </c>
      <c r="V70" s="28" t="e">
        <f>(((J70*'Calibration Coefficients'!J$3)+'Calibration Coefficients'!J$4)/$E70)*(1000/1)*(1/1000)*(1/1000)*($D70/$C70)*(1/0.0001)</f>
        <v>#DIV/0!</v>
      </c>
      <c r="W70" s="29" t="e">
        <f>(((M70*'Calibration Coefficients'!K$3)+'Calibration Coefficients'!K$4)/$E70)*(1000/1)*(1/1000)*(1/1000)*($D70/$C70)*(1/0.0001)</f>
        <v>#DIV/0!</v>
      </c>
      <c r="X70" s="22" t="e">
        <f t="shared" si="8"/>
        <v>#DIV/0!</v>
      </c>
      <c r="Y70" s="18" t="e">
        <f t="shared" si="9"/>
        <v>#DIV/0!</v>
      </c>
      <c r="Z70" s="22" t="e">
        <f t="shared" si="10"/>
        <v>#DIV/0!</v>
      </c>
      <c r="AA70" s="18" t="e">
        <f t="shared" si="11"/>
        <v>#DIV/0!</v>
      </c>
    </row>
    <row r="71" spans="1:27" x14ac:dyDescent="0.2">
      <c r="A71" s="3"/>
      <c r="B71" s="4"/>
      <c r="C71" s="3"/>
      <c r="D71" s="4"/>
      <c r="E71" s="33"/>
      <c r="F71" s="32"/>
      <c r="G71" s="3"/>
      <c r="H71" s="4"/>
      <c r="I71" s="3"/>
      <c r="J71" s="4"/>
      <c r="K71" s="3"/>
      <c r="L71" s="4"/>
      <c r="M71" s="33"/>
      <c r="N71" s="34" t="e">
        <f>(((K71*'Calibration Coefficients'!B$3)+'Calibration Coefficients'!B$4)/$E71)*(1000/1)*(1/1000)*(1/1000)*($D71/$C71)*(1/0.0001)</f>
        <v>#DIV/0!</v>
      </c>
      <c r="O71" s="27" t="e">
        <f>(((L71*'Calibration Coefficients'!C$3)+'Calibration Coefficients'!C$4)/$E71)*(1000/1)*(1/1000)*(1/1000)*($D71/$C71)*(1/0.0001)</f>
        <v>#DIV/0!</v>
      </c>
      <c r="P71" s="21" t="e">
        <f t="shared" si="6"/>
        <v>#DIV/0!</v>
      </c>
      <c r="Q71" s="38" t="e">
        <f t="shared" si="7"/>
        <v>#DIV/0!</v>
      </c>
      <c r="R71" s="36" t="e">
        <f>(((F71*'Calibration Coefficients'!F$3)+'Calibration Coefficients'!F$4)/$E71)*(1000/1)*(1/1000)*(1/1000)*($D71/$C71)*(1/0.0001)</f>
        <v>#DIV/0!</v>
      </c>
      <c r="S71" s="29" t="e">
        <f>(((G71*'Calibration Coefficients'!G$3)+'Calibration Coefficients'!G$4)/$E71)*(1000/1)*(1/1000)*(1/1000)*($D71/$C71)*(1/0.0001)</f>
        <v>#DIV/0!</v>
      </c>
      <c r="T71" s="28" t="e">
        <f>(((H71*'Calibration Coefficients'!H$3)+'Calibration Coefficients'!H$4)/$E71)*(1000/1)*(1/1000)*(1/1000)*($D71/$C71)*(1/0.0001)</f>
        <v>#DIV/0!</v>
      </c>
      <c r="U71" s="29" t="e">
        <f>(((I71*'Calibration Coefficients'!I$3)+'Calibration Coefficients'!I$4)/$E71)*(1000/1)*(1/1000)*(1/1000)*($D71/$C71)*(1/0.0001)</f>
        <v>#DIV/0!</v>
      </c>
      <c r="V71" s="28" t="e">
        <f>(((J71*'Calibration Coefficients'!J$3)+'Calibration Coefficients'!J$4)/$E71)*(1000/1)*(1/1000)*(1/1000)*($D71/$C71)*(1/0.0001)</f>
        <v>#DIV/0!</v>
      </c>
      <c r="W71" s="29" t="e">
        <f>(((M71*'Calibration Coefficients'!K$3)+'Calibration Coefficients'!K$4)/$E71)*(1000/1)*(1/1000)*(1/1000)*($D71/$C71)*(1/0.0001)</f>
        <v>#DIV/0!</v>
      </c>
      <c r="X71" s="22" t="e">
        <f t="shared" si="8"/>
        <v>#DIV/0!</v>
      </c>
      <c r="Y71" s="18" t="e">
        <f t="shared" si="9"/>
        <v>#DIV/0!</v>
      </c>
      <c r="Z71" s="22" t="e">
        <f t="shared" si="10"/>
        <v>#DIV/0!</v>
      </c>
      <c r="AA71" s="18" t="e">
        <f t="shared" si="11"/>
        <v>#DIV/0!</v>
      </c>
    </row>
    <row r="72" spans="1:27" x14ac:dyDescent="0.2">
      <c r="A72" s="3"/>
      <c r="B72" s="4"/>
      <c r="C72" s="3"/>
      <c r="D72" s="4"/>
      <c r="E72" s="33"/>
      <c r="F72" s="32"/>
      <c r="G72" s="3"/>
      <c r="H72" s="4"/>
      <c r="I72" s="3"/>
      <c r="J72" s="4"/>
      <c r="K72" s="3"/>
      <c r="L72" s="4"/>
      <c r="M72" s="33"/>
      <c r="N72" s="34" t="e">
        <f>(((K72*'Calibration Coefficients'!B$3)+'Calibration Coefficients'!B$4)/$E72)*(1000/1)*(1/1000)*(1/1000)*($D72/$C72)*(1/0.0001)</f>
        <v>#DIV/0!</v>
      </c>
      <c r="O72" s="27" t="e">
        <f>(((L72*'Calibration Coefficients'!C$3)+'Calibration Coefficients'!C$4)/$E72)*(1000/1)*(1/1000)*(1/1000)*($D72/$C72)*(1/0.0001)</f>
        <v>#DIV/0!</v>
      </c>
      <c r="P72" s="21" t="e">
        <f t="shared" si="6"/>
        <v>#DIV/0!</v>
      </c>
      <c r="Q72" s="38" t="e">
        <f t="shared" si="7"/>
        <v>#DIV/0!</v>
      </c>
      <c r="R72" s="36" t="e">
        <f>(((F72*'Calibration Coefficients'!F$3)+'Calibration Coefficients'!F$4)/$E72)*(1000/1)*(1/1000)*(1/1000)*($D72/$C72)*(1/0.0001)</f>
        <v>#DIV/0!</v>
      </c>
      <c r="S72" s="29" t="e">
        <f>(((G72*'Calibration Coefficients'!G$3)+'Calibration Coefficients'!G$4)/$E72)*(1000/1)*(1/1000)*(1/1000)*($D72/$C72)*(1/0.0001)</f>
        <v>#DIV/0!</v>
      </c>
      <c r="T72" s="28" t="e">
        <f>(((H72*'Calibration Coefficients'!H$3)+'Calibration Coefficients'!H$4)/$E72)*(1000/1)*(1/1000)*(1/1000)*($D72/$C72)*(1/0.0001)</f>
        <v>#DIV/0!</v>
      </c>
      <c r="U72" s="29" t="e">
        <f>(((I72*'Calibration Coefficients'!I$3)+'Calibration Coefficients'!I$4)/$E72)*(1000/1)*(1/1000)*(1/1000)*($D72/$C72)*(1/0.0001)</f>
        <v>#DIV/0!</v>
      </c>
      <c r="V72" s="28" t="e">
        <f>(((J72*'Calibration Coefficients'!J$3)+'Calibration Coefficients'!J$4)/$E72)*(1000/1)*(1/1000)*(1/1000)*($D72/$C72)*(1/0.0001)</f>
        <v>#DIV/0!</v>
      </c>
      <c r="W72" s="29" t="e">
        <f>(((M72*'Calibration Coefficients'!K$3)+'Calibration Coefficients'!K$4)/$E72)*(1000/1)*(1/1000)*(1/1000)*($D72/$C72)*(1/0.0001)</f>
        <v>#DIV/0!</v>
      </c>
      <c r="X72" s="22" t="e">
        <f t="shared" si="8"/>
        <v>#DIV/0!</v>
      </c>
      <c r="Y72" s="18" t="e">
        <f t="shared" si="9"/>
        <v>#DIV/0!</v>
      </c>
      <c r="Z72" s="22" t="e">
        <f t="shared" si="10"/>
        <v>#DIV/0!</v>
      </c>
      <c r="AA72" s="18" t="e">
        <f t="shared" si="11"/>
        <v>#DIV/0!</v>
      </c>
    </row>
    <row r="73" spans="1:27" x14ac:dyDescent="0.2">
      <c r="A73" s="3"/>
      <c r="B73" s="4"/>
      <c r="C73" s="3"/>
      <c r="D73" s="4"/>
      <c r="E73" s="33"/>
      <c r="F73" s="32"/>
      <c r="G73" s="3"/>
      <c r="H73" s="4"/>
      <c r="I73" s="3"/>
      <c r="J73" s="4"/>
      <c r="K73" s="3"/>
      <c r="L73" s="4"/>
      <c r="M73" s="33"/>
      <c r="N73" s="34" t="e">
        <f>(((K73*'Calibration Coefficients'!B$3)+'Calibration Coefficients'!B$4)/$E73)*(1000/1)*(1/1000)*(1/1000)*($D73/$C73)*(1/0.0001)</f>
        <v>#DIV/0!</v>
      </c>
      <c r="O73" s="27" t="e">
        <f>(((L73*'Calibration Coefficients'!C$3)+'Calibration Coefficients'!C$4)/$E73)*(1000/1)*(1/1000)*(1/1000)*($D73/$C73)*(1/0.0001)</f>
        <v>#DIV/0!</v>
      </c>
      <c r="P73" s="21" t="e">
        <f t="shared" si="6"/>
        <v>#DIV/0!</v>
      </c>
      <c r="Q73" s="38" t="e">
        <f t="shared" si="7"/>
        <v>#DIV/0!</v>
      </c>
      <c r="R73" s="36" t="e">
        <f>(((F73*'Calibration Coefficients'!F$3)+'Calibration Coefficients'!F$4)/$E73)*(1000/1)*(1/1000)*(1/1000)*($D73/$C73)*(1/0.0001)</f>
        <v>#DIV/0!</v>
      </c>
      <c r="S73" s="29" t="e">
        <f>(((G73*'Calibration Coefficients'!G$3)+'Calibration Coefficients'!G$4)/$E73)*(1000/1)*(1/1000)*(1/1000)*($D73/$C73)*(1/0.0001)</f>
        <v>#DIV/0!</v>
      </c>
      <c r="T73" s="28" t="e">
        <f>(((H73*'Calibration Coefficients'!H$3)+'Calibration Coefficients'!H$4)/$E73)*(1000/1)*(1/1000)*(1/1000)*($D73/$C73)*(1/0.0001)</f>
        <v>#DIV/0!</v>
      </c>
      <c r="U73" s="29" t="e">
        <f>(((I73*'Calibration Coefficients'!I$3)+'Calibration Coefficients'!I$4)/$E73)*(1000/1)*(1/1000)*(1/1000)*($D73/$C73)*(1/0.0001)</f>
        <v>#DIV/0!</v>
      </c>
      <c r="V73" s="28" t="e">
        <f>(((J73*'Calibration Coefficients'!J$3)+'Calibration Coefficients'!J$4)/$E73)*(1000/1)*(1/1000)*(1/1000)*($D73/$C73)*(1/0.0001)</f>
        <v>#DIV/0!</v>
      </c>
      <c r="W73" s="29" t="e">
        <f>(((M73*'Calibration Coefficients'!K$3)+'Calibration Coefficients'!K$4)/$E73)*(1000/1)*(1/1000)*(1/1000)*($D73/$C73)*(1/0.0001)</f>
        <v>#DIV/0!</v>
      </c>
      <c r="X73" s="22" t="e">
        <f t="shared" si="8"/>
        <v>#DIV/0!</v>
      </c>
      <c r="Y73" s="18" t="e">
        <f t="shared" si="9"/>
        <v>#DIV/0!</v>
      </c>
      <c r="Z73" s="22" t="e">
        <f t="shared" si="10"/>
        <v>#DIV/0!</v>
      </c>
      <c r="AA73" s="18" t="e">
        <f t="shared" si="11"/>
        <v>#DIV/0!</v>
      </c>
    </row>
    <row r="74" spans="1:27" x14ac:dyDescent="0.2">
      <c r="A74" s="3"/>
      <c r="B74" s="4"/>
      <c r="C74" s="3"/>
      <c r="D74" s="4"/>
      <c r="E74" s="33"/>
      <c r="F74" s="32"/>
      <c r="G74" s="3"/>
      <c r="H74" s="4"/>
      <c r="I74" s="3"/>
      <c r="J74" s="4"/>
      <c r="K74" s="3"/>
      <c r="L74" s="4"/>
      <c r="M74" s="33"/>
      <c r="N74" s="34" t="e">
        <f>(((K74*'Calibration Coefficients'!B$3)+'Calibration Coefficients'!B$4)/$E74)*(1000/1)*(1/1000)*(1/1000)*($D74/$C74)*(1/0.0001)</f>
        <v>#DIV/0!</v>
      </c>
      <c r="O74" s="27" t="e">
        <f>(((L74*'Calibration Coefficients'!C$3)+'Calibration Coefficients'!C$4)/$E74)*(1000/1)*(1/1000)*(1/1000)*($D74/$C74)*(1/0.0001)</f>
        <v>#DIV/0!</v>
      </c>
      <c r="P74" s="21" t="e">
        <f t="shared" si="6"/>
        <v>#DIV/0!</v>
      </c>
      <c r="Q74" s="38" t="e">
        <f t="shared" si="7"/>
        <v>#DIV/0!</v>
      </c>
      <c r="R74" s="36" t="e">
        <f>(((F74*'Calibration Coefficients'!F$3)+'Calibration Coefficients'!F$4)/$E74)*(1000/1)*(1/1000)*(1/1000)*($D74/$C74)*(1/0.0001)</f>
        <v>#DIV/0!</v>
      </c>
      <c r="S74" s="29" t="e">
        <f>(((G74*'Calibration Coefficients'!G$3)+'Calibration Coefficients'!G$4)/$E74)*(1000/1)*(1/1000)*(1/1000)*($D74/$C74)*(1/0.0001)</f>
        <v>#DIV/0!</v>
      </c>
      <c r="T74" s="28" t="e">
        <f>(((H74*'Calibration Coefficients'!H$3)+'Calibration Coefficients'!H$4)/$E74)*(1000/1)*(1/1000)*(1/1000)*($D74/$C74)*(1/0.0001)</f>
        <v>#DIV/0!</v>
      </c>
      <c r="U74" s="29" t="e">
        <f>(((I74*'Calibration Coefficients'!I$3)+'Calibration Coefficients'!I$4)/$E74)*(1000/1)*(1/1000)*(1/1000)*($D74/$C74)*(1/0.0001)</f>
        <v>#DIV/0!</v>
      </c>
      <c r="V74" s="28" t="e">
        <f>(((J74*'Calibration Coefficients'!J$3)+'Calibration Coefficients'!J$4)/$E74)*(1000/1)*(1/1000)*(1/1000)*($D74/$C74)*(1/0.0001)</f>
        <v>#DIV/0!</v>
      </c>
      <c r="W74" s="29" t="e">
        <f>(((M74*'Calibration Coefficients'!K$3)+'Calibration Coefficients'!K$4)/$E74)*(1000/1)*(1/1000)*(1/1000)*($D74/$C74)*(1/0.0001)</f>
        <v>#DIV/0!</v>
      </c>
      <c r="X74" s="22" t="e">
        <f t="shared" si="8"/>
        <v>#DIV/0!</v>
      </c>
      <c r="Y74" s="18" t="e">
        <f t="shared" si="9"/>
        <v>#DIV/0!</v>
      </c>
      <c r="Z74" s="22" t="e">
        <f t="shared" si="10"/>
        <v>#DIV/0!</v>
      </c>
      <c r="AA74" s="18" t="e">
        <f t="shared" si="11"/>
        <v>#DIV/0!</v>
      </c>
    </row>
    <row r="75" spans="1:27" x14ac:dyDescent="0.2">
      <c r="A75" s="3"/>
      <c r="B75" s="4"/>
      <c r="C75" s="3"/>
      <c r="D75" s="4"/>
      <c r="E75" s="33"/>
      <c r="F75" s="32"/>
      <c r="G75" s="3"/>
      <c r="H75" s="4"/>
      <c r="I75" s="3"/>
      <c r="J75" s="4"/>
      <c r="K75" s="3"/>
      <c r="L75" s="4"/>
      <c r="M75" s="33"/>
      <c r="N75" s="34" t="e">
        <f>(((K75*'Calibration Coefficients'!B$3)+'Calibration Coefficients'!B$4)/$E75)*(1000/1)*(1/1000)*(1/1000)*($D75/$C75)*(1/0.0001)</f>
        <v>#DIV/0!</v>
      </c>
      <c r="O75" s="27" t="e">
        <f>(((L75*'Calibration Coefficients'!C$3)+'Calibration Coefficients'!C$4)/$E75)*(1000/1)*(1/1000)*(1/1000)*($D75/$C75)*(1/0.0001)</f>
        <v>#DIV/0!</v>
      </c>
      <c r="P75" s="21" t="e">
        <f t="shared" si="6"/>
        <v>#DIV/0!</v>
      </c>
      <c r="Q75" s="38" t="e">
        <f t="shared" si="7"/>
        <v>#DIV/0!</v>
      </c>
      <c r="R75" s="36" t="e">
        <f>(((F75*'Calibration Coefficients'!F$3)+'Calibration Coefficients'!F$4)/$E75)*(1000/1)*(1/1000)*(1/1000)*($D75/$C75)*(1/0.0001)</f>
        <v>#DIV/0!</v>
      </c>
      <c r="S75" s="29" t="e">
        <f>(((G75*'Calibration Coefficients'!G$3)+'Calibration Coefficients'!G$4)/$E75)*(1000/1)*(1/1000)*(1/1000)*($D75/$C75)*(1/0.0001)</f>
        <v>#DIV/0!</v>
      </c>
      <c r="T75" s="28" t="e">
        <f>(((H75*'Calibration Coefficients'!H$3)+'Calibration Coefficients'!H$4)/$E75)*(1000/1)*(1/1000)*(1/1000)*($D75/$C75)*(1/0.0001)</f>
        <v>#DIV/0!</v>
      </c>
      <c r="U75" s="29" t="e">
        <f>(((I75*'Calibration Coefficients'!I$3)+'Calibration Coefficients'!I$4)/$E75)*(1000/1)*(1/1000)*(1/1000)*($D75/$C75)*(1/0.0001)</f>
        <v>#DIV/0!</v>
      </c>
      <c r="V75" s="28" t="e">
        <f>(((J75*'Calibration Coefficients'!J$3)+'Calibration Coefficients'!J$4)/$E75)*(1000/1)*(1/1000)*(1/1000)*($D75/$C75)*(1/0.0001)</f>
        <v>#DIV/0!</v>
      </c>
      <c r="W75" s="29" t="e">
        <f>(((M75*'Calibration Coefficients'!K$3)+'Calibration Coefficients'!K$4)/$E75)*(1000/1)*(1/1000)*(1/1000)*($D75/$C75)*(1/0.0001)</f>
        <v>#DIV/0!</v>
      </c>
      <c r="X75" s="22" t="e">
        <f t="shared" si="8"/>
        <v>#DIV/0!</v>
      </c>
      <c r="Y75" s="18" t="e">
        <f t="shared" si="9"/>
        <v>#DIV/0!</v>
      </c>
      <c r="Z75" s="22" t="e">
        <f t="shared" si="10"/>
        <v>#DIV/0!</v>
      </c>
      <c r="AA75" s="18" t="e">
        <f t="shared" si="11"/>
        <v>#DIV/0!</v>
      </c>
    </row>
    <row r="76" spans="1:27" x14ac:dyDescent="0.2">
      <c r="A76" s="3"/>
      <c r="B76" s="4"/>
      <c r="C76" s="3"/>
      <c r="D76" s="4"/>
      <c r="E76" s="33"/>
      <c r="F76" s="32"/>
      <c r="G76" s="3"/>
      <c r="H76" s="4"/>
      <c r="I76" s="3"/>
      <c r="J76" s="4"/>
      <c r="K76" s="3"/>
      <c r="L76" s="4"/>
      <c r="M76" s="33"/>
      <c r="N76" s="34" t="e">
        <f>(((K76*'Calibration Coefficients'!B$3)+'Calibration Coefficients'!B$4)/$E76)*(1000/1)*(1/1000)*(1/1000)*($D76/$C76)*(1/0.0001)</f>
        <v>#DIV/0!</v>
      </c>
      <c r="O76" s="27" t="e">
        <f>(((L76*'Calibration Coefficients'!C$3)+'Calibration Coefficients'!C$4)/$E76)*(1000/1)*(1/1000)*(1/1000)*($D76/$C76)*(1/0.0001)</f>
        <v>#DIV/0!</v>
      </c>
      <c r="P76" s="21" t="e">
        <f t="shared" si="6"/>
        <v>#DIV/0!</v>
      </c>
      <c r="Q76" s="38" t="e">
        <f t="shared" si="7"/>
        <v>#DIV/0!</v>
      </c>
      <c r="R76" s="36" t="e">
        <f>(((F76*'Calibration Coefficients'!F$3)+'Calibration Coefficients'!F$4)/$E76)*(1000/1)*(1/1000)*(1/1000)*($D76/$C76)*(1/0.0001)</f>
        <v>#DIV/0!</v>
      </c>
      <c r="S76" s="29" t="e">
        <f>(((G76*'Calibration Coefficients'!G$3)+'Calibration Coefficients'!G$4)/$E76)*(1000/1)*(1/1000)*(1/1000)*($D76/$C76)*(1/0.0001)</f>
        <v>#DIV/0!</v>
      </c>
      <c r="T76" s="28" t="e">
        <f>(((H76*'Calibration Coefficients'!H$3)+'Calibration Coefficients'!H$4)/$E76)*(1000/1)*(1/1000)*(1/1000)*($D76/$C76)*(1/0.0001)</f>
        <v>#DIV/0!</v>
      </c>
      <c r="U76" s="29" t="e">
        <f>(((I76*'Calibration Coefficients'!I$3)+'Calibration Coefficients'!I$4)/$E76)*(1000/1)*(1/1000)*(1/1000)*($D76/$C76)*(1/0.0001)</f>
        <v>#DIV/0!</v>
      </c>
      <c r="V76" s="28" t="e">
        <f>(((J76*'Calibration Coefficients'!J$3)+'Calibration Coefficients'!J$4)/$E76)*(1000/1)*(1/1000)*(1/1000)*($D76/$C76)*(1/0.0001)</f>
        <v>#DIV/0!</v>
      </c>
      <c r="W76" s="29" t="e">
        <f>(((M76*'Calibration Coefficients'!K$3)+'Calibration Coefficients'!K$4)/$E76)*(1000/1)*(1/1000)*(1/1000)*($D76/$C76)*(1/0.0001)</f>
        <v>#DIV/0!</v>
      </c>
      <c r="X76" s="22" t="e">
        <f t="shared" si="8"/>
        <v>#DIV/0!</v>
      </c>
      <c r="Y76" s="18" t="e">
        <f t="shared" si="9"/>
        <v>#DIV/0!</v>
      </c>
      <c r="Z76" s="22" t="e">
        <f t="shared" si="10"/>
        <v>#DIV/0!</v>
      </c>
      <c r="AA76" s="18" t="e">
        <f t="shared" si="11"/>
        <v>#DIV/0!</v>
      </c>
    </row>
    <row r="77" spans="1:27" x14ac:dyDescent="0.2">
      <c r="A77" s="3"/>
      <c r="B77" s="4"/>
      <c r="C77" s="3"/>
      <c r="D77" s="4"/>
      <c r="E77" s="33"/>
      <c r="F77" s="32"/>
      <c r="G77" s="3"/>
      <c r="H77" s="4"/>
      <c r="I77" s="3"/>
      <c r="J77" s="4"/>
      <c r="K77" s="3"/>
      <c r="L77" s="4"/>
      <c r="M77" s="33"/>
      <c r="N77" s="34" t="e">
        <f>(((K77*'Calibration Coefficients'!B$3)+'Calibration Coefficients'!B$4)/$E77)*(1000/1)*(1/1000)*(1/1000)*($D77/$C77)*(1/0.0001)</f>
        <v>#DIV/0!</v>
      </c>
      <c r="O77" s="27" t="e">
        <f>(((L77*'Calibration Coefficients'!C$3)+'Calibration Coefficients'!C$4)/$E77)*(1000/1)*(1/1000)*(1/1000)*($D77/$C77)*(1/0.0001)</f>
        <v>#DIV/0!</v>
      </c>
      <c r="P77" s="21" t="e">
        <f t="shared" si="6"/>
        <v>#DIV/0!</v>
      </c>
      <c r="Q77" s="38" t="e">
        <f t="shared" si="7"/>
        <v>#DIV/0!</v>
      </c>
      <c r="R77" s="36" t="e">
        <f>(((F77*'Calibration Coefficients'!F$3)+'Calibration Coefficients'!F$4)/$E77)*(1000/1)*(1/1000)*(1/1000)*($D77/$C77)*(1/0.0001)</f>
        <v>#DIV/0!</v>
      </c>
      <c r="S77" s="29" t="e">
        <f>(((G77*'Calibration Coefficients'!G$3)+'Calibration Coefficients'!G$4)/$E77)*(1000/1)*(1/1000)*(1/1000)*($D77/$C77)*(1/0.0001)</f>
        <v>#DIV/0!</v>
      </c>
      <c r="T77" s="28" t="e">
        <f>(((H77*'Calibration Coefficients'!H$3)+'Calibration Coefficients'!H$4)/$E77)*(1000/1)*(1/1000)*(1/1000)*($D77/$C77)*(1/0.0001)</f>
        <v>#DIV/0!</v>
      </c>
      <c r="U77" s="29" t="e">
        <f>(((I77*'Calibration Coefficients'!I$3)+'Calibration Coefficients'!I$4)/$E77)*(1000/1)*(1/1000)*(1/1000)*($D77/$C77)*(1/0.0001)</f>
        <v>#DIV/0!</v>
      </c>
      <c r="V77" s="28" t="e">
        <f>(((J77*'Calibration Coefficients'!J$3)+'Calibration Coefficients'!J$4)/$E77)*(1000/1)*(1/1000)*(1/1000)*($D77/$C77)*(1/0.0001)</f>
        <v>#DIV/0!</v>
      </c>
      <c r="W77" s="29" t="e">
        <f>(((M77*'Calibration Coefficients'!K$3)+'Calibration Coefficients'!K$4)/$E77)*(1000/1)*(1/1000)*(1/1000)*($D77/$C77)*(1/0.0001)</f>
        <v>#DIV/0!</v>
      </c>
      <c r="X77" s="22" t="e">
        <f t="shared" si="8"/>
        <v>#DIV/0!</v>
      </c>
      <c r="Y77" s="18" t="e">
        <f t="shared" si="9"/>
        <v>#DIV/0!</v>
      </c>
      <c r="Z77" s="22" t="e">
        <f t="shared" si="10"/>
        <v>#DIV/0!</v>
      </c>
      <c r="AA77" s="18" t="e">
        <f t="shared" si="11"/>
        <v>#DIV/0!</v>
      </c>
    </row>
    <row r="78" spans="1:27" x14ac:dyDescent="0.2">
      <c r="A78" s="3"/>
      <c r="B78" s="4"/>
      <c r="C78" s="3"/>
      <c r="D78" s="4"/>
      <c r="E78" s="33"/>
      <c r="F78" s="32"/>
      <c r="G78" s="3"/>
      <c r="H78" s="4"/>
      <c r="I78" s="3"/>
      <c r="J78" s="4"/>
      <c r="K78" s="3"/>
      <c r="L78" s="4"/>
      <c r="M78" s="33"/>
      <c r="N78" s="34" t="e">
        <f>(((K78*'Calibration Coefficients'!B$3)+'Calibration Coefficients'!B$4)/$E78)*(1000/1)*(1/1000)*(1/1000)*($D78/$C78)*(1/0.0001)</f>
        <v>#DIV/0!</v>
      </c>
      <c r="O78" s="27" t="e">
        <f>(((L78*'Calibration Coefficients'!C$3)+'Calibration Coefficients'!C$4)/$E78)*(1000/1)*(1/1000)*(1/1000)*($D78/$C78)*(1/0.0001)</f>
        <v>#DIV/0!</v>
      </c>
      <c r="P78" s="21" t="e">
        <f t="shared" si="6"/>
        <v>#DIV/0!</v>
      </c>
      <c r="Q78" s="38" t="e">
        <f t="shared" si="7"/>
        <v>#DIV/0!</v>
      </c>
      <c r="R78" s="36" t="e">
        <f>(((F78*'Calibration Coefficients'!F$3)+'Calibration Coefficients'!F$4)/$E78)*(1000/1)*(1/1000)*(1/1000)*($D78/$C78)*(1/0.0001)</f>
        <v>#DIV/0!</v>
      </c>
      <c r="S78" s="29" t="e">
        <f>(((G78*'Calibration Coefficients'!G$3)+'Calibration Coefficients'!G$4)/$E78)*(1000/1)*(1/1000)*(1/1000)*($D78/$C78)*(1/0.0001)</f>
        <v>#DIV/0!</v>
      </c>
      <c r="T78" s="28" t="e">
        <f>(((H78*'Calibration Coefficients'!H$3)+'Calibration Coefficients'!H$4)/$E78)*(1000/1)*(1/1000)*(1/1000)*($D78/$C78)*(1/0.0001)</f>
        <v>#DIV/0!</v>
      </c>
      <c r="U78" s="29" t="e">
        <f>(((I78*'Calibration Coefficients'!I$3)+'Calibration Coefficients'!I$4)/$E78)*(1000/1)*(1/1000)*(1/1000)*($D78/$C78)*(1/0.0001)</f>
        <v>#DIV/0!</v>
      </c>
      <c r="V78" s="28" t="e">
        <f>(((J78*'Calibration Coefficients'!J$3)+'Calibration Coefficients'!J$4)/$E78)*(1000/1)*(1/1000)*(1/1000)*($D78/$C78)*(1/0.0001)</f>
        <v>#DIV/0!</v>
      </c>
      <c r="W78" s="29" t="e">
        <f>(((M78*'Calibration Coefficients'!K$3)+'Calibration Coefficients'!K$4)/$E78)*(1000/1)*(1/1000)*(1/1000)*($D78/$C78)*(1/0.0001)</f>
        <v>#DIV/0!</v>
      </c>
      <c r="X78" s="22" t="e">
        <f t="shared" si="8"/>
        <v>#DIV/0!</v>
      </c>
      <c r="Y78" s="18" t="e">
        <f t="shared" si="9"/>
        <v>#DIV/0!</v>
      </c>
      <c r="Z78" s="22" t="e">
        <f t="shared" si="10"/>
        <v>#DIV/0!</v>
      </c>
      <c r="AA78" s="18" t="e">
        <f t="shared" si="11"/>
        <v>#DIV/0!</v>
      </c>
    </row>
    <row r="79" spans="1:27" x14ac:dyDescent="0.2">
      <c r="A79" s="3"/>
      <c r="B79" s="4"/>
      <c r="C79" s="3"/>
      <c r="D79" s="4"/>
      <c r="E79" s="33"/>
      <c r="F79" s="32"/>
      <c r="G79" s="3"/>
      <c r="H79" s="4"/>
      <c r="I79" s="3"/>
      <c r="J79" s="4"/>
      <c r="K79" s="3"/>
      <c r="L79" s="4"/>
      <c r="M79" s="33"/>
      <c r="N79" s="34" t="e">
        <f>(((K79*'Calibration Coefficients'!B$3)+'Calibration Coefficients'!B$4)/$E79)*(1000/1)*(1/1000)*(1/1000)*($D79/$C79)*(1/0.0001)</f>
        <v>#DIV/0!</v>
      </c>
      <c r="O79" s="27" t="e">
        <f>(((L79*'Calibration Coefficients'!C$3)+'Calibration Coefficients'!C$4)/$E79)*(1000/1)*(1/1000)*(1/1000)*($D79/$C79)*(1/0.0001)</f>
        <v>#DIV/0!</v>
      </c>
      <c r="P79" s="21" t="e">
        <f t="shared" si="6"/>
        <v>#DIV/0!</v>
      </c>
      <c r="Q79" s="38" t="e">
        <f t="shared" si="7"/>
        <v>#DIV/0!</v>
      </c>
      <c r="R79" s="36" t="e">
        <f>(((F79*'Calibration Coefficients'!F$3)+'Calibration Coefficients'!F$4)/$E79)*(1000/1)*(1/1000)*(1/1000)*($D79/$C79)*(1/0.0001)</f>
        <v>#DIV/0!</v>
      </c>
      <c r="S79" s="29" t="e">
        <f>(((G79*'Calibration Coefficients'!G$3)+'Calibration Coefficients'!G$4)/$E79)*(1000/1)*(1/1000)*(1/1000)*($D79/$C79)*(1/0.0001)</f>
        <v>#DIV/0!</v>
      </c>
      <c r="T79" s="28" t="e">
        <f>(((H79*'Calibration Coefficients'!H$3)+'Calibration Coefficients'!H$4)/$E79)*(1000/1)*(1/1000)*(1/1000)*($D79/$C79)*(1/0.0001)</f>
        <v>#DIV/0!</v>
      </c>
      <c r="U79" s="29" t="e">
        <f>(((I79*'Calibration Coefficients'!I$3)+'Calibration Coefficients'!I$4)/$E79)*(1000/1)*(1/1000)*(1/1000)*($D79/$C79)*(1/0.0001)</f>
        <v>#DIV/0!</v>
      </c>
      <c r="V79" s="28" t="e">
        <f>(((J79*'Calibration Coefficients'!J$3)+'Calibration Coefficients'!J$4)/$E79)*(1000/1)*(1/1000)*(1/1000)*($D79/$C79)*(1/0.0001)</f>
        <v>#DIV/0!</v>
      </c>
      <c r="W79" s="29" t="e">
        <f>(((M79*'Calibration Coefficients'!K$3)+'Calibration Coefficients'!K$4)/$E79)*(1000/1)*(1/1000)*(1/1000)*($D79/$C79)*(1/0.0001)</f>
        <v>#DIV/0!</v>
      </c>
      <c r="X79" s="22" t="e">
        <f t="shared" si="8"/>
        <v>#DIV/0!</v>
      </c>
      <c r="Y79" s="18" t="e">
        <f t="shared" si="9"/>
        <v>#DIV/0!</v>
      </c>
      <c r="Z79" s="22" t="e">
        <f t="shared" si="10"/>
        <v>#DIV/0!</v>
      </c>
      <c r="AA79" s="18" t="e">
        <f t="shared" si="11"/>
        <v>#DIV/0!</v>
      </c>
    </row>
    <row r="80" spans="1:27" x14ac:dyDescent="0.2">
      <c r="A80" s="3"/>
      <c r="B80" s="4"/>
      <c r="C80" s="3"/>
      <c r="D80" s="4"/>
      <c r="E80" s="33"/>
      <c r="F80" s="32"/>
      <c r="G80" s="3"/>
      <c r="H80" s="4"/>
      <c r="I80" s="3"/>
      <c r="J80" s="4"/>
      <c r="K80" s="3"/>
      <c r="L80" s="4"/>
      <c r="M80" s="33"/>
      <c r="N80" s="34" t="e">
        <f>(((K80*'Calibration Coefficients'!B$3)+'Calibration Coefficients'!B$4)/$E80)*(1000/1)*(1/1000)*(1/1000)*($D80/$C80)*(1/0.0001)</f>
        <v>#DIV/0!</v>
      </c>
      <c r="O80" s="27" t="e">
        <f>(((L80*'Calibration Coefficients'!C$3)+'Calibration Coefficients'!C$4)/$E80)*(1000/1)*(1/1000)*(1/1000)*($D80/$C80)*(1/0.0001)</f>
        <v>#DIV/0!</v>
      </c>
      <c r="P80" s="21" t="e">
        <f t="shared" si="6"/>
        <v>#DIV/0!</v>
      </c>
      <c r="Q80" s="38" t="e">
        <f t="shared" si="7"/>
        <v>#DIV/0!</v>
      </c>
      <c r="R80" s="36" t="e">
        <f>(((F80*'Calibration Coefficients'!F$3)+'Calibration Coefficients'!F$4)/$E80)*(1000/1)*(1/1000)*(1/1000)*($D80/$C80)*(1/0.0001)</f>
        <v>#DIV/0!</v>
      </c>
      <c r="S80" s="29" t="e">
        <f>(((G80*'Calibration Coefficients'!G$3)+'Calibration Coefficients'!G$4)/$E80)*(1000/1)*(1/1000)*(1/1000)*($D80/$C80)*(1/0.0001)</f>
        <v>#DIV/0!</v>
      </c>
      <c r="T80" s="28" t="e">
        <f>(((H80*'Calibration Coefficients'!H$3)+'Calibration Coefficients'!H$4)/$E80)*(1000/1)*(1/1000)*(1/1000)*($D80/$C80)*(1/0.0001)</f>
        <v>#DIV/0!</v>
      </c>
      <c r="U80" s="29" t="e">
        <f>(((I80*'Calibration Coefficients'!I$3)+'Calibration Coefficients'!I$4)/$E80)*(1000/1)*(1/1000)*(1/1000)*($D80/$C80)*(1/0.0001)</f>
        <v>#DIV/0!</v>
      </c>
      <c r="V80" s="28" t="e">
        <f>(((J80*'Calibration Coefficients'!J$3)+'Calibration Coefficients'!J$4)/$E80)*(1000/1)*(1/1000)*(1/1000)*($D80/$C80)*(1/0.0001)</f>
        <v>#DIV/0!</v>
      </c>
      <c r="W80" s="29" t="e">
        <f>(((M80*'Calibration Coefficients'!K$3)+'Calibration Coefficients'!K$4)/$E80)*(1000/1)*(1/1000)*(1/1000)*($D80/$C80)*(1/0.0001)</f>
        <v>#DIV/0!</v>
      </c>
      <c r="X80" s="22" t="e">
        <f t="shared" si="8"/>
        <v>#DIV/0!</v>
      </c>
      <c r="Y80" s="18" t="e">
        <f t="shared" si="9"/>
        <v>#DIV/0!</v>
      </c>
      <c r="Z80" s="22" t="e">
        <f t="shared" si="10"/>
        <v>#DIV/0!</v>
      </c>
      <c r="AA80" s="18" t="e">
        <f t="shared" si="11"/>
        <v>#DIV/0!</v>
      </c>
    </row>
    <row r="81" spans="1:27" x14ac:dyDescent="0.2">
      <c r="A81" s="3"/>
      <c r="B81" s="4"/>
      <c r="C81" s="3"/>
      <c r="D81" s="4"/>
      <c r="E81" s="33"/>
      <c r="F81" s="32"/>
      <c r="G81" s="3"/>
      <c r="H81" s="4"/>
      <c r="I81" s="3"/>
      <c r="J81" s="4"/>
      <c r="K81" s="3"/>
      <c r="L81" s="4"/>
      <c r="M81" s="33"/>
      <c r="N81" s="34" t="e">
        <f>(((K81*'Calibration Coefficients'!B$3)+'Calibration Coefficients'!B$4)/$E81)*(1000/1)*(1/1000)*(1/1000)*($D81/$C81)*(1/0.0001)</f>
        <v>#DIV/0!</v>
      </c>
      <c r="O81" s="27" t="e">
        <f>(((L81*'Calibration Coefficients'!C$3)+'Calibration Coefficients'!C$4)/$E81)*(1000/1)*(1/1000)*(1/1000)*($D81/$C81)*(1/0.0001)</f>
        <v>#DIV/0!</v>
      </c>
      <c r="P81" s="21" t="e">
        <f t="shared" si="6"/>
        <v>#DIV/0!</v>
      </c>
      <c r="Q81" s="38" t="e">
        <f t="shared" si="7"/>
        <v>#DIV/0!</v>
      </c>
      <c r="R81" s="36" t="e">
        <f>(((F81*'Calibration Coefficients'!F$3)+'Calibration Coefficients'!F$4)/$E81)*(1000/1)*(1/1000)*(1/1000)*($D81/$C81)*(1/0.0001)</f>
        <v>#DIV/0!</v>
      </c>
      <c r="S81" s="29" t="e">
        <f>(((G81*'Calibration Coefficients'!G$3)+'Calibration Coefficients'!G$4)/$E81)*(1000/1)*(1/1000)*(1/1000)*($D81/$C81)*(1/0.0001)</f>
        <v>#DIV/0!</v>
      </c>
      <c r="T81" s="28" t="e">
        <f>(((H81*'Calibration Coefficients'!H$3)+'Calibration Coefficients'!H$4)/$E81)*(1000/1)*(1/1000)*(1/1000)*($D81/$C81)*(1/0.0001)</f>
        <v>#DIV/0!</v>
      </c>
      <c r="U81" s="29" t="e">
        <f>(((I81*'Calibration Coefficients'!I$3)+'Calibration Coefficients'!I$4)/$E81)*(1000/1)*(1/1000)*(1/1000)*($D81/$C81)*(1/0.0001)</f>
        <v>#DIV/0!</v>
      </c>
      <c r="V81" s="28" t="e">
        <f>(((J81*'Calibration Coefficients'!J$3)+'Calibration Coefficients'!J$4)/$E81)*(1000/1)*(1/1000)*(1/1000)*($D81/$C81)*(1/0.0001)</f>
        <v>#DIV/0!</v>
      </c>
      <c r="W81" s="29" t="e">
        <f>(((M81*'Calibration Coefficients'!K$3)+'Calibration Coefficients'!K$4)/$E81)*(1000/1)*(1/1000)*(1/1000)*($D81/$C81)*(1/0.0001)</f>
        <v>#DIV/0!</v>
      </c>
      <c r="X81" s="22" t="e">
        <f t="shared" si="8"/>
        <v>#DIV/0!</v>
      </c>
      <c r="Y81" s="18" t="e">
        <f t="shared" si="9"/>
        <v>#DIV/0!</v>
      </c>
      <c r="Z81" s="22" t="e">
        <f t="shared" si="10"/>
        <v>#DIV/0!</v>
      </c>
      <c r="AA81" s="18" t="e">
        <f t="shared" si="11"/>
        <v>#DIV/0!</v>
      </c>
    </row>
    <row r="82" spans="1:27" x14ac:dyDescent="0.2">
      <c r="A82" s="3"/>
      <c r="B82" s="4"/>
      <c r="C82" s="3"/>
      <c r="D82" s="4"/>
      <c r="E82" s="33"/>
      <c r="F82" s="32"/>
      <c r="G82" s="3"/>
      <c r="H82" s="4"/>
      <c r="I82" s="3"/>
      <c r="J82" s="4"/>
      <c r="K82" s="3"/>
      <c r="L82" s="4"/>
      <c r="M82" s="33"/>
      <c r="N82" s="34" t="e">
        <f>(((K82*'Calibration Coefficients'!B$3)+'Calibration Coefficients'!B$4)/$E82)*(1000/1)*(1/1000)*(1/1000)*($D82/$C82)*(1/0.0001)</f>
        <v>#DIV/0!</v>
      </c>
      <c r="O82" s="27" t="e">
        <f>(((L82*'Calibration Coefficients'!C$3)+'Calibration Coefficients'!C$4)/$E82)*(1000/1)*(1/1000)*(1/1000)*($D82/$C82)*(1/0.0001)</f>
        <v>#DIV/0!</v>
      </c>
      <c r="P82" s="21" t="e">
        <f t="shared" si="6"/>
        <v>#DIV/0!</v>
      </c>
      <c r="Q82" s="38" t="e">
        <f t="shared" si="7"/>
        <v>#DIV/0!</v>
      </c>
      <c r="R82" s="36" t="e">
        <f>(((F82*'Calibration Coefficients'!F$3)+'Calibration Coefficients'!F$4)/$E82)*(1000/1)*(1/1000)*(1/1000)*($D82/$C82)*(1/0.0001)</f>
        <v>#DIV/0!</v>
      </c>
      <c r="S82" s="29" t="e">
        <f>(((G82*'Calibration Coefficients'!G$3)+'Calibration Coefficients'!G$4)/$E82)*(1000/1)*(1/1000)*(1/1000)*($D82/$C82)*(1/0.0001)</f>
        <v>#DIV/0!</v>
      </c>
      <c r="T82" s="28" t="e">
        <f>(((H82*'Calibration Coefficients'!H$3)+'Calibration Coefficients'!H$4)/$E82)*(1000/1)*(1/1000)*(1/1000)*($D82/$C82)*(1/0.0001)</f>
        <v>#DIV/0!</v>
      </c>
      <c r="U82" s="29" t="e">
        <f>(((I82*'Calibration Coefficients'!I$3)+'Calibration Coefficients'!I$4)/$E82)*(1000/1)*(1/1000)*(1/1000)*($D82/$C82)*(1/0.0001)</f>
        <v>#DIV/0!</v>
      </c>
      <c r="V82" s="28" t="e">
        <f>(((J82*'Calibration Coefficients'!J$3)+'Calibration Coefficients'!J$4)/$E82)*(1000/1)*(1/1000)*(1/1000)*($D82/$C82)*(1/0.0001)</f>
        <v>#DIV/0!</v>
      </c>
      <c r="W82" s="29" t="e">
        <f>(((M82*'Calibration Coefficients'!K$3)+'Calibration Coefficients'!K$4)/$E82)*(1000/1)*(1/1000)*(1/1000)*($D82/$C82)*(1/0.0001)</f>
        <v>#DIV/0!</v>
      </c>
      <c r="X82" s="22" t="e">
        <f t="shared" si="8"/>
        <v>#DIV/0!</v>
      </c>
      <c r="Y82" s="18" t="e">
        <f t="shared" si="9"/>
        <v>#DIV/0!</v>
      </c>
      <c r="Z82" s="22" t="e">
        <f t="shared" si="10"/>
        <v>#DIV/0!</v>
      </c>
      <c r="AA82" s="18" t="e">
        <f t="shared" si="11"/>
        <v>#DIV/0!</v>
      </c>
    </row>
    <row r="83" spans="1:27" x14ac:dyDescent="0.2">
      <c r="A83" s="3"/>
      <c r="B83" s="4"/>
      <c r="C83" s="3"/>
      <c r="D83" s="4"/>
      <c r="E83" s="33"/>
      <c r="F83" s="32"/>
      <c r="G83" s="3"/>
      <c r="H83" s="4"/>
      <c r="I83" s="3"/>
      <c r="J83" s="4"/>
      <c r="K83" s="3"/>
      <c r="L83" s="4"/>
      <c r="M83" s="33"/>
      <c r="N83" s="34" t="e">
        <f>(((K83*'Calibration Coefficients'!B$3)+'Calibration Coefficients'!B$4)/$E83)*(1000/1)*(1/1000)*(1/1000)*($D83/$C83)*(1/0.0001)</f>
        <v>#DIV/0!</v>
      </c>
      <c r="O83" s="27" t="e">
        <f>(((L83*'Calibration Coefficients'!C$3)+'Calibration Coefficients'!C$4)/$E83)*(1000/1)*(1/1000)*(1/1000)*($D83/$C83)*(1/0.0001)</f>
        <v>#DIV/0!</v>
      </c>
      <c r="P83" s="21" t="e">
        <f t="shared" si="6"/>
        <v>#DIV/0!</v>
      </c>
      <c r="Q83" s="38" t="e">
        <f t="shared" si="7"/>
        <v>#DIV/0!</v>
      </c>
      <c r="R83" s="36" t="e">
        <f>(((F83*'Calibration Coefficients'!F$3)+'Calibration Coefficients'!F$4)/$E83)*(1000/1)*(1/1000)*(1/1000)*($D83/$C83)*(1/0.0001)</f>
        <v>#DIV/0!</v>
      </c>
      <c r="S83" s="29" t="e">
        <f>(((G83*'Calibration Coefficients'!G$3)+'Calibration Coefficients'!G$4)/$E83)*(1000/1)*(1/1000)*(1/1000)*($D83/$C83)*(1/0.0001)</f>
        <v>#DIV/0!</v>
      </c>
      <c r="T83" s="28" t="e">
        <f>(((H83*'Calibration Coefficients'!H$3)+'Calibration Coefficients'!H$4)/$E83)*(1000/1)*(1/1000)*(1/1000)*($D83/$C83)*(1/0.0001)</f>
        <v>#DIV/0!</v>
      </c>
      <c r="U83" s="29" t="e">
        <f>(((I83*'Calibration Coefficients'!I$3)+'Calibration Coefficients'!I$4)/$E83)*(1000/1)*(1/1000)*(1/1000)*($D83/$C83)*(1/0.0001)</f>
        <v>#DIV/0!</v>
      </c>
      <c r="V83" s="28" t="e">
        <f>(((J83*'Calibration Coefficients'!J$3)+'Calibration Coefficients'!J$4)/$E83)*(1000/1)*(1/1000)*(1/1000)*($D83/$C83)*(1/0.0001)</f>
        <v>#DIV/0!</v>
      </c>
      <c r="W83" s="29" t="e">
        <f>(((M83*'Calibration Coefficients'!K$3)+'Calibration Coefficients'!K$4)/$E83)*(1000/1)*(1/1000)*(1/1000)*($D83/$C83)*(1/0.0001)</f>
        <v>#DIV/0!</v>
      </c>
      <c r="X83" s="22" t="e">
        <f t="shared" si="8"/>
        <v>#DIV/0!</v>
      </c>
      <c r="Y83" s="18" t="e">
        <f t="shared" si="9"/>
        <v>#DIV/0!</v>
      </c>
      <c r="Z83" s="22" t="e">
        <f t="shared" si="10"/>
        <v>#DIV/0!</v>
      </c>
      <c r="AA83" s="18" t="e">
        <f t="shared" si="11"/>
        <v>#DIV/0!</v>
      </c>
    </row>
    <row r="84" spans="1:27" x14ac:dyDescent="0.2">
      <c r="A84" s="3"/>
      <c r="B84" s="4"/>
      <c r="C84" s="3"/>
      <c r="D84" s="4"/>
      <c r="E84" s="33"/>
      <c r="F84" s="32"/>
      <c r="G84" s="3"/>
      <c r="H84" s="4"/>
      <c r="I84" s="3"/>
      <c r="J84" s="4"/>
      <c r="K84" s="3"/>
      <c r="L84" s="4"/>
      <c r="M84" s="33"/>
      <c r="N84" s="34" t="e">
        <f>(((K84*'Calibration Coefficients'!B$3)+'Calibration Coefficients'!B$4)/$E84)*(1000/1)*(1/1000)*(1/1000)*($D84/$C84)*(1/0.0001)</f>
        <v>#DIV/0!</v>
      </c>
      <c r="O84" s="27" t="e">
        <f>(((L84*'Calibration Coefficients'!C$3)+'Calibration Coefficients'!C$4)/$E84)*(1000/1)*(1/1000)*(1/1000)*($D84/$C84)*(1/0.0001)</f>
        <v>#DIV/0!</v>
      </c>
      <c r="P84" s="21" t="e">
        <f t="shared" si="6"/>
        <v>#DIV/0!</v>
      </c>
      <c r="Q84" s="38" t="e">
        <f t="shared" si="7"/>
        <v>#DIV/0!</v>
      </c>
      <c r="R84" s="36" t="e">
        <f>(((F84*'Calibration Coefficients'!F$3)+'Calibration Coefficients'!F$4)/$E84)*(1000/1)*(1/1000)*(1/1000)*($D84/$C84)*(1/0.0001)</f>
        <v>#DIV/0!</v>
      </c>
      <c r="S84" s="29" t="e">
        <f>(((G84*'Calibration Coefficients'!G$3)+'Calibration Coefficients'!G$4)/$E84)*(1000/1)*(1/1000)*(1/1000)*($D84/$C84)*(1/0.0001)</f>
        <v>#DIV/0!</v>
      </c>
      <c r="T84" s="28" t="e">
        <f>(((H84*'Calibration Coefficients'!H$3)+'Calibration Coefficients'!H$4)/$E84)*(1000/1)*(1/1000)*(1/1000)*($D84/$C84)*(1/0.0001)</f>
        <v>#DIV/0!</v>
      </c>
      <c r="U84" s="29" t="e">
        <f>(((I84*'Calibration Coefficients'!I$3)+'Calibration Coefficients'!I$4)/$E84)*(1000/1)*(1/1000)*(1/1000)*($D84/$C84)*(1/0.0001)</f>
        <v>#DIV/0!</v>
      </c>
      <c r="V84" s="28" t="e">
        <f>(((J84*'Calibration Coefficients'!J$3)+'Calibration Coefficients'!J$4)/$E84)*(1000/1)*(1/1000)*(1/1000)*($D84/$C84)*(1/0.0001)</f>
        <v>#DIV/0!</v>
      </c>
      <c r="W84" s="29" t="e">
        <f>(((M84*'Calibration Coefficients'!K$3)+'Calibration Coefficients'!K$4)/$E84)*(1000/1)*(1/1000)*(1/1000)*($D84/$C84)*(1/0.0001)</f>
        <v>#DIV/0!</v>
      </c>
      <c r="X84" s="22" t="e">
        <f t="shared" si="8"/>
        <v>#DIV/0!</v>
      </c>
      <c r="Y84" s="18" t="e">
        <f t="shared" si="9"/>
        <v>#DIV/0!</v>
      </c>
      <c r="Z84" s="22" t="e">
        <f t="shared" si="10"/>
        <v>#DIV/0!</v>
      </c>
      <c r="AA84" s="18" t="e">
        <f t="shared" si="11"/>
        <v>#DIV/0!</v>
      </c>
    </row>
    <row r="85" spans="1:27" x14ac:dyDescent="0.2">
      <c r="A85" s="3"/>
      <c r="B85" s="4"/>
      <c r="C85" s="3"/>
      <c r="D85" s="4"/>
      <c r="E85" s="33"/>
      <c r="F85" s="32"/>
      <c r="G85" s="3"/>
      <c r="H85" s="4"/>
      <c r="I85" s="3"/>
      <c r="J85" s="4"/>
      <c r="K85" s="3"/>
      <c r="L85" s="4"/>
      <c r="M85" s="33"/>
      <c r="N85" s="34" t="e">
        <f>(((K85*'Calibration Coefficients'!B$3)+'Calibration Coefficients'!B$4)/$E85)*(1000/1)*(1/1000)*(1/1000)*($D85/$C85)*(1/0.0001)</f>
        <v>#DIV/0!</v>
      </c>
      <c r="O85" s="27" t="e">
        <f>(((L85*'Calibration Coefficients'!C$3)+'Calibration Coefficients'!C$4)/$E85)*(1000/1)*(1/1000)*(1/1000)*($D85/$C85)*(1/0.0001)</f>
        <v>#DIV/0!</v>
      </c>
      <c r="P85" s="21" t="e">
        <f t="shared" si="6"/>
        <v>#DIV/0!</v>
      </c>
      <c r="Q85" s="38" t="e">
        <f t="shared" si="7"/>
        <v>#DIV/0!</v>
      </c>
      <c r="R85" s="36" t="e">
        <f>(((F85*'Calibration Coefficients'!F$3)+'Calibration Coefficients'!F$4)/$E85)*(1000/1)*(1/1000)*(1/1000)*($D85/$C85)*(1/0.0001)</f>
        <v>#DIV/0!</v>
      </c>
      <c r="S85" s="29" t="e">
        <f>(((G85*'Calibration Coefficients'!G$3)+'Calibration Coefficients'!G$4)/$E85)*(1000/1)*(1/1000)*(1/1000)*($D85/$C85)*(1/0.0001)</f>
        <v>#DIV/0!</v>
      </c>
      <c r="T85" s="28" t="e">
        <f>(((H85*'Calibration Coefficients'!H$3)+'Calibration Coefficients'!H$4)/$E85)*(1000/1)*(1/1000)*(1/1000)*($D85/$C85)*(1/0.0001)</f>
        <v>#DIV/0!</v>
      </c>
      <c r="U85" s="29" t="e">
        <f>(((I85*'Calibration Coefficients'!I$3)+'Calibration Coefficients'!I$4)/$E85)*(1000/1)*(1/1000)*(1/1000)*($D85/$C85)*(1/0.0001)</f>
        <v>#DIV/0!</v>
      </c>
      <c r="V85" s="28" t="e">
        <f>(((J85*'Calibration Coefficients'!J$3)+'Calibration Coefficients'!J$4)/$E85)*(1000/1)*(1/1000)*(1/1000)*($D85/$C85)*(1/0.0001)</f>
        <v>#DIV/0!</v>
      </c>
      <c r="W85" s="29" t="e">
        <f>(((M85*'Calibration Coefficients'!K$3)+'Calibration Coefficients'!K$4)/$E85)*(1000/1)*(1/1000)*(1/1000)*($D85/$C85)*(1/0.0001)</f>
        <v>#DIV/0!</v>
      </c>
      <c r="X85" s="22" t="e">
        <f t="shared" si="8"/>
        <v>#DIV/0!</v>
      </c>
      <c r="Y85" s="18" t="e">
        <f t="shared" si="9"/>
        <v>#DIV/0!</v>
      </c>
      <c r="Z85" s="22" t="e">
        <f t="shared" si="10"/>
        <v>#DIV/0!</v>
      </c>
      <c r="AA85" s="18" t="e">
        <f t="shared" si="11"/>
        <v>#DIV/0!</v>
      </c>
    </row>
    <row r="86" spans="1:27" x14ac:dyDescent="0.2">
      <c r="A86" s="3"/>
      <c r="B86" s="4"/>
      <c r="C86" s="3"/>
      <c r="D86" s="4"/>
      <c r="E86" s="33"/>
      <c r="F86" s="32"/>
      <c r="G86" s="3"/>
      <c r="H86" s="4"/>
      <c r="I86" s="3"/>
      <c r="J86" s="4"/>
      <c r="K86" s="3"/>
      <c r="L86" s="4"/>
      <c r="M86" s="33"/>
      <c r="N86" s="34" t="e">
        <f>(((K86*'Calibration Coefficients'!B$3)+'Calibration Coefficients'!B$4)/$E86)*(1000/1)*(1/1000)*(1/1000)*($D86/$C86)*(1/0.0001)</f>
        <v>#DIV/0!</v>
      </c>
      <c r="O86" s="27" t="e">
        <f>(((L86*'Calibration Coefficients'!C$3)+'Calibration Coefficients'!C$4)/$E86)*(1000/1)*(1/1000)*(1/1000)*($D86/$C86)*(1/0.0001)</f>
        <v>#DIV/0!</v>
      </c>
      <c r="P86" s="21" t="e">
        <f t="shared" si="6"/>
        <v>#DIV/0!</v>
      </c>
      <c r="Q86" s="38" t="e">
        <f t="shared" si="7"/>
        <v>#DIV/0!</v>
      </c>
      <c r="R86" s="36" t="e">
        <f>(((F86*'Calibration Coefficients'!F$3)+'Calibration Coefficients'!F$4)/$E86)*(1000/1)*(1/1000)*(1/1000)*($D86/$C86)*(1/0.0001)</f>
        <v>#DIV/0!</v>
      </c>
      <c r="S86" s="29" t="e">
        <f>(((G86*'Calibration Coefficients'!G$3)+'Calibration Coefficients'!G$4)/$E86)*(1000/1)*(1/1000)*(1/1000)*($D86/$C86)*(1/0.0001)</f>
        <v>#DIV/0!</v>
      </c>
      <c r="T86" s="28" t="e">
        <f>(((H86*'Calibration Coefficients'!H$3)+'Calibration Coefficients'!H$4)/$E86)*(1000/1)*(1/1000)*(1/1000)*($D86/$C86)*(1/0.0001)</f>
        <v>#DIV/0!</v>
      </c>
      <c r="U86" s="29" t="e">
        <f>(((I86*'Calibration Coefficients'!I$3)+'Calibration Coefficients'!I$4)/$E86)*(1000/1)*(1/1000)*(1/1000)*($D86/$C86)*(1/0.0001)</f>
        <v>#DIV/0!</v>
      </c>
      <c r="V86" s="28" t="e">
        <f>(((J86*'Calibration Coefficients'!J$3)+'Calibration Coefficients'!J$4)/$E86)*(1000/1)*(1/1000)*(1/1000)*($D86/$C86)*(1/0.0001)</f>
        <v>#DIV/0!</v>
      </c>
      <c r="W86" s="29" t="e">
        <f>(((M86*'Calibration Coefficients'!K$3)+'Calibration Coefficients'!K$4)/$E86)*(1000/1)*(1/1000)*(1/1000)*($D86/$C86)*(1/0.0001)</f>
        <v>#DIV/0!</v>
      </c>
      <c r="X86" s="22" t="e">
        <f t="shared" si="8"/>
        <v>#DIV/0!</v>
      </c>
      <c r="Y86" s="18" t="e">
        <f t="shared" si="9"/>
        <v>#DIV/0!</v>
      </c>
      <c r="Z86" s="22" t="e">
        <f t="shared" si="10"/>
        <v>#DIV/0!</v>
      </c>
      <c r="AA86" s="18" t="e">
        <f t="shared" si="11"/>
        <v>#DIV/0!</v>
      </c>
    </row>
    <row r="87" spans="1:27" x14ac:dyDescent="0.2">
      <c r="A87" s="3"/>
      <c r="B87" s="4"/>
      <c r="C87" s="3"/>
      <c r="D87" s="4"/>
      <c r="E87" s="33"/>
      <c r="F87" s="32"/>
      <c r="G87" s="3"/>
      <c r="H87" s="4"/>
      <c r="I87" s="3"/>
      <c r="J87" s="4"/>
      <c r="K87" s="3"/>
      <c r="L87" s="4"/>
      <c r="M87" s="33"/>
      <c r="N87" s="34" t="e">
        <f>(((K87*'Calibration Coefficients'!B$3)+'Calibration Coefficients'!B$4)/$E87)*(1000/1)*(1/1000)*(1/1000)*($D87/$C87)*(1/0.0001)</f>
        <v>#DIV/0!</v>
      </c>
      <c r="O87" s="27" t="e">
        <f>(((L87*'Calibration Coefficients'!C$3)+'Calibration Coefficients'!C$4)/$E87)*(1000/1)*(1/1000)*(1/1000)*($D87/$C87)*(1/0.0001)</f>
        <v>#DIV/0!</v>
      </c>
      <c r="P87" s="21" t="e">
        <f t="shared" si="6"/>
        <v>#DIV/0!</v>
      </c>
      <c r="Q87" s="38" t="e">
        <f t="shared" si="7"/>
        <v>#DIV/0!</v>
      </c>
      <c r="R87" s="36" t="e">
        <f>(((F87*'Calibration Coefficients'!F$3)+'Calibration Coefficients'!F$4)/$E87)*(1000/1)*(1/1000)*(1/1000)*($D87/$C87)*(1/0.0001)</f>
        <v>#DIV/0!</v>
      </c>
      <c r="S87" s="29" t="e">
        <f>(((G87*'Calibration Coefficients'!G$3)+'Calibration Coefficients'!G$4)/$E87)*(1000/1)*(1/1000)*(1/1000)*($D87/$C87)*(1/0.0001)</f>
        <v>#DIV/0!</v>
      </c>
      <c r="T87" s="28" t="e">
        <f>(((H87*'Calibration Coefficients'!H$3)+'Calibration Coefficients'!H$4)/$E87)*(1000/1)*(1/1000)*(1/1000)*($D87/$C87)*(1/0.0001)</f>
        <v>#DIV/0!</v>
      </c>
      <c r="U87" s="29" t="e">
        <f>(((I87*'Calibration Coefficients'!I$3)+'Calibration Coefficients'!I$4)/$E87)*(1000/1)*(1/1000)*(1/1000)*($D87/$C87)*(1/0.0001)</f>
        <v>#DIV/0!</v>
      </c>
      <c r="V87" s="28" t="e">
        <f>(((J87*'Calibration Coefficients'!J$3)+'Calibration Coefficients'!J$4)/$E87)*(1000/1)*(1/1000)*(1/1000)*($D87/$C87)*(1/0.0001)</f>
        <v>#DIV/0!</v>
      </c>
      <c r="W87" s="29" t="e">
        <f>(((M87*'Calibration Coefficients'!K$3)+'Calibration Coefficients'!K$4)/$E87)*(1000/1)*(1/1000)*(1/1000)*($D87/$C87)*(1/0.0001)</f>
        <v>#DIV/0!</v>
      </c>
      <c r="X87" s="22" t="e">
        <f t="shared" si="8"/>
        <v>#DIV/0!</v>
      </c>
      <c r="Y87" s="18" t="e">
        <f t="shared" si="9"/>
        <v>#DIV/0!</v>
      </c>
      <c r="Z87" s="22" t="e">
        <f t="shared" si="10"/>
        <v>#DIV/0!</v>
      </c>
      <c r="AA87" s="18" t="e">
        <f t="shared" si="11"/>
        <v>#DIV/0!</v>
      </c>
    </row>
    <row r="88" spans="1:27" x14ac:dyDescent="0.2">
      <c r="A88" s="3"/>
      <c r="B88" s="4"/>
      <c r="C88" s="3"/>
      <c r="D88" s="4"/>
      <c r="E88" s="33"/>
      <c r="F88" s="32"/>
      <c r="G88" s="3"/>
      <c r="H88" s="4"/>
      <c r="I88" s="3"/>
      <c r="J88" s="4"/>
      <c r="K88" s="3"/>
      <c r="L88" s="4"/>
      <c r="M88" s="33"/>
      <c r="N88" s="34" t="e">
        <f>(((K88*'Calibration Coefficients'!B$3)+'Calibration Coefficients'!B$4)/$E88)*(1000/1)*(1/1000)*(1/1000)*($D88/$C88)*(1/0.0001)</f>
        <v>#DIV/0!</v>
      </c>
      <c r="O88" s="27" t="e">
        <f>(((L88*'Calibration Coefficients'!C$3)+'Calibration Coefficients'!C$4)/$E88)*(1000/1)*(1/1000)*(1/1000)*($D88/$C88)*(1/0.0001)</f>
        <v>#DIV/0!</v>
      </c>
      <c r="P88" s="21" t="e">
        <f t="shared" si="6"/>
        <v>#DIV/0!</v>
      </c>
      <c r="Q88" s="38" t="e">
        <f t="shared" si="7"/>
        <v>#DIV/0!</v>
      </c>
      <c r="R88" s="36" t="e">
        <f>(((F88*'Calibration Coefficients'!F$3)+'Calibration Coefficients'!F$4)/$E88)*(1000/1)*(1/1000)*(1/1000)*($D88/$C88)*(1/0.0001)</f>
        <v>#DIV/0!</v>
      </c>
      <c r="S88" s="29" t="e">
        <f>(((G88*'Calibration Coefficients'!G$3)+'Calibration Coefficients'!G$4)/$E88)*(1000/1)*(1/1000)*(1/1000)*($D88/$C88)*(1/0.0001)</f>
        <v>#DIV/0!</v>
      </c>
      <c r="T88" s="28" t="e">
        <f>(((H88*'Calibration Coefficients'!H$3)+'Calibration Coefficients'!H$4)/$E88)*(1000/1)*(1/1000)*(1/1000)*($D88/$C88)*(1/0.0001)</f>
        <v>#DIV/0!</v>
      </c>
      <c r="U88" s="29" t="e">
        <f>(((I88*'Calibration Coefficients'!I$3)+'Calibration Coefficients'!I$4)/$E88)*(1000/1)*(1/1000)*(1/1000)*($D88/$C88)*(1/0.0001)</f>
        <v>#DIV/0!</v>
      </c>
      <c r="V88" s="28" t="e">
        <f>(((J88*'Calibration Coefficients'!J$3)+'Calibration Coefficients'!J$4)/$E88)*(1000/1)*(1/1000)*(1/1000)*($D88/$C88)*(1/0.0001)</f>
        <v>#DIV/0!</v>
      </c>
      <c r="W88" s="29" t="e">
        <f>(((M88*'Calibration Coefficients'!K$3)+'Calibration Coefficients'!K$4)/$E88)*(1000/1)*(1/1000)*(1/1000)*($D88/$C88)*(1/0.0001)</f>
        <v>#DIV/0!</v>
      </c>
      <c r="X88" s="22" t="e">
        <f t="shared" si="8"/>
        <v>#DIV/0!</v>
      </c>
      <c r="Y88" s="18" t="e">
        <f t="shared" si="9"/>
        <v>#DIV/0!</v>
      </c>
      <c r="Z88" s="22" t="e">
        <f t="shared" si="10"/>
        <v>#DIV/0!</v>
      </c>
      <c r="AA88" s="18" t="e">
        <f t="shared" si="11"/>
        <v>#DIV/0!</v>
      </c>
    </row>
    <row r="89" spans="1:27" x14ac:dyDescent="0.2">
      <c r="A89" s="3"/>
      <c r="B89" s="4"/>
      <c r="C89" s="3"/>
      <c r="D89" s="4"/>
      <c r="E89" s="33"/>
      <c r="F89" s="32"/>
      <c r="G89" s="3"/>
      <c r="H89" s="4"/>
      <c r="I89" s="3"/>
      <c r="J89" s="4"/>
      <c r="K89" s="3"/>
      <c r="L89" s="4"/>
      <c r="M89" s="33"/>
      <c r="N89" s="34" t="e">
        <f>(((K89*'Calibration Coefficients'!B$3)+'Calibration Coefficients'!B$4)/$E89)*(1000/1)*(1/1000)*(1/1000)*($D89/$C89)*(1/0.0001)</f>
        <v>#DIV/0!</v>
      </c>
      <c r="O89" s="27" t="e">
        <f>(((L89*'Calibration Coefficients'!C$3)+'Calibration Coefficients'!C$4)/$E89)*(1000/1)*(1/1000)*(1/1000)*($D89/$C89)*(1/0.0001)</f>
        <v>#DIV/0!</v>
      </c>
      <c r="P89" s="21" t="e">
        <f t="shared" si="6"/>
        <v>#DIV/0!</v>
      </c>
      <c r="Q89" s="38" t="e">
        <f t="shared" si="7"/>
        <v>#DIV/0!</v>
      </c>
      <c r="R89" s="36" t="e">
        <f>(((F89*'Calibration Coefficients'!F$3)+'Calibration Coefficients'!F$4)/$E89)*(1000/1)*(1/1000)*(1/1000)*($D89/$C89)*(1/0.0001)</f>
        <v>#DIV/0!</v>
      </c>
      <c r="S89" s="29" t="e">
        <f>(((G89*'Calibration Coefficients'!G$3)+'Calibration Coefficients'!G$4)/$E89)*(1000/1)*(1/1000)*(1/1000)*($D89/$C89)*(1/0.0001)</f>
        <v>#DIV/0!</v>
      </c>
      <c r="T89" s="28" t="e">
        <f>(((H89*'Calibration Coefficients'!H$3)+'Calibration Coefficients'!H$4)/$E89)*(1000/1)*(1/1000)*(1/1000)*($D89/$C89)*(1/0.0001)</f>
        <v>#DIV/0!</v>
      </c>
      <c r="U89" s="29" t="e">
        <f>(((I89*'Calibration Coefficients'!I$3)+'Calibration Coefficients'!I$4)/$E89)*(1000/1)*(1/1000)*(1/1000)*($D89/$C89)*(1/0.0001)</f>
        <v>#DIV/0!</v>
      </c>
      <c r="V89" s="28" t="e">
        <f>(((J89*'Calibration Coefficients'!J$3)+'Calibration Coefficients'!J$4)/$E89)*(1000/1)*(1/1000)*(1/1000)*($D89/$C89)*(1/0.0001)</f>
        <v>#DIV/0!</v>
      </c>
      <c r="W89" s="29" t="e">
        <f>(((M89*'Calibration Coefficients'!K$3)+'Calibration Coefficients'!K$4)/$E89)*(1000/1)*(1/1000)*(1/1000)*($D89/$C89)*(1/0.0001)</f>
        <v>#DIV/0!</v>
      </c>
      <c r="X89" s="22" t="e">
        <f t="shared" si="8"/>
        <v>#DIV/0!</v>
      </c>
      <c r="Y89" s="18" t="e">
        <f t="shared" si="9"/>
        <v>#DIV/0!</v>
      </c>
      <c r="Z89" s="22" t="e">
        <f t="shared" si="10"/>
        <v>#DIV/0!</v>
      </c>
      <c r="AA89" s="18" t="e">
        <f t="shared" si="11"/>
        <v>#DIV/0!</v>
      </c>
    </row>
    <row r="90" spans="1:27" x14ac:dyDescent="0.2">
      <c r="A90" s="3"/>
      <c r="B90" s="4"/>
      <c r="C90" s="3"/>
      <c r="D90" s="4"/>
      <c r="E90" s="33"/>
      <c r="F90" s="32"/>
      <c r="G90" s="3"/>
      <c r="H90" s="4"/>
      <c r="I90" s="3"/>
      <c r="J90" s="4"/>
      <c r="K90" s="3"/>
      <c r="L90" s="4"/>
      <c r="M90" s="33"/>
      <c r="N90" s="34" t="e">
        <f>(((K90*'Calibration Coefficients'!B$3)+'Calibration Coefficients'!B$4)/$E90)*(1000/1)*(1/1000)*(1/1000)*($D90/$C90)*(1/0.0001)</f>
        <v>#DIV/0!</v>
      </c>
      <c r="O90" s="27" t="e">
        <f>(((L90*'Calibration Coefficients'!C$3)+'Calibration Coefficients'!C$4)/$E90)*(1000/1)*(1/1000)*(1/1000)*($D90/$C90)*(1/0.0001)</f>
        <v>#DIV/0!</v>
      </c>
      <c r="P90" s="21" t="e">
        <f t="shared" si="6"/>
        <v>#DIV/0!</v>
      </c>
      <c r="Q90" s="38" t="e">
        <f t="shared" si="7"/>
        <v>#DIV/0!</v>
      </c>
      <c r="R90" s="36" t="e">
        <f>(((F90*'Calibration Coefficients'!F$3)+'Calibration Coefficients'!F$4)/$E90)*(1000/1)*(1/1000)*(1/1000)*($D90/$C90)*(1/0.0001)</f>
        <v>#DIV/0!</v>
      </c>
      <c r="S90" s="29" t="e">
        <f>(((G90*'Calibration Coefficients'!G$3)+'Calibration Coefficients'!G$4)/$E90)*(1000/1)*(1/1000)*(1/1000)*($D90/$C90)*(1/0.0001)</f>
        <v>#DIV/0!</v>
      </c>
      <c r="T90" s="28" t="e">
        <f>(((H90*'Calibration Coefficients'!H$3)+'Calibration Coefficients'!H$4)/$E90)*(1000/1)*(1/1000)*(1/1000)*($D90/$C90)*(1/0.0001)</f>
        <v>#DIV/0!</v>
      </c>
      <c r="U90" s="29" t="e">
        <f>(((I90*'Calibration Coefficients'!I$3)+'Calibration Coefficients'!I$4)/$E90)*(1000/1)*(1/1000)*(1/1000)*($D90/$C90)*(1/0.0001)</f>
        <v>#DIV/0!</v>
      </c>
      <c r="V90" s="28" t="e">
        <f>(((J90*'Calibration Coefficients'!J$3)+'Calibration Coefficients'!J$4)/$E90)*(1000/1)*(1/1000)*(1/1000)*($D90/$C90)*(1/0.0001)</f>
        <v>#DIV/0!</v>
      </c>
      <c r="W90" s="29" t="e">
        <f>(((M90*'Calibration Coefficients'!K$3)+'Calibration Coefficients'!K$4)/$E90)*(1000/1)*(1/1000)*(1/1000)*($D90/$C90)*(1/0.0001)</f>
        <v>#DIV/0!</v>
      </c>
      <c r="X90" s="22" t="e">
        <f t="shared" si="8"/>
        <v>#DIV/0!</v>
      </c>
      <c r="Y90" s="18" t="e">
        <f t="shared" si="9"/>
        <v>#DIV/0!</v>
      </c>
      <c r="Z90" s="22" t="e">
        <f t="shared" si="10"/>
        <v>#DIV/0!</v>
      </c>
      <c r="AA90" s="18" t="e">
        <f t="shared" si="11"/>
        <v>#DIV/0!</v>
      </c>
    </row>
    <row r="91" spans="1:27" x14ac:dyDescent="0.2">
      <c r="A91" s="3"/>
      <c r="B91" s="4"/>
      <c r="C91" s="3"/>
      <c r="D91" s="4"/>
      <c r="E91" s="33"/>
      <c r="F91" s="32"/>
      <c r="G91" s="3"/>
      <c r="H91" s="4"/>
      <c r="I91" s="3"/>
      <c r="J91" s="4"/>
      <c r="K91" s="3"/>
      <c r="L91" s="4"/>
      <c r="M91" s="33"/>
      <c r="N91" s="34" t="e">
        <f>(((K91*'Calibration Coefficients'!B$3)+'Calibration Coefficients'!B$4)/$E91)*(1000/1)*(1/1000)*(1/1000)*($D91/$C91)*(1/0.0001)</f>
        <v>#DIV/0!</v>
      </c>
      <c r="O91" s="27" t="e">
        <f>(((L91*'Calibration Coefficients'!C$3)+'Calibration Coefficients'!C$4)/$E91)*(1000/1)*(1/1000)*(1/1000)*($D91/$C91)*(1/0.0001)</f>
        <v>#DIV/0!</v>
      </c>
      <c r="P91" s="21" t="e">
        <f t="shared" si="6"/>
        <v>#DIV/0!</v>
      </c>
      <c r="Q91" s="38" t="e">
        <f t="shared" si="7"/>
        <v>#DIV/0!</v>
      </c>
      <c r="R91" s="36" t="e">
        <f>(((F91*'Calibration Coefficients'!F$3)+'Calibration Coefficients'!F$4)/$E91)*(1000/1)*(1/1000)*(1/1000)*($D91/$C91)*(1/0.0001)</f>
        <v>#DIV/0!</v>
      </c>
      <c r="S91" s="29" t="e">
        <f>(((G91*'Calibration Coefficients'!G$3)+'Calibration Coefficients'!G$4)/$E91)*(1000/1)*(1/1000)*(1/1000)*($D91/$C91)*(1/0.0001)</f>
        <v>#DIV/0!</v>
      </c>
      <c r="T91" s="28" t="e">
        <f>(((H91*'Calibration Coefficients'!H$3)+'Calibration Coefficients'!H$4)/$E91)*(1000/1)*(1/1000)*(1/1000)*($D91/$C91)*(1/0.0001)</f>
        <v>#DIV/0!</v>
      </c>
      <c r="U91" s="29" t="e">
        <f>(((I91*'Calibration Coefficients'!I$3)+'Calibration Coefficients'!I$4)/$E91)*(1000/1)*(1/1000)*(1/1000)*($D91/$C91)*(1/0.0001)</f>
        <v>#DIV/0!</v>
      </c>
      <c r="V91" s="28" t="e">
        <f>(((J91*'Calibration Coefficients'!J$3)+'Calibration Coefficients'!J$4)/$E91)*(1000/1)*(1/1000)*(1/1000)*($D91/$C91)*(1/0.0001)</f>
        <v>#DIV/0!</v>
      </c>
      <c r="W91" s="29" t="e">
        <f>(((M91*'Calibration Coefficients'!K$3)+'Calibration Coefficients'!K$4)/$E91)*(1000/1)*(1/1000)*(1/1000)*($D91/$C91)*(1/0.0001)</f>
        <v>#DIV/0!</v>
      </c>
      <c r="X91" s="22" t="e">
        <f t="shared" si="8"/>
        <v>#DIV/0!</v>
      </c>
      <c r="Y91" s="18" t="e">
        <f t="shared" si="9"/>
        <v>#DIV/0!</v>
      </c>
      <c r="Z91" s="22" t="e">
        <f t="shared" si="10"/>
        <v>#DIV/0!</v>
      </c>
      <c r="AA91" s="18" t="e">
        <f t="shared" si="11"/>
        <v>#DIV/0!</v>
      </c>
    </row>
    <row r="92" spans="1:27" x14ac:dyDescent="0.2">
      <c r="A92" s="3"/>
      <c r="B92" s="4"/>
      <c r="C92" s="3"/>
      <c r="D92" s="4"/>
      <c r="E92" s="33"/>
      <c r="F92" s="32"/>
      <c r="G92" s="3"/>
      <c r="H92" s="4"/>
      <c r="I92" s="3"/>
      <c r="J92" s="4"/>
      <c r="K92" s="3"/>
      <c r="L92" s="4"/>
      <c r="M92" s="33"/>
      <c r="N92" s="34" t="e">
        <f>(((K92*'Calibration Coefficients'!B$3)+'Calibration Coefficients'!B$4)/$E92)*(1000/1)*(1/1000)*(1/1000)*($D92/$C92)*(1/0.0001)</f>
        <v>#DIV/0!</v>
      </c>
      <c r="O92" s="27" t="e">
        <f>(((L92*'Calibration Coefficients'!C$3)+'Calibration Coefficients'!C$4)/$E92)*(1000/1)*(1/1000)*(1/1000)*($D92/$C92)*(1/0.0001)</f>
        <v>#DIV/0!</v>
      </c>
      <c r="P92" s="21" t="e">
        <f t="shared" si="6"/>
        <v>#DIV/0!</v>
      </c>
      <c r="Q92" s="38" t="e">
        <f t="shared" si="7"/>
        <v>#DIV/0!</v>
      </c>
      <c r="R92" s="36" t="e">
        <f>(((F92*'Calibration Coefficients'!F$3)+'Calibration Coefficients'!F$4)/$E92)*(1000/1)*(1/1000)*(1/1000)*($D92/$C92)*(1/0.0001)</f>
        <v>#DIV/0!</v>
      </c>
      <c r="S92" s="29" t="e">
        <f>(((G92*'Calibration Coefficients'!G$3)+'Calibration Coefficients'!G$4)/$E92)*(1000/1)*(1/1000)*(1/1000)*($D92/$C92)*(1/0.0001)</f>
        <v>#DIV/0!</v>
      </c>
      <c r="T92" s="28" t="e">
        <f>(((H92*'Calibration Coefficients'!H$3)+'Calibration Coefficients'!H$4)/$E92)*(1000/1)*(1/1000)*(1/1000)*($D92/$C92)*(1/0.0001)</f>
        <v>#DIV/0!</v>
      </c>
      <c r="U92" s="29" t="e">
        <f>(((I92*'Calibration Coefficients'!I$3)+'Calibration Coefficients'!I$4)/$E92)*(1000/1)*(1/1000)*(1/1000)*($D92/$C92)*(1/0.0001)</f>
        <v>#DIV/0!</v>
      </c>
      <c r="V92" s="28" t="e">
        <f>(((J92*'Calibration Coefficients'!J$3)+'Calibration Coefficients'!J$4)/$E92)*(1000/1)*(1/1000)*(1/1000)*($D92/$C92)*(1/0.0001)</f>
        <v>#DIV/0!</v>
      </c>
      <c r="W92" s="29" t="e">
        <f>(((M92*'Calibration Coefficients'!K$3)+'Calibration Coefficients'!K$4)/$E92)*(1000/1)*(1/1000)*(1/1000)*($D92/$C92)*(1/0.0001)</f>
        <v>#DIV/0!</v>
      </c>
      <c r="X92" s="22" t="e">
        <f t="shared" si="8"/>
        <v>#DIV/0!</v>
      </c>
      <c r="Y92" s="18" t="e">
        <f t="shared" si="9"/>
        <v>#DIV/0!</v>
      </c>
      <c r="Z92" s="22" t="e">
        <f t="shared" si="10"/>
        <v>#DIV/0!</v>
      </c>
      <c r="AA92" s="18" t="e">
        <f t="shared" si="11"/>
        <v>#DIV/0!</v>
      </c>
    </row>
    <row r="93" spans="1:27" x14ac:dyDescent="0.2">
      <c r="A93" s="3"/>
      <c r="B93" s="4"/>
      <c r="C93" s="3"/>
      <c r="D93" s="4"/>
      <c r="E93" s="33"/>
      <c r="F93" s="32"/>
      <c r="G93" s="3"/>
      <c r="H93" s="4"/>
      <c r="I93" s="3"/>
      <c r="J93" s="4"/>
      <c r="K93" s="3"/>
      <c r="L93" s="4"/>
      <c r="M93" s="33"/>
      <c r="N93" s="34" t="e">
        <f>(((K93*'Calibration Coefficients'!B$3)+'Calibration Coefficients'!B$4)/$E93)*(1000/1)*(1/1000)*(1/1000)*($D93/$C93)*(1/0.0001)</f>
        <v>#DIV/0!</v>
      </c>
      <c r="O93" s="27" t="e">
        <f>(((L93*'Calibration Coefficients'!C$3)+'Calibration Coefficients'!C$4)/$E93)*(1000/1)*(1/1000)*(1/1000)*($D93/$C93)*(1/0.0001)</f>
        <v>#DIV/0!</v>
      </c>
      <c r="P93" s="21" t="e">
        <f t="shared" si="6"/>
        <v>#DIV/0!</v>
      </c>
      <c r="Q93" s="38" t="e">
        <f t="shared" si="7"/>
        <v>#DIV/0!</v>
      </c>
      <c r="R93" s="36" t="e">
        <f>(((F93*'Calibration Coefficients'!F$3)+'Calibration Coefficients'!F$4)/$E93)*(1000/1)*(1/1000)*(1/1000)*($D93/$C93)*(1/0.0001)</f>
        <v>#DIV/0!</v>
      </c>
      <c r="S93" s="29" t="e">
        <f>(((G93*'Calibration Coefficients'!G$3)+'Calibration Coefficients'!G$4)/$E93)*(1000/1)*(1/1000)*(1/1000)*($D93/$C93)*(1/0.0001)</f>
        <v>#DIV/0!</v>
      </c>
      <c r="T93" s="28" t="e">
        <f>(((H93*'Calibration Coefficients'!H$3)+'Calibration Coefficients'!H$4)/$E93)*(1000/1)*(1/1000)*(1/1000)*($D93/$C93)*(1/0.0001)</f>
        <v>#DIV/0!</v>
      </c>
      <c r="U93" s="29" t="e">
        <f>(((I93*'Calibration Coefficients'!I$3)+'Calibration Coefficients'!I$4)/$E93)*(1000/1)*(1/1000)*(1/1000)*($D93/$C93)*(1/0.0001)</f>
        <v>#DIV/0!</v>
      </c>
      <c r="V93" s="28" t="e">
        <f>(((J93*'Calibration Coefficients'!J$3)+'Calibration Coefficients'!J$4)/$E93)*(1000/1)*(1/1000)*(1/1000)*($D93/$C93)*(1/0.0001)</f>
        <v>#DIV/0!</v>
      </c>
      <c r="W93" s="29" t="e">
        <f>(((M93*'Calibration Coefficients'!K$3)+'Calibration Coefficients'!K$4)/$E93)*(1000/1)*(1/1000)*(1/1000)*($D93/$C93)*(1/0.0001)</f>
        <v>#DIV/0!</v>
      </c>
      <c r="X93" s="22" t="e">
        <f t="shared" si="8"/>
        <v>#DIV/0!</v>
      </c>
      <c r="Y93" s="18" t="e">
        <f t="shared" si="9"/>
        <v>#DIV/0!</v>
      </c>
      <c r="Z93" s="22" t="e">
        <f t="shared" si="10"/>
        <v>#DIV/0!</v>
      </c>
      <c r="AA93" s="18" t="e">
        <f t="shared" si="11"/>
        <v>#DIV/0!</v>
      </c>
    </row>
    <row r="94" spans="1:27" x14ac:dyDescent="0.2">
      <c r="A94" s="3"/>
      <c r="B94" s="4"/>
      <c r="C94" s="3"/>
      <c r="D94" s="4"/>
      <c r="E94" s="33"/>
      <c r="F94" s="32"/>
      <c r="G94" s="3"/>
      <c r="H94" s="4"/>
      <c r="I94" s="3"/>
      <c r="J94" s="4"/>
      <c r="K94" s="3"/>
      <c r="L94" s="4"/>
      <c r="M94" s="33"/>
      <c r="N94" s="34" t="e">
        <f>(((K94*'Calibration Coefficients'!B$3)+'Calibration Coefficients'!B$4)/$E94)*(1000/1)*(1/1000)*(1/1000)*($D94/$C94)*(1/0.0001)</f>
        <v>#DIV/0!</v>
      </c>
      <c r="O94" s="27" t="e">
        <f>(((L94*'Calibration Coefficients'!C$3)+'Calibration Coefficients'!C$4)/$E94)*(1000/1)*(1/1000)*(1/1000)*($D94/$C94)*(1/0.0001)</f>
        <v>#DIV/0!</v>
      </c>
      <c r="P94" s="21" t="e">
        <f t="shared" si="6"/>
        <v>#DIV/0!</v>
      </c>
      <c r="Q94" s="38" t="e">
        <f t="shared" si="7"/>
        <v>#DIV/0!</v>
      </c>
      <c r="R94" s="36" t="e">
        <f>(((F94*'Calibration Coefficients'!F$3)+'Calibration Coefficients'!F$4)/$E94)*(1000/1)*(1/1000)*(1/1000)*($D94/$C94)*(1/0.0001)</f>
        <v>#DIV/0!</v>
      </c>
      <c r="S94" s="29" t="e">
        <f>(((G94*'Calibration Coefficients'!G$3)+'Calibration Coefficients'!G$4)/$E94)*(1000/1)*(1/1000)*(1/1000)*($D94/$C94)*(1/0.0001)</f>
        <v>#DIV/0!</v>
      </c>
      <c r="T94" s="28" t="e">
        <f>(((H94*'Calibration Coefficients'!H$3)+'Calibration Coefficients'!H$4)/$E94)*(1000/1)*(1/1000)*(1/1000)*($D94/$C94)*(1/0.0001)</f>
        <v>#DIV/0!</v>
      </c>
      <c r="U94" s="29" t="e">
        <f>(((I94*'Calibration Coefficients'!I$3)+'Calibration Coefficients'!I$4)/$E94)*(1000/1)*(1/1000)*(1/1000)*($D94/$C94)*(1/0.0001)</f>
        <v>#DIV/0!</v>
      </c>
      <c r="V94" s="28" t="e">
        <f>(((J94*'Calibration Coefficients'!J$3)+'Calibration Coefficients'!J$4)/$E94)*(1000/1)*(1/1000)*(1/1000)*($D94/$C94)*(1/0.0001)</f>
        <v>#DIV/0!</v>
      </c>
      <c r="W94" s="29" t="e">
        <f>(((M94*'Calibration Coefficients'!K$3)+'Calibration Coefficients'!K$4)/$E94)*(1000/1)*(1/1000)*(1/1000)*($D94/$C94)*(1/0.0001)</f>
        <v>#DIV/0!</v>
      </c>
      <c r="X94" s="22" t="e">
        <f t="shared" si="8"/>
        <v>#DIV/0!</v>
      </c>
      <c r="Y94" s="18" t="e">
        <f t="shared" si="9"/>
        <v>#DIV/0!</v>
      </c>
      <c r="Z94" s="22" t="e">
        <f t="shared" si="10"/>
        <v>#DIV/0!</v>
      </c>
      <c r="AA94" s="18" t="e">
        <f t="shared" si="11"/>
        <v>#DIV/0!</v>
      </c>
    </row>
    <row r="95" spans="1:27" x14ac:dyDescent="0.2">
      <c r="A95" s="3"/>
      <c r="B95" s="4"/>
      <c r="C95" s="3"/>
      <c r="D95" s="4"/>
      <c r="E95" s="33"/>
      <c r="F95" s="32"/>
      <c r="G95" s="3"/>
      <c r="H95" s="4"/>
      <c r="I95" s="3"/>
      <c r="J95" s="4"/>
      <c r="K95" s="3"/>
      <c r="L95" s="4"/>
      <c r="M95" s="33"/>
      <c r="N95" s="34" t="e">
        <f>(((K95*'Calibration Coefficients'!B$3)+'Calibration Coefficients'!B$4)/$E95)*(1000/1)*(1/1000)*(1/1000)*($D95/$C95)*(1/0.0001)</f>
        <v>#DIV/0!</v>
      </c>
      <c r="O95" s="27" t="e">
        <f>(((L95*'Calibration Coefficients'!C$3)+'Calibration Coefficients'!C$4)/$E95)*(1000/1)*(1/1000)*(1/1000)*($D95/$C95)*(1/0.0001)</f>
        <v>#DIV/0!</v>
      </c>
      <c r="P95" s="21" t="e">
        <f t="shared" si="6"/>
        <v>#DIV/0!</v>
      </c>
      <c r="Q95" s="38" t="e">
        <f t="shared" si="7"/>
        <v>#DIV/0!</v>
      </c>
      <c r="R95" s="36" t="e">
        <f>(((F95*'Calibration Coefficients'!F$3)+'Calibration Coefficients'!F$4)/$E95)*(1000/1)*(1/1000)*(1/1000)*($D95/$C95)*(1/0.0001)</f>
        <v>#DIV/0!</v>
      </c>
      <c r="S95" s="29" t="e">
        <f>(((G95*'Calibration Coefficients'!G$3)+'Calibration Coefficients'!G$4)/$E95)*(1000/1)*(1/1000)*(1/1000)*($D95/$C95)*(1/0.0001)</f>
        <v>#DIV/0!</v>
      </c>
      <c r="T95" s="28" t="e">
        <f>(((H95*'Calibration Coefficients'!H$3)+'Calibration Coefficients'!H$4)/$E95)*(1000/1)*(1/1000)*(1/1000)*($D95/$C95)*(1/0.0001)</f>
        <v>#DIV/0!</v>
      </c>
      <c r="U95" s="29" t="e">
        <f>(((I95*'Calibration Coefficients'!I$3)+'Calibration Coefficients'!I$4)/$E95)*(1000/1)*(1/1000)*(1/1000)*($D95/$C95)*(1/0.0001)</f>
        <v>#DIV/0!</v>
      </c>
      <c r="V95" s="28" t="e">
        <f>(((J95*'Calibration Coefficients'!J$3)+'Calibration Coefficients'!J$4)/$E95)*(1000/1)*(1/1000)*(1/1000)*($D95/$C95)*(1/0.0001)</f>
        <v>#DIV/0!</v>
      </c>
      <c r="W95" s="29" t="e">
        <f>(((M95*'Calibration Coefficients'!K$3)+'Calibration Coefficients'!K$4)/$E95)*(1000/1)*(1/1000)*(1/1000)*($D95/$C95)*(1/0.0001)</f>
        <v>#DIV/0!</v>
      </c>
      <c r="X95" s="22" t="e">
        <f t="shared" si="8"/>
        <v>#DIV/0!</v>
      </c>
      <c r="Y95" s="18" t="e">
        <f t="shared" si="9"/>
        <v>#DIV/0!</v>
      </c>
      <c r="Z95" s="22" t="e">
        <f t="shared" si="10"/>
        <v>#DIV/0!</v>
      </c>
      <c r="AA95" s="18" t="e">
        <f t="shared" si="11"/>
        <v>#DIV/0!</v>
      </c>
    </row>
    <row r="96" spans="1:27" x14ac:dyDescent="0.2">
      <c r="A96" s="3"/>
      <c r="B96" s="4"/>
      <c r="C96" s="3"/>
      <c r="D96" s="4"/>
      <c r="E96" s="33"/>
      <c r="F96" s="32"/>
      <c r="G96" s="3"/>
      <c r="H96" s="4"/>
      <c r="I96" s="3"/>
      <c r="J96" s="4"/>
      <c r="K96" s="3"/>
      <c r="L96" s="4"/>
      <c r="M96" s="33"/>
      <c r="N96" s="34" t="e">
        <f>(((K96*'Calibration Coefficients'!B$3)+'Calibration Coefficients'!B$4)/$E96)*(1000/1)*(1/1000)*(1/1000)*($D96/$C96)*(1/0.0001)</f>
        <v>#DIV/0!</v>
      </c>
      <c r="O96" s="27" t="e">
        <f>(((L96*'Calibration Coefficients'!C$3)+'Calibration Coefficients'!C$4)/$E96)*(1000/1)*(1/1000)*(1/1000)*($D96/$C96)*(1/0.0001)</f>
        <v>#DIV/0!</v>
      </c>
      <c r="P96" s="21" t="e">
        <f t="shared" si="6"/>
        <v>#DIV/0!</v>
      </c>
      <c r="Q96" s="38" t="e">
        <f t="shared" si="7"/>
        <v>#DIV/0!</v>
      </c>
      <c r="R96" s="36" t="e">
        <f>(((F96*'Calibration Coefficients'!F$3)+'Calibration Coefficients'!F$4)/$E96)*(1000/1)*(1/1000)*(1/1000)*($D96/$C96)*(1/0.0001)</f>
        <v>#DIV/0!</v>
      </c>
      <c r="S96" s="29" t="e">
        <f>(((G96*'Calibration Coefficients'!G$3)+'Calibration Coefficients'!G$4)/$E96)*(1000/1)*(1/1000)*(1/1000)*($D96/$C96)*(1/0.0001)</f>
        <v>#DIV/0!</v>
      </c>
      <c r="T96" s="28" t="e">
        <f>(((H96*'Calibration Coefficients'!H$3)+'Calibration Coefficients'!H$4)/$E96)*(1000/1)*(1/1000)*(1/1000)*($D96/$C96)*(1/0.0001)</f>
        <v>#DIV/0!</v>
      </c>
      <c r="U96" s="29" t="e">
        <f>(((I96*'Calibration Coefficients'!I$3)+'Calibration Coefficients'!I$4)/$E96)*(1000/1)*(1/1000)*(1/1000)*($D96/$C96)*(1/0.0001)</f>
        <v>#DIV/0!</v>
      </c>
      <c r="V96" s="28" t="e">
        <f>(((J96*'Calibration Coefficients'!J$3)+'Calibration Coefficients'!J$4)/$E96)*(1000/1)*(1/1000)*(1/1000)*($D96/$C96)*(1/0.0001)</f>
        <v>#DIV/0!</v>
      </c>
      <c r="W96" s="29" t="e">
        <f>(((M96*'Calibration Coefficients'!K$3)+'Calibration Coefficients'!K$4)/$E96)*(1000/1)*(1/1000)*(1/1000)*($D96/$C96)*(1/0.0001)</f>
        <v>#DIV/0!</v>
      </c>
      <c r="X96" s="22" t="e">
        <f t="shared" si="8"/>
        <v>#DIV/0!</v>
      </c>
      <c r="Y96" s="18" t="e">
        <f t="shared" si="9"/>
        <v>#DIV/0!</v>
      </c>
      <c r="Z96" s="22" t="e">
        <f t="shared" si="10"/>
        <v>#DIV/0!</v>
      </c>
      <c r="AA96" s="18" t="e">
        <f t="shared" si="11"/>
        <v>#DIV/0!</v>
      </c>
    </row>
    <row r="97" spans="1:27" x14ac:dyDescent="0.2">
      <c r="A97" s="3"/>
      <c r="B97" s="4"/>
      <c r="C97" s="3"/>
      <c r="D97" s="4"/>
      <c r="E97" s="33"/>
      <c r="F97" s="32"/>
      <c r="G97" s="3"/>
      <c r="H97" s="4"/>
      <c r="I97" s="3"/>
      <c r="J97" s="4"/>
      <c r="K97" s="3"/>
      <c r="L97" s="4"/>
      <c r="M97" s="33"/>
      <c r="N97" s="34" t="e">
        <f>(((K97*'Calibration Coefficients'!B$3)+'Calibration Coefficients'!B$4)/$E97)*(1000/1)*(1/1000)*(1/1000)*($D97/$C97)*(1/0.0001)</f>
        <v>#DIV/0!</v>
      </c>
      <c r="O97" s="27" t="e">
        <f>(((L97*'Calibration Coefficients'!C$3)+'Calibration Coefficients'!C$4)/$E97)*(1000/1)*(1/1000)*(1/1000)*($D97/$C97)*(1/0.0001)</f>
        <v>#DIV/0!</v>
      </c>
      <c r="P97" s="21" t="e">
        <f t="shared" si="6"/>
        <v>#DIV/0!</v>
      </c>
      <c r="Q97" s="38" t="e">
        <f t="shared" si="7"/>
        <v>#DIV/0!</v>
      </c>
      <c r="R97" s="36" t="e">
        <f>(((F97*'Calibration Coefficients'!F$3)+'Calibration Coefficients'!F$4)/$E97)*(1000/1)*(1/1000)*(1/1000)*($D97/$C97)*(1/0.0001)</f>
        <v>#DIV/0!</v>
      </c>
      <c r="S97" s="29" t="e">
        <f>(((G97*'Calibration Coefficients'!G$3)+'Calibration Coefficients'!G$4)/$E97)*(1000/1)*(1/1000)*(1/1000)*($D97/$C97)*(1/0.0001)</f>
        <v>#DIV/0!</v>
      </c>
      <c r="T97" s="28" t="e">
        <f>(((H97*'Calibration Coefficients'!H$3)+'Calibration Coefficients'!H$4)/$E97)*(1000/1)*(1/1000)*(1/1000)*($D97/$C97)*(1/0.0001)</f>
        <v>#DIV/0!</v>
      </c>
      <c r="U97" s="29" t="e">
        <f>(((I97*'Calibration Coefficients'!I$3)+'Calibration Coefficients'!I$4)/$E97)*(1000/1)*(1/1000)*(1/1000)*($D97/$C97)*(1/0.0001)</f>
        <v>#DIV/0!</v>
      </c>
      <c r="V97" s="28" t="e">
        <f>(((J97*'Calibration Coefficients'!J$3)+'Calibration Coefficients'!J$4)/$E97)*(1000/1)*(1/1000)*(1/1000)*($D97/$C97)*(1/0.0001)</f>
        <v>#DIV/0!</v>
      </c>
      <c r="W97" s="29" t="e">
        <f>(((M97*'Calibration Coefficients'!K$3)+'Calibration Coefficients'!K$4)/$E97)*(1000/1)*(1/1000)*(1/1000)*($D97/$C97)*(1/0.0001)</f>
        <v>#DIV/0!</v>
      </c>
      <c r="X97" s="22" t="e">
        <f t="shared" si="8"/>
        <v>#DIV/0!</v>
      </c>
      <c r="Y97" s="18" t="e">
        <f t="shared" si="9"/>
        <v>#DIV/0!</v>
      </c>
      <c r="Z97" s="22" t="e">
        <f t="shared" si="10"/>
        <v>#DIV/0!</v>
      </c>
      <c r="AA97" s="18" t="e">
        <f t="shared" si="11"/>
        <v>#DIV/0!</v>
      </c>
    </row>
    <row r="98" spans="1:27" x14ac:dyDescent="0.2">
      <c r="A98" s="3"/>
      <c r="B98" s="4"/>
      <c r="C98" s="3"/>
      <c r="D98" s="4"/>
      <c r="E98" s="33"/>
      <c r="F98" s="32"/>
      <c r="G98" s="3"/>
      <c r="H98" s="4"/>
      <c r="I98" s="3"/>
      <c r="J98" s="4"/>
      <c r="K98" s="3"/>
      <c r="L98" s="4"/>
      <c r="M98" s="33"/>
      <c r="N98" s="34" t="e">
        <f>(((K98*'Calibration Coefficients'!B$3)+'Calibration Coefficients'!B$4)/$E98)*(1000/1)*(1/1000)*(1/1000)*($D98/$C98)*(1/0.0001)</f>
        <v>#DIV/0!</v>
      </c>
      <c r="O98" s="27" t="e">
        <f>(((L98*'Calibration Coefficients'!C$3)+'Calibration Coefficients'!C$4)/$E98)*(1000/1)*(1/1000)*(1/1000)*($D98/$C98)*(1/0.0001)</f>
        <v>#DIV/0!</v>
      </c>
      <c r="P98" s="21" t="e">
        <f t="shared" si="6"/>
        <v>#DIV/0!</v>
      </c>
      <c r="Q98" s="38" t="e">
        <f t="shared" si="7"/>
        <v>#DIV/0!</v>
      </c>
      <c r="R98" s="36" t="e">
        <f>(((F98*'Calibration Coefficients'!F$3)+'Calibration Coefficients'!F$4)/$E98)*(1000/1)*(1/1000)*(1/1000)*($D98/$C98)*(1/0.0001)</f>
        <v>#DIV/0!</v>
      </c>
      <c r="S98" s="29" t="e">
        <f>(((G98*'Calibration Coefficients'!G$3)+'Calibration Coefficients'!G$4)/$E98)*(1000/1)*(1/1000)*(1/1000)*($D98/$C98)*(1/0.0001)</f>
        <v>#DIV/0!</v>
      </c>
      <c r="T98" s="28" t="e">
        <f>(((H98*'Calibration Coefficients'!H$3)+'Calibration Coefficients'!H$4)/$E98)*(1000/1)*(1/1000)*(1/1000)*($D98/$C98)*(1/0.0001)</f>
        <v>#DIV/0!</v>
      </c>
      <c r="U98" s="29" t="e">
        <f>(((I98*'Calibration Coefficients'!I$3)+'Calibration Coefficients'!I$4)/$E98)*(1000/1)*(1/1000)*(1/1000)*($D98/$C98)*(1/0.0001)</f>
        <v>#DIV/0!</v>
      </c>
      <c r="V98" s="28" t="e">
        <f>(((J98*'Calibration Coefficients'!J$3)+'Calibration Coefficients'!J$4)/$E98)*(1000/1)*(1/1000)*(1/1000)*($D98/$C98)*(1/0.0001)</f>
        <v>#DIV/0!</v>
      </c>
      <c r="W98" s="29" t="e">
        <f>(((M98*'Calibration Coefficients'!K$3)+'Calibration Coefficients'!K$4)/$E98)*(1000/1)*(1/1000)*(1/1000)*($D98/$C98)*(1/0.0001)</f>
        <v>#DIV/0!</v>
      </c>
      <c r="X98" s="22" t="e">
        <f t="shared" si="8"/>
        <v>#DIV/0!</v>
      </c>
      <c r="Y98" s="18" t="e">
        <f t="shared" si="9"/>
        <v>#DIV/0!</v>
      </c>
      <c r="Z98" s="22" t="e">
        <f t="shared" si="10"/>
        <v>#DIV/0!</v>
      </c>
      <c r="AA98" s="18" t="e">
        <f t="shared" si="11"/>
        <v>#DIV/0!</v>
      </c>
    </row>
    <row r="99" spans="1:27" x14ac:dyDescent="0.2">
      <c r="A99" s="3"/>
      <c r="B99" s="4"/>
      <c r="C99" s="3"/>
      <c r="D99" s="4"/>
      <c r="E99" s="33"/>
      <c r="F99" s="32"/>
      <c r="G99" s="3"/>
      <c r="H99" s="4"/>
      <c r="I99" s="3"/>
      <c r="J99" s="4"/>
      <c r="K99" s="3"/>
      <c r="L99" s="4"/>
      <c r="M99" s="33"/>
      <c r="N99" s="34" t="e">
        <f>(((K99*'Calibration Coefficients'!B$3)+'Calibration Coefficients'!B$4)/$E99)*(1000/1)*(1/1000)*(1/1000)*($D99/$C99)*(1/0.0001)</f>
        <v>#DIV/0!</v>
      </c>
      <c r="O99" s="27" t="e">
        <f>(((L99*'Calibration Coefficients'!C$3)+'Calibration Coefficients'!C$4)/$E99)*(1000/1)*(1/1000)*(1/1000)*($D99/$C99)*(1/0.0001)</f>
        <v>#DIV/0!</v>
      </c>
      <c r="P99" s="21" t="e">
        <f t="shared" si="6"/>
        <v>#DIV/0!</v>
      </c>
      <c r="Q99" s="38" t="e">
        <f t="shared" si="7"/>
        <v>#DIV/0!</v>
      </c>
      <c r="R99" s="36" t="e">
        <f>(((F99*'Calibration Coefficients'!F$3)+'Calibration Coefficients'!F$4)/$E99)*(1000/1)*(1/1000)*(1/1000)*($D99/$C99)*(1/0.0001)</f>
        <v>#DIV/0!</v>
      </c>
      <c r="S99" s="29" t="e">
        <f>(((G99*'Calibration Coefficients'!G$3)+'Calibration Coefficients'!G$4)/$E99)*(1000/1)*(1/1000)*(1/1000)*($D99/$C99)*(1/0.0001)</f>
        <v>#DIV/0!</v>
      </c>
      <c r="T99" s="28" t="e">
        <f>(((H99*'Calibration Coefficients'!H$3)+'Calibration Coefficients'!H$4)/$E99)*(1000/1)*(1/1000)*(1/1000)*($D99/$C99)*(1/0.0001)</f>
        <v>#DIV/0!</v>
      </c>
      <c r="U99" s="29" t="e">
        <f>(((I99*'Calibration Coefficients'!I$3)+'Calibration Coefficients'!I$4)/$E99)*(1000/1)*(1/1000)*(1/1000)*($D99/$C99)*(1/0.0001)</f>
        <v>#DIV/0!</v>
      </c>
      <c r="V99" s="28" t="e">
        <f>(((J99*'Calibration Coefficients'!J$3)+'Calibration Coefficients'!J$4)/$E99)*(1000/1)*(1/1000)*(1/1000)*($D99/$C99)*(1/0.0001)</f>
        <v>#DIV/0!</v>
      </c>
      <c r="W99" s="29" t="e">
        <f>(((M99*'Calibration Coefficients'!K$3)+'Calibration Coefficients'!K$4)/$E99)*(1000/1)*(1/1000)*(1/1000)*($D99/$C99)*(1/0.0001)</f>
        <v>#DIV/0!</v>
      </c>
      <c r="X99" s="22" t="e">
        <f t="shared" si="8"/>
        <v>#DIV/0!</v>
      </c>
      <c r="Y99" s="18" t="e">
        <f t="shared" si="9"/>
        <v>#DIV/0!</v>
      </c>
      <c r="Z99" s="22" t="e">
        <f t="shared" si="10"/>
        <v>#DIV/0!</v>
      </c>
      <c r="AA99" s="18" t="e">
        <f t="shared" si="11"/>
        <v>#DIV/0!</v>
      </c>
    </row>
    <row r="100" spans="1:27" x14ac:dyDescent="0.2">
      <c r="A100" s="3"/>
      <c r="B100" s="4"/>
      <c r="C100" s="3"/>
      <c r="D100" s="4"/>
      <c r="E100" s="33"/>
      <c r="F100" s="32"/>
      <c r="G100" s="3"/>
      <c r="H100" s="4"/>
      <c r="I100" s="3"/>
      <c r="J100" s="4"/>
      <c r="K100" s="3"/>
      <c r="L100" s="4"/>
      <c r="M100" s="33"/>
      <c r="N100" s="34" t="e">
        <f>(((K100*'Calibration Coefficients'!B$3)+'Calibration Coefficients'!B$4)/$E100)*(1000/1)*(1/1000)*(1/1000)*($D100/$C100)*(1/0.0001)</f>
        <v>#DIV/0!</v>
      </c>
      <c r="O100" s="27" t="e">
        <f>(((L100*'Calibration Coefficients'!C$3)+'Calibration Coefficients'!C$4)/$E100)*(1000/1)*(1/1000)*(1/1000)*($D100/$C100)*(1/0.0001)</f>
        <v>#DIV/0!</v>
      </c>
      <c r="P100" s="21" t="e">
        <f t="shared" si="6"/>
        <v>#DIV/0!</v>
      </c>
      <c r="Q100" s="38" t="e">
        <f t="shared" si="7"/>
        <v>#DIV/0!</v>
      </c>
      <c r="R100" s="36" t="e">
        <f>(((F100*'Calibration Coefficients'!F$3)+'Calibration Coefficients'!F$4)/$E100)*(1000/1)*(1/1000)*(1/1000)*($D100/$C100)*(1/0.0001)</f>
        <v>#DIV/0!</v>
      </c>
      <c r="S100" s="29" t="e">
        <f>(((G100*'Calibration Coefficients'!G$3)+'Calibration Coefficients'!G$4)/$E100)*(1000/1)*(1/1000)*(1/1000)*($D100/$C100)*(1/0.0001)</f>
        <v>#DIV/0!</v>
      </c>
      <c r="T100" s="28" t="e">
        <f>(((H100*'Calibration Coefficients'!H$3)+'Calibration Coefficients'!H$4)/$E100)*(1000/1)*(1/1000)*(1/1000)*($D100/$C100)*(1/0.0001)</f>
        <v>#DIV/0!</v>
      </c>
      <c r="U100" s="29" t="e">
        <f>(((I100*'Calibration Coefficients'!I$3)+'Calibration Coefficients'!I$4)/$E100)*(1000/1)*(1/1000)*(1/1000)*($D100/$C100)*(1/0.0001)</f>
        <v>#DIV/0!</v>
      </c>
      <c r="V100" s="28" t="e">
        <f>(((J100*'Calibration Coefficients'!J$3)+'Calibration Coefficients'!J$4)/$E100)*(1000/1)*(1/1000)*(1/1000)*($D100/$C100)*(1/0.0001)</f>
        <v>#DIV/0!</v>
      </c>
      <c r="W100" s="29" t="e">
        <f>(((M100*'Calibration Coefficients'!K$3)+'Calibration Coefficients'!K$4)/$E100)*(1000/1)*(1/1000)*(1/1000)*($D100/$C100)*(1/0.0001)</f>
        <v>#DIV/0!</v>
      </c>
      <c r="X100" s="22" t="e">
        <f t="shared" si="8"/>
        <v>#DIV/0!</v>
      </c>
      <c r="Y100" s="18" t="e">
        <f t="shared" si="9"/>
        <v>#DIV/0!</v>
      </c>
      <c r="Z100" s="22" t="e">
        <f t="shared" si="10"/>
        <v>#DIV/0!</v>
      </c>
      <c r="AA100" s="18" t="e">
        <f t="shared" si="11"/>
        <v>#DIV/0!</v>
      </c>
    </row>
    <row r="101" spans="1:27" x14ac:dyDescent="0.2">
      <c r="A101" s="3"/>
      <c r="B101" s="4"/>
      <c r="C101" s="3"/>
      <c r="D101" s="4"/>
      <c r="E101" s="33"/>
      <c r="F101" s="32"/>
      <c r="G101" s="3"/>
      <c r="H101" s="4"/>
      <c r="I101" s="3"/>
      <c r="J101" s="4"/>
      <c r="K101" s="3"/>
      <c r="L101" s="4"/>
      <c r="M101" s="33"/>
      <c r="N101" s="34" t="e">
        <f>(((K101*'Calibration Coefficients'!B$3)+'Calibration Coefficients'!B$4)/$E101)*(1000/1)*(1/1000)*(1/1000)*($D101/$C101)*(1/0.0001)</f>
        <v>#DIV/0!</v>
      </c>
      <c r="O101" s="27" t="e">
        <f>(((L101*'Calibration Coefficients'!C$3)+'Calibration Coefficients'!C$4)/$E101)*(1000/1)*(1/1000)*(1/1000)*($D101/$C101)*(1/0.0001)</f>
        <v>#DIV/0!</v>
      </c>
      <c r="P101" s="21" t="e">
        <f t="shared" si="6"/>
        <v>#DIV/0!</v>
      </c>
      <c r="Q101" s="38" t="e">
        <f t="shared" si="7"/>
        <v>#DIV/0!</v>
      </c>
      <c r="R101" s="36" t="e">
        <f>(((F101*'Calibration Coefficients'!F$3)+'Calibration Coefficients'!F$4)/$E101)*(1000/1)*(1/1000)*(1/1000)*($D101/$C101)*(1/0.0001)</f>
        <v>#DIV/0!</v>
      </c>
      <c r="S101" s="29" t="e">
        <f>(((G101*'Calibration Coefficients'!G$3)+'Calibration Coefficients'!G$4)/$E101)*(1000/1)*(1/1000)*(1/1000)*($D101/$C101)*(1/0.0001)</f>
        <v>#DIV/0!</v>
      </c>
      <c r="T101" s="28" t="e">
        <f>(((H101*'Calibration Coefficients'!H$3)+'Calibration Coefficients'!H$4)/$E101)*(1000/1)*(1/1000)*(1/1000)*($D101/$C101)*(1/0.0001)</f>
        <v>#DIV/0!</v>
      </c>
      <c r="U101" s="29" t="e">
        <f>(((I101*'Calibration Coefficients'!I$3)+'Calibration Coefficients'!I$4)/$E101)*(1000/1)*(1/1000)*(1/1000)*($D101/$C101)*(1/0.0001)</f>
        <v>#DIV/0!</v>
      </c>
      <c r="V101" s="28" t="e">
        <f>(((J101*'Calibration Coefficients'!J$3)+'Calibration Coefficients'!J$4)/$E101)*(1000/1)*(1/1000)*(1/1000)*($D101/$C101)*(1/0.0001)</f>
        <v>#DIV/0!</v>
      </c>
      <c r="W101" s="29" t="e">
        <f>(((M101*'Calibration Coefficients'!K$3)+'Calibration Coefficients'!K$4)/$E101)*(1000/1)*(1/1000)*(1/1000)*($D101/$C101)*(1/0.0001)</f>
        <v>#DIV/0!</v>
      </c>
      <c r="X101" s="22" t="e">
        <f t="shared" si="8"/>
        <v>#DIV/0!</v>
      </c>
      <c r="Y101" s="18" t="e">
        <f t="shared" si="9"/>
        <v>#DIV/0!</v>
      </c>
      <c r="Z101" s="22" t="e">
        <f t="shared" si="10"/>
        <v>#DIV/0!</v>
      </c>
      <c r="AA101" s="18" t="e">
        <f t="shared" si="11"/>
        <v>#DIV/0!</v>
      </c>
    </row>
    <row r="102" spans="1:27" x14ac:dyDescent="0.2">
      <c r="A102" s="3"/>
      <c r="B102" s="4"/>
      <c r="C102" s="3"/>
      <c r="D102" s="4"/>
      <c r="E102" s="33"/>
      <c r="F102" s="32"/>
      <c r="G102" s="3"/>
      <c r="H102" s="4"/>
      <c r="I102" s="3"/>
      <c r="J102" s="4"/>
      <c r="K102" s="3"/>
      <c r="L102" s="4"/>
      <c r="M102" s="33"/>
      <c r="N102" s="34" t="e">
        <f>(((K102*'Calibration Coefficients'!B$3)+'Calibration Coefficients'!B$4)/$E102)*(1000/1)*(1/1000)*(1/1000)*($D102/$C102)*(1/0.0001)</f>
        <v>#DIV/0!</v>
      </c>
      <c r="O102" s="27" t="e">
        <f>(((L102*'Calibration Coefficients'!C$3)+'Calibration Coefficients'!C$4)/$E102)*(1000/1)*(1/1000)*(1/1000)*($D102/$C102)*(1/0.0001)</f>
        <v>#DIV/0!</v>
      </c>
      <c r="P102" s="21" t="e">
        <f t="shared" si="6"/>
        <v>#DIV/0!</v>
      </c>
      <c r="Q102" s="38" t="e">
        <f t="shared" si="7"/>
        <v>#DIV/0!</v>
      </c>
      <c r="R102" s="36" t="e">
        <f>(((F102*'Calibration Coefficients'!F$3)+'Calibration Coefficients'!F$4)/$E102)*(1000/1)*(1/1000)*(1/1000)*($D102/$C102)*(1/0.0001)</f>
        <v>#DIV/0!</v>
      </c>
      <c r="S102" s="29" t="e">
        <f>(((G102*'Calibration Coefficients'!G$3)+'Calibration Coefficients'!G$4)/$E102)*(1000/1)*(1/1000)*(1/1000)*($D102/$C102)*(1/0.0001)</f>
        <v>#DIV/0!</v>
      </c>
      <c r="T102" s="28" t="e">
        <f>(((H102*'Calibration Coefficients'!H$3)+'Calibration Coefficients'!H$4)/$E102)*(1000/1)*(1/1000)*(1/1000)*($D102/$C102)*(1/0.0001)</f>
        <v>#DIV/0!</v>
      </c>
      <c r="U102" s="29" t="e">
        <f>(((I102*'Calibration Coefficients'!I$3)+'Calibration Coefficients'!I$4)/$E102)*(1000/1)*(1/1000)*(1/1000)*($D102/$C102)*(1/0.0001)</f>
        <v>#DIV/0!</v>
      </c>
      <c r="V102" s="28" t="e">
        <f>(((J102*'Calibration Coefficients'!J$3)+'Calibration Coefficients'!J$4)/$E102)*(1000/1)*(1/1000)*(1/1000)*($D102/$C102)*(1/0.0001)</f>
        <v>#DIV/0!</v>
      </c>
      <c r="W102" s="29" t="e">
        <f>(((M102*'Calibration Coefficients'!K$3)+'Calibration Coefficients'!K$4)/$E102)*(1000/1)*(1/1000)*(1/1000)*($D102/$C102)*(1/0.0001)</f>
        <v>#DIV/0!</v>
      </c>
      <c r="X102" s="22" t="e">
        <f t="shared" si="8"/>
        <v>#DIV/0!</v>
      </c>
      <c r="Y102" s="18" t="e">
        <f t="shared" si="9"/>
        <v>#DIV/0!</v>
      </c>
      <c r="Z102" s="22" t="e">
        <f t="shared" si="10"/>
        <v>#DIV/0!</v>
      </c>
      <c r="AA102" s="18" t="e">
        <f t="shared" si="11"/>
        <v>#DIV/0!</v>
      </c>
    </row>
    <row r="103" spans="1:27" x14ac:dyDescent="0.2">
      <c r="A103" s="3"/>
      <c r="B103" s="4"/>
      <c r="C103" s="3"/>
      <c r="D103" s="4"/>
      <c r="E103" s="33"/>
      <c r="F103" s="32"/>
      <c r="G103" s="3"/>
      <c r="H103" s="4"/>
      <c r="I103" s="3"/>
      <c r="J103" s="4"/>
      <c r="K103" s="3"/>
      <c r="L103" s="4"/>
      <c r="M103" s="33"/>
      <c r="N103" s="34" t="e">
        <f>(((K103*'Calibration Coefficients'!B$3)+'Calibration Coefficients'!B$4)/$E103)*(1000/1)*(1/1000)*(1/1000)*($D103/$C103)*(1/0.0001)</f>
        <v>#DIV/0!</v>
      </c>
      <c r="O103" s="27" t="e">
        <f>(((L103*'Calibration Coefficients'!C$3)+'Calibration Coefficients'!C$4)/$E103)*(1000/1)*(1/1000)*(1/1000)*($D103/$C103)*(1/0.0001)</f>
        <v>#DIV/0!</v>
      </c>
      <c r="P103" s="21" t="e">
        <f t="shared" si="6"/>
        <v>#DIV/0!</v>
      </c>
      <c r="Q103" s="38" t="e">
        <f t="shared" si="7"/>
        <v>#DIV/0!</v>
      </c>
      <c r="R103" s="36" t="e">
        <f>(((F103*'Calibration Coefficients'!F$3)+'Calibration Coefficients'!F$4)/$E103)*(1000/1)*(1/1000)*(1/1000)*($D103/$C103)*(1/0.0001)</f>
        <v>#DIV/0!</v>
      </c>
      <c r="S103" s="29" t="e">
        <f>(((G103*'Calibration Coefficients'!G$3)+'Calibration Coefficients'!G$4)/$E103)*(1000/1)*(1/1000)*(1/1000)*($D103/$C103)*(1/0.0001)</f>
        <v>#DIV/0!</v>
      </c>
      <c r="T103" s="28" t="e">
        <f>(((H103*'Calibration Coefficients'!H$3)+'Calibration Coefficients'!H$4)/$E103)*(1000/1)*(1/1000)*(1/1000)*($D103/$C103)*(1/0.0001)</f>
        <v>#DIV/0!</v>
      </c>
      <c r="U103" s="29" t="e">
        <f>(((I103*'Calibration Coefficients'!I$3)+'Calibration Coefficients'!I$4)/$E103)*(1000/1)*(1/1000)*(1/1000)*($D103/$C103)*(1/0.0001)</f>
        <v>#DIV/0!</v>
      </c>
      <c r="V103" s="28" t="e">
        <f>(((J103*'Calibration Coefficients'!J$3)+'Calibration Coefficients'!J$4)/$E103)*(1000/1)*(1/1000)*(1/1000)*($D103/$C103)*(1/0.0001)</f>
        <v>#DIV/0!</v>
      </c>
      <c r="W103" s="29" t="e">
        <f>(((M103*'Calibration Coefficients'!K$3)+'Calibration Coefficients'!K$4)/$E103)*(1000/1)*(1/1000)*(1/1000)*($D103/$C103)*(1/0.0001)</f>
        <v>#DIV/0!</v>
      </c>
      <c r="X103" s="22" t="e">
        <f t="shared" si="8"/>
        <v>#DIV/0!</v>
      </c>
      <c r="Y103" s="18" t="e">
        <f t="shared" si="9"/>
        <v>#DIV/0!</v>
      </c>
      <c r="Z103" s="22" t="e">
        <f t="shared" si="10"/>
        <v>#DIV/0!</v>
      </c>
      <c r="AA103" s="18" t="e">
        <f t="shared" si="11"/>
        <v>#DIV/0!</v>
      </c>
    </row>
    <row r="104" spans="1:27" x14ac:dyDescent="0.2">
      <c r="A104" s="3"/>
      <c r="B104" s="4"/>
      <c r="C104" s="3"/>
      <c r="D104" s="4"/>
      <c r="E104" s="33"/>
      <c r="F104" s="32"/>
      <c r="G104" s="3"/>
      <c r="H104" s="4"/>
      <c r="I104" s="3"/>
      <c r="J104" s="4"/>
      <c r="K104" s="3"/>
      <c r="L104" s="4"/>
      <c r="M104" s="33"/>
      <c r="N104" s="34" t="e">
        <f>(((K104*'Calibration Coefficients'!B$3)+'Calibration Coefficients'!B$4)/$E104)*(1000/1)*(1/1000)*(1/1000)*($D104/$C104)*(1/0.0001)</f>
        <v>#DIV/0!</v>
      </c>
      <c r="O104" s="27" t="e">
        <f>(((L104*'Calibration Coefficients'!C$3)+'Calibration Coefficients'!C$4)/$E104)*(1000/1)*(1/1000)*(1/1000)*($D104/$C104)*(1/0.0001)</f>
        <v>#DIV/0!</v>
      </c>
      <c r="P104" s="21" t="e">
        <f t="shared" si="6"/>
        <v>#DIV/0!</v>
      </c>
      <c r="Q104" s="38" t="e">
        <f t="shared" si="7"/>
        <v>#DIV/0!</v>
      </c>
      <c r="R104" s="36" t="e">
        <f>(((F104*'Calibration Coefficients'!F$3)+'Calibration Coefficients'!F$4)/$E104)*(1000/1)*(1/1000)*(1/1000)*($D104/$C104)*(1/0.0001)</f>
        <v>#DIV/0!</v>
      </c>
      <c r="S104" s="29" t="e">
        <f>(((G104*'Calibration Coefficients'!G$3)+'Calibration Coefficients'!G$4)/$E104)*(1000/1)*(1/1000)*(1/1000)*($D104/$C104)*(1/0.0001)</f>
        <v>#DIV/0!</v>
      </c>
      <c r="T104" s="28" t="e">
        <f>(((H104*'Calibration Coefficients'!H$3)+'Calibration Coefficients'!H$4)/$E104)*(1000/1)*(1/1000)*(1/1000)*($D104/$C104)*(1/0.0001)</f>
        <v>#DIV/0!</v>
      </c>
      <c r="U104" s="29" t="e">
        <f>(((I104*'Calibration Coefficients'!I$3)+'Calibration Coefficients'!I$4)/$E104)*(1000/1)*(1/1000)*(1/1000)*($D104/$C104)*(1/0.0001)</f>
        <v>#DIV/0!</v>
      </c>
      <c r="V104" s="28" t="e">
        <f>(((J104*'Calibration Coefficients'!J$3)+'Calibration Coefficients'!J$4)/$E104)*(1000/1)*(1/1000)*(1/1000)*($D104/$C104)*(1/0.0001)</f>
        <v>#DIV/0!</v>
      </c>
      <c r="W104" s="29" t="e">
        <f>(((M104*'Calibration Coefficients'!K$3)+'Calibration Coefficients'!K$4)/$E104)*(1000/1)*(1/1000)*(1/1000)*($D104/$C104)*(1/0.0001)</f>
        <v>#DIV/0!</v>
      </c>
      <c r="X104" s="22" t="e">
        <f t="shared" si="8"/>
        <v>#DIV/0!</v>
      </c>
      <c r="Y104" s="18" t="e">
        <f t="shared" si="9"/>
        <v>#DIV/0!</v>
      </c>
      <c r="Z104" s="22" t="e">
        <f t="shared" si="10"/>
        <v>#DIV/0!</v>
      </c>
      <c r="AA104" s="18" t="e">
        <f t="shared" si="11"/>
        <v>#DIV/0!</v>
      </c>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30"/>
  <sheetViews>
    <sheetView workbookViewId="0">
      <pane xSplit="2" ySplit="3" topLeftCell="C13" activePane="bottomRight" state="frozen"/>
      <selection pane="topRight" activeCell="C1" sqref="C1"/>
      <selection pane="bottomLeft" activeCell="A4" sqref="A4"/>
      <selection pane="bottomRight" activeCell="A76" sqref="A76:XFD76"/>
    </sheetView>
  </sheetViews>
  <sheetFormatPr baseColWidth="10" defaultColWidth="8.83203125" defaultRowHeight="15" x14ac:dyDescent="0.2"/>
  <cols>
    <col min="1" max="1" width="16.33203125" customWidth="1"/>
    <col min="2" max="6" width="13.6640625" customWidth="1"/>
    <col min="7" max="7" width="14.5" style="3" customWidth="1"/>
    <col min="8" max="8" width="14.83203125" customWidth="1"/>
    <col min="9" max="9" width="15.5" customWidth="1"/>
    <col min="10" max="10" width="18.83203125" customWidth="1"/>
    <col min="11" max="14" width="15.5" customWidth="1"/>
    <col min="15" max="15" width="17.33203125" customWidth="1"/>
    <col min="16" max="16" width="19.5" customWidth="1"/>
    <col min="17" max="17" width="22.1640625" customWidth="1"/>
    <col min="18" max="18" width="18.33203125" customWidth="1"/>
    <col min="19" max="19" width="16" customWidth="1"/>
    <col min="20" max="20" width="16.83203125" customWidth="1"/>
    <col min="21" max="21" width="13.5" customWidth="1"/>
    <col min="22" max="22" width="16.5" customWidth="1"/>
    <col min="23" max="23" width="19" customWidth="1"/>
    <col min="24" max="25" width="17.6640625" customWidth="1"/>
    <col min="26" max="26" width="20.6640625" customWidth="1"/>
    <col min="27" max="27" width="19.5" customWidth="1"/>
    <col min="28" max="28" width="18.33203125" customWidth="1"/>
    <col min="29" max="29" width="21.33203125" customWidth="1"/>
    <col min="30" max="30" width="15.6640625" customWidth="1"/>
    <col min="31" max="31" width="16.83203125" customWidth="1"/>
  </cols>
  <sheetData>
    <row r="1" spans="1:32" s="23" customFormat="1" ht="19" x14ac:dyDescent="0.25">
      <c r="A1" s="100" t="s">
        <v>113</v>
      </c>
      <c r="G1" s="106"/>
      <c r="I1" s="40"/>
      <c r="Q1" s="40"/>
      <c r="T1" s="55"/>
      <c r="U1" s="40"/>
    </row>
    <row r="2" spans="1:32" s="23" customFormat="1" ht="20" thickBot="1" x14ac:dyDescent="0.3">
      <c r="A2" s="41" t="s">
        <v>56</v>
      </c>
      <c r="B2" s="42"/>
      <c r="G2" s="106"/>
      <c r="H2" s="42"/>
      <c r="I2" s="43"/>
      <c r="J2" s="41" t="s">
        <v>55</v>
      </c>
      <c r="K2" s="42"/>
      <c r="L2" s="42"/>
      <c r="M2" s="42"/>
      <c r="N2" s="42"/>
      <c r="O2" s="42"/>
      <c r="P2" s="42"/>
      <c r="Q2" s="43"/>
      <c r="R2" s="41" t="s">
        <v>74</v>
      </c>
      <c r="S2" s="42"/>
      <c r="T2" s="51"/>
      <c r="U2" s="43"/>
      <c r="V2" s="41" t="s">
        <v>75</v>
      </c>
      <c r="W2" s="42"/>
      <c r="X2" s="42"/>
      <c r="Y2" s="42"/>
      <c r="Z2" s="42"/>
      <c r="AA2" s="42"/>
      <c r="AB2" s="42"/>
      <c r="AC2" s="42"/>
      <c r="AD2" s="42"/>
      <c r="AE2" s="42"/>
    </row>
    <row r="3" spans="1:32" s="30" customFormat="1" ht="47" thickTop="1" thickBot="1" x14ac:dyDescent="0.25">
      <c r="A3" s="44" t="s">
        <v>3</v>
      </c>
      <c r="B3" s="45" t="s">
        <v>4</v>
      </c>
      <c r="C3" s="110" t="s">
        <v>196</v>
      </c>
      <c r="D3" s="110" t="s">
        <v>197</v>
      </c>
      <c r="E3" s="110" t="s">
        <v>198</v>
      </c>
      <c r="F3" s="110" t="s">
        <v>210</v>
      </c>
      <c r="G3" s="108" t="s">
        <v>57</v>
      </c>
      <c r="H3" s="44" t="s">
        <v>2</v>
      </c>
      <c r="I3" s="46" t="s">
        <v>6</v>
      </c>
      <c r="J3" s="44" t="s">
        <v>38</v>
      </c>
      <c r="K3" s="44" t="s">
        <v>39</v>
      </c>
      <c r="L3" s="44" t="s">
        <v>40</v>
      </c>
      <c r="M3" s="44" t="s">
        <v>41</v>
      </c>
      <c r="N3" s="44" t="s">
        <v>42</v>
      </c>
      <c r="O3" s="44" t="s">
        <v>0</v>
      </c>
      <c r="P3" s="44" t="s">
        <v>1</v>
      </c>
      <c r="Q3" s="46" t="s">
        <v>43</v>
      </c>
      <c r="R3" s="47" t="s">
        <v>7</v>
      </c>
      <c r="S3" s="47" t="s">
        <v>8</v>
      </c>
      <c r="T3" s="47" t="s">
        <v>9</v>
      </c>
      <c r="U3" s="48" t="s">
        <v>5</v>
      </c>
      <c r="V3" s="49" t="s">
        <v>58</v>
      </c>
      <c r="W3" s="49" t="s">
        <v>59</v>
      </c>
      <c r="X3" s="49" t="s">
        <v>60</v>
      </c>
      <c r="Y3" s="49" t="s">
        <v>61</v>
      </c>
      <c r="Z3" s="49" t="s">
        <v>62</v>
      </c>
      <c r="AA3" s="49" t="s">
        <v>63</v>
      </c>
      <c r="AB3" s="49" t="s">
        <v>64</v>
      </c>
      <c r="AC3" s="49" t="s">
        <v>51</v>
      </c>
      <c r="AD3" s="50" t="s">
        <v>52</v>
      </c>
      <c r="AE3" s="50" t="s">
        <v>53</v>
      </c>
      <c r="AF3" s="30" t="s">
        <v>127</v>
      </c>
    </row>
    <row r="4" spans="1:32" ht="16" thickTop="1" x14ac:dyDescent="0.2">
      <c r="A4" s="103" t="s">
        <v>124</v>
      </c>
      <c r="B4" s="107" t="s">
        <v>199</v>
      </c>
      <c r="C4" s="107" t="s">
        <v>200</v>
      </c>
      <c r="D4" s="107" t="s">
        <v>201</v>
      </c>
      <c r="E4" s="107">
        <v>171026</v>
      </c>
      <c r="F4" s="107"/>
      <c r="G4" s="109">
        <v>2.3099999999999999E-2</v>
      </c>
      <c r="H4" s="102">
        <v>0.76</v>
      </c>
      <c r="I4" s="35">
        <v>40</v>
      </c>
      <c r="J4" s="31">
        <v>132.238</v>
      </c>
      <c r="K4" s="104">
        <v>69.688999999999993</v>
      </c>
      <c r="L4" s="25">
        <v>32.326000000000001</v>
      </c>
      <c r="M4" s="104">
        <v>498.16399999999999</v>
      </c>
      <c r="N4" s="25">
        <v>0</v>
      </c>
      <c r="O4" s="104">
        <v>384.76499999999999</v>
      </c>
      <c r="P4" s="105">
        <v>824.779</v>
      </c>
      <c r="Q4" s="35">
        <v>209.941</v>
      </c>
      <c r="R4" s="34">
        <f>(((O4*'Calibration Coefficients'!B$3)+'Calibration Coefficients'!B$4)/$I4)*(1000/1)*(1/1000)*(1/1000)*($H4/$G4)</f>
        <v>0.19700467694805202</v>
      </c>
      <c r="S4" s="52">
        <f>(((P4*'Calibration Coefficients'!C$3)+'Calibration Coefficients'!C$4)/$I4)*(1000/1)*(1/1000)*(1/1000)*($H4/$G4)</f>
        <v>0.65668118476190473</v>
      </c>
      <c r="T4" s="26">
        <f>R4+S4</f>
        <v>0.85368586170995675</v>
      </c>
      <c r="U4" s="37">
        <f>S4/R4</f>
        <v>3.3333278932005479</v>
      </c>
      <c r="V4" s="36">
        <f>(((J4*'Calibration Coefficients'!F$3)+'Calibration Coefficients'!F$4)/$I4)*(1000/1)*(1/1000)*(1/1000)*($H4/$G4)</f>
        <v>3.3946238796536798E-2</v>
      </c>
      <c r="W4" s="29">
        <f>(((K4*'Calibration Coefficients'!G$3)+'Calibration Coefficients'!G$4)/$I4)*(1000/1)*(1/1000)*(1/1000)*($H4/$G4)</f>
        <v>2.7840302974025986E-2</v>
      </c>
      <c r="X4" s="28">
        <f>(((L4*'Calibration Coefficients'!H$3)+'Calibration Coefficients'!H$4)/$I4)*(1000/1)*(1/1000)*(1/1000)*($H4/$G4)</f>
        <v>9.7712681818181817E-3</v>
      </c>
      <c r="Y4" s="29">
        <f>(((M4*'Calibration Coefficients'!I$3)+'Calibration Coefficients'!I$4)/$I4)*(1000/1)*(1/1000)*(1/1000)*($H4/$G4)</f>
        <v>9.3176076987012982E-2</v>
      </c>
      <c r="Z4" s="28">
        <f>(((N4*'Calibration Coefficients'!J$3)+'Calibration Coefficients'!J$4)/$I4)*(1000/1)*(1/1000)*(1/1000)*($H4/$G4)</f>
        <v>0</v>
      </c>
      <c r="AA4" s="29">
        <f>(((Q4*'Calibration Coefficients'!K$3)+'Calibration Coefficients'!K$4)/$I4)*(1000/1)*(1/1000)*(1/1000)*($H4/$G4)</f>
        <v>9.1709681251082267E-2</v>
      </c>
      <c r="AB4" s="28">
        <f>V4+X4+Z4</f>
        <v>4.3717506978354984E-2</v>
      </c>
      <c r="AC4" s="29">
        <f>(AB4*(1/1000))/((T4*(1/1000)*(1/1000)))</f>
        <v>51.210297533553607</v>
      </c>
      <c r="AD4" s="28">
        <f>Z4/AB4</f>
        <v>0</v>
      </c>
      <c r="AE4" s="18">
        <f>(Z4+X4)/AB4</f>
        <v>0.22350927253596697</v>
      </c>
    </row>
    <row r="5" spans="1:32" x14ac:dyDescent="0.2">
      <c r="A5" s="103" t="s">
        <v>125</v>
      </c>
      <c r="B5" s="107" t="s">
        <v>199</v>
      </c>
      <c r="C5" s="107" t="s">
        <v>200</v>
      </c>
      <c r="D5" s="107" t="s">
        <v>201</v>
      </c>
      <c r="E5" s="107">
        <v>171026</v>
      </c>
      <c r="F5" s="107"/>
      <c r="G5" s="109">
        <v>2.6499999999999999E-2</v>
      </c>
      <c r="H5" s="102">
        <v>0.73</v>
      </c>
      <c r="I5" s="35">
        <v>40</v>
      </c>
      <c r="J5" s="31">
        <v>106.465</v>
      </c>
      <c r="K5" s="104">
        <v>53.284999999999997</v>
      </c>
      <c r="L5" s="25">
        <v>48.372999999999998</v>
      </c>
      <c r="M5" s="104">
        <v>443.93</v>
      </c>
      <c r="N5" s="25">
        <v>18.065999999999999</v>
      </c>
      <c r="O5" s="104">
        <v>282.42200000000003</v>
      </c>
      <c r="P5" s="105">
        <v>653.93100000000004</v>
      </c>
      <c r="Q5" s="35">
        <v>171.68100000000001</v>
      </c>
      <c r="R5" s="34">
        <f>(((O5*'Calibration Coefficients'!B$3)+'Calibration Coefficients'!B$4)/$I5)*(1000/1)*(1/1000)*(1/1000)*($H5/$G5)</f>
        <v>0.1210751107075472</v>
      </c>
      <c r="S5" s="52">
        <f>(((P5*'Calibration Coefficients'!C$3)+'Calibration Coefficients'!C$4)/$I5)*(1000/1)*(1/1000)*(1/1000)*($H5/$G5)</f>
        <v>0.43593754890566039</v>
      </c>
      <c r="T5" s="26">
        <f t="shared" ref="T5:T16" si="0">R5+S5</f>
        <v>0.55701265961320756</v>
      </c>
      <c r="U5" s="37">
        <f t="shared" ref="U5:U16" si="1">S5/R5</f>
        <v>3.6005546173618841</v>
      </c>
      <c r="V5" s="36">
        <f>(((J5*'Calibration Coefficients'!F$3)+'Calibration Coefficients'!F$4)/$I5)*(1000/1)*(1/1000)*(1/1000)*($H5/$G5)</f>
        <v>2.288324560849057E-2</v>
      </c>
      <c r="W5" s="29">
        <f>(((K5*'Calibration Coefficients'!G$3)+'Calibration Coefficients'!G$4)/$I5)*(1000/1)*(1/1000)*(1/1000)*($H5/$G5)</f>
        <v>1.7823380080188682E-2</v>
      </c>
      <c r="X5" s="28">
        <f>(((L5*'Calibration Coefficients'!H$3)+'Calibration Coefficients'!H$4)/$I5)*(1000/1)*(1/1000)*(1/1000)*($H5/$G5)</f>
        <v>1.2242704316037736E-2</v>
      </c>
      <c r="Y5" s="29">
        <f>(((M5*'Calibration Coefficients'!I$3)+'Calibration Coefficients'!I$4)/$I5)*(1000/1)*(1/1000)*(1/1000)*($H5/$G5)</f>
        <v>6.9521950811320773E-2</v>
      </c>
      <c r="Z5" s="28">
        <f>(((N5*'Calibration Coefficients'!J$3)+'Calibration Coefficients'!J$4)/$I5)*(1000/1)*(1/1000)*(1/1000)*($H5/$G5)</f>
        <v>6.6276825339622635E-3</v>
      </c>
      <c r="AA5" s="29">
        <f>(((Q5*'Calibration Coefficients'!K$3)+'Calibration Coefficients'!K$4)/$I5)*(1000/1)*(1/1000)*(1/1000)*($H5/$G5)</f>
        <v>6.2793621455660378E-2</v>
      </c>
      <c r="AB5" s="28">
        <f t="shared" ref="AB5:AB16" si="2">V5+X5+Z5</f>
        <v>4.1753632458490571E-2</v>
      </c>
      <c r="AC5" s="29">
        <f t="shared" ref="AC5:AC16" si="3">(AB5*(1/1000))/((T5*(1/1000)*(1/1000)))</f>
        <v>74.959934460887311</v>
      </c>
      <c r="AD5" s="28">
        <f t="shared" ref="AD5:AD16" si="4">Z5/AB5</f>
        <v>0.1587330764706803</v>
      </c>
      <c r="AE5" s="18">
        <f t="shared" ref="AE5:AE16" si="5">(Z5+X5)/AB5</f>
        <v>0.45194599221421083</v>
      </c>
    </row>
    <row r="6" spans="1:32" x14ac:dyDescent="0.2">
      <c r="A6" s="103" t="s">
        <v>126</v>
      </c>
      <c r="B6" s="107" t="s">
        <v>199</v>
      </c>
      <c r="C6" s="107" t="s">
        <v>200</v>
      </c>
      <c r="D6" s="107" t="s">
        <v>201</v>
      </c>
      <c r="E6" s="107">
        <v>171026</v>
      </c>
      <c r="F6" s="107"/>
      <c r="G6" s="109">
        <v>2.41E-2</v>
      </c>
      <c r="H6" s="102">
        <v>0.77</v>
      </c>
      <c r="I6" s="35">
        <v>40</v>
      </c>
      <c r="J6" s="31">
        <v>99.611999999999995</v>
      </c>
      <c r="K6" s="104">
        <v>67.441000000000003</v>
      </c>
      <c r="L6" s="25">
        <v>35.762</v>
      </c>
      <c r="M6" s="104">
        <v>507.27800000000002</v>
      </c>
      <c r="N6" s="25">
        <v>11.339</v>
      </c>
      <c r="O6" s="104">
        <v>482.81700000000001</v>
      </c>
      <c r="P6" s="105">
        <v>857.24300000000005</v>
      </c>
      <c r="Q6" s="35">
        <v>189.685</v>
      </c>
      <c r="R6" s="34">
        <f>(((O6*'Calibration Coefficients'!B$3)+'Calibration Coefficients'!B$4)/$I6)*(1000/1)*(1/1000)*(1/1000)*($H6/$G6)</f>
        <v>0.24006873290975103</v>
      </c>
      <c r="S6" s="52">
        <f>(((P6*'Calibration Coefficients'!C$3)+'Calibration Coefficients'!C$4)/$I6)*(1000/1)*(1/1000)*(1/1000)*($H6/$G6)</f>
        <v>0.66281601917012456</v>
      </c>
      <c r="T6" s="26">
        <f t="shared" si="0"/>
        <v>0.90288475207987562</v>
      </c>
      <c r="U6" s="37">
        <f t="shared" si="1"/>
        <v>2.7609427147653451</v>
      </c>
      <c r="V6" s="36">
        <f>(((J6*'Calibration Coefficients'!F$3)+'Calibration Coefficients'!F$4)/$I6)*(1000/1)*(1/1000)*(1/1000)*($H6/$G6)</f>
        <v>2.4832424278008296E-2</v>
      </c>
      <c r="W6" s="29">
        <f>(((K6*'Calibration Coefficients'!G$3)+'Calibration Coefficients'!G$4)/$I6)*(1000/1)*(1/1000)*(1/1000)*($H6/$G6)</f>
        <v>2.6164099739626558E-2</v>
      </c>
      <c r="X6" s="28">
        <f>(((L6*'Calibration Coefficients'!H$3)+'Calibration Coefficients'!H$4)/$I6)*(1000/1)*(1/1000)*(1/1000)*($H6/$G6)</f>
        <v>1.0497667997925311E-2</v>
      </c>
      <c r="Y6" s="29">
        <f>(((M6*'Calibration Coefficients'!I$3)+'Calibration Coefficients'!I$4)/$I6)*(1000/1)*(1/1000)*(1/1000)*($H6/$G6)</f>
        <v>9.2140418302904564E-2</v>
      </c>
      <c r="Z6" s="28">
        <f>(((N6*'Calibration Coefficients'!J$3)+'Calibration Coefficients'!J$4)/$I6)*(1000/1)*(1/1000)*(1/1000)*($H6/$G6)</f>
        <v>4.8247092126556014E-3</v>
      </c>
      <c r="AA6" s="29">
        <f>(((Q6*'Calibration Coefficients'!K$3)+'Calibration Coefficients'!K$4)/$I6)*(1000/1)*(1/1000)*(1/1000)*($H6/$G6)</f>
        <v>8.046795818983403E-2</v>
      </c>
      <c r="AB6" s="28">
        <f t="shared" si="2"/>
        <v>4.0154801488589201E-2</v>
      </c>
      <c r="AC6" s="29">
        <f t="shared" si="3"/>
        <v>44.473894808932187</v>
      </c>
      <c r="AD6" s="28">
        <f t="shared" si="4"/>
        <v>0.12015273476141179</v>
      </c>
      <c r="AE6" s="18">
        <f t="shared" si="5"/>
        <v>0.38158269104966375</v>
      </c>
    </row>
    <row r="7" spans="1:32" x14ac:dyDescent="0.2">
      <c r="A7" s="103">
        <v>1708091015</v>
      </c>
      <c r="B7" s="107" t="s">
        <v>207</v>
      </c>
      <c r="C7" s="107" t="s">
        <v>200</v>
      </c>
      <c r="D7" s="107" t="s">
        <v>201</v>
      </c>
      <c r="E7" s="107">
        <v>171026</v>
      </c>
      <c r="F7" s="107"/>
      <c r="G7" s="109">
        <v>2.5399999999999999E-2</v>
      </c>
      <c r="H7" s="102">
        <v>0.76</v>
      </c>
      <c r="I7" s="35">
        <v>40</v>
      </c>
      <c r="J7" s="31">
        <v>114.745</v>
      </c>
      <c r="K7" s="104">
        <v>83.010999999999996</v>
      </c>
      <c r="L7" s="25">
        <v>14.757</v>
      </c>
      <c r="M7" s="104">
        <v>577.14599999999996</v>
      </c>
      <c r="N7" s="25">
        <v>0</v>
      </c>
      <c r="O7" s="104">
        <v>571.65099999999995</v>
      </c>
      <c r="P7" s="105">
        <v>988.03099999999995</v>
      </c>
      <c r="Q7" s="35">
        <v>196.46899999999999</v>
      </c>
      <c r="R7" s="34">
        <f>(((O7*'Calibration Coefficients'!B$3)+'Calibration Coefficients'!B$4)/$I7)*(1000/1)*(1/1000)*(1/1000)*($H7/$G7)</f>
        <v>0.26618906309055124</v>
      </c>
      <c r="S7" s="52">
        <f>(((P7*'Calibration Coefficients'!C$3)+'Calibration Coefficients'!C$4)/$I7)*(1000/1)*(1/1000)*(1/1000)*($H7/$G7)</f>
        <v>0.71542780125984251</v>
      </c>
      <c r="T7" s="26">
        <f t="shared" si="0"/>
        <v>0.98161686435039375</v>
      </c>
      <c r="U7" s="37">
        <f t="shared" si="1"/>
        <v>2.6876679039832334</v>
      </c>
      <c r="V7" s="36">
        <f>(((J7*'Calibration Coefficients'!F$3)+'Calibration Coefficients'!F$4)/$I7)*(1000/1)*(1/1000)*(1/1000)*($H7/$G7)</f>
        <v>2.6788439980314962E-2</v>
      </c>
      <c r="W7" s="29">
        <f>(((K7*'Calibration Coefficients'!G$3)+'Calibration Coefficients'!G$4)/$I7)*(1000/1)*(1/1000)*(1/1000)*($H7/$G7)</f>
        <v>3.0159465011811021E-2</v>
      </c>
      <c r="X7" s="28">
        <f>(((L7*'Calibration Coefficients'!H$3)+'Calibration Coefficients'!H$4)/$I7)*(1000/1)*(1/1000)*(1/1000)*($H7/$G7)</f>
        <v>4.0567225393700786E-3</v>
      </c>
      <c r="Y7" s="29">
        <f>(((M7*'Calibration Coefficients'!I$3)+'Calibration Coefficients'!I$4)/$I7)*(1000/1)*(1/1000)*(1/1000)*($H7/$G7)</f>
        <v>9.8173897937007856E-2</v>
      </c>
      <c r="Z7" s="28">
        <f>(((N7*'Calibration Coefficients'!J$3)+'Calibration Coefficients'!J$4)/$I7)*(1000/1)*(1/1000)*(1/1000)*($H7/$G7)</f>
        <v>0</v>
      </c>
      <c r="AA7" s="29">
        <f>(((Q7*'Calibration Coefficients'!K$3)+'Calibration Coefficients'!K$4)/$I7)*(1000/1)*(1/1000)*(1/1000)*($H7/$G7)</f>
        <v>7.8053111500000008E-2</v>
      </c>
      <c r="AB7" s="28">
        <f t="shared" si="2"/>
        <v>3.084516251968504E-2</v>
      </c>
      <c r="AC7" s="29">
        <f t="shared" si="3"/>
        <v>31.422812341450033</v>
      </c>
      <c r="AD7" s="28">
        <f t="shared" si="4"/>
        <v>0</v>
      </c>
      <c r="AE7" s="18">
        <f t="shared" si="5"/>
        <v>0.13151892251438529</v>
      </c>
    </row>
    <row r="8" spans="1:32" x14ac:dyDescent="0.2">
      <c r="A8" s="103" t="s">
        <v>128</v>
      </c>
      <c r="B8" s="107" t="s">
        <v>199</v>
      </c>
      <c r="C8" s="107" t="s">
        <v>200</v>
      </c>
      <c r="D8" s="107" t="s">
        <v>201</v>
      </c>
      <c r="E8" s="107">
        <v>171026</v>
      </c>
      <c r="F8" s="107"/>
      <c r="G8" s="109">
        <v>2.4899999999999999E-2</v>
      </c>
      <c r="H8" s="102">
        <v>0.73</v>
      </c>
      <c r="I8" s="35">
        <v>40</v>
      </c>
      <c r="J8" s="31">
        <v>133.54400000000001</v>
      </c>
      <c r="K8" s="104">
        <v>71.281999999999996</v>
      </c>
      <c r="L8" s="25">
        <v>28.196000000000002</v>
      </c>
      <c r="M8" s="104">
        <v>486.83199999999999</v>
      </c>
      <c r="N8" s="25">
        <v>0</v>
      </c>
      <c r="O8" s="104">
        <v>380.77</v>
      </c>
      <c r="P8" s="105">
        <v>738.98299999999995</v>
      </c>
      <c r="Q8" s="35">
        <v>178.261</v>
      </c>
      <c r="R8" s="34">
        <f>(((O8*'Calibration Coefficients'!B$3)+'Calibration Coefficients'!B$4)/$I8)*(1000/1)*(1/1000)*(1/1000)*($H8/$G8)</f>
        <v>0.17372631250000001</v>
      </c>
      <c r="S8" s="52">
        <f>(((P8*'Calibration Coefficients'!C$3)+'Calibration Coefficients'!C$4)/$I8)*(1000/1)*(1/1000)*(1/1000)*($H8/$G8)</f>
        <v>0.52429211558232924</v>
      </c>
      <c r="T8" s="26">
        <f t="shared" si="0"/>
        <v>0.69801842808232928</v>
      </c>
      <c r="U8" s="37">
        <f t="shared" si="1"/>
        <v>3.0179200147492291</v>
      </c>
      <c r="V8" s="36">
        <f>(((J8*'Calibration Coefficients'!F$3)+'Calibration Coefficients'!F$4)/$I8)*(1000/1)*(1/1000)*(1/1000)*($H8/$G8)</f>
        <v>3.0547921839357436E-2</v>
      </c>
      <c r="W8" s="29">
        <f>(((K8*'Calibration Coefficients'!G$3)+'Calibration Coefficients'!G$4)/$I8)*(1000/1)*(1/1000)*(1/1000)*($H8/$G8)</f>
        <v>2.5375318475903613E-2</v>
      </c>
      <c r="X8" s="28">
        <f>(((L8*'Calibration Coefficients'!H$3)+'Calibration Coefficients'!H$4)/$I8)*(1000/1)*(1/1000)*(1/1000)*($H8/$G8)</f>
        <v>7.5946605421686759E-3</v>
      </c>
      <c r="Y8" s="29">
        <f>(((M8*'Calibration Coefficients'!I$3)+'Calibration Coefficients'!I$4)/$I8)*(1000/1)*(1/1000)*(1/1000)*($H8/$G8)</f>
        <v>8.1139644240963857E-2</v>
      </c>
      <c r="Z8" s="28">
        <f>(((N8*'Calibration Coefficients'!J$3)+'Calibration Coefficients'!J$4)/$I8)*(1000/1)*(1/1000)*(1/1000)*($H8/$G8)</f>
        <v>0</v>
      </c>
      <c r="AA8" s="29">
        <f>(((Q8*'Calibration Coefficients'!K$3)+'Calibration Coefficients'!K$4)/$I8)*(1000/1)*(1/1000)*(1/1000)*($H8/$G8)</f>
        <v>6.9389884019076309E-2</v>
      </c>
      <c r="AB8" s="28">
        <f t="shared" si="2"/>
        <v>3.8142582381526111E-2</v>
      </c>
      <c r="AC8" s="29">
        <f t="shared" si="3"/>
        <v>54.644090824816026</v>
      </c>
      <c r="AD8" s="28">
        <f t="shared" si="4"/>
        <v>0</v>
      </c>
      <c r="AE8" s="18">
        <f t="shared" si="5"/>
        <v>0.19911238484594729</v>
      </c>
    </row>
    <row r="9" spans="1:32" x14ac:dyDescent="0.2">
      <c r="A9" s="103">
        <v>1708091014</v>
      </c>
      <c r="B9" s="107" t="s">
        <v>207</v>
      </c>
      <c r="C9" s="107" t="s">
        <v>200</v>
      </c>
      <c r="D9" s="107" t="s">
        <v>201</v>
      </c>
      <c r="E9" s="107">
        <v>171026</v>
      </c>
      <c r="F9" s="107"/>
      <c r="G9" s="109">
        <v>2.35E-2</v>
      </c>
      <c r="H9" s="102">
        <v>0.75</v>
      </c>
      <c r="I9" s="35">
        <v>40</v>
      </c>
      <c r="J9" s="31">
        <v>99.007999999999996</v>
      </c>
      <c r="K9" s="104">
        <v>69.150000000000006</v>
      </c>
      <c r="L9" s="25">
        <v>16.402999999999999</v>
      </c>
      <c r="M9" s="104">
        <v>468.30700000000002</v>
      </c>
      <c r="N9" s="25">
        <v>0</v>
      </c>
      <c r="O9" s="104">
        <v>441.15600000000001</v>
      </c>
      <c r="P9" s="105">
        <v>834.02</v>
      </c>
      <c r="Q9" s="35">
        <v>174.68100000000001</v>
      </c>
      <c r="R9" s="34">
        <f>(((O9*'Calibration Coefficients'!B$3)+'Calibration Coefficients'!B$4)/$I9)*(1000/1)*(1/1000)*(1/1000)*($H9/$G9)</f>
        <v>0.21911139095744683</v>
      </c>
      <c r="S9" s="52">
        <f>(((P9*'Calibration Coefficients'!C$3)+'Calibration Coefficients'!C$4)/$I9)*(1000/1)*(1/1000)*(1/1000)*($H9/$G9)</f>
        <v>0.6441473617021275</v>
      </c>
      <c r="T9" s="26">
        <f t="shared" si="0"/>
        <v>0.8632587526595743</v>
      </c>
      <c r="U9" s="37">
        <f t="shared" si="1"/>
        <v>2.939816861585375</v>
      </c>
      <c r="V9" s="36">
        <f>(((J9*'Calibration Coefficients'!F$3)+'Calibration Coefficients'!F$4)/$I9)*(1000/1)*(1/1000)*(1/1000)*($H9/$G9)</f>
        <v>2.4654571914893616E-2</v>
      </c>
      <c r="W9" s="29">
        <f>(((K9*'Calibration Coefficients'!G$3)+'Calibration Coefficients'!G$4)/$I9)*(1000/1)*(1/1000)*(1/1000)*($H9/$G9)</f>
        <v>2.6797464095744683E-2</v>
      </c>
      <c r="X9" s="28">
        <f>(((L9*'Calibration Coefficients'!H$3)+'Calibration Coefficients'!H$4)/$I9)*(1000/1)*(1/1000)*(1/1000)*($H9/$G9)</f>
        <v>4.8096562499999997E-3</v>
      </c>
      <c r="Y9" s="29">
        <f>(((M9*'Calibration Coefficients'!I$3)+'Calibration Coefficients'!I$4)/$I9)*(1000/1)*(1/1000)*(1/1000)*($H9/$G9)</f>
        <v>8.4967828563829798E-2</v>
      </c>
      <c r="Z9" s="28">
        <f>(((N9*'Calibration Coefficients'!J$3)+'Calibration Coefficients'!J$4)/$I9)*(1000/1)*(1/1000)*(1/1000)*($H9/$G9)</f>
        <v>0</v>
      </c>
      <c r="AA9" s="29">
        <f>(((Q9*'Calibration Coefficients'!K$3)+'Calibration Coefficients'!K$4)/$I9)*(1000/1)*(1/1000)*(1/1000)*($H9/$G9)</f>
        <v>7.4021073750000013E-2</v>
      </c>
      <c r="AB9" s="28">
        <f t="shared" si="2"/>
        <v>2.9464228164893615E-2</v>
      </c>
      <c r="AC9" s="29">
        <f t="shared" si="3"/>
        <v>34.131398116866613</v>
      </c>
      <c r="AD9" s="28">
        <f t="shared" si="4"/>
        <v>0</v>
      </c>
      <c r="AE9" s="18">
        <f t="shared" si="5"/>
        <v>0.16323713701520495</v>
      </c>
    </row>
    <row r="10" spans="1:32" x14ac:dyDescent="0.2">
      <c r="A10" s="103">
        <v>170808215</v>
      </c>
      <c r="B10" s="107" t="s">
        <v>207</v>
      </c>
      <c r="C10" s="107" t="s">
        <v>200</v>
      </c>
      <c r="D10" s="107" t="s">
        <v>201</v>
      </c>
      <c r="E10" s="107">
        <v>171026</v>
      </c>
      <c r="F10" s="107"/>
      <c r="G10" s="109">
        <v>2.4500000000000001E-2</v>
      </c>
      <c r="H10" s="102">
        <v>0.77</v>
      </c>
      <c r="I10" s="35">
        <v>40</v>
      </c>
      <c r="J10" s="31">
        <v>97.441999999999993</v>
      </c>
      <c r="K10" s="104">
        <v>69.914000000000001</v>
      </c>
      <c r="L10" s="25">
        <v>25.673999999999999</v>
      </c>
      <c r="M10" s="104">
        <v>482.089</v>
      </c>
      <c r="N10" s="25">
        <v>0</v>
      </c>
      <c r="O10" s="104">
        <v>475.96699999999998</v>
      </c>
      <c r="P10" s="105">
        <v>931.59900000000005</v>
      </c>
      <c r="Q10" s="35">
        <v>198.31</v>
      </c>
      <c r="R10" s="34">
        <f>(((O10*'Calibration Coefficients'!B$3)+'Calibration Coefficients'!B$4)/$I10)*(1000/1)*(1/1000)*(1/1000)*($H10/$G10)</f>
        <v>0.23279885946428572</v>
      </c>
      <c r="S10" s="52">
        <f>(((P10*'Calibration Coefficients'!C$3)+'Calibration Coefficients'!C$4)/$I10)*(1000/1)*(1/1000)*(1/1000)*($H10/$G10)</f>
        <v>0.70854758228571435</v>
      </c>
      <c r="T10" s="26">
        <f t="shared" si="0"/>
        <v>0.94134644175000004</v>
      </c>
      <c r="U10" s="37">
        <f t="shared" si="1"/>
        <v>3.0436041822379054</v>
      </c>
      <c r="V10" s="36">
        <f>(((J10*'Calibration Coefficients'!F$3)+'Calibration Coefficients'!F$4)/$I10)*(1000/1)*(1/1000)*(1/1000)*($H10/$G10)</f>
        <v>2.3894866442857137E-2</v>
      </c>
      <c r="W10" s="29">
        <f>(((K10*'Calibration Coefficients'!G$3)+'Calibration Coefficients'!G$4)/$I10)*(1000/1)*(1/1000)*(1/1000)*($H10/$G10)</f>
        <v>2.6680680557142854E-2</v>
      </c>
      <c r="X10" s="28">
        <f>(((L10*'Calibration Coefficients'!H$3)+'Calibration Coefficients'!H$4)/$I10)*(1000/1)*(1/1000)*(1/1000)*($H10/$G10)</f>
        <v>7.4133675000000012E-3</v>
      </c>
      <c r="Y10" s="29">
        <f>(((M10*'Calibration Coefficients'!I$3)+'Calibration Coefficients'!I$4)/$I10)*(1000/1)*(1/1000)*(1/1000)*($H10/$G10)</f>
        <v>8.6135530328571422E-2</v>
      </c>
      <c r="Z10" s="28">
        <f>(((N10*'Calibration Coefficients'!J$3)+'Calibration Coefficients'!J$4)/$I10)*(1000/1)*(1/1000)*(1/1000)*($H10/$G10)</f>
        <v>0</v>
      </c>
      <c r="AA10" s="29">
        <f>(((Q10*'Calibration Coefficients'!K$3)+'Calibration Coefficients'!K$4)/$I10)*(1000/1)*(1/1000)*(1/1000)*($H10/$G10)</f>
        <v>8.2753346499999991E-2</v>
      </c>
      <c r="AB10" s="28">
        <f t="shared" si="2"/>
        <v>3.1308233942857137E-2</v>
      </c>
      <c r="AC10" s="29">
        <f t="shared" si="3"/>
        <v>33.258992177899877</v>
      </c>
      <c r="AD10" s="28">
        <f t="shared" si="4"/>
        <v>0</v>
      </c>
      <c r="AE10" s="18">
        <f t="shared" si="5"/>
        <v>0.23678651161003397</v>
      </c>
    </row>
    <row r="11" spans="1:32" x14ac:dyDescent="0.2">
      <c r="A11" s="103">
        <v>170808214</v>
      </c>
      <c r="B11" s="107" t="s">
        <v>207</v>
      </c>
      <c r="C11" s="107" t="s">
        <v>200</v>
      </c>
      <c r="D11" s="107" t="s">
        <v>201</v>
      </c>
      <c r="E11" s="107">
        <v>171026</v>
      </c>
      <c r="F11" s="107"/>
      <c r="G11" s="109">
        <v>2.4299999999999999E-2</v>
      </c>
      <c r="H11" s="102">
        <v>0.75</v>
      </c>
      <c r="I11" s="35">
        <v>40</v>
      </c>
      <c r="J11" s="31">
        <v>105.867</v>
      </c>
      <c r="K11" s="104">
        <v>68.289000000000001</v>
      </c>
      <c r="L11" s="25">
        <v>27.536000000000001</v>
      </c>
      <c r="M11" s="104">
        <v>471.66699999999997</v>
      </c>
      <c r="N11" s="25">
        <v>0</v>
      </c>
      <c r="O11" s="104">
        <v>441.714</v>
      </c>
      <c r="P11" s="105">
        <v>940.90800000000002</v>
      </c>
      <c r="Q11" s="35">
        <v>221.15799999999999</v>
      </c>
      <c r="R11" s="34">
        <f>(((O11*'Calibration Coefficients'!B$3)+'Calibration Coefficients'!B$4)/$I11)*(1000/1)*(1/1000)*(1/1000)*($H11/$G11)</f>
        <v>0.2121658680555556</v>
      </c>
      <c r="S11" s="52">
        <f>(((P11*'Calibration Coefficients'!C$3)+'Calibration Coefficients'!C$4)/$I11)*(1000/1)*(1/1000)*(1/1000)*($H11/$G11)</f>
        <v>0.70277696296296299</v>
      </c>
      <c r="T11" s="26">
        <f t="shared" si="0"/>
        <v>0.91494283101851859</v>
      </c>
      <c r="U11" s="37">
        <f t="shared" si="1"/>
        <v>3.3123940688656903</v>
      </c>
      <c r="V11" s="36">
        <f>(((J11*'Calibration Coefficients'!F$3)+'Calibration Coefficients'!F$4)/$I11)*(1000/1)*(1/1000)*(1/1000)*($H11/$G11)</f>
        <v>2.5494668750000001E-2</v>
      </c>
      <c r="W11" s="29">
        <f>(((K11*'Calibration Coefficients'!G$3)+'Calibration Coefficients'!G$4)/$I11)*(1000/1)*(1/1000)*(1/1000)*($H11/$G11)</f>
        <v>2.5592567361111113E-2</v>
      </c>
      <c r="X11" s="28">
        <f>(((L11*'Calibration Coefficients'!H$3)+'Calibration Coefficients'!H$4)/$I11)*(1000/1)*(1/1000)*(1/1000)*($H11/$G11)</f>
        <v>7.8082407407407423E-3</v>
      </c>
      <c r="Y11" s="29">
        <f>(((M11*'Calibration Coefficients'!I$3)+'Calibration Coefficients'!I$4)/$I11)*(1000/1)*(1/1000)*(1/1000)*($H11/$G11)</f>
        <v>8.2760089351851862E-2</v>
      </c>
      <c r="Z11" s="28">
        <f>(((N11*'Calibration Coefficients'!J$3)+'Calibration Coefficients'!J$4)/$I11)*(1000/1)*(1/1000)*(1/1000)*($H11/$G11)</f>
        <v>0</v>
      </c>
      <c r="AA11" s="29">
        <f>(((Q11*'Calibration Coefficients'!K$3)+'Calibration Coefficients'!K$4)/$I11)*(1000/1)*(1/1000)*(1/1000)*($H11/$G11)</f>
        <v>9.0630411882716061E-2</v>
      </c>
      <c r="AB11" s="28">
        <f t="shared" si="2"/>
        <v>3.3302909490740745E-2</v>
      </c>
      <c r="AC11" s="29">
        <f t="shared" si="3"/>
        <v>36.398896588618314</v>
      </c>
      <c r="AD11" s="28">
        <f t="shared" si="4"/>
        <v>0</v>
      </c>
      <c r="AE11" s="18">
        <f t="shared" si="5"/>
        <v>0.23446121855844693</v>
      </c>
    </row>
    <row r="12" spans="1:32" x14ac:dyDescent="0.2">
      <c r="A12" s="103">
        <v>170808925</v>
      </c>
      <c r="B12" s="107" t="s">
        <v>207</v>
      </c>
      <c r="C12" s="107" t="s">
        <v>200</v>
      </c>
      <c r="D12" s="107" t="s">
        <v>201</v>
      </c>
      <c r="E12" s="107">
        <v>171026</v>
      </c>
      <c r="F12" s="107"/>
      <c r="G12" s="109">
        <v>2.2700000000000001E-2</v>
      </c>
      <c r="H12" s="102">
        <v>0.76</v>
      </c>
      <c r="I12" s="35">
        <v>40</v>
      </c>
      <c r="J12" s="31">
        <v>126.828</v>
      </c>
      <c r="K12" s="104">
        <v>79.040999999999997</v>
      </c>
      <c r="L12" s="25">
        <v>29.834</v>
      </c>
      <c r="M12" s="104">
        <v>483.209</v>
      </c>
      <c r="N12" s="25">
        <v>0</v>
      </c>
      <c r="O12" s="104">
        <v>443.01499999999999</v>
      </c>
      <c r="P12" s="105">
        <v>852.846</v>
      </c>
      <c r="Q12" s="35">
        <v>205.875</v>
      </c>
      <c r="R12" s="34">
        <f>(((O12*'Calibration Coefficients'!B$3)+'Calibration Coefficients'!B$4)/$I12)*(1000/1)*(1/1000)*(1/1000)*($H12/$G12)</f>
        <v>0.23082642786343616</v>
      </c>
      <c r="S12" s="52">
        <f>(((P12*'Calibration Coefficients'!C$3)+'Calibration Coefficients'!C$4)/$I12)*(1000/1)*(1/1000)*(1/1000)*($H12/$G12)</f>
        <v>0.69099311154185017</v>
      </c>
      <c r="T12" s="26">
        <f t="shared" si="0"/>
        <v>0.92181953940528638</v>
      </c>
      <c r="U12" s="37">
        <f t="shared" si="1"/>
        <v>2.9935615169276129</v>
      </c>
      <c r="V12" s="36">
        <f>(((J12*'Calibration Coefficients'!F$3)+'Calibration Coefficients'!F$4)/$I12)*(1000/1)*(1/1000)*(1/1000)*($H12/$G12)</f>
        <v>3.313116111013216E-2</v>
      </c>
      <c r="W12" s="29">
        <f>(((K12*'Calibration Coefficients'!G$3)+'Calibration Coefficients'!G$4)/$I12)*(1000/1)*(1/1000)*(1/1000)*($H12/$G12)</f>
        <v>3.2132777986784149E-2</v>
      </c>
      <c r="X12" s="28">
        <f>(((L12*'Calibration Coefficients'!H$3)+'Calibration Coefficients'!H$4)/$I12)*(1000/1)*(1/1000)*(1/1000)*($H12/$G12)</f>
        <v>9.1769121145374461E-3</v>
      </c>
      <c r="Y12" s="29">
        <f>(((M12*'Calibration Coefficients'!I$3)+'Calibration Coefficients'!I$4)/$I12)*(1000/1)*(1/1000)*(1/1000)*($H12/$G12)</f>
        <v>9.1971489224669606E-2</v>
      </c>
      <c r="Z12" s="28">
        <f>(((N12*'Calibration Coefficients'!J$3)+'Calibration Coefficients'!J$4)/$I12)*(1000/1)*(1/1000)*(1/1000)*($H12/$G12)</f>
        <v>0</v>
      </c>
      <c r="AA12" s="29">
        <f>(((Q12*'Calibration Coefficients'!K$3)+'Calibration Coefficients'!K$4)/$I12)*(1000/1)*(1/1000)*(1/1000)*($H12/$G12)</f>
        <v>9.1518239537444951E-2</v>
      </c>
      <c r="AB12" s="28">
        <f t="shared" si="2"/>
        <v>4.2308073224669604E-2</v>
      </c>
      <c r="AC12" s="29">
        <f t="shared" si="3"/>
        <v>45.896264307832674</v>
      </c>
      <c r="AD12" s="28">
        <f t="shared" si="4"/>
        <v>0</v>
      </c>
      <c r="AE12" s="18">
        <f t="shared" si="5"/>
        <v>0.21690687887876772</v>
      </c>
    </row>
    <row r="13" spans="1:32" x14ac:dyDescent="0.2">
      <c r="A13" s="103" t="s">
        <v>129</v>
      </c>
      <c r="B13" s="107" t="s">
        <v>199</v>
      </c>
      <c r="C13" s="107" t="s">
        <v>200</v>
      </c>
      <c r="D13" s="107" t="s">
        <v>201</v>
      </c>
      <c r="E13" s="107">
        <v>171103</v>
      </c>
      <c r="F13" s="107"/>
      <c r="G13" s="109">
        <v>2.3800000000000002E-2</v>
      </c>
      <c r="H13" s="102">
        <v>0.72</v>
      </c>
      <c r="I13" s="35">
        <v>40</v>
      </c>
      <c r="J13" s="31">
        <v>38.9</v>
      </c>
      <c r="K13" s="104">
        <v>103.1</v>
      </c>
      <c r="L13" s="25">
        <v>35.299999999999997</v>
      </c>
      <c r="M13" s="104">
        <v>500.3</v>
      </c>
      <c r="N13" s="25">
        <v>96.6</v>
      </c>
      <c r="O13" s="104">
        <v>391.6</v>
      </c>
      <c r="P13" s="105">
        <v>775.2</v>
      </c>
      <c r="Q13" s="35">
        <v>151.9</v>
      </c>
      <c r="R13" s="34">
        <f>(((O13*'Calibration Coefficients'!B$3)+'Calibration Coefficients'!B$4)/$I13)*(1000/1)*(1/1000)*(1/1000)*($H13/$G13)</f>
        <v>0.1843646218487395</v>
      </c>
      <c r="S13" s="52">
        <f>(((P13*'Calibration Coefficients'!C$3)+'Calibration Coefficients'!C$4)/$I13)*(1000/1)*(1/1000)*(1/1000)*($H13/$G13)</f>
        <v>0.56752457142857138</v>
      </c>
      <c r="T13" s="26">
        <f t="shared" si="0"/>
        <v>0.75188919327731085</v>
      </c>
      <c r="U13" s="37">
        <f t="shared" si="1"/>
        <v>3.0782726411263024</v>
      </c>
      <c r="V13" s="36">
        <f>(((J13*'Calibration Coefficients'!F$3)+'Calibration Coefficients'!F$4)/$I13)*(1000/1)*(1/1000)*(1/1000)*($H13/$G13)</f>
        <v>9.182034453781511E-3</v>
      </c>
      <c r="W13" s="29">
        <f>(((K13*'Calibration Coefficients'!G$3)+'Calibration Coefficients'!G$4)/$I13)*(1000/1)*(1/1000)*(1/1000)*($H13/$G13)</f>
        <v>3.787235546218487E-2</v>
      </c>
      <c r="X13" s="28">
        <f>(((L13*'Calibration Coefficients'!H$3)+'Calibration Coefficients'!H$4)/$I13)*(1000/1)*(1/1000)*(1/1000)*($H13/$G13)</f>
        <v>9.8113235294117647E-3</v>
      </c>
      <c r="Y13" s="29">
        <f>(((M13*'Calibration Coefficients'!I$3)+'Calibration Coefficients'!I$4)/$I13)*(1000/1)*(1/1000)*(1/1000)*($H13/$G13)</f>
        <v>8.604319159663866E-2</v>
      </c>
      <c r="Z13" s="28">
        <f>(((N13*'Calibration Coefficients'!J$3)+'Calibration Coefficients'!J$4)/$I13)*(1000/1)*(1/1000)*(1/1000)*($H13/$G13)</f>
        <v>3.8918435294117634E-2</v>
      </c>
      <c r="AA13" s="29">
        <f>(((Q13*'Calibration Coefficients'!K$3)+'Calibration Coefficients'!K$4)/$I13)*(1000/1)*(1/1000)*(1/1000)*($H13/$G13)</f>
        <v>6.101401764705882E-2</v>
      </c>
      <c r="AB13" s="28">
        <f t="shared" si="2"/>
        <v>5.7911793277310913E-2</v>
      </c>
      <c r="AC13" s="29">
        <f t="shared" si="3"/>
        <v>77.021712501129073</v>
      </c>
      <c r="AD13" s="28">
        <f t="shared" si="4"/>
        <v>0.67202953132113374</v>
      </c>
      <c r="AE13" s="18">
        <f t="shared" si="5"/>
        <v>0.84144793427802689</v>
      </c>
    </row>
    <row r="14" spans="1:32" x14ac:dyDescent="0.2">
      <c r="A14" s="103" t="s">
        <v>130</v>
      </c>
      <c r="B14" s="107" t="s">
        <v>199</v>
      </c>
      <c r="C14" s="107" t="s">
        <v>200</v>
      </c>
      <c r="D14" s="107" t="s">
        <v>201</v>
      </c>
      <c r="E14" s="107">
        <v>171103</v>
      </c>
      <c r="F14" s="107"/>
      <c r="G14" s="109">
        <v>2.53E-2</v>
      </c>
      <c r="H14" s="102">
        <v>0.7</v>
      </c>
      <c r="I14" s="35">
        <v>40</v>
      </c>
      <c r="J14" s="31">
        <v>103.5</v>
      </c>
      <c r="K14" s="104">
        <v>109.5</v>
      </c>
      <c r="L14" s="25">
        <v>14.8</v>
      </c>
      <c r="M14" s="104">
        <v>546.5</v>
      </c>
      <c r="N14" s="25">
        <v>0</v>
      </c>
      <c r="O14" s="104">
        <v>437.5</v>
      </c>
      <c r="P14" s="105">
        <v>847.5</v>
      </c>
      <c r="Q14" s="35">
        <v>165.1</v>
      </c>
      <c r="R14" s="34">
        <f>(((O14*'Calibration Coefficients'!B$3)+'Calibration Coefficients'!B$4)/$I14)*(1000/1)*(1/1000)*(1/1000)*($H14/$G14)</f>
        <v>0.18838006422924902</v>
      </c>
      <c r="S14" s="52">
        <f>(((P14*'Calibration Coefficients'!C$3)+'Calibration Coefficients'!C$4)/$I14)*(1000/1)*(1/1000)*(1/1000)*($H14/$G14)</f>
        <v>0.56745652173913042</v>
      </c>
      <c r="T14" s="26">
        <f t="shared" si="0"/>
        <v>0.75583658596837944</v>
      </c>
      <c r="U14" s="37">
        <f t="shared" si="1"/>
        <v>3.012296041308089</v>
      </c>
      <c r="V14" s="36">
        <f>(((J14*'Calibration Coefficients'!F$3)+'Calibration Coefficients'!F$4)/$I14)*(1000/1)*(1/1000)*(1/1000)*($H14/$G14)</f>
        <v>2.2343522727272726E-2</v>
      </c>
      <c r="W14" s="29">
        <f>(((K14*'Calibration Coefficients'!G$3)+'Calibration Coefficients'!G$4)/$I14)*(1000/1)*(1/1000)*(1/1000)*($H14/$G14)</f>
        <v>3.6787455533596837E-2</v>
      </c>
      <c r="X14" s="28">
        <f>(((L14*'Calibration Coefficients'!H$3)+'Calibration Coefficients'!H$4)/$I14)*(1000/1)*(1/1000)*(1/1000)*($H14/$G14)</f>
        <v>3.7621541501976288E-3</v>
      </c>
      <c r="Y14" s="29">
        <f>(((M14*'Calibration Coefficients'!I$3)+'Calibration Coefficients'!I$4)/$I14)*(1000/1)*(1/1000)*(1/1000)*($H14/$G14)</f>
        <v>8.5960345849802361E-2</v>
      </c>
      <c r="Z14" s="28">
        <f>(((N14*'Calibration Coefficients'!J$3)+'Calibration Coefficients'!J$4)/$I14)*(1000/1)*(1/1000)*(1/1000)*($H14/$G14)</f>
        <v>0</v>
      </c>
      <c r="AA14" s="29">
        <f>(((Q14*'Calibration Coefficients'!K$3)+'Calibration Coefficients'!K$4)/$I14)*(1000/1)*(1/1000)*(1/1000)*($H14/$G14)</f>
        <v>6.0651410079051393E-2</v>
      </c>
      <c r="AB14" s="28">
        <f t="shared" si="2"/>
        <v>2.6105676877470355E-2</v>
      </c>
      <c r="AC14" s="29">
        <f t="shared" si="3"/>
        <v>34.538784390839858</v>
      </c>
      <c r="AD14" s="28">
        <f t="shared" si="4"/>
        <v>0</v>
      </c>
      <c r="AE14" s="18">
        <f t="shared" si="5"/>
        <v>0.14411249200147849</v>
      </c>
    </row>
    <row r="15" spans="1:32" x14ac:dyDescent="0.2">
      <c r="A15" s="103" t="s">
        <v>131</v>
      </c>
      <c r="B15" s="107" t="s">
        <v>199</v>
      </c>
      <c r="C15" s="107" t="s">
        <v>206</v>
      </c>
      <c r="D15" s="107" t="s">
        <v>201</v>
      </c>
      <c r="E15" s="107">
        <v>171103</v>
      </c>
      <c r="F15" s="107"/>
      <c r="G15" s="109">
        <v>2.7400000000000001E-2</v>
      </c>
      <c r="H15" s="102">
        <v>0.71</v>
      </c>
      <c r="I15" s="35">
        <v>40</v>
      </c>
      <c r="J15" s="31">
        <v>82.2</v>
      </c>
      <c r="K15" s="104">
        <v>114.2</v>
      </c>
      <c r="L15" s="25">
        <v>17.899999999999999</v>
      </c>
      <c r="M15" s="104">
        <v>559.6</v>
      </c>
      <c r="N15" s="25">
        <v>10.7</v>
      </c>
      <c r="O15" s="104">
        <v>449.5</v>
      </c>
      <c r="P15" s="105">
        <v>840.4</v>
      </c>
      <c r="Q15" s="35">
        <v>171.6</v>
      </c>
      <c r="R15" s="34">
        <f>(((O15*'Calibration Coefficients'!B$3)+'Calibration Coefficients'!B$4)/$I15)*(1000/1)*(1/1000)*(1/1000)*($H15/$G15)</f>
        <v>0.18126620666058396</v>
      </c>
      <c r="S15" s="52">
        <f>(((P15*'Calibration Coefficients'!C$3)+'Calibration Coefficients'!C$4)/$I15)*(1000/1)*(1/1000)*(1/1000)*($H15/$G15)</f>
        <v>0.5269982773722629</v>
      </c>
      <c r="T15" s="26">
        <f t="shared" si="0"/>
        <v>0.70826448403284692</v>
      </c>
      <c r="U15" s="37">
        <f t="shared" si="1"/>
        <v>2.9073167419399515</v>
      </c>
      <c r="V15" s="36">
        <f>(((J15*'Calibration Coefficients'!F$3)+'Calibration Coefficients'!F$4)/$I15)*(1000/1)*(1/1000)*(1/1000)*($H15/$G15)</f>
        <v>1.6619325000000001E-2</v>
      </c>
      <c r="W15" s="29">
        <f>(((K15*'Calibration Coefficients'!G$3)+'Calibration Coefficients'!G$4)/$I15)*(1000/1)*(1/1000)*(1/1000)*($H15/$G15)</f>
        <v>3.5932050547445256E-2</v>
      </c>
      <c r="X15" s="28">
        <f>(((L15*'Calibration Coefficients'!H$3)+'Calibration Coefficients'!H$4)/$I15)*(1000/1)*(1/1000)*(1/1000)*($H15/$G15)</f>
        <v>4.2614575729927016E-3</v>
      </c>
      <c r="Y15" s="29">
        <f>(((M15*'Calibration Coefficients'!I$3)+'Calibration Coefficients'!I$4)/$I15)*(1000/1)*(1/1000)*(1/1000)*($H15/$G15)</f>
        <v>8.2435819708029198E-2</v>
      </c>
      <c r="Z15" s="28">
        <f>(((N15*'Calibration Coefficients'!J$3)+'Calibration Coefficients'!J$4)/$I15)*(1000/1)*(1/1000)*(1/1000)*($H15/$G15)</f>
        <v>3.6924469890510943E-3</v>
      </c>
      <c r="AA15" s="29">
        <f>(((Q15*'Calibration Coefficients'!K$3)+'Calibration Coefficients'!K$4)/$I15)*(1000/1)*(1/1000)*(1/1000)*($H15/$G15)</f>
        <v>5.9039324452554741E-2</v>
      </c>
      <c r="AB15" s="28">
        <f t="shared" si="2"/>
        <v>2.4573229562043795E-2</v>
      </c>
      <c r="AC15" s="29">
        <f t="shared" si="3"/>
        <v>34.694990524054248</v>
      </c>
      <c r="AD15" s="28">
        <f t="shared" si="4"/>
        <v>0.15026299167263335</v>
      </c>
      <c r="AE15" s="18">
        <f t="shared" si="5"/>
        <v>0.32368169360731991</v>
      </c>
    </row>
    <row r="16" spans="1:32" x14ac:dyDescent="0.2">
      <c r="A16" s="103" t="s">
        <v>132</v>
      </c>
      <c r="B16" s="107" t="s">
        <v>199</v>
      </c>
      <c r="C16" s="107" t="s">
        <v>206</v>
      </c>
      <c r="D16" s="107" t="s">
        <v>201</v>
      </c>
      <c r="E16" s="107">
        <v>171103</v>
      </c>
      <c r="F16" s="107"/>
      <c r="G16" s="109">
        <v>2.6800000000000001E-2</v>
      </c>
      <c r="H16" s="102">
        <v>0.74</v>
      </c>
      <c r="I16" s="35">
        <v>40</v>
      </c>
      <c r="J16" s="31">
        <v>76.900000000000006</v>
      </c>
      <c r="K16" s="104">
        <v>96.1</v>
      </c>
      <c r="L16" s="25">
        <v>12.1</v>
      </c>
      <c r="M16" s="104">
        <v>490.4</v>
      </c>
      <c r="N16" s="25">
        <v>0</v>
      </c>
      <c r="O16" s="104">
        <v>394.1</v>
      </c>
      <c r="P16" s="105">
        <v>781.2</v>
      </c>
      <c r="Q16" s="35">
        <v>171</v>
      </c>
      <c r="R16" s="34">
        <f>(((O16*'Calibration Coefficients'!B$3)+'Calibration Coefficients'!B$4)/$I16)*(1000/1)*(1/1000)*(1/1000)*($H16/$G16)</f>
        <v>0.16934903451492542</v>
      </c>
      <c r="S16" s="52">
        <f>(((P16*'Calibration Coefficients'!C$3)+'Calibration Coefficients'!C$4)/$I16)*(1000/1)*(1/1000)*(1/1000)*($H16/$G16)</f>
        <v>0.52200483582089552</v>
      </c>
      <c r="T16" s="26">
        <f t="shared" si="0"/>
        <v>0.69135387033582096</v>
      </c>
      <c r="U16" s="37">
        <f t="shared" si="1"/>
        <v>3.0824199105480528</v>
      </c>
      <c r="V16" s="36">
        <f>(((J16*'Calibration Coefficients'!F$3)+'Calibration Coefficients'!F$4)/$I16)*(1000/1)*(1/1000)*(1/1000)*($H16/$G16)</f>
        <v>1.6567502425373134E-2</v>
      </c>
      <c r="W16" s="29">
        <f>(((K16*'Calibration Coefficients'!G$3)+'Calibration Coefficients'!G$4)/$I16)*(1000/1)*(1/1000)*(1/1000)*($H16/$G16)</f>
        <v>3.2220214365671643E-2</v>
      </c>
      <c r="X16" s="28">
        <f>(((L16*'Calibration Coefficients'!H$3)+'Calibration Coefficients'!H$4)/$I16)*(1000/1)*(1/1000)*(1/1000)*($H16/$G16)</f>
        <v>3.0695848880597019E-3</v>
      </c>
      <c r="Y16" s="29">
        <f>(((M16*'Calibration Coefficients'!I$3)+'Calibration Coefficients'!I$4)/$I16)*(1000/1)*(1/1000)*(1/1000)*($H16/$G16)</f>
        <v>7.6979991044776111E-2</v>
      </c>
      <c r="Z16" s="28">
        <f>(((N16*'Calibration Coefficients'!J$3)+'Calibration Coefficients'!J$4)/$I16)*(1000/1)*(1/1000)*(1/1000)*($H16/$G16)</f>
        <v>0</v>
      </c>
      <c r="AA16" s="29">
        <f>(((Q16*'Calibration Coefficients'!K$3)+'Calibration Coefficients'!K$4)/$I16)*(1000/1)*(1/1000)*(1/1000)*($H16/$G16)</f>
        <v>6.2691598880597027E-2</v>
      </c>
      <c r="AB16" s="28">
        <f t="shared" si="2"/>
        <v>1.9637087313432836E-2</v>
      </c>
      <c r="AC16" s="29">
        <f t="shared" si="3"/>
        <v>28.403814827700664</v>
      </c>
      <c r="AD16" s="28">
        <f t="shared" si="4"/>
        <v>0</v>
      </c>
      <c r="AE16" s="18">
        <f t="shared" si="5"/>
        <v>0.15631569178591667</v>
      </c>
    </row>
    <row r="17" spans="1:31" x14ac:dyDescent="0.2">
      <c r="A17" s="103">
        <v>170809912</v>
      </c>
      <c r="B17" s="107" t="s">
        <v>207</v>
      </c>
      <c r="C17" s="107" t="s">
        <v>206</v>
      </c>
      <c r="D17" s="107" t="s">
        <v>201</v>
      </c>
      <c r="E17" s="107">
        <v>171103</v>
      </c>
      <c r="F17" s="107"/>
      <c r="G17" s="109">
        <v>2.6599999999999999E-2</v>
      </c>
      <c r="H17" s="102">
        <v>0.74</v>
      </c>
      <c r="I17" s="35">
        <v>40</v>
      </c>
      <c r="J17" s="31">
        <v>99.5</v>
      </c>
      <c r="K17" s="104">
        <v>120.4</v>
      </c>
      <c r="L17" s="25">
        <v>15.3</v>
      </c>
      <c r="M17" s="104">
        <v>590.29999999999995</v>
      </c>
      <c r="N17" s="25">
        <v>8.6</v>
      </c>
      <c r="O17" s="104">
        <v>471.2</v>
      </c>
      <c r="P17" s="105">
        <v>972.3</v>
      </c>
      <c r="Q17" s="35">
        <v>166.1</v>
      </c>
      <c r="R17" s="34">
        <f>(((O17*'Calibration Coefficients'!B$3)+'Calibration Coefficients'!B$4)/$I17)*(1000/1)*(1/1000)*(1/1000)*($H17/$G17)</f>
        <v>0.20400214285714285</v>
      </c>
      <c r="S17" s="52">
        <f>(((P17*'Calibration Coefficients'!C$3)+'Calibration Coefficients'!C$4)/$I17)*(1000/1)*(1/1000)*(1/1000)*($H17/$G17)</f>
        <v>0.65458452631578956</v>
      </c>
      <c r="T17" s="26">
        <f t="shared" ref="T17:T37" si="6">R17+S17</f>
        <v>0.85858666917293247</v>
      </c>
      <c r="U17" s="37">
        <f t="shared" ref="U17:U37" si="7">S17/R17</f>
        <v>3.2087139730398677</v>
      </c>
      <c r="V17" s="36">
        <f>(((J17*'Calibration Coefficients'!F$3)+'Calibration Coefficients'!F$4)/$I17)*(1000/1)*(1/1000)*(1/1000)*($H17/$G17)</f>
        <v>2.1597671992481207E-2</v>
      </c>
      <c r="W17" s="29">
        <f>(((K17*'Calibration Coefficients'!G$3)+'Calibration Coefficients'!G$4)/$I17)*(1000/1)*(1/1000)*(1/1000)*($H17/$G17)</f>
        <v>4.0670984210526326E-2</v>
      </c>
      <c r="X17" s="28">
        <f>(((L17*'Calibration Coefficients'!H$3)+'Calibration Coefficients'!H$4)/$I17)*(1000/1)*(1/1000)*(1/1000)*($H17/$G17)</f>
        <v>3.9105592105263161E-3</v>
      </c>
      <c r="Y17" s="29">
        <f>(((M17*'Calibration Coefficients'!I$3)+'Calibration Coefficients'!I$4)/$I17)*(1000/1)*(1/1000)*(1/1000)*($H17/$G17)</f>
        <v>9.3358386090225565E-2</v>
      </c>
      <c r="Z17" s="28">
        <f>(((N17*'Calibration Coefficients'!J$3)+'Calibration Coefficients'!J$4)/$I17)*(1000/1)*(1/1000)*(1/1000)*($H17/$G17)</f>
        <v>3.1861868421052628E-3</v>
      </c>
      <c r="AA17" s="29">
        <f>(((Q17*'Calibration Coefficients'!K$3)+'Calibration Coefficients'!K$4)/$I17)*(1000/1)*(1/1000)*(1/1000)*($H17/$G17)</f>
        <v>6.1353031390977447E-2</v>
      </c>
      <c r="AB17" s="28">
        <f t="shared" ref="AB17:AB37" si="8">V17+X17+Z17</f>
        <v>2.8694418045112788E-2</v>
      </c>
      <c r="AC17" s="29">
        <f t="shared" ref="AC17:AC37" si="9">(AB17*(1/1000))/((T17*(1/1000)*(1/1000)))</f>
        <v>33.420525935667996</v>
      </c>
      <c r="AD17" s="28">
        <f t="shared" ref="AD17:AD37" si="10">Z17/AB17</f>
        <v>0.11103855938447693</v>
      </c>
      <c r="AE17" s="18">
        <f t="shared" ref="AE17:AE37" si="11">(Z17+X17)/AB17</f>
        <v>0.24732148397204701</v>
      </c>
    </row>
    <row r="18" spans="1:31" x14ac:dyDescent="0.2">
      <c r="A18" s="103" t="s">
        <v>133</v>
      </c>
      <c r="B18" s="107" t="s">
        <v>199</v>
      </c>
      <c r="C18" s="107" t="s">
        <v>206</v>
      </c>
      <c r="D18" s="107" t="s">
        <v>201</v>
      </c>
      <c r="E18" s="107">
        <v>171103</v>
      </c>
      <c r="F18" s="107"/>
      <c r="G18" s="109">
        <v>2.6599999999999999E-2</v>
      </c>
      <c r="H18" s="102">
        <v>0.72</v>
      </c>
      <c r="I18" s="35">
        <v>40</v>
      </c>
      <c r="J18" s="31">
        <v>101.5</v>
      </c>
      <c r="K18" s="104">
        <v>129.4</v>
      </c>
      <c r="L18" s="25">
        <v>19.399999999999999</v>
      </c>
      <c r="M18" s="104">
        <v>633.1</v>
      </c>
      <c r="N18" s="25">
        <v>14.9</v>
      </c>
      <c r="O18" s="104">
        <v>533.29999999999995</v>
      </c>
      <c r="P18" s="105">
        <v>1068.7</v>
      </c>
      <c r="Q18" s="35">
        <v>174.7</v>
      </c>
      <c r="R18" s="34">
        <f>(((O18*'Calibration Coefficients'!B$3)+'Calibration Coefficients'!B$4)/$I18)*(1000/1)*(1/1000)*(1/1000)*($H18/$G18)</f>
        <v>0.22464761278195486</v>
      </c>
      <c r="S18" s="52">
        <f>(((P18*'Calibration Coefficients'!C$3)+'Calibration Coefficients'!C$4)/$I18)*(1000/1)*(1/1000)*(1/1000)*($H18/$G18)</f>
        <v>0.70003867669172948</v>
      </c>
      <c r="T18" s="26">
        <f t="shared" si="6"/>
        <v>0.92468628947368436</v>
      </c>
      <c r="U18" s="37">
        <f t="shared" si="7"/>
        <v>3.1161634349134784</v>
      </c>
      <c r="V18" s="36">
        <f>(((J18*'Calibration Coefficients'!F$3)+'Calibration Coefficients'!F$4)/$I18)*(1000/1)*(1/1000)*(1/1000)*($H18/$G18)</f>
        <v>2.1436342105263156E-2</v>
      </c>
      <c r="W18" s="29">
        <f>(((K18*'Calibration Coefficients'!G$3)+'Calibration Coefficients'!G$4)/$I18)*(1000/1)*(1/1000)*(1/1000)*($H18/$G18)</f>
        <v>4.252979097744361E-2</v>
      </c>
      <c r="X18" s="28">
        <f>(((L18*'Calibration Coefficients'!H$3)+'Calibration Coefficients'!H$4)/$I18)*(1000/1)*(1/1000)*(1/1000)*($H18/$G18)</f>
        <v>4.824473684210526E-3</v>
      </c>
      <c r="Y18" s="29">
        <f>(((M18*'Calibration Coefficients'!I$3)+'Calibration Coefficients'!I$4)/$I18)*(1000/1)*(1/1000)*(1/1000)*($H18/$G18)</f>
        <v>9.7421237593984952E-2</v>
      </c>
      <c r="Z18" s="28">
        <f>(((N18*'Calibration Coefficients'!J$3)+'Calibration Coefficients'!J$4)/$I18)*(1000/1)*(1/1000)*(1/1000)*($H18/$G18)</f>
        <v>5.3710578947368422E-3</v>
      </c>
      <c r="AA18" s="29">
        <f>(((Q18*'Calibration Coefficients'!K$3)+'Calibration Coefficients'!K$4)/$I18)*(1000/1)*(1/1000)*(1/1000)*($H18/$G18)</f>
        <v>6.2785603759398498E-2</v>
      </c>
      <c r="AB18" s="28">
        <f t="shared" si="8"/>
        <v>3.1631873684210526E-2</v>
      </c>
      <c r="AC18" s="29">
        <f t="shared" si="9"/>
        <v>34.208221798351573</v>
      </c>
      <c r="AD18" s="28">
        <f t="shared" si="10"/>
        <v>0.16979891701508273</v>
      </c>
      <c r="AE18" s="18">
        <f t="shared" si="11"/>
        <v>0.3223182945383537</v>
      </c>
    </row>
    <row r="19" spans="1:31" x14ac:dyDescent="0.2">
      <c r="A19" s="103">
        <v>170809922</v>
      </c>
      <c r="B19" s="107" t="s">
        <v>207</v>
      </c>
      <c r="C19" s="107" t="s">
        <v>206</v>
      </c>
      <c r="D19" s="107" t="s">
        <v>201</v>
      </c>
      <c r="E19" s="107">
        <v>171103</v>
      </c>
      <c r="F19" s="107"/>
      <c r="G19" s="109">
        <v>2.5899999999999999E-2</v>
      </c>
      <c r="H19" s="102">
        <v>0.77</v>
      </c>
      <c r="I19" s="35">
        <v>40</v>
      </c>
      <c r="J19" s="31">
        <v>109.7</v>
      </c>
      <c r="K19" s="104">
        <v>105.5</v>
      </c>
      <c r="L19" s="25">
        <v>14.7</v>
      </c>
      <c r="M19" s="104">
        <v>540.79999999999995</v>
      </c>
      <c r="N19" s="25">
        <v>11</v>
      </c>
      <c r="O19" s="104">
        <v>438.3</v>
      </c>
      <c r="P19" s="105">
        <v>924.8</v>
      </c>
      <c r="Q19" s="35">
        <v>188.9</v>
      </c>
      <c r="R19" s="34">
        <f>(((O19*'Calibration Coefficients'!B$3)+'Calibration Coefficients'!B$4)/$I19)*(1000/1)*(1/1000)*(1/1000)*($H19/$G19)</f>
        <v>0.2027877871621622</v>
      </c>
      <c r="S19" s="52">
        <f>(((P19*'Calibration Coefficients'!C$3)+'Calibration Coefficients'!C$4)/$I19)*(1000/1)*(1/1000)*(1/1000)*($H19/$G19)</f>
        <v>0.66535610810810797</v>
      </c>
      <c r="T19" s="26">
        <f t="shared" si="6"/>
        <v>0.86814389527027014</v>
      </c>
      <c r="U19" s="37">
        <f t="shared" si="7"/>
        <v>3.2810462475042756</v>
      </c>
      <c r="V19" s="36">
        <f>(((J19*'Calibration Coefficients'!F$3)+'Calibration Coefficients'!F$4)/$I19)*(1000/1)*(1/1000)*(1/1000)*($H19/$G19)</f>
        <v>2.544669391891892E-2</v>
      </c>
      <c r="W19" s="29">
        <f>(((K19*'Calibration Coefficients'!G$3)+'Calibration Coefficients'!G$4)/$I19)*(1000/1)*(1/1000)*(1/1000)*($H19/$G19)</f>
        <v>3.8084787162162174E-2</v>
      </c>
      <c r="X19" s="28">
        <f>(((L19*'Calibration Coefficients'!H$3)+'Calibration Coefficients'!H$4)/$I19)*(1000/1)*(1/1000)*(1/1000)*($H19/$G19)</f>
        <v>4.015185810810811E-3</v>
      </c>
      <c r="Y19" s="29">
        <f>(((M19*'Calibration Coefficients'!I$3)+'Calibration Coefficients'!I$4)/$I19)*(1000/1)*(1/1000)*(1/1000)*($H19/$G19)</f>
        <v>9.1402508108108099E-2</v>
      </c>
      <c r="Z19" s="28">
        <f>(((N19*'Calibration Coefficients'!J$3)+'Calibration Coefficients'!J$4)/$I19)*(1000/1)*(1/1000)*(1/1000)*($H19/$G19)</f>
        <v>4.3551824324324319E-3</v>
      </c>
      <c r="AA19" s="29">
        <f>(((Q19*'Calibration Coefficients'!K$3)+'Calibration Coefficients'!K$4)/$I19)*(1000/1)*(1/1000)*(1/1000)*($H19/$G19)</f>
        <v>7.4565722297297313E-2</v>
      </c>
      <c r="AB19" s="28">
        <f t="shared" si="8"/>
        <v>3.3817062162162161E-2</v>
      </c>
      <c r="AC19" s="29">
        <f t="shared" si="9"/>
        <v>38.9532914375148</v>
      </c>
      <c r="AD19" s="28">
        <f t="shared" si="10"/>
        <v>0.12878654010653345</v>
      </c>
      <c r="AE19" s="18">
        <f t="shared" si="11"/>
        <v>0.24751908380169199</v>
      </c>
    </row>
    <row r="20" spans="1:31" x14ac:dyDescent="0.2">
      <c r="A20" s="103" t="s">
        <v>134</v>
      </c>
      <c r="B20" s="107" t="s">
        <v>199</v>
      </c>
      <c r="C20" s="107" t="s">
        <v>206</v>
      </c>
      <c r="D20" s="107" t="s">
        <v>201</v>
      </c>
      <c r="E20" s="107">
        <v>171103</v>
      </c>
      <c r="F20" s="107"/>
      <c r="G20" s="109">
        <v>2.5100000000000001E-2</v>
      </c>
      <c r="H20" s="102">
        <v>0.73</v>
      </c>
      <c r="I20" s="35">
        <v>40</v>
      </c>
      <c r="J20" s="31">
        <v>90.3</v>
      </c>
      <c r="K20" s="104">
        <v>97.9</v>
      </c>
      <c r="L20" s="25">
        <v>17.100000000000001</v>
      </c>
      <c r="M20" s="104">
        <v>552.6</v>
      </c>
      <c r="N20" s="25">
        <v>15.3</v>
      </c>
      <c r="O20" s="104">
        <v>370.3</v>
      </c>
      <c r="P20" s="105">
        <v>158.1</v>
      </c>
      <c r="Q20" s="35">
        <v>180.7</v>
      </c>
      <c r="R20" s="34">
        <f>(((O20*'Calibration Coefficients'!B$3)+'Calibration Coefficients'!B$4)/$I20)*(1000/1)*(1/1000)*(1/1000)*($H20/$G20)</f>
        <v>0.16760316484063748</v>
      </c>
      <c r="S20" s="52">
        <f>(((P20*'Calibration Coefficients'!C$3)+'Calibration Coefficients'!C$4)/$I20)*(1000/1)*(1/1000)*(1/1000)*($H20/$G20)</f>
        <v>0.11127468525896414</v>
      </c>
      <c r="T20" s="26">
        <f t="shared" si="6"/>
        <v>0.27887785009960164</v>
      </c>
      <c r="U20" s="37">
        <f t="shared" si="7"/>
        <v>0.66391756602429153</v>
      </c>
      <c r="V20" s="36">
        <f>(((J20*'Calibration Coefficients'!F$3)+'Calibration Coefficients'!F$4)/$I20)*(1000/1)*(1/1000)*(1/1000)*($H20/$G20)</f>
        <v>2.0491354482071712E-2</v>
      </c>
      <c r="W20" s="29">
        <f>(((K20*'Calibration Coefficients'!G$3)+'Calibration Coefficients'!G$4)/$I20)*(1000/1)*(1/1000)*(1/1000)*($H20/$G20)</f>
        <v>3.4573228984063752E-2</v>
      </c>
      <c r="X20" s="28">
        <f>(((L20*'Calibration Coefficients'!H$3)+'Calibration Coefficients'!H$4)/$I20)*(1000/1)*(1/1000)*(1/1000)*($H20/$G20)</f>
        <v>4.5692255976095622E-3</v>
      </c>
      <c r="Y20" s="29">
        <f>(((M20*'Calibration Coefficients'!I$3)+'Calibration Coefficients'!I$4)/$I20)*(1000/1)*(1/1000)*(1/1000)*($H20/$G20)</f>
        <v>9.1367236254980069E-2</v>
      </c>
      <c r="Z20" s="28">
        <f>(((N20*'Calibration Coefficients'!J$3)+'Calibration Coefficients'!J$4)/$I20)*(1000/1)*(1/1000)*(1/1000)*($H20/$G20)</f>
        <v>5.9260222111553774E-3</v>
      </c>
      <c r="AA20" s="29">
        <f>(((Q20*'Calibration Coefficients'!K$3)+'Calibration Coefficients'!K$4)/$I20)*(1000/1)*(1/1000)*(1/1000)*($H20/$G20)</f>
        <v>6.9778816832669316E-2</v>
      </c>
      <c r="AB20" s="28">
        <f t="shared" si="8"/>
        <v>3.0986602290836652E-2</v>
      </c>
      <c r="AC20" s="29">
        <f t="shared" si="9"/>
        <v>111.11173684023217</v>
      </c>
      <c r="AD20" s="28">
        <f t="shared" si="10"/>
        <v>0.19124465972533616</v>
      </c>
      <c r="AE20" s="18">
        <f t="shared" si="11"/>
        <v>0.33870276289919632</v>
      </c>
    </row>
    <row r="21" spans="1:31" x14ac:dyDescent="0.2">
      <c r="A21" s="103" t="s">
        <v>135</v>
      </c>
      <c r="B21" s="107" t="s">
        <v>199</v>
      </c>
      <c r="C21" s="107" t="s">
        <v>200</v>
      </c>
      <c r="D21" s="107" t="s">
        <v>202</v>
      </c>
      <c r="E21" s="107">
        <v>171103</v>
      </c>
      <c r="F21" s="107"/>
      <c r="G21" s="109">
        <v>2.7900000000000001E-2</v>
      </c>
      <c r="H21" s="102">
        <v>0.74</v>
      </c>
      <c r="I21" s="35">
        <v>40</v>
      </c>
      <c r="J21" s="31">
        <v>138.4</v>
      </c>
      <c r="K21" s="104">
        <v>142</v>
      </c>
      <c r="L21" s="25">
        <v>28.4</v>
      </c>
      <c r="M21" s="104">
        <v>717.8</v>
      </c>
      <c r="N21" s="25">
        <v>0</v>
      </c>
      <c r="O21" s="104">
        <v>561.5</v>
      </c>
      <c r="P21" s="105">
        <v>1136.0999999999999</v>
      </c>
      <c r="Q21" s="35">
        <v>224.5</v>
      </c>
      <c r="R21" s="34">
        <f>(((O21*'Calibration Coefficients'!B$3)+'Calibration Coefficients'!B$4)/$I21)*(1000/1)*(1/1000)*(1/1000)*($H21/$G21)</f>
        <v>0.23176969086021509</v>
      </c>
      <c r="S21" s="52">
        <f>(((P21*'Calibration Coefficients'!C$3)+'Calibration Coefficients'!C$4)/$I21)*(1000/1)*(1/1000)*(1/1000)*($H21/$G21)</f>
        <v>0.72922146236559138</v>
      </c>
      <c r="T21" s="26">
        <f t="shared" si="6"/>
        <v>0.96099115322580642</v>
      </c>
      <c r="U21" s="37">
        <f t="shared" si="7"/>
        <v>3.1463193468441881</v>
      </c>
      <c r="V21" s="36">
        <f>(((J21*'Calibration Coefficients'!F$3)+'Calibration Coefficients'!F$4)/$I21)*(1000/1)*(1/1000)*(1/1000)*($H21/$G21)</f>
        <v>2.8641607168458781E-2</v>
      </c>
      <c r="W21" s="29">
        <f>(((K21*'Calibration Coefficients'!G$3)+'Calibration Coefficients'!G$4)/$I21)*(1000/1)*(1/1000)*(1/1000)*($H21/$G21)</f>
        <v>4.573239784946237E-2</v>
      </c>
      <c r="X21" s="28">
        <f>(((L21*'Calibration Coefficients'!H$3)+'Calibration Coefficients'!H$4)/$I21)*(1000/1)*(1/1000)*(1/1000)*($H21/$G21)</f>
        <v>6.9205913978494611E-3</v>
      </c>
      <c r="Y21" s="29">
        <f>(((M21*'Calibration Coefficients'!I$3)+'Calibration Coefficients'!I$4)/$I21)*(1000/1)*(1/1000)*(1/1000)*($H21/$G21)</f>
        <v>0.10823343440860211</v>
      </c>
      <c r="Z21" s="28">
        <f>(((N21*'Calibration Coefficients'!J$3)+'Calibration Coefficients'!J$4)/$I21)*(1000/1)*(1/1000)*(1/1000)*($H21/$G21)</f>
        <v>0</v>
      </c>
      <c r="AA21" s="29">
        <f>(((Q21*'Calibration Coefficients'!K$3)+'Calibration Coefficients'!K$4)/$I21)*(1000/1)*(1/1000)*(1/1000)*($H21/$G21)</f>
        <v>7.9060612007168449E-2</v>
      </c>
      <c r="AB21" s="28">
        <f t="shared" si="8"/>
        <v>3.556219856630824E-2</v>
      </c>
      <c r="AC21" s="29">
        <f t="shared" si="9"/>
        <v>37.005750205852422</v>
      </c>
      <c r="AD21" s="28">
        <f t="shared" si="10"/>
        <v>0</v>
      </c>
      <c r="AE21" s="18">
        <f t="shared" si="11"/>
        <v>0.19460527405091471</v>
      </c>
    </row>
    <row r="22" spans="1:31" x14ac:dyDescent="0.2">
      <c r="A22" s="103">
        <v>170710211</v>
      </c>
      <c r="B22" s="107" t="s">
        <v>207</v>
      </c>
      <c r="C22" s="107" t="s">
        <v>200</v>
      </c>
      <c r="D22" s="107" t="s">
        <v>205</v>
      </c>
      <c r="E22" s="107">
        <v>180116</v>
      </c>
      <c r="F22" s="107"/>
      <c r="G22" s="109">
        <v>2.4299999999999999E-2</v>
      </c>
      <c r="H22" s="102">
        <v>0.75</v>
      </c>
      <c r="I22" s="35">
        <v>40</v>
      </c>
      <c r="J22" s="31">
        <v>47.2</v>
      </c>
      <c r="K22" s="104">
        <v>78.599999999999994</v>
      </c>
      <c r="L22" s="25">
        <v>21.1</v>
      </c>
      <c r="M22" s="104">
        <v>483.5</v>
      </c>
      <c r="N22" s="25">
        <v>47.2</v>
      </c>
      <c r="O22" s="104">
        <v>399.8</v>
      </c>
      <c r="P22" s="105">
        <v>896</v>
      </c>
      <c r="Q22" s="35">
        <v>259.39999999999998</v>
      </c>
      <c r="R22" s="34">
        <f>(((O22*'Calibration Coefficients'!B$3)+'Calibration Coefficients'!B$4)/$I22)*(1000/1)*(1/1000)*(1/1000)*($H22/$G22)</f>
        <v>0.19203356481481484</v>
      </c>
      <c r="S22" s="52">
        <f>(((P22*'Calibration Coefficients'!C$3)+'Calibration Coefficients'!C$4)/$I22)*(1000/1)*(1/1000)*(1/1000)*($H22/$G22)</f>
        <v>0.6692345679012347</v>
      </c>
      <c r="T22" s="26">
        <f t="shared" si="6"/>
        <v>0.86126813271604952</v>
      </c>
      <c r="U22" s="37">
        <f t="shared" si="7"/>
        <v>3.4849874736565072</v>
      </c>
      <c r="V22" s="36">
        <f>(((J22*'Calibration Coefficients'!F$3)+'Calibration Coefficients'!F$4)/$I22)*(1000/1)*(1/1000)*(1/1000)*($H22/$G22)</f>
        <v>1.1366604938271607E-2</v>
      </c>
      <c r="W22" s="29">
        <f>(((K22*'Calibration Coefficients'!G$3)+'Calibration Coefficients'!G$4)/$I22)*(1000/1)*(1/1000)*(1/1000)*($H22/$G22)</f>
        <v>2.9456805555555559E-2</v>
      </c>
      <c r="X22" s="28">
        <f>(((L22*'Calibration Coefficients'!H$3)+'Calibration Coefficients'!H$4)/$I22)*(1000/1)*(1/1000)*(1/1000)*($H22/$G22)</f>
        <v>5.9832175925925938E-3</v>
      </c>
      <c r="Y22" s="29">
        <f>(((M22*'Calibration Coefficients'!I$3)+'Calibration Coefficients'!I$4)/$I22)*(1000/1)*(1/1000)*(1/1000)*($H22/$G22)</f>
        <v>8.4836342592592609E-2</v>
      </c>
      <c r="Z22" s="28">
        <f>(((N22*'Calibration Coefficients'!J$3)+'Calibration Coefficients'!J$4)/$I22)*(1000/1)*(1/1000)*(1/1000)*($H22/$G22)</f>
        <v>1.9400802469135805E-2</v>
      </c>
      <c r="AA22" s="29">
        <f>(((Q22*'Calibration Coefficients'!K$3)+'Calibration Coefficients'!K$4)/$I22)*(1000/1)*(1/1000)*(1/1000)*($H22/$G22)</f>
        <v>0.10630195987654321</v>
      </c>
      <c r="AB22" s="28">
        <f t="shared" si="8"/>
        <v>3.6750625000000009E-2</v>
      </c>
      <c r="AC22" s="29">
        <f t="shared" si="9"/>
        <v>42.670364319767863</v>
      </c>
      <c r="AD22" s="28">
        <f t="shared" si="10"/>
        <v>0.52790401439800816</v>
      </c>
      <c r="AE22" s="18">
        <f t="shared" si="11"/>
        <v>0.69070988756595009</v>
      </c>
    </row>
    <row r="23" spans="1:31" x14ac:dyDescent="0.2">
      <c r="A23" s="103">
        <v>170710212</v>
      </c>
      <c r="B23" s="107" t="s">
        <v>207</v>
      </c>
      <c r="C23" s="107" t="s">
        <v>200</v>
      </c>
      <c r="D23" s="107" t="s">
        <v>205</v>
      </c>
      <c r="E23" s="107">
        <v>180116</v>
      </c>
      <c r="F23" s="107"/>
      <c r="G23" s="109">
        <v>2.53E-2</v>
      </c>
      <c r="H23" s="102">
        <v>0.77</v>
      </c>
      <c r="I23" s="35">
        <v>40</v>
      </c>
      <c r="J23" s="31">
        <v>23.2</v>
      </c>
      <c r="K23" s="104">
        <v>52.5</v>
      </c>
      <c r="L23" s="25">
        <v>26.2</v>
      </c>
      <c r="M23" s="104">
        <v>432.4</v>
      </c>
      <c r="N23" s="25">
        <v>98</v>
      </c>
      <c r="O23" s="104">
        <v>230.2</v>
      </c>
      <c r="P23" s="105">
        <v>478.1</v>
      </c>
      <c r="Q23" s="35">
        <v>179</v>
      </c>
      <c r="R23" s="34">
        <f>(((O23*'Calibration Coefficients'!B$3)+'Calibration Coefficients'!B$4)/$I23)*(1000/1)*(1/1000)*(1/1000)*($H23/$G23)</f>
        <v>0.10903222826086957</v>
      </c>
      <c r="S23" s="52">
        <f>(((P23*'Calibration Coefficients'!C$3)+'Calibration Coefficients'!C$4)/$I23)*(1000/1)*(1/1000)*(1/1000)*($H23/$G23)</f>
        <v>0.35213104347826091</v>
      </c>
      <c r="T23" s="26">
        <f t="shared" si="6"/>
        <v>0.46116327173913046</v>
      </c>
      <c r="U23" s="37">
        <f t="shared" si="7"/>
        <v>3.2296051277220088</v>
      </c>
      <c r="V23" s="36">
        <f>(((J23*'Calibration Coefficients'!F$3)+'Calibration Coefficients'!F$4)/$I23)*(1000/1)*(1/1000)*(1/1000)*($H23/$G23)</f>
        <v>5.5092434782608697E-3</v>
      </c>
      <c r="W23" s="29">
        <f>(((K23*'Calibration Coefficients'!G$3)+'Calibration Coefficients'!G$4)/$I23)*(1000/1)*(1/1000)*(1/1000)*($H23/$G23)</f>
        <v>1.9401603260869569E-2</v>
      </c>
      <c r="X23" s="28">
        <f>(((L23*'Calibration Coefficients'!H$3)+'Calibration Coefficients'!H$4)/$I23)*(1000/1)*(1/1000)*(1/1000)*($H23/$G23)</f>
        <v>7.3260326086956526E-3</v>
      </c>
      <c r="Y23" s="29">
        <f>(((M23*'Calibration Coefficients'!I$3)+'Calibration Coefficients'!I$4)/$I23)*(1000/1)*(1/1000)*(1/1000)*($H23/$G23)</f>
        <v>7.4814600000000009E-2</v>
      </c>
      <c r="Z23" s="28">
        <f>(((N23*'Calibration Coefficients'!J$3)+'Calibration Coefficients'!J$4)/$I23)*(1000/1)*(1/1000)*(1/1000)*($H23/$G23)</f>
        <v>3.9720891304347826E-2</v>
      </c>
      <c r="AA23" s="29">
        <f>(((Q23*'Calibration Coefficients'!K$3)+'Calibration Coefficients'!K$4)/$I23)*(1000/1)*(1/1000)*(1/1000)*($H23/$G23)</f>
        <v>7.2333510869565229E-2</v>
      </c>
      <c r="AB23" s="28">
        <f t="shared" si="8"/>
        <v>5.2556167391304351E-2</v>
      </c>
      <c r="AC23" s="29">
        <f t="shared" si="9"/>
        <v>113.96433890562336</v>
      </c>
      <c r="AD23" s="28">
        <f t="shared" si="10"/>
        <v>0.75577983091133505</v>
      </c>
      <c r="AE23" s="18">
        <f t="shared" si="11"/>
        <v>0.89517417742351579</v>
      </c>
    </row>
    <row r="24" spans="1:31" x14ac:dyDescent="0.2">
      <c r="A24" s="103">
        <v>170710213</v>
      </c>
      <c r="B24" s="107" t="s">
        <v>207</v>
      </c>
      <c r="C24" s="107" t="s">
        <v>200</v>
      </c>
      <c r="D24" s="107" t="s">
        <v>205</v>
      </c>
      <c r="E24" s="107">
        <v>180116</v>
      </c>
      <c r="F24" s="107"/>
      <c r="G24" s="109">
        <v>2.4500000000000001E-2</v>
      </c>
      <c r="H24" s="102">
        <v>0.76</v>
      </c>
      <c r="I24" s="35">
        <v>40</v>
      </c>
      <c r="J24" s="31">
        <v>39.9</v>
      </c>
      <c r="K24" s="104">
        <v>64.900000000000006</v>
      </c>
      <c r="L24" s="25">
        <v>27.3</v>
      </c>
      <c r="M24" s="104">
        <v>478.5</v>
      </c>
      <c r="N24" s="25">
        <v>30.2</v>
      </c>
      <c r="O24" s="104">
        <v>287.2</v>
      </c>
      <c r="P24" s="105">
        <v>565.29999999999995</v>
      </c>
      <c r="Q24" s="35">
        <v>174.2</v>
      </c>
      <c r="R24" s="34">
        <f>(((O24*'Calibration Coefficients'!B$3)+'Calibration Coefficients'!B$4)/$I24)*(1000/1)*(1/1000)*(1/1000)*($H24/$G24)</f>
        <v>0.13864726530612245</v>
      </c>
      <c r="S24" s="52">
        <f>(((P24*'Calibration Coefficients'!C$3)+'Calibration Coefficients'!C$4)/$I24)*(1000/1)*(1/1000)*(1/1000)*($H24/$G24)</f>
        <v>0.42436724897959183</v>
      </c>
      <c r="T24" s="26">
        <f t="shared" si="6"/>
        <v>0.56301451428571425</v>
      </c>
      <c r="U24" s="37">
        <f t="shared" si="7"/>
        <v>3.0607689812173482</v>
      </c>
      <c r="V24" s="36">
        <f>(((J24*'Calibration Coefficients'!F$3)+'Calibration Coefficients'!F$4)/$I24)*(1000/1)*(1/1000)*(1/1000)*($H24/$G24)</f>
        <v>9.6572657142857121E-3</v>
      </c>
      <c r="W24" s="29">
        <f>(((K24*'Calibration Coefficients'!G$3)+'Calibration Coefficients'!G$4)/$I24)*(1000/1)*(1/1000)*(1/1000)*($H24/$G24)</f>
        <v>2.4445578367346947E-2</v>
      </c>
      <c r="X24" s="28">
        <f>(((L24*'Calibration Coefficients'!H$3)+'Calibration Coefficients'!H$4)/$I24)*(1000/1)*(1/1000)*(1/1000)*($H24/$G24)</f>
        <v>7.7804999999999984E-3</v>
      </c>
      <c r="Y24" s="29">
        <f>(((M24*'Calibration Coefficients'!I$3)+'Calibration Coefficients'!I$4)/$I24)*(1000/1)*(1/1000)*(1/1000)*($H24/$G24)</f>
        <v>8.4383963265306117E-2</v>
      </c>
      <c r="Z24" s="28">
        <f>(((N24*'Calibration Coefficients'!J$3)+'Calibration Coefficients'!J$4)/$I24)*(1000/1)*(1/1000)*(1/1000)*($H24/$G24)</f>
        <v>1.2476051428571429E-2</v>
      </c>
      <c r="AA24" s="29">
        <f>(((Q24*'Calibration Coefficients'!K$3)+'Calibration Coefficients'!K$4)/$I24)*(1000/1)*(1/1000)*(1/1000)*($H24/$G24)</f>
        <v>7.1748358367346943E-2</v>
      </c>
      <c r="AB24" s="28">
        <f t="shared" si="8"/>
        <v>2.9913817142857138E-2</v>
      </c>
      <c r="AC24" s="29">
        <f t="shared" si="9"/>
        <v>53.131520385061869</v>
      </c>
      <c r="AD24" s="28">
        <f t="shared" si="10"/>
        <v>0.41706651374481901</v>
      </c>
      <c r="AE24" s="18">
        <f t="shared" si="11"/>
        <v>0.67716371106481521</v>
      </c>
    </row>
    <row r="25" spans="1:31" x14ac:dyDescent="0.2">
      <c r="A25" s="103">
        <v>170710921</v>
      </c>
      <c r="B25" s="107" t="s">
        <v>207</v>
      </c>
      <c r="C25" s="107" t="s">
        <v>200</v>
      </c>
      <c r="D25" s="107" t="s">
        <v>205</v>
      </c>
      <c r="E25" s="107">
        <v>180116</v>
      </c>
      <c r="F25" s="107"/>
      <c r="G25" s="109">
        <v>2.7099999999999999E-2</v>
      </c>
      <c r="H25" s="102">
        <v>0.76</v>
      </c>
      <c r="I25" s="35">
        <v>40</v>
      </c>
      <c r="J25" s="31">
        <v>76.8</v>
      </c>
      <c r="K25" s="104">
        <v>77.8</v>
      </c>
      <c r="L25" s="25">
        <v>43.9</v>
      </c>
      <c r="M25" s="104">
        <v>537.29999999999995</v>
      </c>
      <c r="N25" s="25">
        <v>38.6</v>
      </c>
      <c r="O25" s="104">
        <v>400.1</v>
      </c>
      <c r="P25" s="105">
        <v>947</v>
      </c>
      <c r="Q25" s="35">
        <v>281.7</v>
      </c>
      <c r="R25" s="34">
        <f>(((O25*'Calibration Coefficients'!B$3)+'Calibration Coefficients'!B$4)/$I25)*(1000/1)*(1/1000)*(1/1000)*($H25/$G25)</f>
        <v>0.17461928966789672</v>
      </c>
      <c r="S25" s="52">
        <f>(((P25*'Calibration Coefficients'!C$3)+'Calibration Coefficients'!C$4)/$I25)*(1000/1)*(1/1000)*(1/1000)*($H25/$G25)</f>
        <v>0.64270199261992622</v>
      </c>
      <c r="T25" s="26">
        <f t="shared" si="6"/>
        <v>0.81732128228782297</v>
      </c>
      <c r="U25" s="37">
        <f t="shared" si="7"/>
        <v>3.6805898926874701</v>
      </c>
      <c r="V25" s="36">
        <f>(((J25*'Calibration Coefficients'!F$3)+'Calibration Coefficients'!F$4)/$I25)*(1000/1)*(1/1000)*(1/1000)*($H25/$G25)</f>
        <v>1.6805030258302583E-2</v>
      </c>
      <c r="W25" s="29">
        <f>(((K25*'Calibration Coefficients'!G$3)+'Calibration Coefficients'!G$4)/$I25)*(1000/1)*(1/1000)*(1/1000)*($H25/$G25)</f>
        <v>2.6493053136531372E-2</v>
      </c>
      <c r="X25" s="28">
        <f>(((L25*'Calibration Coefficients'!H$3)+'Calibration Coefficients'!H$4)/$I25)*(1000/1)*(1/1000)*(1/1000)*($H25/$G25)</f>
        <v>1.1311134686346863E-2</v>
      </c>
      <c r="Y25" s="29">
        <f>(((M25*'Calibration Coefficients'!I$3)+'Calibration Coefficients'!I$4)/$I25)*(1000/1)*(1/1000)*(1/1000)*($H25/$G25)</f>
        <v>8.5662670848708475E-2</v>
      </c>
      <c r="Z25" s="28">
        <f>(((N25*'Calibration Coefficients'!J$3)+'Calibration Coefficients'!J$4)/$I25)*(1000/1)*(1/1000)*(1/1000)*($H25/$G25)</f>
        <v>1.4416316605166055E-2</v>
      </c>
      <c r="AA25" s="29">
        <f>(((Q25*'Calibration Coefficients'!K$3)+'Calibration Coefficients'!K$4)/$I25)*(1000/1)*(1/1000)*(1/1000)*($H25/$G25)</f>
        <v>0.1048932298892989</v>
      </c>
      <c r="AB25" s="28">
        <f t="shared" si="8"/>
        <v>4.2532481549815503E-2</v>
      </c>
      <c r="AC25" s="29">
        <f t="shared" si="9"/>
        <v>52.038876842604374</v>
      </c>
      <c r="AD25" s="28">
        <f t="shared" si="10"/>
        <v>0.33894840084233435</v>
      </c>
      <c r="AE25" s="18">
        <f t="shared" si="11"/>
        <v>0.60488949513514845</v>
      </c>
    </row>
    <row r="26" spans="1:31" x14ac:dyDescent="0.2">
      <c r="A26" s="103">
        <v>170710922</v>
      </c>
      <c r="B26" s="107" t="s">
        <v>207</v>
      </c>
      <c r="C26" s="107" t="s">
        <v>200</v>
      </c>
      <c r="D26" s="107" t="s">
        <v>205</v>
      </c>
      <c r="E26" s="107">
        <v>180116</v>
      </c>
      <c r="F26" s="107"/>
      <c r="G26" s="109">
        <v>2.1600000000000001E-2</v>
      </c>
      <c r="H26" s="102">
        <v>0.75</v>
      </c>
      <c r="I26" s="35">
        <v>40</v>
      </c>
      <c r="J26" s="31">
        <v>75.900000000000006</v>
      </c>
      <c r="K26" s="104">
        <v>83.2</v>
      </c>
      <c r="L26" s="25">
        <v>26.9</v>
      </c>
      <c r="M26" s="104">
        <v>550.5</v>
      </c>
      <c r="N26" s="25">
        <v>18.963000000000001</v>
      </c>
      <c r="O26" s="104">
        <v>435.9</v>
      </c>
      <c r="P26" s="105">
        <v>879.5</v>
      </c>
      <c r="Q26" s="35">
        <v>223</v>
      </c>
      <c r="R26" s="34">
        <f>(((O26*'Calibration Coefficients'!B$3)+'Calibration Coefficients'!B$4)/$I26)*(1000/1)*(1/1000)*(1/1000)*($H26/$G26)</f>
        <v>0.23554492187500004</v>
      </c>
      <c r="S26" s="52">
        <f>(((P26*'Calibration Coefficients'!C$3)+'Calibration Coefficients'!C$4)/$I26)*(1000/1)*(1/1000)*(1/1000)*($H26/$G26)</f>
        <v>0.73902430555555543</v>
      </c>
      <c r="T26" s="26">
        <f t="shared" si="6"/>
        <v>0.97456922743055552</v>
      </c>
      <c r="U26" s="37">
        <f t="shared" si="7"/>
        <v>3.1375089714213575</v>
      </c>
      <c r="V26" s="36">
        <f>(((J26*'Calibration Coefficients'!F$3)+'Calibration Coefficients'!F$4)/$I26)*(1000/1)*(1/1000)*(1/1000)*($H26/$G26)</f>
        <v>2.0562838541666673E-2</v>
      </c>
      <c r="W26" s="29">
        <f>(((K26*'Calibration Coefficients'!G$3)+'Calibration Coefficients'!G$4)/$I26)*(1000/1)*(1/1000)*(1/1000)*($H26/$G26)</f>
        <v>3.5078333333333329E-2</v>
      </c>
      <c r="X26" s="28">
        <f>(((L26*'Calibration Coefficients'!H$3)+'Calibration Coefficients'!H$4)/$I26)*(1000/1)*(1/1000)*(1/1000)*($H26/$G26)</f>
        <v>8.5813802083333328E-3</v>
      </c>
      <c r="Y26" s="29">
        <f>(((M26*'Calibration Coefficients'!I$3)+'Calibration Coefficients'!I$4)/$I26)*(1000/1)*(1/1000)*(1/1000)*($H26/$G26)</f>
        <v>0.10866640625</v>
      </c>
      <c r="Z26" s="28">
        <f>(((N26*'Calibration Coefficients'!J$3)+'Calibration Coefficients'!J$4)/$I26)*(1000/1)*(1/1000)*(1/1000)*($H26/$G26)</f>
        <v>8.7687414062500007E-3</v>
      </c>
      <c r="AA26" s="29">
        <f>(((Q26*'Calibration Coefficients'!K$3)+'Calibration Coefficients'!K$4)/$I26)*(1000/1)*(1/1000)*(1/1000)*($H26/$G26)</f>
        <v>0.10280842013888888</v>
      </c>
      <c r="AB26" s="28">
        <f t="shared" si="8"/>
        <v>3.7912960156250008E-2</v>
      </c>
      <c r="AC26" s="29">
        <f t="shared" si="9"/>
        <v>38.902275065884488</v>
      </c>
      <c r="AD26" s="28">
        <f t="shared" si="10"/>
        <v>0.2312861187865981</v>
      </c>
      <c r="AE26" s="18">
        <f t="shared" si="11"/>
        <v>0.45763036025355402</v>
      </c>
    </row>
    <row r="27" spans="1:31" x14ac:dyDescent="0.2">
      <c r="A27" s="103">
        <v>170710923</v>
      </c>
      <c r="B27" s="107" t="s">
        <v>207</v>
      </c>
      <c r="C27" s="107" t="s">
        <v>200</v>
      </c>
      <c r="D27" s="107" t="s">
        <v>205</v>
      </c>
      <c r="E27" s="107">
        <v>180116</v>
      </c>
      <c r="F27" s="107"/>
      <c r="G27" s="109">
        <v>2.53E-2</v>
      </c>
      <c r="H27" s="102">
        <v>0.74</v>
      </c>
      <c r="I27" s="35">
        <v>40</v>
      </c>
      <c r="J27" s="31">
        <v>65.099999999999994</v>
      </c>
      <c r="K27" s="104">
        <v>63.7</v>
      </c>
      <c r="L27" s="25">
        <v>37</v>
      </c>
      <c r="M27" s="104">
        <v>466.7</v>
      </c>
      <c r="N27" s="25">
        <v>20.7</v>
      </c>
      <c r="O27" s="104">
        <v>359.4</v>
      </c>
      <c r="P27" s="105">
        <v>788.6</v>
      </c>
      <c r="Q27" s="35">
        <v>229.2</v>
      </c>
      <c r="R27" s="34">
        <f>(((O27*'Calibration Coefficients'!B$3)+'Calibration Coefficients'!B$4)/$I27)*(1000/1)*(1/1000)*(1/1000)*($H27/$G27)</f>
        <v>0.16359447628458498</v>
      </c>
      <c r="S27" s="52">
        <f>(((P27*'Calibration Coefficients'!C$3)+'Calibration Coefficients'!C$4)/$I27)*(1000/1)*(1/1000)*(1/1000)*($H27/$G27)</f>
        <v>0.55819165217391309</v>
      </c>
      <c r="T27" s="26">
        <f t="shared" si="6"/>
        <v>0.7217861284584981</v>
      </c>
      <c r="U27" s="37">
        <f t="shared" si="7"/>
        <v>3.4120446169765319</v>
      </c>
      <c r="V27" s="36">
        <f>(((J27*'Calibration Coefficients'!F$3)+'Calibration Coefficients'!F$4)/$I27)*(1000/1)*(1/1000)*(1/1000)*($H27/$G27)</f>
        <v>1.4856823517786562E-2</v>
      </c>
      <c r="W27" s="29">
        <f>(((K27*'Calibration Coefficients'!G$3)+'Calibration Coefficients'!G$4)/$I27)*(1000/1)*(1/1000)*(1/1000)*($H27/$G27)</f>
        <v>2.2623445256917001E-2</v>
      </c>
      <c r="X27" s="28">
        <f>(((L27*'Calibration Coefficients'!H$3)+'Calibration Coefficients'!H$4)/$I27)*(1000/1)*(1/1000)*(1/1000)*($H27/$G27)</f>
        <v>9.9428359683794484E-3</v>
      </c>
      <c r="Y27" s="29">
        <f>(((M27*'Calibration Coefficients'!I$3)+'Calibration Coefficients'!I$4)/$I27)*(1000/1)*(1/1000)*(1/1000)*($H27/$G27)</f>
        <v>7.7603171146245056E-2</v>
      </c>
      <c r="Z27" s="28">
        <f>(((N27*'Calibration Coefficients'!J$3)+'Calibration Coefficients'!J$4)/$I27)*(1000/1)*(1/1000)*(1/1000)*($H27/$G27)</f>
        <v>8.0631409090909083E-3</v>
      </c>
      <c r="AA27" s="29">
        <f>(((Q27*'Calibration Coefficients'!K$3)+'Calibration Coefficients'!K$4)/$I27)*(1000/1)*(1/1000)*(1/1000)*($H27/$G27)</f>
        <v>8.9010680632411077E-2</v>
      </c>
      <c r="AB27" s="28">
        <f t="shared" si="8"/>
        <v>3.2862800395256922E-2</v>
      </c>
      <c r="AC27" s="29">
        <f t="shared" si="9"/>
        <v>45.529830928506811</v>
      </c>
      <c r="AD27" s="28">
        <f t="shared" si="10"/>
        <v>0.24535769356572118</v>
      </c>
      <c r="AE27" s="18">
        <f t="shared" si="11"/>
        <v>0.54791364889491145</v>
      </c>
    </row>
    <row r="28" spans="1:31" x14ac:dyDescent="0.2">
      <c r="A28" s="103">
        <v>1707101011</v>
      </c>
      <c r="B28" s="107" t="s">
        <v>207</v>
      </c>
      <c r="C28" s="107" t="s">
        <v>200</v>
      </c>
      <c r="D28" s="107" t="s">
        <v>205</v>
      </c>
      <c r="E28" s="107">
        <v>180116</v>
      </c>
      <c r="F28" s="107"/>
      <c r="G28" s="109">
        <v>2.41E-2</v>
      </c>
      <c r="H28" s="102">
        <v>0.76</v>
      </c>
      <c r="I28" s="35">
        <v>40</v>
      </c>
      <c r="J28" s="31">
        <v>59.3</v>
      </c>
      <c r="K28" s="104">
        <v>76.3</v>
      </c>
      <c r="L28" s="25">
        <v>29.5</v>
      </c>
      <c r="M28" s="104">
        <v>537.6</v>
      </c>
      <c r="N28" s="25">
        <v>13.4</v>
      </c>
      <c r="O28" s="104">
        <v>503.9</v>
      </c>
      <c r="P28" s="105">
        <v>996.5</v>
      </c>
      <c r="Q28" s="35">
        <v>261.8</v>
      </c>
      <c r="R28" s="34">
        <f>(((O28*'Calibration Coefficients'!B$3)+'Calibration Coefficients'!B$4)/$I28)*(1000/1)*(1/1000)*(1/1000)*($H28/$G28)</f>
        <v>0.24729781120331951</v>
      </c>
      <c r="S28" s="52">
        <f>(((P28*'Calibration Coefficients'!C$3)+'Calibration Coefficients'!C$4)/$I28)*(1000/1)*(1/1000)*(1/1000)*($H28/$G28)</f>
        <v>0.76048248962655618</v>
      </c>
      <c r="T28" s="26">
        <f t="shared" si="6"/>
        <v>1.0077803008298756</v>
      </c>
      <c r="U28" s="37">
        <f t="shared" si="7"/>
        <v>3.0751687041876581</v>
      </c>
      <c r="V28" s="36">
        <f>(((J28*'Calibration Coefficients'!F$3)+'Calibration Coefficients'!F$4)/$I28)*(1000/1)*(1/1000)*(1/1000)*($H28/$G28)</f>
        <v>1.4590998755186721E-2</v>
      </c>
      <c r="W28" s="29">
        <f>(((K28*'Calibration Coefficients'!G$3)+'Calibration Coefficients'!G$4)/$I28)*(1000/1)*(1/1000)*(1/1000)*($H28/$G28)</f>
        <v>2.921656804979253E-2</v>
      </c>
      <c r="X28" s="28">
        <f>(((L28*'Calibration Coefficients'!H$3)+'Calibration Coefficients'!H$4)/$I28)*(1000/1)*(1/1000)*(1/1000)*($H28/$G28)</f>
        <v>8.5470435684647308E-3</v>
      </c>
      <c r="Y28" s="29">
        <f>(((M28*'Calibration Coefficients'!I$3)+'Calibration Coefficients'!I$4)/$I28)*(1000/1)*(1/1000)*(1/1000)*($H28/$G28)</f>
        <v>9.6379857261410795E-2</v>
      </c>
      <c r="Z28" s="28">
        <f>(((N28*'Calibration Coefficients'!J$3)+'Calibration Coefficients'!J$4)/$I28)*(1000/1)*(1/1000)*(1/1000)*($H28/$G28)</f>
        <v>5.6276107883817426E-3</v>
      </c>
      <c r="AA28" s="29">
        <f>(((Q28*'Calibration Coefficients'!K$3)+'Calibration Coefficients'!K$4)/$I28)*(1000/1)*(1/1000)*(1/1000)*($H28/$G28)</f>
        <v>0.1096181585062241</v>
      </c>
      <c r="AB28" s="28">
        <f t="shared" si="8"/>
        <v>2.8765653112033194E-2</v>
      </c>
      <c r="AC28" s="29">
        <f t="shared" si="9"/>
        <v>28.543575507822069</v>
      </c>
      <c r="AD28" s="28">
        <f t="shared" si="10"/>
        <v>0.19563646848079425</v>
      </c>
      <c r="AE28" s="18">
        <f t="shared" si="11"/>
        <v>0.49276316799207176</v>
      </c>
    </row>
    <row r="29" spans="1:31" x14ac:dyDescent="0.2">
      <c r="A29" s="103">
        <v>170709312</v>
      </c>
      <c r="B29" s="107" t="s">
        <v>207</v>
      </c>
      <c r="C29" s="107" t="s">
        <v>206</v>
      </c>
      <c r="D29" s="107" t="s">
        <v>205</v>
      </c>
      <c r="E29" s="107">
        <v>180116</v>
      </c>
      <c r="F29" s="107"/>
      <c r="G29" s="109">
        <v>2.5499999999999998E-2</v>
      </c>
      <c r="H29" s="102">
        <v>0.78</v>
      </c>
      <c r="I29" s="35">
        <v>40</v>
      </c>
      <c r="J29" s="31">
        <v>64.5</v>
      </c>
      <c r="K29" s="104">
        <v>94.2</v>
      </c>
      <c r="L29" s="25">
        <v>14.8</v>
      </c>
      <c r="M29" s="104">
        <v>582.5</v>
      </c>
      <c r="N29" s="25">
        <v>12.6</v>
      </c>
      <c r="O29" s="104">
        <v>539.6</v>
      </c>
      <c r="P29" s="105">
        <v>966</v>
      </c>
      <c r="Q29" s="35">
        <v>194.2</v>
      </c>
      <c r="R29" s="34">
        <f>(((O29*'Calibration Coefficients'!B$3)+'Calibration Coefficients'!B$4)/$I29)*(1000/1)*(1/1000)*(1/1000)*($H29/$G29)</f>
        <v>0.25686547058823533</v>
      </c>
      <c r="S29" s="52">
        <f>(((P29*'Calibration Coefficients'!C$3)+'Calibration Coefficients'!C$4)/$I29)*(1000/1)*(1/1000)*(1/1000)*($H29/$G29)</f>
        <v>0.71506729411764702</v>
      </c>
      <c r="T29" s="26">
        <f t="shared" si="6"/>
        <v>0.97193276470588241</v>
      </c>
      <c r="U29" s="37">
        <f t="shared" si="7"/>
        <v>2.7838202327471482</v>
      </c>
      <c r="V29" s="36">
        <f>(((J29*'Calibration Coefficients'!F$3)+'Calibration Coefficients'!F$4)/$I29)*(1000/1)*(1/1000)*(1/1000)*($H29/$G29)</f>
        <v>1.5393873529411767E-2</v>
      </c>
      <c r="W29" s="29">
        <f>(((K29*'Calibration Coefficients'!G$3)+'Calibration Coefficients'!G$4)/$I29)*(1000/1)*(1/1000)*(1/1000)*($H29/$G29)</f>
        <v>3.4987542352941187E-2</v>
      </c>
      <c r="X29" s="28">
        <f>(((L29*'Calibration Coefficients'!H$3)+'Calibration Coefficients'!H$4)/$I29)*(1000/1)*(1/1000)*(1/1000)*($H29/$G29)</f>
        <v>4.1592352941176476E-3</v>
      </c>
      <c r="Y29" s="29">
        <f>(((M29*'Calibration Coefficients'!I$3)+'Calibration Coefficients'!I$4)/$I29)*(1000/1)*(1/1000)*(1/1000)*($H29/$G29)</f>
        <v>0.10129332352941178</v>
      </c>
      <c r="Z29" s="28">
        <f>(((N29*'Calibration Coefficients'!J$3)+'Calibration Coefficients'!J$4)/$I29)*(1000/1)*(1/1000)*(1/1000)*($H29/$G29)</f>
        <v>5.1327211764705871E-3</v>
      </c>
      <c r="AA29" s="29">
        <f>(((Q29*'Calibration Coefficients'!K$3)+'Calibration Coefficients'!K$4)/$I29)*(1000/1)*(1/1000)*(1/1000)*($H29/$G29)</f>
        <v>7.8871474117647056E-2</v>
      </c>
      <c r="AB29" s="28">
        <f t="shared" si="8"/>
        <v>2.4685830000000002E-2</v>
      </c>
      <c r="AC29" s="29">
        <f t="shared" si="9"/>
        <v>25.398701326290002</v>
      </c>
      <c r="AD29" s="28">
        <f t="shared" si="10"/>
        <v>0.20792175820989559</v>
      </c>
      <c r="AE29" s="18">
        <f t="shared" si="11"/>
        <v>0.37640850927792319</v>
      </c>
    </row>
    <row r="30" spans="1:31" x14ac:dyDescent="0.2">
      <c r="A30" s="103" t="s">
        <v>136</v>
      </c>
      <c r="B30" s="107" t="s">
        <v>199</v>
      </c>
      <c r="C30" s="107" t="s">
        <v>200</v>
      </c>
      <c r="D30" s="107" t="s">
        <v>205</v>
      </c>
      <c r="E30" s="107">
        <v>180116</v>
      </c>
      <c r="F30" s="107"/>
      <c r="G30" s="109">
        <v>2.4299999999999999E-2</v>
      </c>
      <c r="H30" s="102">
        <v>0.75</v>
      </c>
      <c r="I30" s="35">
        <v>40</v>
      </c>
      <c r="J30" s="31">
        <v>83.2</v>
      </c>
      <c r="K30" s="104">
        <v>88.3</v>
      </c>
      <c r="L30" s="25">
        <v>29.5</v>
      </c>
      <c r="M30" s="104">
        <v>548.20000000000005</v>
      </c>
      <c r="N30" s="25">
        <v>11.475199999999999</v>
      </c>
      <c r="O30" s="104">
        <v>474.7</v>
      </c>
      <c r="P30" s="105">
        <v>994.5</v>
      </c>
      <c r="Q30" s="35">
        <v>276.7</v>
      </c>
      <c r="R30" s="34">
        <f>(((O30*'Calibration Coefficients'!B$3)+'Calibration Coefficients'!B$4)/$I30)*(1000/1)*(1/1000)*(1/1000)*($H30/$G30)</f>
        <v>0.22800983796296304</v>
      </c>
      <c r="S30" s="52">
        <f>(((P30*'Calibration Coefficients'!C$3)+'Calibration Coefficients'!C$4)/$I30)*(1000/1)*(1/1000)*(1/1000)*($H30/$G30)</f>
        <v>0.74280555555555561</v>
      </c>
      <c r="T30" s="26">
        <f t="shared" si="6"/>
        <v>0.97081539351851864</v>
      </c>
      <c r="U30" s="37">
        <f t="shared" si="7"/>
        <v>3.2577785335570204</v>
      </c>
      <c r="V30" s="36">
        <f>(((J30*'Calibration Coefficients'!F$3)+'Calibration Coefficients'!F$4)/$I30)*(1000/1)*(1/1000)*(1/1000)*($H30/$G30)</f>
        <v>2.003604938271605E-2</v>
      </c>
      <c r="W30" s="29">
        <f>(((K30*'Calibration Coefficients'!G$3)+'Calibration Coefficients'!G$4)/$I30)*(1000/1)*(1/1000)*(1/1000)*($H30/$G30)</f>
        <v>3.30920601851852E-2</v>
      </c>
      <c r="X30" s="28">
        <f>(((L30*'Calibration Coefficients'!H$3)+'Calibration Coefficients'!H$4)/$I30)*(1000/1)*(1/1000)*(1/1000)*($H30/$G30)</f>
        <v>8.3651620370370373E-3</v>
      </c>
      <c r="Y30" s="29">
        <f>(((M30*'Calibration Coefficients'!I$3)+'Calibration Coefficients'!I$4)/$I30)*(1000/1)*(1/1000)*(1/1000)*($H30/$G30)</f>
        <v>9.61887962962963E-2</v>
      </c>
      <c r="Z30" s="28">
        <f>(((N30*'Calibration Coefficients'!J$3)+'Calibration Coefficients'!J$4)/$I30)*(1000/1)*(1/1000)*(1/1000)*($H30/$G30)</f>
        <v>4.7166967901234565E-3</v>
      </c>
      <c r="AA30" s="29">
        <f>(((Q30*'Calibration Coefficients'!K$3)+'Calibration Coefficients'!K$4)/$I30)*(1000/1)*(1/1000)*(1/1000)*($H30/$G30)</f>
        <v>0.11339148919753085</v>
      </c>
      <c r="AB30" s="28">
        <f t="shared" si="8"/>
        <v>3.3117908209876548E-2</v>
      </c>
      <c r="AC30" s="29">
        <f t="shared" si="9"/>
        <v>34.113497201406716</v>
      </c>
      <c r="AD30" s="28">
        <f t="shared" si="10"/>
        <v>0.14242133773161511</v>
      </c>
      <c r="AE30" s="18">
        <f t="shared" si="11"/>
        <v>0.39500860816019695</v>
      </c>
    </row>
    <row r="31" spans="1:31" x14ac:dyDescent="0.2">
      <c r="A31" s="103" t="s">
        <v>137</v>
      </c>
      <c r="B31" s="107" t="s">
        <v>207</v>
      </c>
      <c r="C31" s="107" t="s">
        <v>206</v>
      </c>
      <c r="D31" s="107" t="s">
        <v>205</v>
      </c>
      <c r="E31" s="107">
        <v>180116</v>
      </c>
      <c r="F31" s="107"/>
      <c r="G31" s="109">
        <v>2.8500000000000001E-2</v>
      </c>
      <c r="H31" s="102">
        <v>0.77</v>
      </c>
      <c r="I31" s="35">
        <v>40</v>
      </c>
      <c r="J31" s="31">
        <v>46</v>
      </c>
      <c r="K31" s="104">
        <v>65.099999999999994</v>
      </c>
      <c r="L31" s="25">
        <v>21.4</v>
      </c>
      <c r="M31" s="104">
        <v>442</v>
      </c>
      <c r="N31" s="25">
        <v>21.3</v>
      </c>
      <c r="O31" s="104">
        <v>345.6</v>
      </c>
      <c r="P31" s="105">
        <v>704.1</v>
      </c>
      <c r="Q31" s="35">
        <v>172.4</v>
      </c>
      <c r="R31" s="34">
        <f>(((O31*'Calibration Coefficients'!B$3)+'Calibration Coefficients'!B$4)/$I31)*(1000/1)*(1/1000)*(1/1000)*($H31/$G31)</f>
        <v>0.14531115789473686</v>
      </c>
      <c r="S31" s="52">
        <f>(((P31*'Calibration Coefficients'!C$3)+'Calibration Coefficients'!C$4)/$I31)*(1000/1)*(1/1000)*(1/1000)*($H31/$G31)</f>
        <v>0.46035787368421055</v>
      </c>
      <c r="T31" s="26">
        <f t="shared" si="6"/>
        <v>0.60566903157894747</v>
      </c>
      <c r="U31" s="37">
        <f t="shared" si="7"/>
        <v>3.1680834448906734</v>
      </c>
      <c r="V31" s="36">
        <f>(((J31*'Calibration Coefficients'!F$3)+'Calibration Coefficients'!F$4)/$I31)*(1000/1)*(1/1000)*(1/1000)*($H31/$G31)</f>
        <v>9.6970017543859654E-3</v>
      </c>
      <c r="W31" s="29">
        <f>(((K31*'Calibration Coefficients'!G$3)+'Calibration Coefficients'!G$4)/$I31)*(1000/1)*(1/1000)*(1/1000)*($H31/$G31)</f>
        <v>2.1356740263157894E-2</v>
      </c>
      <c r="X31" s="28">
        <f>(((L31*'Calibration Coefficients'!H$3)+'Calibration Coefficients'!H$4)/$I31)*(1000/1)*(1/1000)*(1/1000)*($H31/$G31)</f>
        <v>5.3119868421052626E-3</v>
      </c>
      <c r="Y31" s="29">
        <f>(((M31*'Calibration Coefficients'!I$3)+'Calibration Coefficients'!I$4)/$I31)*(1000/1)*(1/1000)*(1/1000)*($H31/$G31)</f>
        <v>6.7888873684210524E-2</v>
      </c>
      <c r="Z31" s="28">
        <f>(((N31*'Calibration Coefficients'!J$3)+'Calibration Coefficients'!J$4)/$I31)*(1000/1)*(1/1000)*(1/1000)*($H31/$G31)</f>
        <v>7.6638707894736841E-3</v>
      </c>
      <c r="AA31" s="29">
        <f>(((Q31*'Calibration Coefficients'!K$3)+'Calibration Coefficients'!K$4)/$I31)*(1000/1)*(1/1000)*(1/1000)*($H31/$G31)</f>
        <v>6.1844265614035096E-2</v>
      </c>
      <c r="AB31" s="28">
        <f t="shared" si="8"/>
        <v>2.2672859385964913E-2</v>
      </c>
      <c r="AC31" s="29">
        <f t="shared" si="9"/>
        <v>37.434404276635966</v>
      </c>
      <c r="AD31" s="28">
        <f t="shared" si="10"/>
        <v>0.33801959686733729</v>
      </c>
      <c r="AE31" s="18">
        <f t="shared" si="11"/>
        <v>0.57230794804872898</v>
      </c>
    </row>
    <row r="32" spans="1:31" x14ac:dyDescent="0.2">
      <c r="A32" s="103" t="s">
        <v>138</v>
      </c>
      <c r="B32" s="107" t="s">
        <v>199</v>
      </c>
      <c r="C32" s="107" t="s">
        <v>206</v>
      </c>
      <c r="D32" s="107" t="s">
        <v>205</v>
      </c>
      <c r="E32" s="107">
        <v>180116</v>
      </c>
      <c r="F32" s="107"/>
      <c r="G32" s="109">
        <v>2.5399999999999999E-2</v>
      </c>
      <c r="H32" s="102">
        <v>0.74</v>
      </c>
      <c r="I32" s="35">
        <v>40</v>
      </c>
      <c r="J32" s="31">
        <v>57.9</v>
      </c>
      <c r="K32" s="104">
        <v>82.2</v>
      </c>
      <c r="L32" s="25">
        <v>16.399999999999999</v>
      </c>
      <c r="M32" s="104">
        <v>555</v>
      </c>
      <c r="N32" s="25">
        <v>22.5</v>
      </c>
      <c r="O32" s="104">
        <v>442</v>
      </c>
      <c r="P32" s="105">
        <v>845.5</v>
      </c>
      <c r="Q32" s="35">
        <v>187.9</v>
      </c>
      <c r="R32" s="34">
        <f>(((O32*'Calibration Coefficients'!B$3)+'Calibration Coefficients'!B$4)/$I32)*(1000/1)*(1/1000)*(1/1000)*($H32/$G32)</f>
        <v>0.20040088582677171</v>
      </c>
      <c r="S32" s="52">
        <f>(((P32*'Calibration Coefficients'!C$3)+'Calibration Coefficients'!C$4)/$I32)*(1000/1)*(1/1000)*(1/1000)*($H32/$G32)</f>
        <v>0.59611078740157486</v>
      </c>
      <c r="T32" s="26">
        <f t="shared" si="6"/>
        <v>0.7965116732283466</v>
      </c>
      <c r="U32" s="37">
        <f t="shared" si="7"/>
        <v>2.9745915789856254</v>
      </c>
      <c r="V32" s="36">
        <f>(((J32*'Calibration Coefficients'!F$3)+'Calibration Coefficients'!F$4)/$I32)*(1000/1)*(1/1000)*(1/1000)*($H32/$G32)</f>
        <v>1.3161650196850394E-2</v>
      </c>
      <c r="W32" s="29">
        <f>(((K32*'Calibration Coefficients'!G$3)+'Calibration Coefficients'!G$4)/$I32)*(1000/1)*(1/1000)*(1/1000)*($H32/$G32)</f>
        <v>2.9078897244094491E-2</v>
      </c>
      <c r="X32" s="28">
        <f>(((L32*'Calibration Coefficients'!H$3)+'Calibration Coefficients'!H$4)/$I32)*(1000/1)*(1/1000)*(1/1000)*($H32/$G32)</f>
        <v>4.3897440944881891E-3</v>
      </c>
      <c r="Y32" s="29">
        <f>(((M32*'Calibration Coefficients'!I$3)+'Calibration Coefficients'!I$4)/$I32)*(1000/1)*(1/1000)*(1/1000)*($H32/$G32)</f>
        <v>9.1922421259842527E-2</v>
      </c>
      <c r="Z32" s="28">
        <f>(((N32*'Calibration Coefficients'!J$3)+'Calibration Coefficients'!J$4)/$I32)*(1000/1)*(1/1000)*(1/1000)*($H32/$G32)</f>
        <v>8.7297785433070874E-3</v>
      </c>
      <c r="AA32" s="29">
        <f>(((Q32*'Calibration Coefficients'!K$3)+'Calibration Coefficients'!K$4)/$I32)*(1000/1)*(1/1000)*(1/1000)*($H32/$G32)</f>
        <v>7.2684380511811045E-2</v>
      </c>
      <c r="AB32" s="28">
        <f t="shared" si="8"/>
        <v>2.628117283464567E-2</v>
      </c>
      <c r="AC32" s="29">
        <f t="shared" si="9"/>
        <v>32.995339199644469</v>
      </c>
      <c r="AD32" s="28">
        <f t="shared" si="10"/>
        <v>0.3321685298533894</v>
      </c>
      <c r="AE32" s="18">
        <f t="shared" si="11"/>
        <v>0.49919852208803289</v>
      </c>
    </row>
    <row r="33" spans="1:31" x14ac:dyDescent="0.2">
      <c r="A33" s="103" t="s">
        <v>139</v>
      </c>
      <c r="B33" s="107" t="s">
        <v>199</v>
      </c>
      <c r="C33" s="107" t="s">
        <v>206</v>
      </c>
      <c r="D33" s="107" t="s">
        <v>205</v>
      </c>
      <c r="E33" s="107">
        <v>180117</v>
      </c>
      <c r="F33" s="107"/>
      <c r="G33" s="109">
        <v>2.64E-2</v>
      </c>
      <c r="H33" s="102">
        <v>0.76</v>
      </c>
      <c r="I33" s="35">
        <v>40</v>
      </c>
      <c r="J33" s="31">
        <v>49.7</v>
      </c>
      <c r="K33" s="104">
        <v>64.8</v>
      </c>
      <c r="L33" s="25">
        <v>23.4</v>
      </c>
      <c r="M33" s="104">
        <v>525.70000000000005</v>
      </c>
      <c r="N33" s="25">
        <v>10.3</v>
      </c>
      <c r="O33" s="104">
        <v>305.8</v>
      </c>
      <c r="P33" s="105">
        <v>653.20000000000005</v>
      </c>
      <c r="Q33" s="35">
        <v>165.9</v>
      </c>
      <c r="R33" s="34">
        <f>(((O33*'Calibration Coefficients'!B$3)+'Calibration Coefficients'!B$4)/$I33)*(1000/1)*(1/1000)*(1/1000)*($H33/$G33)</f>
        <v>0.13700187500000002</v>
      </c>
      <c r="S33" s="52">
        <f>(((P33*'Calibration Coefficients'!C$3)+'Calibration Coefficients'!C$4)/$I33)*(1000/1)*(1/1000)*(1/1000)*($H33/$G33)</f>
        <v>0.45506266666666678</v>
      </c>
      <c r="T33" s="26">
        <f t="shared" si="6"/>
        <v>0.59206454166666678</v>
      </c>
      <c r="U33" s="37">
        <f t="shared" si="7"/>
        <v>3.3215798445580886</v>
      </c>
      <c r="V33" s="36">
        <f>(((J33*'Calibration Coefficients'!F$3)+'Calibration Coefficients'!F$4)/$I33)*(1000/1)*(1/1000)*(1/1000)*($H33/$G33)</f>
        <v>1.1163485984848485E-2</v>
      </c>
      <c r="W33" s="29">
        <f>(((K33*'Calibration Coefficients'!G$3)+'Calibration Coefficients'!G$4)/$I33)*(1000/1)*(1/1000)*(1/1000)*($H33/$G33)</f>
        <v>2.265128181818182E-2</v>
      </c>
      <c r="X33" s="28">
        <f>(((L33*'Calibration Coefficients'!H$3)+'Calibration Coefficients'!H$4)/$I33)*(1000/1)*(1/1000)*(1/1000)*($H33/$G33)</f>
        <v>6.1890340909090914E-3</v>
      </c>
      <c r="Y33" s="29">
        <f>(((M33*'Calibration Coefficients'!I$3)+'Calibration Coefficients'!I$4)/$I33)*(1000/1)*(1/1000)*(1/1000)*($H33/$G33)</f>
        <v>8.6035584090909098E-2</v>
      </c>
      <c r="Z33" s="28">
        <f>(((N33*'Calibration Coefficients'!J$3)+'Calibration Coefficients'!J$4)/$I33)*(1000/1)*(1/1000)*(1/1000)*($H33/$G33)</f>
        <v>3.9488405303030301E-3</v>
      </c>
      <c r="AA33" s="29">
        <f>(((Q33*'Calibration Coefficients'!K$3)+'Calibration Coefficients'!K$4)/$I33)*(1000/1)*(1/1000)*(1/1000)*($H33/$G33)</f>
        <v>6.3412132954545453E-2</v>
      </c>
      <c r="AB33" s="28">
        <f t="shared" si="8"/>
        <v>2.1301360606060606E-2</v>
      </c>
      <c r="AC33" s="29">
        <f t="shared" si="9"/>
        <v>35.97810560669128</v>
      </c>
      <c r="AD33" s="28">
        <f t="shared" si="10"/>
        <v>0.18537973246551756</v>
      </c>
      <c r="AE33" s="18">
        <f t="shared" si="11"/>
        <v>0.47592615367150398</v>
      </c>
    </row>
    <row r="34" spans="1:31" x14ac:dyDescent="0.2">
      <c r="A34" s="103" t="s">
        <v>140</v>
      </c>
      <c r="B34" s="107" t="s">
        <v>199</v>
      </c>
      <c r="C34" s="107" t="s">
        <v>200</v>
      </c>
      <c r="D34" s="107" t="s">
        <v>205</v>
      </c>
      <c r="E34" s="107">
        <v>180117</v>
      </c>
      <c r="F34" s="107"/>
      <c r="G34" s="109">
        <v>2.5000000000000001E-2</v>
      </c>
      <c r="H34" s="102">
        <v>0.74</v>
      </c>
      <c r="I34" s="35">
        <v>40</v>
      </c>
      <c r="J34" s="31">
        <v>83.4</v>
      </c>
      <c r="K34" s="104">
        <v>91</v>
      </c>
      <c r="L34" s="25">
        <v>26.9</v>
      </c>
      <c r="M34" s="104">
        <v>588</v>
      </c>
      <c r="N34" s="25">
        <v>0</v>
      </c>
      <c r="O34" s="104">
        <v>539</v>
      </c>
      <c r="P34" s="105">
        <v>1093.5</v>
      </c>
      <c r="Q34" s="35">
        <v>294.7</v>
      </c>
      <c r="R34" s="34">
        <f>(((O34*'Calibration Coefficients'!B$3)+'Calibration Coefficients'!B$4)/$I34)*(1000/1)*(1/1000)*(1/1000)*($H34/$G34)</f>
        <v>0.24829035000000002</v>
      </c>
      <c r="S34" s="52">
        <f>(((P34*'Calibration Coefficients'!C$3)+'Calibration Coefficients'!C$4)/$I34)*(1000/1)*(1/1000)*(1/1000)*($H34/$G34)</f>
        <v>0.78329592000000003</v>
      </c>
      <c r="T34" s="26">
        <f t="shared" si="6"/>
        <v>1.03158627</v>
      </c>
      <c r="U34" s="37">
        <f t="shared" si="7"/>
        <v>3.1547578067371527</v>
      </c>
      <c r="V34" s="36">
        <f>(((J34*'Calibration Coefficients'!F$3)+'Calibration Coefficients'!F$4)/$I34)*(1000/1)*(1/1000)*(1/1000)*($H34/$G34)</f>
        <v>1.9261563600000003E-2</v>
      </c>
      <c r="W34" s="29">
        <f>(((K34*'Calibration Coefficients'!G$3)+'Calibration Coefficients'!G$4)/$I34)*(1000/1)*(1/1000)*(1/1000)*($H34/$G34)</f>
        <v>3.2707038000000008E-2</v>
      </c>
      <c r="X34" s="28">
        <f>(((L34*'Calibration Coefficients'!H$3)+'Calibration Coefficients'!H$4)/$I34)*(1000/1)*(1/1000)*(1/1000)*($H34/$G34)</f>
        <v>7.3154549999999994E-3</v>
      </c>
      <c r="Y34" s="29">
        <f>(((M34*'Calibration Coefficients'!I$3)+'Calibration Coefficients'!I$4)/$I34)*(1000/1)*(1/1000)*(1/1000)*($H34/$G34)</f>
        <v>9.8946287999999993E-2</v>
      </c>
      <c r="Z34" s="28">
        <f>(((N34*'Calibration Coefficients'!J$3)+'Calibration Coefficients'!J$4)/$I34)*(1000/1)*(1/1000)*(1/1000)*($H34/$G34)</f>
        <v>0</v>
      </c>
      <c r="AA34" s="29">
        <f>(((Q34*'Calibration Coefficients'!K$3)+'Calibration Coefficients'!K$4)/$I34)*(1000/1)*(1/1000)*(1/1000)*($H34/$G34)</f>
        <v>0.11582122580000002</v>
      </c>
      <c r="AB34" s="28">
        <f t="shared" si="8"/>
        <v>2.6577018600000002E-2</v>
      </c>
      <c r="AC34" s="29">
        <f t="shared" si="9"/>
        <v>25.763253518292753</v>
      </c>
      <c r="AD34" s="28">
        <f t="shared" si="10"/>
        <v>0</v>
      </c>
      <c r="AE34" s="18">
        <f t="shared" si="11"/>
        <v>0.27525491516192863</v>
      </c>
    </row>
    <row r="35" spans="1:31" x14ac:dyDescent="0.2">
      <c r="A35" s="103" t="s">
        <v>141</v>
      </c>
      <c r="B35" s="107" t="s">
        <v>199</v>
      </c>
      <c r="C35" s="107" t="s">
        <v>206</v>
      </c>
      <c r="D35" s="107" t="s">
        <v>205</v>
      </c>
      <c r="E35" s="107">
        <v>180117</v>
      </c>
      <c r="F35" s="107"/>
      <c r="G35" s="109">
        <v>2.5899999999999999E-2</v>
      </c>
      <c r="H35" s="102">
        <v>0.72</v>
      </c>
      <c r="I35" s="35">
        <v>40</v>
      </c>
      <c r="J35" s="31">
        <v>56.6</v>
      </c>
      <c r="K35" s="104">
        <v>85.3</v>
      </c>
      <c r="L35" s="25">
        <v>22.2</v>
      </c>
      <c r="M35" s="104">
        <v>586</v>
      </c>
      <c r="N35" s="25">
        <v>11.1</v>
      </c>
      <c r="O35" s="104">
        <v>440.2</v>
      </c>
      <c r="P35" s="105">
        <v>827.8</v>
      </c>
      <c r="Q35" s="35">
        <v>186.4</v>
      </c>
      <c r="R35" s="34">
        <f>(((O35*'Calibration Coefficients'!B$3)+'Calibration Coefficients'!B$4)/$I35)*(1000/1)*(1/1000)*(1/1000)*($H35/$G35)</f>
        <v>0.19044173745173745</v>
      </c>
      <c r="S35" s="52">
        <f>(((P35*'Calibration Coefficients'!C$3)+'Calibration Coefficients'!C$4)/$I35)*(1000/1)*(1/1000)*(1/1000)*($H35/$G35)</f>
        <v>0.55689525868725875</v>
      </c>
      <c r="T35" s="26">
        <f t="shared" si="6"/>
        <v>0.74733699613899618</v>
      </c>
      <c r="U35" s="37">
        <f t="shared" si="7"/>
        <v>2.9242290379144933</v>
      </c>
      <c r="V35" s="36">
        <f>(((J35*'Calibration Coefficients'!F$3)+'Calibration Coefficients'!F$4)/$I35)*(1000/1)*(1/1000)*(1/1000)*($H35/$G35)</f>
        <v>1.2276736679536682E-2</v>
      </c>
      <c r="W35" s="29">
        <f>(((K35*'Calibration Coefficients'!G$3)+'Calibration Coefficients'!G$4)/$I35)*(1000/1)*(1/1000)*(1/1000)*($H35/$G35)</f>
        <v>2.8793196138996141E-2</v>
      </c>
      <c r="X35" s="28">
        <f>(((L35*'Calibration Coefficients'!H$3)+'Calibration Coefficients'!H$4)/$I35)*(1000/1)*(1/1000)*(1/1000)*($H35/$G35)</f>
        <v>5.6700000000000006E-3</v>
      </c>
      <c r="Y35" s="29">
        <f>(((M35*'Calibration Coefficients'!I$3)+'Calibration Coefficients'!I$4)/$I35)*(1000/1)*(1/1000)*(1/1000)*($H35/$G35)</f>
        <v>9.2610625482625469E-2</v>
      </c>
      <c r="Z35" s="28">
        <f>(((N35*'Calibration Coefficients'!J$3)+'Calibration Coefficients'!J$4)/$I35)*(1000/1)*(1/1000)*(1/1000)*($H35/$G35)</f>
        <v>4.1094E-3</v>
      </c>
      <c r="AA35" s="29">
        <f>(((Q35*'Calibration Coefficients'!K$3)+'Calibration Coefficients'!K$4)/$I35)*(1000/1)*(1/1000)*(1/1000)*($H35/$G35)</f>
        <v>6.8801031660231673E-2</v>
      </c>
      <c r="AB35" s="28">
        <f t="shared" si="8"/>
        <v>2.2056136679536681E-2</v>
      </c>
      <c r="AC35" s="29">
        <f t="shared" si="9"/>
        <v>29.512973121210891</v>
      </c>
      <c r="AD35" s="28">
        <f t="shared" si="10"/>
        <v>0.18631549394652752</v>
      </c>
      <c r="AE35" s="18">
        <f t="shared" si="11"/>
        <v>0.44338680622491639</v>
      </c>
    </row>
    <row r="36" spans="1:31" x14ac:dyDescent="0.2">
      <c r="A36" s="103" t="s">
        <v>142</v>
      </c>
      <c r="B36" s="107" t="s">
        <v>207</v>
      </c>
      <c r="C36" s="107" t="s">
        <v>206</v>
      </c>
      <c r="D36" s="107" t="s">
        <v>205</v>
      </c>
      <c r="E36" s="107">
        <v>180117</v>
      </c>
      <c r="F36" s="107"/>
      <c r="G36" s="109">
        <v>2.1600000000000001E-2</v>
      </c>
      <c r="H36" s="102">
        <v>0.72</v>
      </c>
      <c r="I36" s="35">
        <v>40</v>
      </c>
      <c r="J36" s="31">
        <v>19.3</v>
      </c>
      <c r="K36" s="104">
        <v>58.4</v>
      </c>
      <c r="L36" s="25">
        <v>30.5</v>
      </c>
      <c r="M36" s="104">
        <v>545</v>
      </c>
      <c r="N36" s="25">
        <v>55.3</v>
      </c>
      <c r="O36" s="104">
        <v>352.7</v>
      </c>
      <c r="P36" s="105">
        <v>727.8</v>
      </c>
      <c r="Q36" s="35">
        <v>171.7</v>
      </c>
      <c r="R36" s="34">
        <f>(((O36*'Calibration Coefficients'!B$3)+'Calibration Coefficients'!B$4)/$I36)*(1000/1)*(1/1000)*(1/1000)*($H36/$G36)</f>
        <v>0.182963125</v>
      </c>
      <c r="S36" s="52">
        <f>(((P36*'Calibration Coefficients'!C$3)+'Calibration Coefficients'!C$4)/$I36)*(1000/1)*(1/1000)*(1/1000)*($H36/$G36)</f>
        <v>0.58709199999999984</v>
      </c>
      <c r="T36" s="26">
        <f t="shared" si="6"/>
        <v>0.77005512499999984</v>
      </c>
      <c r="U36" s="37">
        <f t="shared" si="7"/>
        <v>3.2087995873485426</v>
      </c>
      <c r="V36" s="36">
        <f>(((J36*'Calibration Coefficients'!F$3)+'Calibration Coefficients'!F$4)/$I36)*(1000/1)*(1/1000)*(1/1000)*($H36/$G36)</f>
        <v>5.0196083333333332E-3</v>
      </c>
      <c r="W36" s="29">
        <f>(((K36*'Calibration Coefficients'!G$3)+'Calibration Coefficients'!G$4)/$I36)*(1000/1)*(1/1000)*(1/1000)*($H36/$G36)</f>
        <v>2.3637400000000003E-2</v>
      </c>
      <c r="X36" s="28">
        <f>(((L36*'Calibration Coefficients'!H$3)+'Calibration Coefficients'!H$4)/$I36)*(1000/1)*(1/1000)*(1/1000)*($H36/$G36)</f>
        <v>9.340625E-3</v>
      </c>
      <c r="Y36" s="29">
        <f>(((M36*'Calibration Coefficients'!I$3)+'Calibration Coefficients'!I$4)/$I36)*(1000/1)*(1/1000)*(1/1000)*($H36/$G36)</f>
        <v>0.10327749999999998</v>
      </c>
      <c r="Z36" s="28">
        <f>(((N36*'Calibration Coefficients'!J$3)+'Calibration Coefficients'!J$4)/$I36)*(1000/1)*(1/1000)*(1/1000)*($H36/$G36)</f>
        <v>2.4548591666666661E-2</v>
      </c>
      <c r="AA36" s="29">
        <f>(((Q36*'Calibration Coefficients'!K$3)+'Calibration Coefficients'!K$4)/$I36)*(1000/1)*(1/1000)*(1/1000)*($H36/$G36)</f>
        <v>7.599155833333332E-2</v>
      </c>
      <c r="AB36" s="28">
        <f t="shared" si="8"/>
        <v>3.8908824999999994E-2</v>
      </c>
      <c r="AC36" s="29">
        <f t="shared" si="9"/>
        <v>50.527324261363759</v>
      </c>
      <c r="AD36" s="28">
        <f t="shared" si="10"/>
        <v>0.63092606026182141</v>
      </c>
      <c r="AE36" s="18">
        <f t="shared" si="11"/>
        <v>0.87099049294515229</v>
      </c>
    </row>
    <row r="37" spans="1:31" x14ac:dyDescent="0.2">
      <c r="A37" s="103" t="s">
        <v>143</v>
      </c>
      <c r="B37" s="107" t="s">
        <v>207</v>
      </c>
      <c r="C37" s="107" t="s">
        <v>206</v>
      </c>
      <c r="D37" s="107" t="s">
        <v>205</v>
      </c>
      <c r="E37" s="107">
        <v>180117</v>
      </c>
      <c r="F37" s="107"/>
      <c r="G37" s="109">
        <v>2.6200000000000001E-2</v>
      </c>
      <c r="H37" s="102">
        <v>0.71</v>
      </c>
      <c r="I37" s="35">
        <v>40</v>
      </c>
      <c r="J37" s="31">
        <v>64</v>
      </c>
      <c r="K37" s="104">
        <v>86.3</v>
      </c>
      <c r="L37" s="25">
        <v>37.6</v>
      </c>
      <c r="M37" s="104">
        <v>553.5</v>
      </c>
      <c r="N37" s="25">
        <v>50</v>
      </c>
      <c r="O37" s="104">
        <v>411.5</v>
      </c>
      <c r="P37" s="105">
        <v>939.4</v>
      </c>
      <c r="Q37" s="35">
        <v>273.60000000000002</v>
      </c>
      <c r="R37" s="34">
        <f>(((O37*'Calibration Coefficients'!B$3)+'Calibration Coefficients'!B$4)/$I37)*(1000/1)*(1/1000)*(1/1000)*($H37/$G37)</f>
        <v>0.17354266459923662</v>
      </c>
      <c r="S37" s="52">
        <f>(((P37*'Calibration Coefficients'!C$3)+'Calibration Coefficients'!C$4)/$I37)*(1000/1)*(1/1000)*(1/1000)*($H37/$G37)</f>
        <v>0.61605995419847326</v>
      </c>
      <c r="T37" s="26">
        <f t="shared" si="6"/>
        <v>0.78960261879770988</v>
      </c>
      <c r="U37" s="37">
        <f t="shared" si="7"/>
        <v>3.5499048929618842</v>
      </c>
      <c r="V37" s="36">
        <f>(((J37*'Calibration Coefficients'!F$3)+'Calibration Coefficients'!F$4)/$I37)*(1000/1)*(1/1000)*(1/1000)*($H37/$G37)</f>
        <v>1.3532274809160303E-2</v>
      </c>
      <c r="W37" s="29">
        <f>(((K37*'Calibration Coefficients'!G$3)+'Calibration Coefficients'!G$4)/$I37)*(1000/1)*(1/1000)*(1/1000)*($H37/$G37)</f>
        <v>2.8397229103053437E-2</v>
      </c>
      <c r="X37" s="28">
        <f>(((L37*'Calibration Coefficients'!H$3)+'Calibration Coefficients'!H$4)/$I37)*(1000/1)*(1/1000)*(1/1000)*($H37/$G37)</f>
        <v>9.3614312977099209E-3</v>
      </c>
      <c r="Y37" s="29">
        <f>(((M37*'Calibration Coefficients'!I$3)+'Calibration Coefficients'!I$4)/$I37)*(1000/1)*(1/1000)*(1/1000)*($H37/$G37)</f>
        <v>8.5271745229007628E-2</v>
      </c>
      <c r="Z37" s="28">
        <f>(((N37*'Calibration Coefficients'!J$3)+'Calibration Coefficients'!J$4)/$I37)*(1000/1)*(1/1000)*(1/1000)*($H37/$G37)</f>
        <v>1.8044704198473281E-2</v>
      </c>
      <c r="AA37" s="29">
        <f>(((Q37*'Calibration Coefficients'!K$3)+'Calibration Coefficients'!K$4)/$I37)*(1000/1)*(1/1000)*(1/1000)*($H37/$G37)</f>
        <v>9.8444047328244272E-2</v>
      </c>
      <c r="AB37" s="28">
        <f t="shared" si="8"/>
        <v>4.0938410305343509E-2</v>
      </c>
      <c r="AC37" s="29">
        <f t="shared" si="9"/>
        <v>51.846852240280633</v>
      </c>
      <c r="AD37" s="28">
        <f t="shared" si="10"/>
        <v>0.44077686612364592</v>
      </c>
      <c r="AE37" s="18">
        <f t="shared" si="11"/>
        <v>0.66944796565796305</v>
      </c>
    </row>
    <row r="38" spans="1:31" x14ac:dyDescent="0.2">
      <c r="A38" s="103" t="s">
        <v>144</v>
      </c>
      <c r="B38" s="107" t="s">
        <v>207</v>
      </c>
      <c r="C38" s="107" t="s">
        <v>200</v>
      </c>
      <c r="D38" s="107" t="s">
        <v>205</v>
      </c>
      <c r="E38" s="107">
        <v>180117</v>
      </c>
      <c r="F38" s="107"/>
      <c r="G38" s="109">
        <v>2.29E-2</v>
      </c>
      <c r="H38" s="102">
        <v>0.73</v>
      </c>
      <c r="I38" s="35">
        <v>40</v>
      </c>
      <c r="J38" s="31">
        <v>61.8</v>
      </c>
      <c r="K38" s="104">
        <v>101.6</v>
      </c>
      <c r="L38" s="25">
        <v>12</v>
      </c>
      <c r="M38" s="104">
        <v>519.79999999999995</v>
      </c>
      <c r="N38" s="25">
        <v>9.8000000000000007</v>
      </c>
      <c r="O38" s="104">
        <v>463.4</v>
      </c>
      <c r="P38" s="105">
        <v>860.5</v>
      </c>
      <c r="Q38" s="35">
        <v>169.9</v>
      </c>
      <c r="R38" s="34">
        <f>(((O38*'Calibration Coefficients'!B$3)+'Calibration Coefficients'!B$4)/$I38)*(1000/1)*(1/1000)*(1/1000)*($H38/$G38)</f>
        <v>0.2298914246724891</v>
      </c>
      <c r="S38" s="52">
        <f>(((P38*'Calibration Coefficients'!C$3)+'Calibration Coefficients'!C$4)/$I38)*(1000/1)*(1/1000)*(1/1000)*($H38/$G38)</f>
        <v>0.66382502183406111</v>
      </c>
      <c r="T38" s="26">
        <f t="shared" ref="T38:T58" si="12">R38+S38</f>
        <v>0.89371644650655024</v>
      </c>
      <c r="U38" s="37">
        <f t="shared" ref="U38:U58" si="13">S38/R38</f>
        <v>2.887558867320815</v>
      </c>
      <c r="V38" s="36">
        <f>(((J38*'Calibration Coefficients'!F$3)+'Calibration Coefficients'!F$4)/$I38)*(1000/1)*(1/1000)*(1/1000)*($H38/$G38)</f>
        <v>1.5371265720524016E-2</v>
      </c>
      <c r="W38" s="29">
        <f>(((K38*'Calibration Coefficients'!G$3)+'Calibration Coefficients'!G$4)/$I38)*(1000/1)*(1/1000)*(1/1000)*($H38/$G38)</f>
        <v>3.932685327510916E-2</v>
      </c>
      <c r="X38" s="28">
        <f>(((L38*'Calibration Coefficients'!H$3)+'Calibration Coefficients'!H$4)/$I38)*(1000/1)*(1/1000)*(1/1000)*($H38/$G38)</f>
        <v>3.5145196506550219E-3</v>
      </c>
      <c r="Y38" s="29">
        <f>(((M38*'Calibration Coefficients'!I$3)+'Calibration Coefficients'!I$4)/$I38)*(1000/1)*(1/1000)*(1/1000)*($H38/$G38)</f>
        <v>9.4200698253275095E-2</v>
      </c>
      <c r="Z38" s="28">
        <f>(((N38*'Calibration Coefficients'!J$3)+'Calibration Coefficients'!J$4)/$I38)*(1000/1)*(1/1000)*(1/1000)*($H38/$G38)</f>
        <v>4.1604102620087331E-3</v>
      </c>
      <c r="AA38" s="29">
        <f>(((Q38*'Calibration Coefficients'!K$3)+'Calibration Coefficients'!K$4)/$I38)*(1000/1)*(1/1000)*(1/1000)*($H38/$G38)</f>
        <v>7.1911287882096067E-2</v>
      </c>
      <c r="AB38" s="28">
        <f t="shared" ref="AB38:AB58" si="14">V38+X38+Z38</f>
        <v>2.3046195633187772E-2</v>
      </c>
      <c r="AC38" s="29">
        <f t="shared" ref="AC38:AC58" si="15">(AB38*(1/1000))/((T38*(1/1000)*(1/1000)))</f>
        <v>25.786921258160891</v>
      </c>
      <c r="AD38" s="28">
        <f t="shared" ref="AD38:AD58" si="16">Z38/AB38</f>
        <v>0.18052481755459529</v>
      </c>
      <c r="AE38" s="18">
        <f t="shared" ref="AE38:AE58" si="17">(Z38+X38)/AB38</f>
        <v>0.33302372481866116</v>
      </c>
    </row>
    <row r="39" spans="1:31" x14ac:dyDescent="0.2">
      <c r="A39" s="103" t="s">
        <v>145</v>
      </c>
      <c r="B39" s="107" t="s">
        <v>199</v>
      </c>
      <c r="C39" s="107" t="s">
        <v>206</v>
      </c>
      <c r="D39" s="107" t="s">
        <v>205</v>
      </c>
      <c r="E39" s="107">
        <v>180117</v>
      </c>
      <c r="F39" s="107"/>
      <c r="G39" s="109">
        <v>2.7099999999999999E-2</v>
      </c>
      <c r="H39" s="102">
        <v>0.72</v>
      </c>
      <c r="I39" s="35">
        <v>40</v>
      </c>
      <c r="J39" s="31">
        <v>71.599999999999994</v>
      </c>
      <c r="K39" s="104">
        <v>103.03</v>
      </c>
      <c r="L39" s="25">
        <v>16.2</v>
      </c>
      <c r="M39" s="104">
        <v>618.29999999999995</v>
      </c>
      <c r="N39" s="25">
        <v>22.09</v>
      </c>
      <c r="O39" s="104">
        <v>483.27600000000001</v>
      </c>
      <c r="P39" s="105">
        <v>877</v>
      </c>
      <c r="Q39" s="35">
        <v>191.7</v>
      </c>
      <c r="R39" s="34">
        <f>(((O39*'Calibration Coefficients'!B$3)+'Calibration Coefficients'!B$4)/$I39)*(1000/1)*(1/1000)*(1/1000)*($H39/$G39)</f>
        <v>0.19981946789667895</v>
      </c>
      <c r="S39" s="52">
        <f>(((P39*'Calibration Coefficients'!C$3)+'Calibration Coefficients'!C$4)/$I39)*(1000/1)*(1/1000)*(1/1000)*($H39/$G39)</f>
        <v>0.56386892988929882</v>
      </c>
      <c r="T39" s="26">
        <f t="shared" si="12"/>
        <v>0.76368839778597775</v>
      </c>
      <c r="U39" s="37">
        <f t="shared" si="13"/>
        <v>2.8218918598104747</v>
      </c>
      <c r="V39" s="36">
        <f>(((J39*'Calibration Coefficients'!F$3)+'Calibration Coefficients'!F$4)/$I39)*(1000/1)*(1/1000)*(1/1000)*($H39/$G39)</f>
        <v>1.4842600738007377E-2</v>
      </c>
      <c r="W39" s="29">
        <f>(((K39*'Calibration Coefficients'!G$3)+'Calibration Coefficients'!G$4)/$I39)*(1000/1)*(1/1000)*(1/1000)*($H39/$G39)</f>
        <v>3.3238010258302579E-2</v>
      </c>
      <c r="X39" s="28">
        <f>(((L39*'Calibration Coefficients'!H$3)+'Calibration Coefficients'!H$4)/$I39)*(1000/1)*(1/1000)*(1/1000)*($H39/$G39)</f>
        <v>3.9543542435424356E-3</v>
      </c>
      <c r="Y39" s="29">
        <f>(((M39*'Calibration Coefficients'!I$3)+'Calibration Coefficients'!I$4)/$I39)*(1000/1)*(1/1000)*(1/1000)*($H39/$G39)</f>
        <v>9.3388397047970487E-2</v>
      </c>
      <c r="Z39" s="28">
        <f>(((N39*'Calibration Coefficients'!J$3)+'Calibration Coefficients'!J$4)/$I39)*(1000/1)*(1/1000)*(1/1000)*($H39/$G39)</f>
        <v>7.815947380073799E-3</v>
      </c>
      <c r="AA39" s="29">
        <f>(((Q39*'Calibration Coefficients'!K$3)+'Calibration Coefficients'!K$4)/$I39)*(1000/1)*(1/1000)*(1/1000)*($H39/$G39)</f>
        <v>6.7624120295202941E-2</v>
      </c>
      <c r="AB39" s="28">
        <f t="shared" si="14"/>
        <v>2.661290236162361E-2</v>
      </c>
      <c r="AC39" s="29">
        <f t="shared" si="15"/>
        <v>34.847854751725357</v>
      </c>
      <c r="AD39" s="28">
        <f t="shared" si="16"/>
        <v>0.29369015351533273</v>
      </c>
      <c r="AE39" s="18">
        <f t="shared" si="17"/>
        <v>0.44227801476434486</v>
      </c>
    </row>
    <row r="40" spans="1:31" x14ac:dyDescent="0.2">
      <c r="A40" s="103" t="s">
        <v>146</v>
      </c>
      <c r="B40" s="107" t="s">
        <v>199</v>
      </c>
      <c r="C40" s="107" t="s">
        <v>200</v>
      </c>
      <c r="D40" s="107" t="s">
        <v>205</v>
      </c>
      <c r="E40" s="107">
        <v>180117</v>
      </c>
      <c r="F40" s="107"/>
      <c r="G40" s="109">
        <v>2.8500000000000001E-2</v>
      </c>
      <c r="H40" s="102">
        <v>0.66</v>
      </c>
      <c r="I40" s="35">
        <v>40</v>
      </c>
      <c r="J40" s="31">
        <v>95.4</v>
      </c>
      <c r="K40" s="104">
        <v>143.19999999999999</v>
      </c>
      <c r="L40" s="25">
        <v>22.4</v>
      </c>
      <c r="M40" s="104">
        <v>752.4</v>
      </c>
      <c r="N40" s="25">
        <v>0</v>
      </c>
      <c r="O40" s="104">
        <v>567.4</v>
      </c>
      <c r="P40" s="105">
        <v>1140.9000000000001</v>
      </c>
      <c r="Q40" s="35">
        <v>263.3</v>
      </c>
      <c r="R40" s="34">
        <f>(((O40*'Calibration Coefficients'!B$3)+'Calibration Coefficients'!B$4)/$I40)*(1000/1)*(1/1000)*(1/1000)*($H40/$G40)</f>
        <v>0.20448797368421054</v>
      </c>
      <c r="S40" s="52">
        <f>(((P40*'Calibration Coefficients'!C$3)+'Calibration Coefficients'!C$4)/$I40)*(1000/1)*(1/1000)*(1/1000)*($H40/$G40)</f>
        <v>0.63938437894736844</v>
      </c>
      <c r="T40" s="26">
        <f t="shared" si="12"/>
        <v>0.843872352631579</v>
      </c>
      <c r="U40" s="37">
        <f t="shared" si="13"/>
        <v>3.1267578597789112</v>
      </c>
      <c r="V40" s="36">
        <f>(((J40*'Calibration Coefficients'!F$3)+'Calibration Coefficients'!F$4)/$I40)*(1000/1)*(1/1000)*(1/1000)*($H40/$G40)</f>
        <v>1.7237775789473685E-2</v>
      </c>
      <c r="W40" s="29">
        <f>(((K40*'Calibration Coefficients'!G$3)+'Calibration Coefficients'!G$4)/$I40)*(1000/1)*(1/1000)*(1/1000)*($H40/$G40)</f>
        <v>4.0267086315789472E-2</v>
      </c>
      <c r="X40" s="28">
        <f>(((L40*'Calibration Coefficients'!H$3)+'Calibration Coefficients'!H$4)/$I40)*(1000/1)*(1/1000)*(1/1000)*($H40/$G40)</f>
        <v>4.7658947368421052E-3</v>
      </c>
      <c r="Y40" s="29">
        <f>(((M40*'Calibration Coefficients'!I$3)+'Calibration Coefficients'!I$4)/$I40)*(1000/1)*(1/1000)*(1/1000)*($H40/$G40)</f>
        <v>9.9055439999999995E-2</v>
      </c>
      <c r="Z40" s="28">
        <f>(((N40*'Calibration Coefficients'!J$3)+'Calibration Coefficients'!J$4)/$I40)*(1000/1)*(1/1000)*(1/1000)*($H40/$G40)</f>
        <v>0</v>
      </c>
      <c r="AA40" s="29">
        <f>(((Q40*'Calibration Coefficients'!K$3)+'Calibration Coefficients'!K$4)/$I40)*(1000/1)*(1/1000)*(1/1000)*($H40/$G40)</f>
        <v>8.095920684210528E-2</v>
      </c>
      <c r="AB40" s="28">
        <f t="shared" si="14"/>
        <v>2.2003670526315789E-2</v>
      </c>
      <c r="AC40" s="29">
        <f t="shared" si="15"/>
        <v>26.074643229747135</v>
      </c>
      <c r="AD40" s="28">
        <f t="shared" si="16"/>
        <v>0</v>
      </c>
      <c r="AE40" s="18">
        <f t="shared" si="17"/>
        <v>0.21659544170788347</v>
      </c>
    </row>
    <row r="41" spans="1:31" x14ac:dyDescent="0.2">
      <c r="A41" s="103" t="s">
        <v>147</v>
      </c>
      <c r="B41" s="107" t="s">
        <v>199</v>
      </c>
      <c r="C41" s="107" t="s">
        <v>206</v>
      </c>
      <c r="D41" s="107" t="s">
        <v>205</v>
      </c>
      <c r="E41" s="107">
        <v>180117</v>
      </c>
      <c r="F41" s="107"/>
      <c r="G41" s="109">
        <v>2.3099999999999999E-2</v>
      </c>
      <c r="H41" s="102">
        <v>0.75</v>
      </c>
      <c r="I41" s="35">
        <v>40</v>
      </c>
      <c r="J41" s="31">
        <v>62.4</v>
      </c>
      <c r="K41" s="104">
        <v>77.599999999999994</v>
      </c>
      <c r="L41" s="25">
        <v>12.8</v>
      </c>
      <c r="M41" s="104">
        <v>479.1</v>
      </c>
      <c r="N41" s="25">
        <v>0</v>
      </c>
      <c r="O41" s="104">
        <v>397.6</v>
      </c>
      <c r="P41" s="105">
        <v>807</v>
      </c>
      <c r="Q41" s="35">
        <v>217.9</v>
      </c>
      <c r="R41" s="34">
        <f>(((O41*'Calibration Coefficients'!B$3)+'Calibration Coefficients'!B$4)/$I41)*(1000/1)*(1/1000)*(1/1000)*($H41/$G41)</f>
        <v>0.20089772727272731</v>
      </c>
      <c r="S41" s="52">
        <f>(((P41*'Calibration Coefficients'!C$3)+'Calibration Coefficients'!C$4)/$I41)*(1000/1)*(1/1000)*(1/1000)*($H41/$G41)</f>
        <v>0.63407142857142862</v>
      </c>
      <c r="T41" s="26">
        <f t="shared" si="12"/>
        <v>0.83496915584415587</v>
      </c>
      <c r="U41" s="37">
        <f t="shared" si="13"/>
        <v>3.1561901529659884</v>
      </c>
      <c r="V41" s="36">
        <f>(((J41*'Calibration Coefficients'!F$3)+'Calibration Coefficients'!F$4)/$I41)*(1000/1)*(1/1000)*(1/1000)*($H41/$G41)</f>
        <v>1.5807662337662339E-2</v>
      </c>
      <c r="W41" s="29">
        <f>(((K41*'Calibration Coefficients'!G$3)+'Calibration Coefficients'!G$4)/$I41)*(1000/1)*(1/1000)*(1/1000)*($H41/$G41)</f>
        <v>3.0592792207792215E-2</v>
      </c>
      <c r="X41" s="28">
        <f>(((L41*'Calibration Coefficients'!H$3)+'Calibration Coefficients'!H$4)/$I41)*(1000/1)*(1/1000)*(1/1000)*($H41/$G41)</f>
        <v>3.8181818181818187E-3</v>
      </c>
      <c r="Y41" s="29">
        <f>(((M41*'Calibration Coefficients'!I$3)+'Calibration Coefficients'!I$4)/$I41)*(1000/1)*(1/1000)*(1/1000)*($H41/$G41)</f>
        <v>8.8431282467532485E-2</v>
      </c>
      <c r="Z41" s="28">
        <f>(((N41*'Calibration Coefficients'!J$3)+'Calibration Coefficients'!J$4)/$I41)*(1000/1)*(1/1000)*(1/1000)*($H41/$G41)</f>
        <v>0</v>
      </c>
      <c r="AA41" s="29">
        <f>(((Q41*'Calibration Coefficients'!K$3)+'Calibration Coefficients'!K$4)/$I41)*(1000/1)*(1/1000)*(1/1000)*($H41/$G41)</f>
        <v>9.3934001623376645E-2</v>
      </c>
      <c r="AB41" s="28">
        <f t="shared" si="14"/>
        <v>1.9625844155844157E-2</v>
      </c>
      <c r="AC41" s="29">
        <f t="shared" si="15"/>
        <v>23.50487322612819</v>
      </c>
      <c r="AD41" s="28">
        <f t="shared" si="16"/>
        <v>0</v>
      </c>
      <c r="AE41" s="18">
        <f t="shared" si="17"/>
        <v>0.19454866694459336</v>
      </c>
    </row>
    <row r="42" spans="1:31" x14ac:dyDescent="0.2">
      <c r="A42" s="103" t="s">
        <v>208</v>
      </c>
      <c r="B42" s="107" t="s">
        <v>199</v>
      </c>
      <c r="C42" s="107" t="s">
        <v>206</v>
      </c>
      <c r="D42" s="107" t="s">
        <v>205</v>
      </c>
      <c r="E42" s="107">
        <v>180117</v>
      </c>
      <c r="F42" s="107"/>
      <c r="G42" s="109">
        <v>2.5499999999999998E-2</v>
      </c>
      <c r="H42" s="102">
        <v>0.68</v>
      </c>
      <c r="I42" s="35">
        <v>40</v>
      </c>
      <c r="J42" s="31">
        <v>48.5</v>
      </c>
      <c r="K42" s="104">
        <v>86.1</v>
      </c>
      <c r="L42" s="25">
        <v>17.5</v>
      </c>
      <c r="M42" s="104">
        <v>483.4</v>
      </c>
      <c r="N42" s="25">
        <v>19.5</v>
      </c>
      <c r="O42" s="104">
        <v>456.4</v>
      </c>
      <c r="P42" s="105">
        <v>852.2</v>
      </c>
      <c r="Q42" s="35">
        <v>184.7</v>
      </c>
      <c r="R42" s="34">
        <f>(((O42*'Calibration Coefficients'!B$3)+'Calibration Coefficients'!B$4)/$I42)*(1000/1)*(1/1000)*(1/1000)*($H42/$G42)</f>
        <v>0.18940600000000007</v>
      </c>
      <c r="S42" s="52">
        <f>(((P42*'Calibration Coefficients'!C$3)+'Calibration Coefficients'!C$4)/$I42)*(1000/1)*(1/1000)*(1/1000)*($H42/$G42)</f>
        <v>0.54995306666666688</v>
      </c>
      <c r="T42" s="26">
        <f t="shared" si="12"/>
        <v>0.73935906666666695</v>
      </c>
      <c r="U42" s="37">
        <f t="shared" si="13"/>
        <v>2.9035672928347922</v>
      </c>
      <c r="V42" s="36">
        <f>(((J42*'Calibration Coefficients'!F$3)+'Calibration Coefficients'!F$4)/$I42)*(1000/1)*(1/1000)*(1/1000)*($H42/$G42)</f>
        <v>1.0091233333333336E-2</v>
      </c>
      <c r="W42" s="29">
        <f>(((K42*'Calibration Coefficients'!G$3)+'Calibration Coefficients'!G$4)/$I42)*(1000/1)*(1/1000)*(1/1000)*($H42/$G42)</f>
        <v>2.7879180000000007E-2</v>
      </c>
      <c r="X42" s="28">
        <f>(((L42*'Calibration Coefficients'!H$3)+'Calibration Coefficients'!H$4)/$I42)*(1000/1)*(1/1000)*(1/1000)*($H42/$G42)</f>
        <v>4.2875000000000014E-3</v>
      </c>
      <c r="Y42" s="29">
        <f>(((M42*'Calibration Coefficients'!I$3)+'Calibration Coefficients'!I$4)/$I42)*(1000/1)*(1/1000)*(1/1000)*($H42/$G42)</f>
        <v>7.3283440000000005E-2</v>
      </c>
      <c r="Z42" s="28">
        <f>(((N42*'Calibration Coefficients'!J$3)+'Calibration Coefficients'!J$4)/$I42)*(1000/1)*(1/1000)*(1/1000)*($H42/$G42)</f>
        <v>6.9251E-3</v>
      </c>
      <c r="AA42" s="29">
        <f>(((Q42*'Calibration Coefficients'!K$3)+'Calibration Coefficients'!K$4)/$I42)*(1000/1)*(1/1000)*(1/1000)*($H42/$G42)</f>
        <v>6.5396113333333353E-2</v>
      </c>
      <c r="AB42" s="28">
        <f t="shared" si="14"/>
        <v>2.1303833333333338E-2</v>
      </c>
      <c r="AC42" s="29">
        <f t="shared" si="15"/>
        <v>28.81392045326465</v>
      </c>
      <c r="AD42" s="28">
        <f t="shared" si="16"/>
        <v>0.3250635644602301</v>
      </c>
      <c r="AE42" s="18">
        <f t="shared" si="17"/>
        <v>0.5263184246966508</v>
      </c>
    </row>
    <row r="43" spans="1:31" x14ac:dyDescent="0.2">
      <c r="A43" s="103" t="s">
        <v>148</v>
      </c>
      <c r="B43" s="107" t="s">
        <v>207</v>
      </c>
      <c r="C43" s="107" t="s">
        <v>200</v>
      </c>
      <c r="D43" s="107" t="s">
        <v>205</v>
      </c>
      <c r="E43" s="107">
        <v>180117</v>
      </c>
      <c r="F43" s="107"/>
      <c r="G43" s="109">
        <v>2.76E-2</v>
      </c>
      <c r="H43" s="102">
        <v>0.73</v>
      </c>
      <c r="I43" s="35">
        <v>40</v>
      </c>
      <c r="J43" s="31">
        <v>63.1</v>
      </c>
      <c r="K43" s="104">
        <v>81</v>
      </c>
      <c r="L43" s="25">
        <v>24.8</v>
      </c>
      <c r="M43" s="104">
        <v>614</v>
      </c>
      <c r="N43" s="25">
        <v>13.5</v>
      </c>
      <c r="O43" s="104">
        <v>424.7</v>
      </c>
      <c r="P43" s="105">
        <v>896</v>
      </c>
      <c r="Q43" s="35">
        <v>269.39999999999998</v>
      </c>
      <c r="R43" s="34">
        <f>(((O43*'Calibration Coefficients'!B$3)+'Calibration Coefficients'!B$4)/$I43)*(1000/1)*(1/1000)*(1/1000)*($H44/$G43)</f>
        <v>0.17960309103260871</v>
      </c>
      <c r="S43" s="52">
        <f>(((P43*'Calibration Coefficients'!C$3)+'Calibration Coefficients'!C$4)/$I43)*(1000/1)*(1/1000)*(1/1000)*($H44/$G43)</f>
        <v>0.58921739130434791</v>
      </c>
      <c r="T43" s="26">
        <f t="shared" si="12"/>
        <v>0.76882048233695666</v>
      </c>
      <c r="U43" s="37">
        <f t="shared" si="13"/>
        <v>3.2806639792038417</v>
      </c>
      <c r="V43" s="36">
        <f>(((J43*'Calibration Coefficients'!F$3)+'Calibration Coefficients'!F$4)/$I43)*(1000/1)*(1/1000)*(1/1000)*($H44/$G43)</f>
        <v>1.3378743206521741E-2</v>
      </c>
      <c r="W43" s="29">
        <f>(((K43*'Calibration Coefficients'!G$3)+'Calibration Coefficients'!G$4)/$I43)*(1000/1)*(1/1000)*(1/1000)*($H44/$G43)</f>
        <v>2.6726698369565222E-2</v>
      </c>
      <c r="X43" s="28">
        <f>(((L43*'Calibration Coefficients'!H$3)+'Calibration Coefficients'!H$4)/$I43)*(1000/1)*(1/1000)*(1/1000)*($H44/$G43)</f>
        <v>6.1915760869565226E-3</v>
      </c>
      <c r="Y43" s="29">
        <f>(((M43*'Calibration Coefficients'!I$3)+'Calibration Coefficients'!I$4)/$I43)*(1000/1)*(1/1000)*(1/1000)*($H44/$G43)</f>
        <v>9.4852989130434773E-2</v>
      </c>
      <c r="Z43" s="28">
        <f>(((N43*'Calibration Coefficients'!J$3)+'Calibration Coefficients'!J$4)/$I43)*(1000/1)*(1/1000)*(1/1000)*($H44/$G43)</f>
        <v>4.8854959239130434E-3</v>
      </c>
      <c r="AA43" s="29">
        <f>(((Q43*'Calibration Coefficients'!K$3)+'Calibration Coefficients'!K$4)/$I43)*(1000/1)*(1/1000)*(1/1000)*($H44/$G43)</f>
        <v>9.719995923913044E-2</v>
      </c>
      <c r="AB43" s="28">
        <f t="shared" si="14"/>
        <v>2.4455815217391309E-2</v>
      </c>
      <c r="AC43" s="29">
        <f t="shared" si="15"/>
        <v>31.809526123775768</v>
      </c>
      <c r="AD43" s="28">
        <f t="shared" si="16"/>
        <v>0.19976827108338682</v>
      </c>
      <c r="AE43" s="18">
        <f t="shared" si="17"/>
        <v>0.45294225166504803</v>
      </c>
    </row>
    <row r="44" spans="1:31" x14ac:dyDescent="0.2">
      <c r="A44" s="103" t="s">
        <v>149</v>
      </c>
      <c r="B44" s="107" t="s">
        <v>199</v>
      </c>
      <c r="C44" s="107" t="s">
        <v>206</v>
      </c>
      <c r="D44" s="107" t="s">
        <v>205</v>
      </c>
      <c r="E44" s="107">
        <v>180117</v>
      </c>
      <c r="F44" s="107"/>
      <c r="G44" s="109">
        <v>2.8500000000000001E-2</v>
      </c>
      <c r="H44" s="102">
        <v>0.75</v>
      </c>
      <c r="I44" s="35">
        <v>40</v>
      </c>
      <c r="J44" s="31">
        <v>41</v>
      </c>
      <c r="K44" s="104">
        <v>83.6</v>
      </c>
      <c r="L44" s="25">
        <v>13.7</v>
      </c>
      <c r="M44" s="104">
        <v>572.70000000000005</v>
      </c>
      <c r="N44" s="25">
        <v>15.3</v>
      </c>
      <c r="O44" s="104">
        <v>459.5</v>
      </c>
      <c r="P44" s="105">
        <v>898.8</v>
      </c>
      <c r="Q44" s="35">
        <v>206.7</v>
      </c>
      <c r="R44" s="34">
        <f>(((O44*'Calibration Coefficients'!B$3)+'Calibration Coefficients'!B$4)/$I44)*(1000/1)*(1/1000)*(1/1000)*($H45/$G44)</f>
        <v>0.17814694078947374</v>
      </c>
      <c r="S44" s="52">
        <f>(((P44*'Calibration Coefficients'!C$3)+'Calibration Coefficients'!C$4)/$I44)*(1000/1)*(1/1000)*(1/1000)*($H45/$G44)</f>
        <v>0.54186602105263149</v>
      </c>
      <c r="T44" s="26">
        <f t="shared" si="12"/>
        <v>0.72001296184210517</v>
      </c>
      <c r="U44" s="37">
        <f t="shared" si="13"/>
        <v>3.0416801919320355</v>
      </c>
      <c r="V44" s="36">
        <f>(((J44*'Calibration Coefficients'!F$3)+'Calibration Coefficients'!F$4)/$I44)*(1000/1)*(1/1000)*(1/1000)*($H45/$G44)</f>
        <v>7.9695008771929823E-3</v>
      </c>
      <c r="W44" s="29">
        <f>(((K44*'Calibration Coefficients'!G$3)+'Calibration Coefficients'!G$4)/$I44)*(1000/1)*(1/1000)*(1/1000)*($H45/$G44)</f>
        <v>2.5288779999999997E-2</v>
      </c>
      <c r="X44" s="28">
        <f>(((L44*'Calibration Coefficients'!H$3)+'Calibration Coefficients'!H$4)/$I44)*(1000/1)*(1/1000)*(1/1000)*($H45/$G44)</f>
        <v>3.135677631578947E-3</v>
      </c>
      <c r="Y44" s="29">
        <f>(((M44*'Calibration Coefficients'!I$3)+'Calibration Coefficients'!I$4)/$I44)*(1000/1)*(1/1000)*(1/1000)*($H45/$G44)</f>
        <v>8.1109391052631569E-2</v>
      </c>
      <c r="Z44" s="28">
        <f>(((N44*'Calibration Coefficients'!J$3)+'Calibration Coefficients'!J$4)/$I44)*(1000/1)*(1/1000)*(1/1000)*($H45/$G44)</f>
        <v>5.0760702631578933E-3</v>
      </c>
      <c r="AA44" s="29">
        <f>(((Q44*'Calibration Coefficients'!K$3)+'Calibration Coefficients'!K$4)/$I44)*(1000/1)*(1/1000)*(1/1000)*($H45/$G44)</f>
        <v>6.8370739210526305E-2</v>
      </c>
      <c r="AB44" s="28">
        <f t="shared" si="14"/>
        <v>1.6181248771929821E-2</v>
      </c>
      <c r="AC44" s="29">
        <f t="shared" si="15"/>
        <v>22.473552046245352</v>
      </c>
      <c r="AD44" s="28">
        <f t="shared" si="16"/>
        <v>0.31370077394542811</v>
      </c>
      <c r="AE44" s="18">
        <f t="shared" si="17"/>
        <v>0.50748542405342945</v>
      </c>
    </row>
    <row r="45" spans="1:31" x14ac:dyDescent="0.2">
      <c r="A45" s="103" t="s">
        <v>150</v>
      </c>
      <c r="B45" s="107" t="s">
        <v>199</v>
      </c>
      <c r="C45" s="107" t="s">
        <v>200</v>
      </c>
      <c r="D45" s="107" t="s">
        <v>205</v>
      </c>
      <c r="E45" s="107">
        <v>180117</v>
      </c>
      <c r="F45" s="107"/>
      <c r="G45" s="109">
        <v>2.7099999999999999E-2</v>
      </c>
      <c r="H45" s="102">
        <v>0.71</v>
      </c>
      <c r="I45" s="35">
        <v>40</v>
      </c>
      <c r="J45" s="31">
        <v>72.8</v>
      </c>
      <c r="K45" s="104">
        <v>121</v>
      </c>
      <c r="L45" s="25">
        <v>17.8</v>
      </c>
      <c r="M45" s="104">
        <v>672.4</v>
      </c>
      <c r="N45" s="25">
        <v>0</v>
      </c>
      <c r="O45" s="104">
        <v>526</v>
      </c>
      <c r="P45" s="105">
        <v>1061.3800000000001</v>
      </c>
      <c r="Q45" s="35">
        <v>274.5</v>
      </c>
      <c r="R45" s="34">
        <f>(((O45*'Calibration Coefficients'!B$3)+'Calibration Coefficients'!B$4)/$I45)*(1000/1)*(1/1000)*(1/1000)*($H48/$G45)</f>
        <v>0.20842264760147597</v>
      </c>
      <c r="S45" s="52">
        <f>(((P45*'Calibration Coefficients'!C$3)+'Calibration Coefficients'!C$4)/$I45)*(1000/1)*(1/1000)*(1/1000)*($H48/$G45)</f>
        <v>0.65398240738007396</v>
      </c>
      <c r="T45" s="26">
        <f t="shared" si="12"/>
        <v>0.86240505498154996</v>
      </c>
      <c r="U45" s="37">
        <f t="shared" si="13"/>
        <v>3.1377703666376546</v>
      </c>
      <c r="V45" s="36">
        <f>(((J45*'Calibration Coefficients'!F$3)+'Calibration Coefficients'!F$4)/$I45)*(1000/1)*(1/1000)*(1/1000)*($H48/$G45)</f>
        <v>1.4462552767527673E-2</v>
      </c>
      <c r="W45" s="29">
        <f>(((K45*'Calibration Coefficients'!G$3)+'Calibration Coefficients'!G$4)/$I45)*(1000/1)*(1/1000)*(1/1000)*($H48/$G45)</f>
        <v>3.74087573800738E-2</v>
      </c>
      <c r="X45" s="28">
        <f>(((L45*'Calibration Coefficients'!H$3)+'Calibration Coefficients'!H$4)/$I45)*(1000/1)*(1/1000)*(1/1000)*($H48/$G45)</f>
        <v>4.163869926199262E-3</v>
      </c>
      <c r="Y45" s="29">
        <f>(((M45*'Calibration Coefficients'!I$3)+'Calibration Coefficients'!I$4)/$I45)*(1000/1)*(1/1000)*(1/1000)*($H48/$G45)</f>
        <v>9.7328039114391127E-2</v>
      </c>
      <c r="Z45" s="28">
        <f>(((N45*'Calibration Coefficients'!J$3)+'Calibration Coefficients'!J$4)/$I45)*(1000/1)*(1/1000)*(1/1000)*($H48/$G45)</f>
        <v>0</v>
      </c>
      <c r="AA45" s="29">
        <f>(((Q45*'Calibration Coefficients'!K$3)+'Calibration Coefficients'!K$4)/$I45)*(1000/1)*(1/1000)*(1/1000)*($H48/$G45)</f>
        <v>9.2797966328413292E-2</v>
      </c>
      <c r="AB45" s="28">
        <f t="shared" si="14"/>
        <v>1.8626422693726934E-2</v>
      </c>
      <c r="AC45" s="29">
        <f t="shared" si="15"/>
        <v>21.598229957181108</v>
      </c>
      <c r="AD45" s="28">
        <f t="shared" si="16"/>
        <v>0</v>
      </c>
      <c r="AE45" s="18">
        <f t="shared" si="17"/>
        <v>0.22354641010061388</v>
      </c>
    </row>
    <row r="46" spans="1:31" x14ac:dyDescent="0.2">
      <c r="A46" s="103" t="s">
        <v>151</v>
      </c>
      <c r="B46" s="107" t="s">
        <v>207</v>
      </c>
      <c r="C46" s="107" t="s">
        <v>206</v>
      </c>
      <c r="D46" s="107" t="s">
        <v>205</v>
      </c>
      <c r="E46" s="107">
        <v>180117</v>
      </c>
      <c r="F46" s="107"/>
      <c r="G46" s="109">
        <v>2.47E-2</v>
      </c>
      <c r="H46" s="102">
        <v>0.69</v>
      </c>
      <c r="I46" s="35">
        <v>40</v>
      </c>
      <c r="J46" s="31">
        <v>33.299999999999997</v>
      </c>
      <c r="K46" s="104">
        <v>75.900000000000006</v>
      </c>
      <c r="L46" s="25">
        <v>23.6</v>
      </c>
      <c r="M46" s="104">
        <v>519.70000000000005</v>
      </c>
      <c r="N46" s="25">
        <v>58.4</v>
      </c>
      <c r="O46" s="104">
        <v>372.3</v>
      </c>
      <c r="P46" s="105">
        <v>687.4</v>
      </c>
      <c r="Q46" s="35">
        <v>161.30000000000001</v>
      </c>
      <c r="R46" s="34">
        <f>(((O46*'Calibration Coefficients'!B$3)+'Calibration Coefficients'!B$4)/$I46)*(1000/1)*(1/1000)*(1/1000)*($H49/$G46)</f>
        <v>0.16889155870445346</v>
      </c>
      <c r="S46" s="52">
        <f>(((P46*'Calibration Coefficients'!C$3)+'Calibration Coefficients'!C$4)/$I46)*(1000/1)*(1/1000)*(1/1000)*($H49/$G46)</f>
        <v>0.48490921457489877</v>
      </c>
      <c r="T46" s="26">
        <f t="shared" si="12"/>
        <v>0.65380077327935227</v>
      </c>
      <c r="U46" s="37">
        <f t="shared" si="13"/>
        <v>2.8711275939104248</v>
      </c>
      <c r="V46" s="36">
        <f>(((J46*'Calibration Coefficients'!F$3)+'Calibration Coefficients'!F$4)/$I46)*(1000/1)*(1/1000)*(1/1000)*($H49/$G46)</f>
        <v>7.5737951417004035E-3</v>
      </c>
      <c r="W46" s="29">
        <f>(((K46*'Calibration Coefficients'!G$3)+'Calibration Coefficients'!G$4)/$I46)*(1000/1)*(1/1000)*(1/1000)*($H49/$G46)</f>
        <v>2.6864912550607294E-2</v>
      </c>
      <c r="X46" s="28">
        <f>(((L46*'Calibration Coefficients'!H$3)+'Calibration Coefficients'!H$4)/$I46)*(1000/1)*(1/1000)*(1/1000)*($H49/$G46)</f>
        <v>6.3204048582995945E-3</v>
      </c>
      <c r="Y46" s="29">
        <f>(((M46*'Calibration Coefficients'!I$3)+'Calibration Coefficients'!I$4)/$I46)*(1000/1)*(1/1000)*(1/1000)*($H49/$G46)</f>
        <v>8.6122916599190288E-2</v>
      </c>
      <c r="Z46" s="28">
        <f>(((N46*'Calibration Coefficients'!J$3)+'Calibration Coefficients'!J$4)/$I46)*(1000/1)*(1/1000)*(1/1000)*($H49/$G46)</f>
        <v>2.2671021862348175E-2</v>
      </c>
      <c r="AA46" s="29">
        <f>(((Q46*'Calibration Coefficients'!K$3)+'Calibration Coefficients'!K$4)/$I46)*(1000/1)*(1/1000)*(1/1000)*($H49/$G46)</f>
        <v>6.2428977327935224E-2</v>
      </c>
      <c r="AB46" s="28">
        <f t="shared" si="14"/>
        <v>3.6565221862348174E-2</v>
      </c>
      <c r="AC46" s="29">
        <f t="shared" si="15"/>
        <v>55.927162152077777</v>
      </c>
      <c r="AD46" s="28">
        <f t="shared" si="16"/>
        <v>0.62001597987548129</v>
      </c>
      <c r="AE46" s="18">
        <f t="shared" si="17"/>
        <v>0.79286888589894577</v>
      </c>
    </row>
    <row r="47" spans="1:31" x14ac:dyDescent="0.2">
      <c r="A47" s="103" t="s">
        <v>152</v>
      </c>
      <c r="B47" s="107" t="s">
        <v>199</v>
      </c>
      <c r="C47" s="107" t="s">
        <v>200</v>
      </c>
      <c r="D47" s="107" t="s">
        <v>205</v>
      </c>
      <c r="E47" s="107">
        <v>180117</v>
      </c>
      <c r="F47" s="107"/>
      <c r="G47" s="109">
        <v>2.5700000000000001E-2</v>
      </c>
      <c r="H47" s="102">
        <v>0.7</v>
      </c>
      <c r="I47" s="35">
        <v>40</v>
      </c>
      <c r="J47" s="31">
        <v>44.9</v>
      </c>
      <c r="K47" s="104">
        <v>73</v>
      </c>
      <c r="L47" s="25">
        <v>15.5</v>
      </c>
      <c r="M47" s="104">
        <v>501.5</v>
      </c>
      <c r="N47" s="25">
        <v>6.2</v>
      </c>
      <c r="O47" s="104">
        <v>379.7</v>
      </c>
      <c r="P47" s="105">
        <v>768.6</v>
      </c>
      <c r="Q47" s="35">
        <v>200.9</v>
      </c>
      <c r="R47" s="34">
        <f>(((O47*'Calibration Coefficients'!B$3)+'Calibration Coefficients'!B$4)/$I47)*(1000/1)*(1/1000)*(1/1000)*($H50/$G47)</f>
        <v>0.15634923151750979</v>
      </c>
      <c r="S47" s="52">
        <f>(((P47*'Calibration Coefficients'!C$3)+'Calibration Coefficients'!C$4)/$I47)*(1000/1)*(1/1000)*(1/1000)*($H50/$G47)</f>
        <v>0.49214325291828803</v>
      </c>
      <c r="T47" s="26">
        <f t="shared" si="12"/>
        <v>0.64849248443579777</v>
      </c>
      <c r="U47" s="37">
        <f t="shared" si="13"/>
        <v>3.1477177606924927</v>
      </c>
      <c r="V47" s="36">
        <f>(((J47*'Calibration Coefficients'!F$3)+'Calibration Coefficients'!F$4)/$I47)*(1000/1)*(1/1000)*(1/1000)*($H50/$G47)</f>
        <v>9.2694914396887172E-3</v>
      </c>
      <c r="W47" s="29">
        <f>(((K47*'Calibration Coefficients'!G$3)+'Calibration Coefficients'!G$4)/$I47)*(1000/1)*(1/1000)*(1/1000)*($H50/$G47)</f>
        <v>2.3453451361867706E-2</v>
      </c>
      <c r="X47" s="28">
        <f>(((L47*'Calibration Coefficients'!H$3)+'Calibration Coefficients'!H$4)/$I47)*(1000/1)*(1/1000)*(1/1000)*($H50/$G47)</f>
        <v>3.7679474708171212E-3</v>
      </c>
      <c r="Y47" s="29">
        <f>(((M47*'Calibration Coefficients'!I$3)+'Calibration Coefficients'!I$4)/$I47)*(1000/1)*(1/1000)*(1/1000)*($H50/$G47)</f>
        <v>7.5435747081712065E-2</v>
      </c>
      <c r="Z47" s="28">
        <f>(((N47*'Calibration Coefficients'!J$3)+'Calibration Coefficients'!J$4)/$I47)*(1000/1)*(1/1000)*(1/1000)*($H50/$G47)</f>
        <v>2.1846918287937748E-3</v>
      </c>
      <c r="AA47" s="29">
        <f>(((Q47*'Calibration Coefficients'!K$3)+'Calibration Coefficients'!K$4)/$I47)*(1000/1)*(1/1000)*(1/1000)*($H50/$G47)</f>
        <v>7.0578436964980548E-2</v>
      </c>
      <c r="AB47" s="28">
        <f t="shared" si="14"/>
        <v>1.5222130739299615E-2</v>
      </c>
      <c r="AC47" s="29">
        <f t="shared" si="15"/>
        <v>23.473102780124265</v>
      </c>
      <c r="AD47" s="28">
        <f t="shared" si="16"/>
        <v>0.14352076369660025</v>
      </c>
      <c r="AE47" s="18">
        <f t="shared" si="17"/>
        <v>0.39105164720749092</v>
      </c>
    </row>
    <row r="48" spans="1:31" x14ac:dyDescent="0.2">
      <c r="A48" s="103" t="s">
        <v>153</v>
      </c>
      <c r="B48" s="107" t="s">
        <v>199</v>
      </c>
      <c r="C48" s="107" t="s">
        <v>200</v>
      </c>
      <c r="D48" s="107" t="s">
        <v>205</v>
      </c>
      <c r="E48" s="107">
        <v>180117</v>
      </c>
      <c r="F48" s="107"/>
      <c r="G48" s="109">
        <v>2.7699999999999999E-2</v>
      </c>
      <c r="H48" s="102">
        <v>0.69</v>
      </c>
      <c r="I48" s="35">
        <v>40</v>
      </c>
      <c r="J48" s="31">
        <v>75.599999999999994</v>
      </c>
      <c r="K48" s="104">
        <v>118.7</v>
      </c>
      <c r="L48" s="25">
        <v>31.1</v>
      </c>
      <c r="M48" s="104">
        <v>668.8</v>
      </c>
      <c r="N48" s="25">
        <v>16.100000000000001</v>
      </c>
      <c r="O48" s="104">
        <v>662.5</v>
      </c>
      <c r="P48" s="105">
        <v>1277</v>
      </c>
      <c r="Q48" s="35">
        <v>306.39999999999998</v>
      </c>
      <c r="R48" s="34">
        <f>(((O48*'Calibration Coefficients'!B$3)+'Calibration Coefficients'!B$4)/$I48)*(1000/1)*(1/1000)*(1/1000)*($H51/$G48)</f>
        <v>0.26054546480144408</v>
      </c>
      <c r="S48" s="52">
        <f>(((P48*'Calibration Coefficients'!C$3)+'Calibration Coefficients'!C$4)/$I48)*(1000/1)*(1/1000)*(1/1000)*($H51/$G48)</f>
        <v>0.78095234657039703</v>
      </c>
      <c r="T48" s="26">
        <f t="shared" si="12"/>
        <v>1.0414978113718412</v>
      </c>
      <c r="U48" s="37">
        <f t="shared" si="13"/>
        <v>2.997374554823065</v>
      </c>
      <c r="V48" s="36">
        <f>(((J48*'Calibration Coefficients'!F$3)+'Calibration Coefficients'!F$4)/$I48)*(1000/1)*(1/1000)*(1/1000)*($H51/$G48)</f>
        <v>1.4906436823104698E-2</v>
      </c>
      <c r="W48" s="29">
        <f>(((K48*'Calibration Coefficients'!G$3)+'Calibration Coefficients'!G$4)/$I48)*(1000/1)*(1/1000)*(1/1000)*($H51/$G48)</f>
        <v>3.6423116425992788E-2</v>
      </c>
      <c r="X48" s="28">
        <f>(((L48*'Calibration Coefficients'!H$3)+'Calibration Coefficients'!H$4)/$I48)*(1000/1)*(1/1000)*(1/1000)*($H51/$G48)</f>
        <v>7.2206453068592051E-3</v>
      </c>
      <c r="Y48" s="29">
        <f>(((M48*'Calibration Coefficients'!I$3)+'Calibration Coefficients'!I$4)/$I48)*(1000/1)*(1/1000)*(1/1000)*($H51/$G48)</f>
        <v>9.6082657039711181E-2</v>
      </c>
      <c r="Z48" s="28">
        <f>(((N48*'Calibration Coefficients'!J$3)+'Calibration Coefficients'!J$4)/$I48)*(1000/1)*(1/1000)*(1/1000)*($H51/$G48)</f>
        <v>5.418347472924189E-3</v>
      </c>
      <c r="AA48" s="29">
        <f>(((Q48*'Calibration Coefficients'!K$3)+'Calibration Coefficients'!K$4)/$I48)*(1000/1)*(1/1000)*(1/1000)*($H51/$G48)</f>
        <v>0.10280715523465705</v>
      </c>
      <c r="AB48" s="28">
        <f t="shared" si="14"/>
        <v>2.7545429602888093E-2</v>
      </c>
      <c r="AC48" s="29">
        <f t="shared" si="15"/>
        <v>26.447899651950085</v>
      </c>
      <c r="AD48" s="28">
        <f t="shared" si="16"/>
        <v>0.19670586195381334</v>
      </c>
      <c r="AE48" s="18">
        <f t="shared" si="17"/>
        <v>0.45884173752215562</v>
      </c>
    </row>
    <row r="49" spans="1:31" x14ac:dyDescent="0.2">
      <c r="A49" s="103" t="s">
        <v>154</v>
      </c>
      <c r="B49" s="107" t="s">
        <v>199</v>
      </c>
      <c r="C49" s="107" t="s">
        <v>209</v>
      </c>
      <c r="D49" s="107" t="s">
        <v>205</v>
      </c>
      <c r="E49" s="107">
        <v>180117</v>
      </c>
      <c r="F49" s="107"/>
      <c r="G49" s="109">
        <v>2.6800000000000001E-2</v>
      </c>
      <c r="H49" s="102">
        <v>0.72</v>
      </c>
      <c r="I49" s="35">
        <v>40</v>
      </c>
      <c r="J49" s="31">
        <v>47.1</v>
      </c>
      <c r="K49" s="104">
        <v>99</v>
      </c>
      <c r="L49" s="25">
        <v>22.1</v>
      </c>
      <c r="M49" s="104">
        <v>566.20000000000005</v>
      </c>
      <c r="N49" s="25">
        <v>19.600000000000001</v>
      </c>
      <c r="O49" s="104">
        <v>453.7</v>
      </c>
      <c r="P49" s="105">
        <v>908.6</v>
      </c>
      <c r="Q49" s="35">
        <v>190.5</v>
      </c>
      <c r="R49" s="34">
        <f>(((O49*'Calibration Coefficients'!B$3)+'Calibration Coefficients'!B$4)/$I49)*(1000/1)*(1/1000)*(1/1000)*($H52/$G49)</f>
        <v>0.18178684001865669</v>
      </c>
      <c r="S49" s="52">
        <f>(((P49*'Calibration Coefficients'!C$3)+'Calibration Coefficients'!C$4)/$I49)*(1000/1)*(1/1000)*(1/1000)*($H52/$G49)</f>
        <v>0.56611204477611943</v>
      </c>
      <c r="T49" s="26">
        <f t="shared" si="12"/>
        <v>0.74789888479477606</v>
      </c>
      <c r="U49" s="37">
        <f t="shared" si="13"/>
        <v>3.1141530636542205</v>
      </c>
      <c r="V49" s="36">
        <f>(((J49*'Calibration Coefficients'!F$3)+'Calibration Coefficients'!F$4)/$I49)*(1000/1)*(1/1000)*(1/1000)*($H52/$G49)</f>
        <v>9.461695802238804E-3</v>
      </c>
      <c r="W49" s="29">
        <f>(((K49*'Calibration Coefficients'!G$3)+'Calibration Coefficients'!G$4)/$I49)*(1000/1)*(1/1000)*(1/1000)*($H52/$G49)</f>
        <v>3.0949782649253726E-2</v>
      </c>
      <c r="X49" s="28">
        <f>(((L49*'Calibration Coefficients'!H$3)+'Calibration Coefficients'!H$4)/$I49)*(1000/1)*(1/1000)*(1/1000)*($H52/$G49)</f>
        <v>5.2276189365671639E-3</v>
      </c>
      <c r="Y49" s="29">
        <f>(((M49*'Calibration Coefficients'!I$3)+'Calibration Coefficients'!I$4)/$I49)*(1000/1)*(1/1000)*(1/1000)*($H52/$G49)</f>
        <v>8.2873299626865668E-2</v>
      </c>
      <c r="Z49" s="28">
        <f>(((N49*'Calibration Coefficients'!J$3)+'Calibration Coefficients'!J$4)/$I49)*(1000/1)*(1/1000)*(1/1000)*($H52/$G49)</f>
        <v>6.7203682835820884E-3</v>
      </c>
      <c r="AA49" s="29">
        <f>(((Q49*'Calibration Coefficients'!K$3)+'Calibration Coefficients'!K$4)/$I49)*(1000/1)*(1/1000)*(1/1000)*($H52/$G49)</f>
        <v>6.5121678638059691E-2</v>
      </c>
      <c r="AB49" s="28">
        <f t="shared" si="14"/>
        <v>2.1409683022388055E-2</v>
      </c>
      <c r="AC49" s="29">
        <f t="shared" si="15"/>
        <v>28.6264406294213</v>
      </c>
      <c r="AD49" s="28">
        <f t="shared" si="16"/>
        <v>0.31389387113086237</v>
      </c>
      <c r="AE49" s="18">
        <f t="shared" si="17"/>
        <v>0.55806464802189137</v>
      </c>
    </row>
    <row r="50" spans="1:31" x14ac:dyDescent="0.2">
      <c r="A50" s="103" t="s">
        <v>146</v>
      </c>
      <c r="B50" s="107" t="s">
        <v>199</v>
      </c>
      <c r="C50" s="107" t="s">
        <v>200</v>
      </c>
      <c r="D50" s="107" t="s">
        <v>205</v>
      </c>
      <c r="E50" s="107">
        <v>180117</v>
      </c>
      <c r="F50" s="107"/>
      <c r="G50" s="109">
        <v>2.69E-2</v>
      </c>
      <c r="H50" s="102">
        <v>0.68</v>
      </c>
      <c r="I50" s="35">
        <v>40</v>
      </c>
      <c r="J50" s="31">
        <v>45.6</v>
      </c>
      <c r="K50" s="104">
        <v>92.4</v>
      </c>
      <c r="L50" s="25">
        <v>10.9</v>
      </c>
      <c r="M50" s="104">
        <v>610.6</v>
      </c>
      <c r="N50" s="25">
        <v>0</v>
      </c>
      <c r="O50" s="104">
        <v>485.5</v>
      </c>
      <c r="P50" s="105">
        <v>924</v>
      </c>
      <c r="Q50" s="35">
        <v>223</v>
      </c>
      <c r="R50" s="34">
        <f>(((O50*'Calibration Coefficients'!B$3)+'Calibration Coefficients'!B$4)/$I50)*(1000/1)*(1/1000)*(1/1000)*($H53/$G50)</f>
        <v>0.19661396375464688</v>
      </c>
      <c r="S50" s="52">
        <f>(((P50*'Calibration Coefficients'!C$3)+'Calibration Coefficients'!C$4)/$I50)*(1000/1)*(1/1000)*(1/1000)*($H53/$G50)</f>
        <v>0.58187955390334578</v>
      </c>
      <c r="T50" s="26">
        <f t="shared" si="12"/>
        <v>0.77849351765799268</v>
      </c>
      <c r="U50" s="37">
        <f t="shared" si="13"/>
        <v>2.9595026863375229</v>
      </c>
      <c r="V50" s="36">
        <f>(((J50*'Calibration Coefficients'!F$3)+'Calibration Coefficients'!F$4)/$I50)*(1000/1)*(1/1000)*(1/1000)*($H53/$G50)</f>
        <v>9.2585799256505574E-3</v>
      </c>
      <c r="W50" s="29">
        <f>(((K50*'Calibration Coefficients'!G$3)+'Calibration Coefficients'!G$4)/$I50)*(1000/1)*(1/1000)*(1/1000)*($H53/$G50)</f>
        <v>2.9196167286245356E-2</v>
      </c>
      <c r="X50" s="28">
        <f>(((L50*'Calibration Coefficients'!H$3)+'Calibration Coefficients'!H$4)/$I50)*(1000/1)*(1/1000)*(1/1000)*($H53/$G50)</f>
        <v>2.605971189591078E-3</v>
      </c>
      <c r="Y50" s="29">
        <f>(((M50*'Calibration Coefficients'!I$3)+'Calibration Coefficients'!I$4)/$I50)*(1000/1)*(1/1000)*(1/1000)*($H53/$G50)</f>
        <v>9.033021189591077E-2</v>
      </c>
      <c r="Z50" s="28">
        <f>(((N50*'Calibration Coefficients'!J$3)+'Calibration Coefficients'!J$4)/$I50)*(1000/1)*(1/1000)*(1/1000)*($H53/$G50)</f>
        <v>0</v>
      </c>
      <c r="AA50" s="29">
        <f>(((Q50*'Calibration Coefficients'!K$3)+'Calibration Coefficients'!K$4)/$I50)*(1000/1)*(1/1000)*(1/1000)*($H53/$G50)</f>
        <v>7.7048986988847573E-2</v>
      </c>
      <c r="AB50" s="28">
        <f t="shared" si="14"/>
        <v>1.1864551115241635E-2</v>
      </c>
      <c r="AC50" s="29">
        <f t="shared" si="15"/>
        <v>15.240398084411488</v>
      </c>
      <c r="AD50" s="28">
        <f t="shared" si="16"/>
        <v>0</v>
      </c>
      <c r="AE50" s="18">
        <f t="shared" si="17"/>
        <v>0.21964347106595145</v>
      </c>
    </row>
    <row r="51" spans="1:31" x14ac:dyDescent="0.2">
      <c r="A51" s="103" t="s">
        <v>155</v>
      </c>
      <c r="B51" s="107" t="s">
        <v>199</v>
      </c>
      <c r="C51" s="107" t="s">
        <v>209</v>
      </c>
      <c r="D51" s="107" t="s">
        <v>205</v>
      </c>
      <c r="E51" s="107">
        <v>180117</v>
      </c>
      <c r="F51" s="107"/>
      <c r="G51" s="109">
        <v>2.6200000000000001E-2</v>
      </c>
      <c r="H51" s="102">
        <v>0.7</v>
      </c>
      <c r="I51" s="35">
        <v>40</v>
      </c>
      <c r="J51" s="31">
        <v>44.9</v>
      </c>
      <c r="K51" s="104">
        <v>87</v>
      </c>
      <c r="L51" s="25">
        <v>18.600000000000001</v>
      </c>
      <c r="M51" s="104">
        <v>569</v>
      </c>
      <c r="N51" s="25">
        <v>23</v>
      </c>
      <c r="O51" s="104">
        <v>468.5</v>
      </c>
      <c r="P51" s="105">
        <v>468.5</v>
      </c>
      <c r="Q51" s="35">
        <v>930.7</v>
      </c>
      <c r="R51" s="34">
        <f>(((O51*'Calibration Coefficients'!B$3)+'Calibration Coefficients'!B$4)/$I51)*(1000/1)*(1/1000)*(1/1000)*($H54/$G51)</f>
        <v>0.19201570849236643</v>
      </c>
      <c r="S51" s="52">
        <f>(((P51*'Calibration Coefficients'!C$3)+'Calibration Coefficients'!C$4)/$I51)*(1000/1)*(1/1000)*(1/1000)*($H54/$G51)</f>
        <v>0.29858828244274815</v>
      </c>
      <c r="T51" s="26">
        <f t="shared" si="12"/>
        <v>0.49060399093511459</v>
      </c>
      <c r="U51" s="37">
        <f t="shared" si="13"/>
        <v>1.5550200803212852</v>
      </c>
      <c r="V51" s="36">
        <f>(((J51*'Calibration Coefficients'!F$3)+'Calibration Coefficients'!F$4)/$I51)*(1000/1)*(1/1000)*(1/1000)*($H54/$G51)</f>
        <v>9.2263073473282439E-3</v>
      </c>
      <c r="W51" s="29">
        <f>(((K51*'Calibration Coefficients'!G$3)+'Calibration Coefficients'!G$4)/$I51)*(1000/1)*(1/1000)*(1/1000)*($H54/$G51)</f>
        <v>2.7821155534351147E-2</v>
      </c>
      <c r="X51" s="28">
        <f>(((L51*'Calibration Coefficients'!H$3)+'Calibration Coefficients'!H$4)/$I51)*(1000/1)*(1/1000)*(1/1000)*($H54/$G51)</f>
        <v>4.5004723282442748E-3</v>
      </c>
      <c r="Y51" s="29">
        <f>(((M51*'Calibration Coefficients'!I$3)+'Calibration Coefficients'!I$4)/$I51)*(1000/1)*(1/1000)*(1/1000)*($H54/$G51)</f>
        <v>8.5190375954198483E-2</v>
      </c>
      <c r="Z51" s="28">
        <f>(((N51*'Calibration Coefficients'!J$3)+'Calibration Coefficients'!J$4)/$I51)*(1000/1)*(1/1000)*(1/1000)*($H54/$G51)</f>
        <v>8.0667452290076325E-3</v>
      </c>
      <c r="AA51" s="29">
        <f>(((Q51*'Calibration Coefficients'!K$3)+'Calibration Coefficients'!K$4)/$I51)*(1000/1)*(1/1000)*(1/1000)*($H54/$G51)</f>
        <v>0.3254421672709924</v>
      </c>
      <c r="AB51" s="28">
        <f t="shared" si="14"/>
        <v>2.1793524904580152E-2</v>
      </c>
      <c r="AC51" s="29">
        <f t="shared" si="15"/>
        <v>44.42182556044979</v>
      </c>
      <c r="AD51" s="28">
        <f t="shared" si="16"/>
        <v>0.37014412603407337</v>
      </c>
      <c r="AE51" s="18">
        <f t="shared" si="17"/>
        <v>0.57664914750026353</v>
      </c>
    </row>
    <row r="52" spans="1:31" x14ac:dyDescent="0.2">
      <c r="A52" s="103" t="s">
        <v>156</v>
      </c>
      <c r="B52" s="107" t="s">
        <v>199</v>
      </c>
      <c r="C52" s="107" t="s">
        <v>200</v>
      </c>
      <c r="D52" s="107" t="s">
        <v>205</v>
      </c>
      <c r="E52" s="107">
        <v>180117</v>
      </c>
      <c r="F52" s="107"/>
      <c r="G52" s="109">
        <v>2.4799999999999999E-2</v>
      </c>
      <c r="H52" s="102">
        <v>0.69</v>
      </c>
      <c r="I52" s="35">
        <v>40</v>
      </c>
      <c r="J52" s="31">
        <v>37.799999999999997</v>
      </c>
      <c r="K52" s="104">
        <v>89.2</v>
      </c>
      <c r="L52" s="25">
        <v>19.899999999999999</v>
      </c>
      <c r="M52" s="104">
        <v>646.70000000000005</v>
      </c>
      <c r="N52" s="25">
        <v>46.6</v>
      </c>
      <c r="O52" s="104">
        <v>510.6</v>
      </c>
      <c r="P52" s="105">
        <v>895.8</v>
      </c>
      <c r="Q52" s="35">
        <v>211.8</v>
      </c>
      <c r="R52" s="34">
        <f>(((O52*'Calibration Coefficients'!B$3)+'Calibration Coefficients'!B$4)/$I52)*(1000/1)*(1/1000)*(1/1000)*($H55/$G52)</f>
        <v>0.21788002016129038</v>
      </c>
      <c r="S52" s="52">
        <f>(((P52*'Calibration Coefficients'!C$3)+'Calibration Coefficients'!C$4)/$I52)*(1000/1)*(1/1000)*(1/1000)*($H55/$G52)</f>
        <v>0.59440664516129027</v>
      </c>
      <c r="T52" s="26">
        <f t="shared" si="12"/>
        <v>0.81228666532258065</v>
      </c>
      <c r="U52" s="37">
        <f t="shared" si="13"/>
        <v>2.7281374617152503</v>
      </c>
      <c r="V52" s="36">
        <f>(((J52*'Calibration Coefficients'!F$3)+'Calibration Coefficients'!F$4)/$I52)*(1000/1)*(1/1000)*(1/1000)*($H55/$G52)</f>
        <v>8.0869137096774221E-3</v>
      </c>
      <c r="W52" s="29">
        <f>(((K52*'Calibration Coefficients'!G$3)+'Calibration Coefficients'!G$4)/$I52)*(1000/1)*(1/1000)*(1/1000)*($H55/$G52)</f>
        <v>2.9698204838709684E-2</v>
      </c>
      <c r="X52" s="28">
        <f>(((L52*'Calibration Coefficients'!H$3)+'Calibration Coefficients'!H$4)/$I52)*(1000/1)*(1/1000)*(1/1000)*($H55/$G52)</f>
        <v>5.0131149193548387E-3</v>
      </c>
      <c r="Y52" s="29">
        <f>(((M52*'Calibration Coefficients'!I$3)+'Calibration Coefficients'!I$4)/$I52)*(1000/1)*(1/1000)*(1/1000)*($H55/$G52)</f>
        <v>0.10080697016129034</v>
      </c>
      <c r="Z52" s="28">
        <f>(((N52*'Calibration Coefficients'!J$3)+'Calibration Coefficients'!J$4)/$I52)*(1000/1)*(1/1000)*(1/1000)*($H55/$G52)</f>
        <v>1.7016328225806458E-2</v>
      </c>
      <c r="AA52" s="29">
        <f>(((Q52*'Calibration Coefficients'!K$3)+'Calibration Coefficients'!K$4)/$I52)*(1000/1)*(1/1000)*(1/1000)*($H55/$G52)</f>
        <v>7.710801048387099E-2</v>
      </c>
      <c r="AB52" s="28">
        <f t="shared" si="14"/>
        <v>3.0116356854838718E-2</v>
      </c>
      <c r="AC52" s="29">
        <f t="shared" si="15"/>
        <v>37.076020253119275</v>
      </c>
      <c r="AD52" s="28">
        <f t="shared" si="16"/>
        <v>0.56501947788125273</v>
      </c>
      <c r="AE52" s="18">
        <f t="shared" si="17"/>
        <v>0.73147769005871244</v>
      </c>
    </row>
    <row r="53" spans="1:31" x14ac:dyDescent="0.2">
      <c r="A53" s="103" t="s">
        <v>157</v>
      </c>
      <c r="B53" s="107" t="s">
        <v>199</v>
      </c>
      <c r="C53" s="107" t="s">
        <v>206</v>
      </c>
      <c r="D53" s="107" t="s">
        <v>205</v>
      </c>
      <c r="E53" s="107">
        <v>180117</v>
      </c>
      <c r="F53" s="107"/>
      <c r="G53" s="109">
        <v>2.6100000000000002E-2</v>
      </c>
      <c r="H53" s="102">
        <v>0.7</v>
      </c>
      <c r="I53" s="35">
        <v>40</v>
      </c>
      <c r="J53" s="31">
        <v>31.9</v>
      </c>
      <c r="K53" s="104">
        <v>66.400000000000006</v>
      </c>
      <c r="L53" s="25">
        <v>16.899999999999999</v>
      </c>
      <c r="M53" s="104">
        <v>543.29999999999995</v>
      </c>
      <c r="N53" s="25">
        <v>15.1</v>
      </c>
      <c r="O53" s="104">
        <v>423.3</v>
      </c>
      <c r="P53" s="105">
        <v>779.1</v>
      </c>
      <c r="Q53" s="35">
        <v>179.6</v>
      </c>
      <c r="R53" s="34">
        <f>(((O53*'Calibration Coefficients'!B$3)+'Calibration Coefficients'!B$4)/$I53)*(1000/1)*(1/1000)*(1/1000)*($H56/$G53)</f>
        <v>0.18677504310344828</v>
      </c>
      <c r="S53" s="52">
        <f>(((P53*'Calibration Coefficients'!C$3)+'Calibration Coefficients'!C$4)/$I53)*(1000/1)*(1/1000)*(1/1000)*($H56/$G53)</f>
        <v>0.53456409195402299</v>
      </c>
      <c r="T53" s="26">
        <f>R53+S53</f>
        <v>0.72133913505747127</v>
      </c>
      <c r="U53" s="37">
        <f>S53/R53</f>
        <v>2.8620745206196863</v>
      </c>
      <c r="V53" s="36">
        <f>(((J53*'Calibration Coefficients'!F$3)+'Calibration Coefficients'!F$4)/$I53)*(1000/1)*(1/1000)*(1/1000)*($H56/$G53)</f>
        <v>7.0569277777777772E-3</v>
      </c>
      <c r="W53" s="29">
        <f>(((K53*'Calibration Coefficients'!G$3)+'Calibration Coefficients'!G$4)/$I53)*(1000/1)*(1/1000)*(1/1000)*($H56/$G53)</f>
        <v>2.285953563218391E-2</v>
      </c>
      <c r="X53" s="28">
        <f>(((L53*'Calibration Coefficients'!H$3)+'Calibration Coefficients'!H$4)/$I53)*(1000/1)*(1/1000)*(1/1000)*($H56/$G53)</f>
        <v>4.4022557471264361E-3</v>
      </c>
      <c r="Y53" s="29">
        <f>(((M53*'Calibration Coefficients'!I$3)+'Calibration Coefficients'!I$4)/$I53)*(1000/1)*(1/1000)*(1/1000)*($H56/$G53)</f>
        <v>8.7571217241379298E-2</v>
      </c>
      <c r="Z53" s="28">
        <f>(((N53*'Calibration Coefficients'!J$3)+'Calibration Coefficients'!J$4)/$I53)*(1000/1)*(1/1000)*(1/1000)*($H56/$G53)</f>
        <v>5.7015227969348659E-3</v>
      </c>
      <c r="AA53" s="29">
        <f>(((Q53*'Calibration Coefficients'!K$3)+'Calibration Coefficients'!K$4)/$I53)*(1000/1)*(1/1000)*(1/1000)*($H56/$G53)</f>
        <v>6.7610454406130269E-2</v>
      </c>
      <c r="AB53" s="28">
        <f>V53+X53+Z53</f>
        <v>1.7160706321839081E-2</v>
      </c>
      <c r="AC53" s="29">
        <f t="shared" si="15"/>
        <v>23.790066957162718</v>
      </c>
      <c r="AD53" s="28">
        <f>Z53/AB53</f>
        <v>0.33224289781586591</v>
      </c>
      <c r="AE53" s="18">
        <f>(Z53+X53)/AB53</f>
        <v>0.58877404895642427</v>
      </c>
    </row>
    <row r="54" spans="1:31" x14ac:dyDescent="0.2">
      <c r="A54" s="103" t="s">
        <v>158</v>
      </c>
      <c r="B54" s="107" t="s">
        <v>207</v>
      </c>
      <c r="C54" s="107" t="s">
        <v>206</v>
      </c>
      <c r="D54" s="107" t="s">
        <v>205</v>
      </c>
      <c r="E54" s="107">
        <v>180117</v>
      </c>
      <c r="F54" s="107"/>
      <c r="G54" s="109">
        <v>2.5600000000000001E-2</v>
      </c>
      <c r="H54" s="102">
        <v>0.69</v>
      </c>
      <c r="I54" s="35">
        <v>40</v>
      </c>
      <c r="J54" s="31">
        <v>42.6</v>
      </c>
      <c r="K54" s="104">
        <v>75.8</v>
      </c>
      <c r="L54" s="25">
        <v>15.1</v>
      </c>
      <c r="M54" s="104">
        <v>541.4</v>
      </c>
      <c r="N54" s="25">
        <v>23</v>
      </c>
      <c r="O54" s="104">
        <v>449.7</v>
      </c>
      <c r="P54" s="105">
        <v>834</v>
      </c>
      <c r="Q54" s="35">
        <v>192.3</v>
      </c>
      <c r="R54" s="34">
        <f>(((O54*'Calibration Coefficients'!B$3)+'Calibration Coefficients'!B$4)/$I54)*(1000/1)*(1/1000)*(1/1000)*($H57/$G54)</f>
        <v>0.20776666992187506</v>
      </c>
      <c r="S54" s="52">
        <f>(((P54*'Calibration Coefficients'!C$3)+'Calibration Coefficients'!C$4)/$I54)*(1000/1)*(1/1000)*(1/1000)*($H57/$G54)</f>
        <v>0.59917687500000005</v>
      </c>
      <c r="T54" s="26">
        <f>R54+S54</f>
        <v>0.80694354492187514</v>
      </c>
      <c r="U54" s="37">
        <f>S54/R54</f>
        <v>2.8838931442916422</v>
      </c>
      <c r="V54" s="36">
        <f>(((J54*'Calibration Coefficients'!F$3)+'Calibration Coefficients'!F$4)/$I54)*(1000/1)*(1/1000)*(1/1000)*($H57/$G54)</f>
        <v>9.8677242187500021E-3</v>
      </c>
      <c r="W54" s="29">
        <f>(((K54*'Calibration Coefficients'!G$3)+'Calibration Coefficients'!G$4)/$I54)*(1000/1)*(1/1000)*(1/1000)*($H57/$G54)</f>
        <v>2.7324419531250001E-2</v>
      </c>
      <c r="X54" s="28">
        <f>(((L54*'Calibration Coefficients'!H$3)+'Calibration Coefficients'!H$4)/$I54)*(1000/1)*(1/1000)*(1/1000)*($H57/$G54)</f>
        <v>4.1185839843750002E-3</v>
      </c>
      <c r="Y54" s="29">
        <f>(((M54*'Calibration Coefficients'!I$3)+'Calibration Coefficients'!I$4)/$I54)*(1000/1)*(1/1000)*(1/1000)*($H57/$G54)</f>
        <v>9.1373939062499993E-2</v>
      </c>
      <c r="Z54" s="28">
        <f>(((N54*'Calibration Coefficients'!J$3)+'Calibration Coefficients'!J$4)/$I54)*(1000/1)*(1/1000)*(1/1000)*($H57/$G54)</f>
        <v>9.0933554687499998E-3</v>
      </c>
      <c r="AA54" s="29">
        <f>(((Q54*'Calibration Coefficients'!K$3)+'Calibration Coefficients'!K$4)/$I54)*(1000/1)*(1/1000)*(1/1000)*($H57/$G54)</f>
        <v>7.580000273437501E-2</v>
      </c>
      <c r="AB54" s="28">
        <f>V54+X54+Z54</f>
        <v>2.3079663671875E-2</v>
      </c>
      <c r="AC54" s="29">
        <f t="shared" si="15"/>
        <v>28.601336260902215</v>
      </c>
      <c r="AD54" s="28">
        <f>Z54/AB54</f>
        <v>0.3939986127194397</v>
      </c>
      <c r="AE54" s="18">
        <f>(Z54+X54)/AB54</f>
        <v>0.57244939271906026</v>
      </c>
    </row>
    <row r="55" spans="1:31" x14ac:dyDescent="0.2">
      <c r="A55" s="103" t="s">
        <v>159</v>
      </c>
      <c r="B55" s="107" t="s">
        <v>207</v>
      </c>
      <c r="C55" s="107" t="s">
        <v>206</v>
      </c>
      <c r="D55" s="107" t="s">
        <v>205</v>
      </c>
      <c r="E55" s="107">
        <v>180117</v>
      </c>
      <c r="F55" s="107"/>
      <c r="G55" s="109">
        <v>2.4500000000000001E-2</v>
      </c>
      <c r="H55" s="102">
        <v>0.68</v>
      </c>
      <c r="I55" s="35">
        <v>40</v>
      </c>
      <c r="J55" s="31">
        <v>39.6</v>
      </c>
      <c r="K55" s="104">
        <v>80.5</v>
      </c>
      <c r="L55" s="25">
        <v>9.9</v>
      </c>
      <c r="M55" s="104">
        <v>539.20000000000005</v>
      </c>
      <c r="N55" s="25">
        <v>15.8</v>
      </c>
      <c r="O55" s="104">
        <v>470</v>
      </c>
      <c r="P55" s="105">
        <v>909.6</v>
      </c>
      <c r="Q55" s="35">
        <v>183.5</v>
      </c>
      <c r="R55" s="34">
        <f>(((O55*'Calibration Coefficients'!B$3)+'Calibration Coefficients'!B$4)/$I55)*(1000/1)*(1/1000)*(1/1000)*($H58/$G55)</f>
        <v>0.22988035714285718</v>
      </c>
      <c r="S55" s="52">
        <f>(((P55*'Calibration Coefficients'!C$3)+'Calibration Coefficients'!C$4)/$I55)*(1000/1)*(1/1000)*(1/1000)*($H58/$G55)</f>
        <v>0.69181577142857131</v>
      </c>
      <c r="T55" s="26">
        <f>R55+S55</f>
        <v>0.92169612857142846</v>
      </c>
      <c r="U55" s="37">
        <f>S55/R55</f>
        <v>3.0094601384260438</v>
      </c>
      <c r="V55" s="36">
        <f>(((J55*'Calibration Coefficients'!F$3)+'Calibration Coefficients'!F$4)/$I55)*(1000/1)*(1/1000)*(1/1000)*($H58/$G55)</f>
        <v>9.710768571428571E-3</v>
      </c>
      <c r="W55" s="29">
        <f>(((K55*'Calibration Coefficients'!G$3)+'Calibration Coefficients'!G$4)/$I55)*(1000/1)*(1/1000)*(1/1000)*($H58/$G55)</f>
        <v>3.0720525000000005E-2</v>
      </c>
      <c r="X55" s="28">
        <f>(((L55*'Calibration Coefficients'!H$3)+'Calibration Coefficients'!H$4)/$I55)*(1000/1)*(1/1000)*(1/1000)*($H58/$G55)</f>
        <v>2.8586250000000001E-3</v>
      </c>
      <c r="Y55" s="29">
        <f>(((M55*'Calibration Coefficients'!I$3)+'Calibration Coefficients'!I$4)/$I55)*(1000/1)*(1/1000)*(1/1000)*($H58/$G55)</f>
        <v>9.6339634285714279E-2</v>
      </c>
      <c r="Z55" s="28">
        <f>(((N55*'Calibration Coefficients'!J$3)+'Calibration Coefficients'!J$4)/$I55)*(1000/1)*(1/1000)*(1/1000)*($H58/$G55)</f>
        <v>6.6130900000000003E-3</v>
      </c>
      <c r="AA55" s="29">
        <f>(((Q55*'Calibration Coefficients'!K$3)+'Calibration Coefficients'!K$4)/$I55)*(1000/1)*(1/1000)*(1/1000)*($H58/$G55)</f>
        <v>7.6573239285714287E-2</v>
      </c>
      <c r="AB55" s="28">
        <f>V55+X55+Z55</f>
        <v>1.9182483571428571E-2</v>
      </c>
      <c r="AC55" s="29">
        <f t="shared" si="15"/>
        <v>20.812155955521067</v>
      </c>
      <c r="AD55" s="28">
        <f>Z55/AB55</f>
        <v>0.34474628769394045</v>
      </c>
      <c r="AE55" s="18">
        <f>(Z55+X55)/AB55</f>
        <v>0.49376896191417491</v>
      </c>
    </row>
    <row r="56" spans="1:31" x14ac:dyDescent="0.2">
      <c r="A56" s="103" t="s">
        <v>160</v>
      </c>
      <c r="B56" s="107" t="s">
        <v>207</v>
      </c>
      <c r="C56" s="107" t="s">
        <v>206</v>
      </c>
      <c r="D56" s="107" t="s">
        <v>202</v>
      </c>
      <c r="E56" s="107">
        <v>180118</v>
      </c>
      <c r="F56" s="107">
        <v>18.100000000000001</v>
      </c>
      <c r="G56" s="109">
        <v>2.7E-2</v>
      </c>
      <c r="H56" s="102">
        <v>0.74</v>
      </c>
      <c r="I56" s="35">
        <v>40</v>
      </c>
      <c r="J56" s="31">
        <v>45.3</v>
      </c>
      <c r="K56" s="104">
        <v>77.2</v>
      </c>
      <c r="L56" s="25">
        <v>22.6</v>
      </c>
      <c r="M56" s="104">
        <v>556.4</v>
      </c>
      <c r="N56" s="25">
        <v>19.5</v>
      </c>
      <c r="O56" s="104">
        <v>470</v>
      </c>
      <c r="P56" s="105">
        <v>778.8</v>
      </c>
      <c r="Q56" s="35">
        <v>167.9</v>
      </c>
      <c r="R56" s="34">
        <f>(((O56*'Calibration Coefficients'!B$3)+'Calibration Coefficients'!B$4)/$I56)*(1000/1)*(1/1000)*(1/1000)*($H56/$G56)</f>
        <v>0.20046805555555561</v>
      </c>
      <c r="S56" s="52">
        <f>(((P56*'Calibration Coefficients'!C$3)+'Calibration Coefficients'!C$4)/$I56)*(1000/1)*(1/1000)*(1/1000)*($H56/$G56)</f>
        <v>0.51654631111111116</v>
      </c>
      <c r="T56" s="26">
        <f t="shared" si="12"/>
        <v>0.71701436666666674</v>
      </c>
      <c r="U56" s="37">
        <f t="shared" si="13"/>
        <v>2.5767013586259928</v>
      </c>
      <c r="V56" s="36">
        <f>(((J56*'Calibration Coefficients'!F$3)+'Calibration Coefficients'!F$4)/$I56)*(1000/1)*(1/1000)*(1/1000)*($H56/$G56)</f>
        <v>9.6872372222222228E-3</v>
      </c>
      <c r="W56" s="29">
        <f>(((K56*'Calibration Coefficients'!G$3)+'Calibration Coefficients'!G$4)/$I56)*(1000/1)*(1/1000)*(1/1000)*($H56/$G56)</f>
        <v>2.5691731111111112E-2</v>
      </c>
      <c r="X56" s="28">
        <f>(((L56*'Calibration Coefficients'!H$3)+'Calibration Coefficients'!H$4)/$I56)*(1000/1)*(1/1000)*(1/1000)*($H56/$G56)</f>
        <v>5.6908055555555557E-3</v>
      </c>
      <c r="Y56" s="29">
        <f>(((M56*'Calibration Coefficients'!I$3)+'Calibration Coefficients'!I$4)/$I56)*(1000/1)*(1/1000)*(1/1000)*($H56/$G56)</f>
        <v>8.6693302222222227E-2</v>
      </c>
      <c r="Z56" s="28">
        <f>(((N56*'Calibration Coefficients'!J$3)+'Calibration Coefficients'!J$4)/$I56)*(1000/1)*(1/1000)*(1/1000)*($H56/$G56)</f>
        <v>7.1174638888888879E-3</v>
      </c>
      <c r="AA56" s="29">
        <f>(((Q56*'Calibration Coefficients'!K$3)+'Calibration Coefficients'!K$4)/$I56)*(1000/1)*(1/1000)*(1/1000)*($H56/$G56)</f>
        <v>6.1099120925925933E-2</v>
      </c>
      <c r="AB56" s="28">
        <f t="shared" si="14"/>
        <v>2.2495506666666665E-2</v>
      </c>
      <c r="AC56" s="29">
        <f t="shared" si="15"/>
        <v>31.373857641439166</v>
      </c>
      <c r="AD56" s="28">
        <f t="shared" si="16"/>
        <v>0.31639491363114686</v>
      </c>
      <c r="AE56" s="18">
        <f t="shared" si="17"/>
        <v>0.56937012507584228</v>
      </c>
    </row>
    <row r="57" spans="1:31" x14ac:dyDescent="0.2">
      <c r="A57" s="103" t="s">
        <v>161</v>
      </c>
      <c r="B57" s="107" t="s">
        <v>207</v>
      </c>
      <c r="C57" s="107" t="s">
        <v>200</v>
      </c>
      <c r="D57" s="107" t="s">
        <v>202</v>
      </c>
      <c r="E57" s="107">
        <v>180118</v>
      </c>
      <c r="F57" s="107">
        <v>18.2</v>
      </c>
      <c r="G57" s="109">
        <v>2.4E-2</v>
      </c>
      <c r="H57" s="102">
        <v>0.76</v>
      </c>
      <c r="I57" s="35">
        <v>40</v>
      </c>
      <c r="J57" s="31">
        <v>21.5</v>
      </c>
      <c r="K57" s="104">
        <v>43.9</v>
      </c>
      <c r="L57" s="25">
        <v>17</v>
      </c>
      <c r="M57" s="104">
        <v>438.9</v>
      </c>
      <c r="N57" s="25">
        <v>80.7</v>
      </c>
      <c r="O57" s="104">
        <v>296.5</v>
      </c>
      <c r="P57" s="105">
        <v>676.5</v>
      </c>
      <c r="Q57" s="35">
        <v>205.8</v>
      </c>
      <c r="R57" s="34">
        <f>(((O57*'Calibration Coefficients'!B$3)+'Calibration Coefficients'!B$4)/$I57)*(1000/1)*(1/1000)*(1/1000)*($H57/$G57)</f>
        <v>0.14611890625000001</v>
      </c>
      <c r="S57" s="52">
        <f>(((P57*'Calibration Coefficients'!C$3)+'Calibration Coefficients'!C$4)/$I57)*(1000/1)*(1/1000)*(1/1000)*($H57/$G57)</f>
        <v>0.51842449999999995</v>
      </c>
      <c r="T57" s="26">
        <f t="shared" si="12"/>
        <v>0.66454340624999997</v>
      </c>
      <c r="U57" s="37">
        <f t="shared" si="13"/>
        <v>3.5479631849489013</v>
      </c>
      <c r="V57" s="36">
        <f>(((J57*'Calibration Coefficients'!F$3)+'Calibration Coefficients'!F$4)/$I57)*(1000/1)*(1/1000)*(1/1000)*($H57/$G57)</f>
        <v>5.3122020833333335E-3</v>
      </c>
      <c r="W57" s="29">
        <f>(((K57*'Calibration Coefficients'!G$3)+'Calibration Coefficients'!G$4)/$I57)*(1000/1)*(1/1000)*(1/1000)*($H57/$G57)</f>
        <v>1.6880098750000006E-2</v>
      </c>
      <c r="X57" s="28">
        <f>(((L57*'Calibration Coefficients'!H$3)+'Calibration Coefficients'!H$4)/$I57)*(1000/1)*(1/1000)*(1/1000)*($H57/$G57)</f>
        <v>4.9459374999999998E-3</v>
      </c>
      <c r="Y57" s="29">
        <f>(((M57*'Calibration Coefficients'!I$3)+'Calibration Coefficients'!I$4)/$I57)*(1000/1)*(1/1000)*(1/1000)*($H57/$G57)</f>
        <v>7.90129725E-2</v>
      </c>
      <c r="Z57" s="28">
        <f>(((N57*'Calibration Coefficients'!J$3)+'Calibration Coefficients'!J$4)/$I57)*(1000/1)*(1/1000)*(1/1000)*($H57/$G57)</f>
        <v>3.4032871250000006E-2</v>
      </c>
      <c r="AA57" s="29">
        <f>(((Q57*'Calibration Coefficients'!K$3)+'Calibration Coefficients'!K$4)/$I57)*(1000/1)*(1/1000)*(1/1000)*($H57/$G57)</f>
        <v>8.6529467500000012E-2</v>
      </c>
      <c r="AB57" s="28">
        <f t="shared" si="14"/>
        <v>4.4291010833333339E-2</v>
      </c>
      <c r="AC57" s="29">
        <f t="shared" si="15"/>
        <v>66.648785341602121</v>
      </c>
      <c r="AD57" s="28">
        <f t="shared" si="16"/>
        <v>0.76839229021133393</v>
      </c>
      <c r="AE57" s="18">
        <f t="shared" si="17"/>
        <v>0.88006139432393848</v>
      </c>
    </row>
    <row r="58" spans="1:31" x14ac:dyDescent="0.2">
      <c r="A58" s="103" t="s">
        <v>162</v>
      </c>
      <c r="B58" s="107" t="s">
        <v>199</v>
      </c>
      <c r="C58" s="107" t="s">
        <v>206</v>
      </c>
      <c r="D58" s="107" t="s">
        <v>202</v>
      </c>
      <c r="E58" s="107">
        <v>180118</v>
      </c>
      <c r="F58" s="107">
        <v>18.3</v>
      </c>
      <c r="G58" s="109">
        <v>2.6499999999999999E-2</v>
      </c>
      <c r="H58" s="102">
        <v>0.77</v>
      </c>
      <c r="I58" s="35">
        <v>40</v>
      </c>
      <c r="J58" s="31">
        <v>38.700000000000003</v>
      </c>
      <c r="K58" s="104">
        <v>68.3</v>
      </c>
      <c r="L58" s="25">
        <v>29.8</v>
      </c>
      <c r="M58" s="104">
        <v>619.20000000000005</v>
      </c>
      <c r="N58" s="25">
        <v>44.8</v>
      </c>
      <c r="O58" s="104">
        <v>427.7</v>
      </c>
      <c r="P58" s="105">
        <v>805.7</v>
      </c>
      <c r="Q58" s="35">
        <v>188.5</v>
      </c>
      <c r="R58" s="34">
        <f>(((O58*'Calibration Coefficients'!B$3)+'Calibration Coefficients'!B$4)/$I58)*(1000/1)*(1/1000)*(1/1000)*($H58/$G58)</f>
        <v>0.19340311556603776</v>
      </c>
      <c r="S58" s="52">
        <f>(((P58*'Calibration Coefficients'!C$3)+'Calibration Coefficients'!C$4)/$I58)*(1000/1)*(1/1000)*(1/1000)*($H58/$G58)</f>
        <v>0.56654391698113216</v>
      </c>
      <c r="T58" s="26">
        <f t="shared" si="12"/>
        <v>0.75994703254716989</v>
      </c>
      <c r="U58" s="37">
        <f t="shared" si="13"/>
        <v>2.9293422462353504</v>
      </c>
      <c r="V58" s="36">
        <f>(((J58*'Calibration Coefficients'!F$3)+'Calibration Coefficients'!F$4)/$I58)*(1000/1)*(1/1000)*(1/1000)*($H58/$G58)</f>
        <v>8.7738376415094355E-3</v>
      </c>
      <c r="W58" s="29">
        <f>(((K58*'Calibration Coefficients'!G$3)+'Calibration Coefficients'!G$4)/$I58)*(1000/1)*(1/1000)*(1/1000)*($H58/$G58)</f>
        <v>2.4097593113207551E-2</v>
      </c>
      <c r="X58" s="28">
        <f>(((L58*'Calibration Coefficients'!H$3)+'Calibration Coefficients'!H$4)/$I58)*(1000/1)*(1/1000)*(1/1000)*($H58/$G58)</f>
        <v>7.9553349056603762E-3</v>
      </c>
      <c r="Y58" s="29">
        <f>(((M58*'Calibration Coefficients'!I$3)+'Calibration Coefficients'!I$4)/$I58)*(1000/1)*(1/1000)*(1/1000)*($H58/$G58)</f>
        <v>0.10228366188679247</v>
      </c>
      <c r="Z58" s="28">
        <f>(((N58*'Calibration Coefficients'!J$3)+'Calibration Coefficients'!J$4)/$I58)*(1000/1)*(1/1000)*(1/1000)*($H58/$G58)</f>
        <v>1.7335867169811319E-2</v>
      </c>
      <c r="AA58" s="29">
        <f>(((Q58*'Calibration Coefficients'!K$3)+'Calibration Coefficients'!K$4)/$I58)*(1000/1)*(1/1000)*(1/1000)*($H58/$G58)</f>
        <v>7.2723122169811333E-2</v>
      </c>
      <c r="AB58" s="28">
        <f t="shared" si="14"/>
        <v>3.4065039716981133E-2</v>
      </c>
      <c r="AC58" s="29">
        <f t="shared" si="15"/>
        <v>44.82554475251105</v>
      </c>
      <c r="AD58" s="28">
        <f t="shared" si="16"/>
        <v>0.50890494518253959</v>
      </c>
      <c r="AE58" s="18">
        <f t="shared" si="17"/>
        <v>0.74243864928958969</v>
      </c>
    </row>
    <row r="59" spans="1:31" x14ac:dyDescent="0.2">
      <c r="A59" s="103" t="s">
        <v>163</v>
      </c>
      <c r="B59" s="107" t="s">
        <v>207</v>
      </c>
      <c r="C59" s="107" t="s">
        <v>200</v>
      </c>
      <c r="D59" s="107" t="s">
        <v>202</v>
      </c>
      <c r="E59" s="107">
        <v>180118</v>
      </c>
      <c r="F59" s="107">
        <v>18.399999999999999</v>
      </c>
      <c r="G59" s="109">
        <v>2.5499999999999998E-2</v>
      </c>
      <c r="H59" s="102">
        <v>0.73</v>
      </c>
      <c r="I59" s="35">
        <v>40</v>
      </c>
      <c r="J59" s="31">
        <v>61</v>
      </c>
      <c r="K59" s="104">
        <v>100.2</v>
      </c>
      <c r="L59" s="25">
        <v>28.3</v>
      </c>
      <c r="M59" s="104">
        <v>762</v>
      </c>
      <c r="N59" s="25">
        <v>55.8</v>
      </c>
      <c r="O59" s="104">
        <v>686.2</v>
      </c>
      <c r="P59" s="105">
        <v>1275.2</v>
      </c>
      <c r="Q59" s="35">
        <v>278.2</v>
      </c>
      <c r="R59" s="34">
        <f>(((O59*'Calibration Coefficients'!B$3)+'Calibration Coefficients'!B$4)/$I59)*(1000/1)*(1/1000)*(1/1000)*($H59/$G59)</f>
        <v>0.30571219117647069</v>
      </c>
      <c r="S59" s="52">
        <f>(((P59*'Calibration Coefficients'!C$3)+'Calibration Coefficients'!C$4)/$I59)*(1000/1)*(1/1000)*(1/1000)*($H59/$G59)</f>
        <v>0.88343855686274519</v>
      </c>
      <c r="T59" s="26">
        <f t="shared" ref="T59:T74" si="18">R59+S59</f>
        <v>1.1891507480392158</v>
      </c>
      <c r="U59" s="37">
        <f t="shared" ref="U59:U74" si="19">S59/R59</f>
        <v>2.8897720874755208</v>
      </c>
      <c r="V59" s="36">
        <f>(((J59*'Calibration Coefficients'!F$3)+'Calibration Coefficients'!F$4)/$I59)*(1000/1)*(1/1000)*(1/1000)*($H59/$G59)</f>
        <v>1.36253068627451E-2</v>
      </c>
      <c r="W59" s="29">
        <f>(((K59*'Calibration Coefficients'!G$3)+'Calibration Coefficients'!G$4)/$I59)*(1000/1)*(1/1000)*(1/1000)*($H59/$G59)</f>
        <v>3.4830404117647061E-2</v>
      </c>
      <c r="X59" s="28">
        <f>(((L59*'Calibration Coefficients'!H$3)+'Calibration Coefficients'!H$4)/$I59)*(1000/1)*(1/1000)*(1/1000)*($H59/$G59)</f>
        <v>7.44331617647059E-3</v>
      </c>
      <c r="Y59" s="29">
        <f>(((M59*'Calibration Coefficients'!I$3)+'Calibration Coefficients'!I$4)/$I59)*(1000/1)*(1/1000)*(1/1000)*($H59/$G59)</f>
        <v>0.12401325882352943</v>
      </c>
      <c r="Z59" s="28">
        <f>(((N59*'Calibration Coefficients'!J$3)+'Calibration Coefficients'!J$4)/$I59)*(1000/1)*(1/1000)*(1/1000)*($H59/$G59)</f>
        <v>2.127353117647059E-2</v>
      </c>
      <c r="AA59" s="29">
        <f>(((Q59*'Calibration Coefficients'!K$3)+'Calibration Coefficients'!K$4)/$I59)*(1000/1)*(1/1000)*(1/1000)*($H59/$G59)</f>
        <v>0.10574409274509804</v>
      </c>
      <c r="AB59" s="28">
        <f t="shared" ref="AB59:AB74" si="20">V59+X59+Z59</f>
        <v>4.2342154215686281E-2</v>
      </c>
      <c r="AC59" s="29">
        <f t="shared" ref="AC59:AC74" si="21">(AB59*(1/1000))/((T59*(1/1000)*(1/1000)))</f>
        <v>35.607053424895064</v>
      </c>
      <c r="AD59" s="28">
        <f t="shared" ref="AD59:AD74" si="22">Z59/AB59</f>
        <v>0.50241967066922388</v>
      </c>
      <c r="AE59" s="18">
        <f t="shared" ref="AE59:AE74" si="23">(Z59+X59)/AB59</f>
        <v>0.67820940820962283</v>
      </c>
    </row>
    <row r="60" spans="1:31" x14ac:dyDescent="0.2">
      <c r="A60" s="103" t="s">
        <v>164</v>
      </c>
      <c r="B60" s="107" t="s">
        <v>207</v>
      </c>
      <c r="C60" s="107" t="s">
        <v>206</v>
      </c>
      <c r="D60" s="107" t="s">
        <v>202</v>
      </c>
      <c r="E60" s="107">
        <v>180118</v>
      </c>
      <c r="F60" s="107">
        <v>18.5</v>
      </c>
      <c r="G60" s="109">
        <v>2.1499999999999998E-2</v>
      </c>
      <c r="H60" s="102">
        <v>0.74</v>
      </c>
      <c r="I60" s="35">
        <v>40</v>
      </c>
      <c r="J60" s="31">
        <v>44.8</v>
      </c>
      <c r="K60" s="104">
        <v>73.2</v>
      </c>
      <c r="L60" s="25">
        <v>16</v>
      </c>
      <c r="M60" s="104">
        <v>586.4</v>
      </c>
      <c r="N60" s="25">
        <v>26.5</v>
      </c>
      <c r="O60" s="104">
        <v>445</v>
      </c>
      <c r="P60" s="105">
        <v>817.8</v>
      </c>
      <c r="Q60" s="35">
        <v>160</v>
      </c>
      <c r="R60" s="34">
        <f>(((O60*'Calibration Coefficients'!B$3)+'Calibration Coefficients'!B$4)/$I60)*(1000/1)*(1/1000)*(1/1000)*($H60/$G60)</f>
        <v>0.23835959302325591</v>
      </c>
      <c r="S60" s="52">
        <f>(((P60*'Calibration Coefficients'!C$3)+'Calibration Coefficients'!C$4)/$I60)*(1000/1)*(1/1000)*(1/1000)*($H60/$G60)</f>
        <v>0.68117034418604649</v>
      </c>
      <c r="T60" s="26">
        <f t="shared" si="18"/>
        <v>0.91952993720930243</v>
      </c>
      <c r="U60" s="37">
        <f t="shared" si="19"/>
        <v>2.8577425206443743</v>
      </c>
      <c r="V60" s="36">
        <f>(((J60*'Calibration Coefficients'!F$3)+'Calibration Coefficients'!F$4)/$I60)*(1000/1)*(1/1000)*(1/1000)*($H60/$G60)</f>
        <v>1.2031092093023258E-2</v>
      </c>
      <c r="W60" s="29">
        <f>(((K60*'Calibration Coefficients'!G$3)+'Calibration Coefficients'!G$4)/$I60)*(1000/1)*(1/1000)*(1/1000)*($H60/$G60)</f>
        <v>3.0592322790697683E-2</v>
      </c>
      <c r="X60" s="28">
        <f>(((L60*'Calibration Coefficients'!H$3)+'Calibration Coefficients'!H$4)/$I60)*(1000/1)*(1/1000)*(1/1000)*($H60/$G60)</f>
        <v>5.0595348837209307E-3</v>
      </c>
      <c r="Y60" s="29">
        <f>(((M60*'Calibration Coefficients'!I$3)+'Calibration Coefficients'!I$4)/$I60)*(1000/1)*(1/1000)*(1/1000)*($H60/$G60)</f>
        <v>0.11474075162790698</v>
      </c>
      <c r="Z60" s="28">
        <f>(((N60*'Calibration Coefficients'!J$3)+'Calibration Coefficients'!J$4)/$I60)*(1000/1)*(1/1000)*(1/1000)*($H60/$G60)</f>
        <v>1.2146798837209306E-2</v>
      </c>
      <c r="AA60" s="29">
        <f>(((Q60*'Calibration Coefficients'!K$3)+'Calibration Coefficients'!K$4)/$I60)*(1000/1)*(1/1000)*(1/1000)*($H60/$G60)</f>
        <v>7.3118883720930256E-2</v>
      </c>
      <c r="AB60" s="28">
        <f t="shared" si="20"/>
        <v>2.9237425813953496E-2</v>
      </c>
      <c r="AC60" s="29">
        <f t="shared" si="21"/>
        <v>31.796056474992724</v>
      </c>
      <c r="AD60" s="28">
        <f t="shared" si="22"/>
        <v>0.41545377197373762</v>
      </c>
      <c r="AE60" s="18">
        <f t="shared" si="23"/>
        <v>0.58850371542348823</v>
      </c>
    </row>
    <row r="61" spans="1:31" x14ac:dyDescent="0.2">
      <c r="A61" s="103" t="s">
        <v>165</v>
      </c>
      <c r="B61" s="107" t="s">
        <v>199</v>
      </c>
      <c r="C61" s="107" t="s">
        <v>206</v>
      </c>
      <c r="D61" s="107" t="s">
        <v>202</v>
      </c>
      <c r="E61" s="107">
        <v>180118</v>
      </c>
      <c r="F61" s="107">
        <v>18.600000000000001</v>
      </c>
      <c r="G61" s="109">
        <v>2.5399999999999999E-2</v>
      </c>
      <c r="H61" s="102">
        <v>0.73</v>
      </c>
      <c r="I61" s="35">
        <v>40</v>
      </c>
      <c r="J61" s="31">
        <v>53.6</v>
      </c>
      <c r="K61" s="104">
        <v>89.4</v>
      </c>
      <c r="L61" s="25">
        <v>18.2</v>
      </c>
      <c r="M61" s="104">
        <v>665.2</v>
      </c>
      <c r="N61" s="25">
        <v>7.6</v>
      </c>
      <c r="O61" s="104">
        <v>529.1</v>
      </c>
      <c r="P61" s="105">
        <v>896.8</v>
      </c>
      <c r="Q61" s="35">
        <v>191.9</v>
      </c>
      <c r="R61" s="34">
        <f>(((O61*'Calibration Coefficients'!B$3)+'Calibration Coefficients'!B$4)/$I61)*(1000/1)*(1/1000)*(1/1000)*($H61/$G61)</f>
        <v>0.23664986958661419</v>
      </c>
      <c r="S61" s="52">
        <f>(((P61*'Calibration Coefficients'!C$3)+'Calibration Coefficients'!C$4)/$I61)*(1000/1)*(1/1000)*(1/1000)*($H61/$G61)</f>
        <v>0.62373499212598427</v>
      </c>
      <c r="T61" s="26">
        <f t="shared" si="18"/>
        <v>0.86038486171259843</v>
      </c>
      <c r="U61" s="37">
        <f t="shared" si="19"/>
        <v>2.6356870308677536</v>
      </c>
      <c r="V61" s="36">
        <f>(((J61*'Calibration Coefficients'!F$3)+'Calibration Coefficients'!F$4)/$I61)*(1000/1)*(1/1000)*(1/1000)*($H61/$G61)</f>
        <v>1.2019536220472443E-2</v>
      </c>
      <c r="W61" s="29">
        <f>(((K61*'Calibration Coefficients'!G$3)+'Calibration Coefficients'!G$4)/$I61)*(1000/1)*(1/1000)*(1/1000)*($H61/$G61)</f>
        <v>3.1198576181102368E-2</v>
      </c>
      <c r="X61" s="28">
        <f>(((L61*'Calibration Coefficients'!H$3)+'Calibration Coefficients'!H$4)/$I61)*(1000/1)*(1/1000)*(1/1000)*($H61/$G61)</f>
        <v>4.8057135826771648E-3</v>
      </c>
      <c r="Y61" s="29">
        <f>(((M61*'Calibration Coefficients'!I$3)+'Calibration Coefficients'!I$4)/$I61)*(1000/1)*(1/1000)*(1/1000)*($H61/$G61)</f>
        <v>0.10868556141732284</v>
      </c>
      <c r="Z61" s="28">
        <f>(((N61*'Calibration Coefficients'!J$3)+'Calibration Coefficients'!J$4)/$I61)*(1000/1)*(1/1000)*(1/1000)*($H61/$G61)</f>
        <v>2.9088775590551176E-3</v>
      </c>
      <c r="AA61" s="29">
        <f>(((Q61*'Calibration Coefficients'!K$3)+'Calibration Coefficients'!K$4)/$I61)*(1000/1)*(1/1000)*(1/1000)*($H61/$G61)</f>
        <v>7.3228548917322847E-2</v>
      </c>
      <c r="AB61" s="28">
        <f t="shared" si="20"/>
        <v>1.9734127362204729E-2</v>
      </c>
      <c r="AC61" s="29">
        <f t="shared" si="21"/>
        <v>22.936395374186258</v>
      </c>
      <c r="AD61" s="28">
        <f t="shared" si="22"/>
        <v>0.14740340455217033</v>
      </c>
      <c r="AE61" s="18">
        <f t="shared" si="23"/>
        <v>0.39092638859255824</v>
      </c>
    </row>
    <row r="62" spans="1:31" x14ac:dyDescent="0.2">
      <c r="A62" s="103" t="s">
        <v>166</v>
      </c>
      <c r="B62" s="107" t="s">
        <v>207</v>
      </c>
      <c r="C62" s="107" t="s">
        <v>206</v>
      </c>
      <c r="D62" s="107" t="s">
        <v>202</v>
      </c>
      <c r="E62" s="107">
        <v>180118</v>
      </c>
      <c r="F62" s="107">
        <v>18.7</v>
      </c>
      <c r="G62" s="109">
        <v>2.7400000000000001E-2</v>
      </c>
      <c r="H62" s="102">
        <v>0.73</v>
      </c>
      <c r="I62" s="35">
        <v>40</v>
      </c>
      <c r="J62" s="31">
        <v>45.9</v>
      </c>
      <c r="K62" s="104">
        <v>81.7</v>
      </c>
      <c r="L62" s="25">
        <v>28.3</v>
      </c>
      <c r="M62" s="104">
        <v>735.5</v>
      </c>
      <c r="N62" s="25">
        <v>50.4</v>
      </c>
      <c r="O62" s="104">
        <v>484.7</v>
      </c>
      <c r="P62" s="105">
        <v>832.3</v>
      </c>
      <c r="Q62" s="35">
        <v>191.7</v>
      </c>
      <c r="R62" s="34">
        <f>(((O62*'Calibration Coefficients'!B$3)+'Calibration Coefficients'!B$4)/$I62)*(1000/1)*(1/1000)*(1/1000)*($H62/$G62)</f>
        <v>0.20096696852189783</v>
      </c>
      <c r="S62" s="52">
        <f>(((P62*'Calibration Coefficients'!C$3)+'Calibration Coefficients'!C$4)/$I62)*(1000/1)*(1/1000)*(1/1000)*($H62/$G62)</f>
        <v>0.53662086861313874</v>
      </c>
      <c r="T62" s="26">
        <f t="shared" si="18"/>
        <v>0.73758783713503662</v>
      </c>
      <c r="U62" s="37">
        <f t="shared" si="19"/>
        <v>2.6701943735329188</v>
      </c>
      <c r="V62" s="36">
        <f>(((J62*'Calibration Coefficients'!F$3)+'Calibration Coefficients'!F$4)/$I62)*(1000/1)*(1/1000)*(1/1000)*($H62/$G62)</f>
        <v>9.5415462591240865E-3</v>
      </c>
      <c r="W62" s="29">
        <f>(((K62*'Calibration Coefficients'!G$3)+'Calibration Coefficients'!G$4)/$I62)*(1000/1)*(1/1000)*(1/1000)*($H62/$G62)</f>
        <v>2.6430322718978105E-2</v>
      </c>
      <c r="X62" s="28">
        <f>(((L62*'Calibration Coefficients'!H$3)+'Calibration Coefficients'!H$4)/$I62)*(1000/1)*(1/1000)*(1/1000)*($H62/$G62)</f>
        <v>6.9271738138686149E-3</v>
      </c>
      <c r="Y62" s="29">
        <f>(((M62*'Calibration Coefficients'!I$3)+'Calibration Coefficients'!I$4)/$I62)*(1000/1)*(1/1000)*(1/1000)*($H62/$G62)</f>
        <v>0.11140006478102192</v>
      </c>
      <c r="Z62" s="28">
        <f>(((N62*'Calibration Coefficients'!J$3)+'Calibration Coefficients'!J$4)/$I62)*(1000/1)*(1/1000)*(1/1000)*($H62/$G62)</f>
        <v>1.7882389051094887E-2</v>
      </c>
      <c r="AA62" s="29">
        <f>(((Q62*'Calibration Coefficients'!K$3)+'Calibration Coefficients'!K$4)/$I62)*(1000/1)*(1/1000)*(1/1000)*($H62/$G62)</f>
        <v>6.7812650638686134E-2</v>
      </c>
      <c r="AB62" s="28">
        <f t="shared" si="20"/>
        <v>3.4351109124087592E-2</v>
      </c>
      <c r="AC62" s="29">
        <f t="shared" si="21"/>
        <v>46.572228275232035</v>
      </c>
      <c r="AD62" s="28">
        <f t="shared" si="22"/>
        <v>0.52057675886090815</v>
      </c>
      <c r="AE62" s="18">
        <f t="shared" si="23"/>
        <v>0.72223469627554493</v>
      </c>
    </row>
    <row r="63" spans="1:31" x14ac:dyDescent="0.2">
      <c r="A63" s="103" t="s">
        <v>167</v>
      </c>
      <c r="B63" s="107" t="s">
        <v>207</v>
      </c>
      <c r="C63" s="107" t="s">
        <v>200</v>
      </c>
      <c r="D63" s="107" t="s">
        <v>202</v>
      </c>
      <c r="E63" s="107">
        <v>180118</v>
      </c>
      <c r="F63" s="107">
        <v>18.8</v>
      </c>
      <c r="G63" s="109">
        <v>2.5100000000000001E-2</v>
      </c>
      <c r="H63" s="102">
        <v>0.73</v>
      </c>
      <c r="I63" s="35">
        <v>40</v>
      </c>
      <c r="J63" s="31">
        <v>66.8</v>
      </c>
      <c r="K63" s="104">
        <v>91.8</v>
      </c>
      <c r="L63" s="25">
        <v>38.1</v>
      </c>
      <c r="M63" s="104">
        <v>580.1</v>
      </c>
      <c r="N63" s="25">
        <v>33</v>
      </c>
      <c r="O63" s="104">
        <v>530.6</v>
      </c>
      <c r="P63" s="105">
        <v>1005.6</v>
      </c>
      <c r="Q63" s="35">
        <v>255.2</v>
      </c>
      <c r="R63" s="34">
        <f>(((O63*'Calibration Coefficients'!B$3)+'Calibration Coefficients'!B$4)/$I63)*(1000/1)*(1/1000)*(1/1000)*($H63/$G63)</f>
        <v>0.24015727589641439</v>
      </c>
      <c r="S63" s="52">
        <f>(((P63*'Calibration Coefficients'!C$3)+'Calibration Coefficients'!C$4)/$I63)*(1000/1)*(1/1000)*(1/1000)*($H63/$G63)</f>
        <v>0.70776611952191237</v>
      </c>
      <c r="T63" s="26">
        <f t="shared" si="18"/>
        <v>0.94792339541832682</v>
      </c>
      <c r="U63" s="37">
        <f t="shared" si="19"/>
        <v>2.9470942193197964</v>
      </c>
      <c r="V63" s="36">
        <f>(((J63*'Calibration Coefficients'!F$3)+'Calibration Coefficients'!F$4)/$I63)*(1000/1)*(1/1000)*(1/1000)*($H63/$G63)</f>
        <v>1.5158609960159362E-2</v>
      </c>
      <c r="W63" s="29">
        <f>(((K63*'Calibration Coefficients'!G$3)+'Calibration Coefficients'!G$4)/$I63)*(1000/1)*(1/1000)*(1/1000)*($H63/$G63)</f>
        <v>3.2419023705179288E-2</v>
      </c>
      <c r="X63" s="28">
        <f>(((L63*'Calibration Coefficients'!H$3)+'Calibration Coefficients'!H$4)/$I63)*(1000/1)*(1/1000)*(1/1000)*($H63/$G63)</f>
        <v>1.0180555278884462E-2</v>
      </c>
      <c r="Y63" s="29">
        <f>(((M63*'Calibration Coefficients'!I$3)+'Calibration Coefficients'!I$4)/$I63)*(1000/1)*(1/1000)*(1/1000)*($H63/$G63)</f>
        <v>9.5914103784860566E-2</v>
      </c>
      <c r="Z63" s="28">
        <f>(((N63*'Calibration Coefficients'!J$3)+'Calibration Coefficients'!J$4)/$I63)*(1000/1)*(1/1000)*(1/1000)*($H63/$G63)</f>
        <v>1.2781616533864538E-2</v>
      </c>
      <c r="AA63" s="29">
        <f>(((Q63*'Calibration Coefficients'!K$3)+'Calibration Coefficients'!K$4)/$I63)*(1000/1)*(1/1000)*(1/1000)*($H63/$G63)</f>
        <v>9.8547615139442241E-2</v>
      </c>
      <c r="AB63" s="28">
        <f t="shared" si="20"/>
        <v>3.8120781772908362E-2</v>
      </c>
      <c r="AC63" s="29">
        <f t="shared" si="21"/>
        <v>40.215044756950356</v>
      </c>
      <c r="AD63" s="28">
        <f t="shared" si="22"/>
        <v>0.33529261309504843</v>
      </c>
      <c r="AE63" s="18">
        <f t="shared" si="23"/>
        <v>0.60235311934415081</v>
      </c>
    </row>
    <row r="64" spans="1:31" x14ac:dyDescent="0.2">
      <c r="A64" s="103" t="s">
        <v>168</v>
      </c>
      <c r="B64" s="107" t="s">
        <v>199</v>
      </c>
      <c r="C64" s="107" t="s">
        <v>206</v>
      </c>
      <c r="D64" s="107" t="s">
        <v>202</v>
      </c>
      <c r="E64" s="107">
        <v>180118</v>
      </c>
      <c r="F64" s="107">
        <v>18.899999999999999</v>
      </c>
      <c r="G64" s="109">
        <v>2.35E-2</v>
      </c>
      <c r="H64" s="102">
        <v>0.71</v>
      </c>
      <c r="I64" s="35">
        <v>40</v>
      </c>
      <c r="J64" s="31">
        <v>55.4</v>
      </c>
      <c r="K64" s="104">
        <v>90.6</v>
      </c>
      <c r="L64" s="25">
        <v>18.7</v>
      </c>
      <c r="M64" s="104">
        <v>653.70000000000005</v>
      </c>
      <c r="N64" s="25">
        <v>29.3</v>
      </c>
      <c r="O64" s="104">
        <v>470.2</v>
      </c>
      <c r="P64" s="105">
        <v>830.1</v>
      </c>
      <c r="Q64" s="35">
        <v>167.5</v>
      </c>
      <c r="R64" s="34">
        <f>(((O64*'Calibration Coefficients'!B$3)+'Calibration Coefficients'!B$4)/$I64)*(1000/1)*(1/1000)*(1/1000)*($H64/$G64)</f>
        <v>0.22108153723404256</v>
      </c>
      <c r="S64" s="52">
        <f>(((P64*'Calibration Coefficients'!C$3)+'Calibration Coefficients'!C$4)/$I64)*(1000/1)*(1/1000)*(1/1000)*($H64/$G64)</f>
        <v>0.60692673191489355</v>
      </c>
      <c r="T64" s="26">
        <f t="shared" si="18"/>
        <v>0.8280082691489361</v>
      </c>
      <c r="U64" s="37">
        <f t="shared" si="19"/>
        <v>2.7452619495421069</v>
      </c>
      <c r="V64" s="36">
        <f>(((J64*'Calibration Coefficients'!F$3)+'Calibration Coefficients'!F$4)/$I64)*(1000/1)*(1/1000)*(1/1000)*($H64/$G64)</f>
        <v>1.3059724893617019E-2</v>
      </c>
      <c r="W64" s="29">
        <f>(((K64*'Calibration Coefficients'!G$3)+'Calibration Coefficients'!G$4)/$I64)*(1000/1)*(1/1000)*(1/1000)*($H64/$G64)</f>
        <v>3.3237381063829785E-2</v>
      </c>
      <c r="X64" s="28">
        <f>(((L64*'Calibration Coefficients'!H$3)+'Calibration Coefficients'!H$4)/$I64)*(1000/1)*(1/1000)*(1/1000)*($H64/$G64)</f>
        <v>5.1907420212765959E-3</v>
      </c>
      <c r="Y64" s="29">
        <f>(((M64*'Calibration Coefficients'!I$3)+'Calibration Coefficients'!I$4)/$I64)*(1000/1)*(1/1000)*(1/1000)*($H64/$G64)</f>
        <v>0.11227923382978724</v>
      </c>
      <c r="Z64" s="28">
        <f>(((N64*'Calibration Coefficients'!J$3)+'Calibration Coefficients'!J$4)/$I64)*(1000/1)*(1/1000)*(1/1000)*($H64/$G64)</f>
        <v>1.1789104361702125E-2</v>
      </c>
      <c r="AA64" s="29">
        <f>(((Q64*'Calibration Coefficients'!K$3)+'Calibration Coefficients'!K$4)/$I64)*(1000/1)*(1/1000)*(1/1000)*($H64/$G64)</f>
        <v>6.7192624999999992E-2</v>
      </c>
      <c r="AB64" s="28">
        <f t="shared" si="20"/>
        <v>3.003957127659574E-2</v>
      </c>
      <c r="AC64" s="29">
        <f t="shared" si="21"/>
        <v>36.279313137140228</v>
      </c>
      <c r="AD64" s="28">
        <f t="shared" si="22"/>
        <v>0.39245248386374892</v>
      </c>
      <c r="AE64" s="18">
        <f t="shared" si="23"/>
        <v>0.56524929156389003</v>
      </c>
    </row>
    <row r="65" spans="1:31" x14ac:dyDescent="0.2">
      <c r="A65" s="103" t="s">
        <v>169</v>
      </c>
      <c r="B65" s="107" t="s">
        <v>199</v>
      </c>
      <c r="C65" s="107" t="s">
        <v>200</v>
      </c>
      <c r="D65" s="107" t="s">
        <v>202</v>
      </c>
      <c r="E65" s="107">
        <v>180118</v>
      </c>
      <c r="F65" s="107" t="s">
        <v>211</v>
      </c>
      <c r="G65" s="109">
        <v>2.5999999999999999E-2</v>
      </c>
      <c r="H65" s="102">
        <v>0.74</v>
      </c>
      <c r="I65" s="35">
        <v>40</v>
      </c>
      <c r="J65" s="31">
        <v>66.099999999999994</v>
      </c>
      <c r="K65" s="104">
        <v>94.1</v>
      </c>
      <c r="L65" s="25">
        <v>29.3</v>
      </c>
      <c r="M65" s="104">
        <v>635.29999999999995</v>
      </c>
      <c r="N65" s="25">
        <v>19.8</v>
      </c>
      <c r="O65" s="104">
        <v>584.1</v>
      </c>
      <c r="P65" s="105">
        <v>1007.6</v>
      </c>
      <c r="Q65" s="35">
        <v>214.5</v>
      </c>
      <c r="R65" s="34">
        <f>(((O65*'Calibration Coefficients'!B$3)+'Calibration Coefficients'!B$4)/$I65)*(1000/1)*(1/1000)*(1/1000)*($H65/$G65)</f>
        <v>0.25871698557692313</v>
      </c>
      <c r="S65" s="52">
        <f>(((P65*'Calibration Coefficients'!C$3)+'Calibration Coefficients'!C$4)/$I65)*(1000/1)*(1/1000)*(1/1000)*($H65/$G65)</f>
        <v>0.69400387692307697</v>
      </c>
      <c r="T65" s="26">
        <f t="shared" si="18"/>
        <v>0.9527208625000001</v>
      </c>
      <c r="U65" s="37">
        <f t="shared" si="19"/>
        <v>2.6824828504224048</v>
      </c>
      <c r="V65" s="36">
        <f>(((J65*'Calibration Coefficients'!F$3)+'Calibration Coefficients'!F$4)/$I65)*(1000/1)*(1/1000)*(1/1000)*($H65/$G65)</f>
        <v>1.4678903269230768E-2</v>
      </c>
      <c r="W65" s="29">
        <f>(((K65*'Calibration Coefficients'!G$3)+'Calibration Coefficients'!G$4)/$I65)*(1000/1)*(1/1000)*(1/1000)*($H65/$G65)</f>
        <v>3.2520417115384621E-2</v>
      </c>
      <c r="X65" s="28">
        <f>(((L65*'Calibration Coefficients'!H$3)+'Calibration Coefficients'!H$4)/$I65)*(1000/1)*(1/1000)*(1/1000)*($H65/$G65)</f>
        <v>7.6616682692307704E-3</v>
      </c>
      <c r="Y65" s="29">
        <f>(((M65*'Calibration Coefficients'!I$3)+'Calibration Coefficients'!I$4)/$I65)*(1000/1)*(1/1000)*(1/1000)*($H65/$G65)</f>
        <v>0.10279398346153847</v>
      </c>
      <c r="Z65" s="28">
        <f>(((N65*'Calibration Coefficients'!J$3)+'Calibration Coefficients'!J$4)/$I65)*(1000/1)*(1/1000)*(1/1000)*($H65/$G65)</f>
        <v>7.5049234615384621E-3</v>
      </c>
      <c r="AA65" s="29">
        <f>(((Q65*'Calibration Coefficients'!K$3)+'Calibration Coefficients'!K$4)/$I65)*(1000/1)*(1/1000)*(1/1000)*($H65/$G65)</f>
        <v>8.1059137500000017E-2</v>
      </c>
      <c r="AB65" s="28">
        <f t="shared" si="20"/>
        <v>2.9845495E-2</v>
      </c>
      <c r="AC65" s="29">
        <f t="shared" si="21"/>
        <v>31.3265891141331</v>
      </c>
      <c r="AD65" s="28">
        <f t="shared" si="22"/>
        <v>0.25145917203043416</v>
      </c>
      <c r="AE65" s="18">
        <f t="shared" si="23"/>
        <v>0.50817021901527293</v>
      </c>
    </row>
    <row r="66" spans="1:31" x14ac:dyDescent="0.2">
      <c r="A66" s="103" t="s">
        <v>170</v>
      </c>
      <c r="B66" s="107" t="s">
        <v>207</v>
      </c>
      <c r="C66" s="107" t="s">
        <v>206</v>
      </c>
      <c r="D66" s="107" t="s">
        <v>202</v>
      </c>
      <c r="E66" s="107">
        <v>180118</v>
      </c>
      <c r="F66" s="107">
        <v>18.11</v>
      </c>
      <c r="G66" s="109">
        <v>2.41E-2</v>
      </c>
      <c r="H66" s="102">
        <v>0.74</v>
      </c>
      <c r="I66" s="35">
        <v>40</v>
      </c>
      <c r="J66" s="31">
        <v>42.7</v>
      </c>
      <c r="K66" s="104">
        <v>78.400000000000006</v>
      </c>
      <c r="L66" s="25">
        <v>38.1</v>
      </c>
      <c r="M66" s="104">
        <v>667.8</v>
      </c>
      <c r="N66" s="25">
        <v>56.4</v>
      </c>
      <c r="O66" s="104">
        <v>452.2</v>
      </c>
      <c r="P66" s="105">
        <v>777.6</v>
      </c>
      <c r="Q66" s="35">
        <v>173.3</v>
      </c>
      <c r="R66" s="34">
        <f>(((O66*'Calibration Coefficients'!B$3)+'Calibration Coefficients'!B$4)/$I66)*(1000/1)*(1/1000)*(1/1000)*($H66/$G66)</f>
        <v>0.21608498962655603</v>
      </c>
      <c r="S66" s="52">
        <f>(((P66*'Calibration Coefficients'!C$3)+'Calibration Coefficients'!C$4)/$I66)*(1000/1)*(1/1000)*(1/1000)*($H66/$G66)</f>
        <v>0.57781165145228219</v>
      </c>
      <c r="T66" s="26">
        <f t="shared" si="18"/>
        <v>0.79389664107883817</v>
      </c>
      <c r="U66" s="37">
        <f t="shared" si="19"/>
        <v>2.6740018011009097</v>
      </c>
      <c r="V66" s="36">
        <f>(((J66*'Calibration Coefficients'!F$3)+'Calibration Coefficients'!F$4)/$I66)*(1000/1)*(1/1000)*(1/1000)*($H66/$G66)</f>
        <v>1.0230016390041495E-2</v>
      </c>
      <c r="W66" s="29">
        <f>(((K66*'Calibration Coefficients'!G$3)+'Calibration Coefficients'!G$4)/$I66)*(1000/1)*(1/1000)*(1/1000)*($H66/$G66)</f>
        <v>2.9230675518672207E-2</v>
      </c>
      <c r="X66" s="28">
        <f>(((L66*'Calibration Coefficients'!H$3)+'Calibration Coefficients'!H$4)/$I66)*(1000/1)*(1/1000)*(1/1000)*($H66/$G66)</f>
        <v>1.074823132780083E-2</v>
      </c>
      <c r="Y66" s="29">
        <f>(((M66*'Calibration Coefficients'!I$3)+'Calibration Coefficients'!I$4)/$I66)*(1000/1)*(1/1000)*(1/1000)*($H66/$G66)</f>
        <v>0.11657127883817427</v>
      </c>
      <c r="Z66" s="28">
        <f>(((N66*'Calibration Coefficients'!J$3)+'Calibration Coefficients'!J$4)/$I66)*(1000/1)*(1/1000)*(1/1000)*($H66/$G66)</f>
        <v>2.3063036514522822E-2</v>
      </c>
      <c r="AA66" s="29">
        <f>(((Q66*'Calibration Coefficients'!K$3)+'Calibration Coefficients'!K$4)/$I66)*(1000/1)*(1/1000)*(1/1000)*($H66/$G66)</f>
        <v>7.0652828008298765E-2</v>
      </c>
      <c r="AB66" s="28">
        <f t="shared" si="20"/>
        <v>4.4041284232365148E-2</v>
      </c>
      <c r="AC66" s="29">
        <f t="shared" si="21"/>
        <v>55.474833817808801</v>
      </c>
      <c r="AD66" s="28">
        <f t="shared" si="22"/>
        <v>0.52366857407791512</v>
      </c>
      <c r="AE66" s="18">
        <f t="shared" si="23"/>
        <v>0.7677175729920328</v>
      </c>
    </row>
    <row r="67" spans="1:31" x14ac:dyDescent="0.2">
      <c r="A67" s="103" t="s">
        <v>171</v>
      </c>
      <c r="B67" s="107" t="s">
        <v>207</v>
      </c>
      <c r="C67" s="107" t="s">
        <v>200</v>
      </c>
      <c r="D67" s="107" t="s">
        <v>202</v>
      </c>
      <c r="E67" s="107">
        <v>180118</v>
      </c>
      <c r="F67" s="107">
        <v>18.12</v>
      </c>
      <c r="G67" s="109">
        <v>2.2100000000000002E-2</v>
      </c>
      <c r="H67" s="102">
        <v>0.75</v>
      </c>
      <c r="I67" s="35">
        <v>40</v>
      </c>
      <c r="J67" s="31">
        <v>20.2</v>
      </c>
      <c r="K67" s="104">
        <v>39.4</v>
      </c>
      <c r="L67" s="25">
        <v>16.5</v>
      </c>
      <c r="M67" s="104">
        <v>331.6</v>
      </c>
      <c r="N67" s="25">
        <v>46.7</v>
      </c>
      <c r="O67" s="104">
        <v>268.3</v>
      </c>
      <c r="P67" s="105">
        <v>527.20000000000005</v>
      </c>
      <c r="Q67" s="35">
        <v>153.19999999999999</v>
      </c>
      <c r="R67" s="34">
        <f>(((O67*'Calibration Coefficients'!B$3)+'Calibration Coefficients'!B$4)/$I67)*(1000/1)*(1/1000)*(1/1000)*($H67/$G67)</f>
        <v>0.14169973133484165</v>
      </c>
      <c r="S67" s="52">
        <f>(((P67*'Calibration Coefficients'!C$3)+'Calibration Coefficients'!C$4)/$I67)*(1000/1)*(1/1000)*(1/1000)*($H67/$G67)</f>
        <v>0.43297194570135755</v>
      </c>
      <c r="T67" s="26">
        <f t="shared" si="18"/>
        <v>0.57467167703619926</v>
      </c>
      <c r="U67" s="37">
        <f t="shared" si="19"/>
        <v>3.0555593974855815</v>
      </c>
      <c r="V67" s="36">
        <f>(((J67*'Calibration Coefficients'!F$3)+'Calibration Coefficients'!F$4)/$I67)*(1000/1)*(1/1000)*(1/1000)*($H67/$G67)</f>
        <v>5.3487726244343886E-3</v>
      </c>
      <c r="W67" s="29">
        <f>(((K67*'Calibration Coefficients'!G$3)+'Calibration Coefficients'!G$4)/$I67)*(1000/1)*(1/1000)*(1/1000)*($H67/$G67)</f>
        <v>1.6235786199095024E-2</v>
      </c>
      <c r="X67" s="28">
        <f>(((L67*'Calibration Coefficients'!H$3)+'Calibration Coefficients'!H$4)/$I67)*(1000/1)*(1/1000)*(1/1000)*($H67/$G67)</f>
        <v>5.1445842760180997E-3</v>
      </c>
      <c r="Y67" s="29">
        <f>(((M67*'Calibration Coefficients'!I$3)+'Calibration Coefficients'!I$4)/$I67)*(1000/1)*(1/1000)*(1/1000)*($H67/$G67)</f>
        <v>6.3975542986425341E-2</v>
      </c>
      <c r="Z67" s="28">
        <f>(((N67*'Calibration Coefficients'!J$3)+'Calibration Coefficients'!J$4)/$I67)*(1000/1)*(1/1000)*(1/1000)*($H67/$G67)</f>
        <v>2.1106128393665158E-2</v>
      </c>
      <c r="AA67" s="29">
        <f>(((Q67*'Calibration Coefficients'!K$3)+'Calibration Coefficients'!K$4)/$I67)*(1000/1)*(1/1000)*(1/1000)*($H67/$G67)</f>
        <v>6.9030984162895936E-2</v>
      </c>
      <c r="AB67" s="28">
        <f t="shared" si="20"/>
        <v>3.1599485294117644E-2</v>
      </c>
      <c r="AC67" s="29">
        <f t="shared" si="21"/>
        <v>54.987023994445359</v>
      </c>
      <c r="AD67" s="28">
        <f t="shared" si="22"/>
        <v>0.66792633478729913</v>
      </c>
      <c r="AE67" s="18">
        <f t="shared" si="23"/>
        <v>0.83073228647081532</v>
      </c>
    </row>
    <row r="68" spans="1:31" x14ac:dyDescent="0.2">
      <c r="A68" s="103" t="s">
        <v>172</v>
      </c>
      <c r="B68" s="107" t="s">
        <v>199</v>
      </c>
      <c r="C68" s="107" t="s">
        <v>200</v>
      </c>
      <c r="D68" s="107" t="s">
        <v>203</v>
      </c>
      <c r="E68" s="107">
        <v>180119</v>
      </c>
      <c r="F68" s="107">
        <v>19.100000000000001</v>
      </c>
      <c r="G68" s="109">
        <v>2.63E-2</v>
      </c>
      <c r="H68" s="102">
        <v>0.73</v>
      </c>
      <c r="I68" s="35">
        <v>40</v>
      </c>
      <c r="J68" s="31">
        <v>51.8</v>
      </c>
      <c r="K68" s="104">
        <v>63.8</v>
      </c>
      <c r="L68" s="25">
        <v>29.8</v>
      </c>
      <c r="M68" s="104">
        <v>437.3</v>
      </c>
      <c r="N68" s="25">
        <v>34.299999999999997</v>
      </c>
      <c r="O68" s="104">
        <v>353.6</v>
      </c>
      <c r="P68" s="105">
        <v>677.4</v>
      </c>
      <c r="Q68" s="35">
        <v>186.8</v>
      </c>
      <c r="R68" s="34">
        <f>(((O68*'Calibration Coefficients'!B$3)+'Calibration Coefficients'!B$4)/$I68)*(1000/1)*(1/1000)*(1/1000)*($H68/$G68)</f>
        <v>0.15274209125475288</v>
      </c>
      <c r="S68" s="52">
        <f>(((P68*'Calibration Coefficients'!C$3)+'Calibration Coefficients'!C$4)/$I68)*(1000/1)*(1/1000)*(1/1000)*($H68/$G68)</f>
        <v>0.45501704942965771</v>
      </c>
      <c r="T68" s="26">
        <f t="shared" si="18"/>
        <v>0.60775914068441061</v>
      </c>
      <c r="U68" s="37">
        <f t="shared" si="19"/>
        <v>2.9789892602082526</v>
      </c>
      <c r="V68" s="36">
        <f>(((J68*'Calibration Coefficients'!F$3)+'Calibration Coefficients'!F$4)/$I68)*(1000/1)*(1/1000)*(1/1000)*($H68/$G68)</f>
        <v>1.1218392965779466E-2</v>
      </c>
      <c r="W68" s="29">
        <f>(((K68*'Calibration Coefficients'!G$3)+'Calibration Coefficients'!G$4)/$I68)*(1000/1)*(1/1000)*(1/1000)*($H68/$G68)</f>
        <v>2.1502843916349813E-2</v>
      </c>
      <c r="X68" s="28">
        <f>(((L68*'Calibration Coefficients'!H$3)+'Calibration Coefficients'!H$4)/$I68)*(1000/1)*(1/1000)*(1/1000)*($H68/$G68)</f>
        <v>7.5994249049429639E-3</v>
      </c>
      <c r="Y68" s="29">
        <f>(((M68*'Calibration Coefficients'!I$3)+'Calibration Coefficients'!I$4)/$I68)*(1000/1)*(1/1000)*(1/1000)*($H68/$G68)</f>
        <v>6.9004443536121673E-2</v>
      </c>
      <c r="Z68" s="28">
        <f>(((N68*'Calibration Coefficients'!J$3)+'Calibration Coefficients'!J$4)/$I68)*(1000/1)*(1/1000)*(1/1000)*($H68/$G68)</f>
        <v>1.2678968916349807E-2</v>
      </c>
      <c r="AA68" s="29">
        <f>(((Q68*'Calibration Coefficients'!K$3)+'Calibration Coefficients'!K$4)/$I68)*(1000/1)*(1/1000)*(1/1000)*($H68/$G68)</f>
        <v>6.8843080228136885E-2</v>
      </c>
      <c r="AB68" s="28">
        <f t="shared" si="20"/>
        <v>3.149678678707224E-2</v>
      </c>
      <c r="AC68" s="29">
        <f t="shared" si="21"/>
        <v>51.82445590469117</v>
      </c>
      <c r="AD68" s="28">
        <f t="shared" si="22"/>
        <v>0.4025480123437179</v>
      </c>
      <c r="AE68" s="18">
        <f t="shared" si="23"/>
        <v>0.64382420843055577</v>
      </c>
    </row>
    <row r="69" spans="1:31" x14ac:dyDescent="0.2">
      <c r="A69" s="103" t="s">
        <v>173</v>
      </c>
      <c r="B69" s="107" t="s">
        <v>199</v>
      </c>
      <c r="C69" s="107" t="s">
        <v>200</v>
      </c>
      <c r="D69" s="107" t="s">
        <v>203</v>
      </c>
      <c r="E69" s="107">
        <v>180119</v>
      </c>
      <c r="F69" s="107">
        <v>19.2</v>
      </c>
      <c r="G69" s="109">
        <v>2.5499999999999998E-2</v>
      </c>
      <c r="H69" s="102">
        <v>0.77</v>
      </c>
      <c r="I69" s="35">
        <v>40</v>
      </c>
      <c r="J69" s="31">
        <v>42.2</v>
      </c>
      <c r="K69" s="104">
        <v>60.6</v>
      </c>
      <c r="L69" s="25">
        <v>28.1</v>
      </c>
      <c r="M69" s="104">
        <v>521.5</v>
      </c>
      <c r="N69" s="25">
        <v>29.1</v>
      </c>
      <c r="O69" s="104">
        <v>426.6</v>
      </c>
      <c r="P69" s="105">
        <v>794.7</v>
      </c>
      <c r="Q69" s="35">
        <v>210.7</v>
      </c>
      <c r="R69" s="34">
        <f>(((O69*'Calibration Coefficients'!B$3)+'Calibration Coefficients'!B$4)/$I69)*(1000/1)*(1/1000)*(1/1000)*($H69/$G69)</f>
        <v>0.20047063235294121</v>
      </c>
      <c r="S69" s="52">
        <f>(((P69*'Calibration Coefficients'!C$3)+'Calibration Coefficients'!C$4)/$I69)*(1000/1)*(1/1000)*(1/1000)*($H69/$G69)</f>
        <v>0.58072312941176463</v>
      </c>
      <c r="T69" s="26">
        <f t="shared" si="18"/>
        <v>0.78119376176470579</v>
      </c>
      <c r="U69" s="37">
        <f t="shared" si="19"/>
        <v>2.8967990103875407</v>
      </c>
      <c r="V69" s="36">
        <f>(((J69*'Calibration Coefficients'!F$3)+'Calibration Coefficients'!F$4)/$I69)*(1000/1)*(1/1000)*(1/1000)*($H69/$G69)</f>
        <v>9.9425268627450977E-3</v>
      </c>
      <c r="W69" s="29">
        <f>(((K69*'Calibration Coefficients'!G$3)+'Calibration Coefficients'!G$4)/$I69)*(1000/1)*(1/1000)*(1/1000)*($H69/$G69)</f>
        <v>2.2219346470588243E-2</v>
      </c>
      <c r="X69" s="28">
        <f>(((L69*'Calibration Coefficients'!H$3)+'Calibration Coefficients'!H$4)/$I69)*(1000/1)*(1/1000)*(1/1000)*($H69/$G69)</f>
        <v>7.7956838235294125E-3</v>
      </c>
      <c r="Y69" s="29">
        <f>(((M69*'Calibration Coefficients'!I$3)+'Calibration Coefficients'!I$4)/$I69)*(1000/1)*(1/1000)*(1/1000)*($H69/$G69)</f>
        <v>8.9523144117647072E-2</v>
      </c>
      <c r="Z69" s="28">
        <f>(((N69*'Calibration Coefficients'!J$3)+'Calibration Coefficients'!J$4)/$I69)*(1000/1)*(1/1000)*(1/1000)*($H69/$G69)</f>
        <v>1.1702165588235296E-2</v>
      </c>
      <c r="AA69" s="29">
        <f>(((Q69*'Calibration Coefficients'!K$3)+'Calibration Coefficients'!K$4)/$I69)*(1000/1)*(1/1000)*(1/1000)*($H69/$G69)</f>
        <v>8.4475620490196093E-2</v>
      </c>
      <c r="AB69" s="28">
        <f t="shared" si="20"/>
        <v>2.9440376274509808E-2</v>
      </c>
      <c r="AC69" s="29">
        <f t="shared" si="21"/>
        <v>37.686394484262664</v>
      </c>
      <c r="AD69" s="28">
        <f t="shared" si="22"/>
        <v>0.39748695733781481</v>
      </c>
      <c r="AE69" s="18">
        <f t="shared" si="23"/>
        <v>0.66228261588648307</v>
      </c>
    </row>
    <row r="70" spans="1:31" x14ac:dyDescent="0.2">
      <c r="A70" s="103" t="s">
        <v>174</v>
      </c>
      <c r="B70" s="107" t="s">
        <v>207</v>
      </c>
      <c r="C70" s="107" t="s">
        <v>200</v>
      </c>
      <c r="D70" s="107" t="s">
        <v>203</v>
      </c>
      <c r="E70" s="107">
        <v>180119</v>
      </c>
      <c r="F70" s="107">
        <v>19.3</v>
      </c>
      <c r="G70" s="109">
        <v>2.3800000000000002E-2</v>
      </c>
      <c r="H70" s="102">
        <v>0.77</v>
      </c>
      <c r="I70" s="35">
        <v>40</v>
      </c>
      <c r="J70" s="31">
        <v>61.5</v>
      </c>
      <c r="K70" s="104">
        <v>77.3</v>
      </c>
      <c r="L70" s="25">
        <v>29</v>
      </c>
      <c r="M70" s="104">
        <v>483.9</v>
      </c>
      <c r="N70" s="25">
        <v>40.6</v>
      </c>
      <c r="O70" s="104">
        <v>462.7</v>
      </c>
      <c r="P70" s="105">
        <v>886.4</v>
      </c>
      <c r="Q70" s="35">
        <v>221.7</v>
      </c>
      <c r="R70" s="34">
        <f>(((O70*'Calibration Coefficients'!B$3)+'Calibration Coefficients'!B$4)/$I70)*(1000/1)*(1/1000)*(1/1000)*($H70/$G70)</f>
        <v>0.23296604779411764</v>
      </c>
      <c r="S70" s="52">
        <f>(((P70*'Calibration Coefficients'!C$3)+'Calibration Coefficients'!C$4)/$I70)*(1000/1)*(1/1000)*(1/1000)*($H70/$G70)</f>
        <v>0.6939990588235293</v>
      </c>
      <c r="T70" s="26">
        <f t="shared" si="18"/>
        <v>0.92696510661764697</v>
      </c>
      <c r="U70" s="37">
        <f t="shared" si="19"/>
        <v>2.9789708216917807</v>
      </c>
      <c r="V70" s="36">
        <f>(((J70*'Calibration Coefficients'!F$3)+'Calibration Coefficients'!F$4)/$I70)*(1000/1)*(1/1000)*(1/1000)*($H70/$G70)</f>
        <v>1.5524680147058826E-2</v>
      </c>
      <c r="W70" s="29">
        <f>(((K70*'Calibration Coefficients'!G$3)+'Calibration Coefficients'!G$4)/$I70)*(1000/1)*(1/1000)*(1/1000)*($H70/$G70)</f>
        <v>3.0366963970588239E-2</v>
      </c>
      <c r="X70" s="28">
        <f>(((L70*'Calibration Coefficients'!H$3)+'Calibration Coefficients'!H$4)/$I70)*(1000/1)*(1/1000)*(1/1000)*($H70/$G70)</f>
        <v>8.620036764705883E-3</v>
      </c>
      <c r="Y70" s="29">
        <f>(((M70*'Calibration Coefficients'!I$3)+'Calibration Coefficients'!I$4)/$I70)*(1000/1)*(1/1000)*(1/1000)*($H70/$G70)</f>
        <v>8.9002019117647047E-2</v>
      </c>
      <c r="Z70" s="28">
        <f>(((N70*'Calibration Coefficients'!J$3)+'Calibration Coefficients'!J$4)/$I70)*(1000/1)*(1/1000)*(1/1000)*($H70/$G70)</f>
        <v>1.7492927941176468E-2</v>
      </c>
      <c r="AA70" s="29">
        <f>(((Q70*'Calibration Coefficients'!K$3)+'Calibration Coefficients'!K$4)/$I70)*(1000/1)*(1/1000)*(1/1000)*($H70/$G70)</f>
        <v>9.5234821323529395E-2</v>
      </c>
      <c r="AB70" s="28">
        <f t="shared" si="20"/>
        <v>4.1637644852941177E-2</v>
      </c>
      <c r="AC70" s="29">
        <f t="shared" si="21"/>
        <v>44.918244015538555</v>
      </c>
      <c r="AD70" s="28">
        <f t="shared" si="22"/>
        <v>0.420122896070593</v>
      </c>
      <c r="AE70" s="18">
        <f t="shared" si="23"/>
        <v>0.62714797626306662</v>
      </c>
    </row>
    <row r="71" spans="1:31" x14ac:dyDescent="0.2">
      <c r="A71" s="103" t="s">
        <v>175</v>
      </c>
      <c r="B71" s="107" t="s">
        <v>199</v>
      </c>
      <c r="C71" s="107" t="s">
        <v>206</v>
      </c>
      <c r="D71" s="107" t="s">
        <v>203</v>
      </c>
      <c r="E71" s="107">
        <v>180119</v>
      </c>
      <c r="F71" s="107">
        <v>19.399999999999999</v>
      </c>
      <c r="G71" s="109">
        <v>2.7699999999999999E-2</v>
      </c>
      <c r="H71" s="102">
        <v>0.75</v>
      </c>
      <c r="I71" s="35">
        <v>40</v>
      </c>
      <c r="J71" s="31">
        <v>31.9</v>
      </c>
      <c r="K71" s="104">
        <v>54.4</v>
      </c>
      <c r="L71" s="25">
        <v>29.1</v>
      </c>
      <c r="M71" s="104">
        <v>461.6</v>
      </c>
      <c r="N71" s="25">
        <v>68.3</v>
      </c>
      <c r="O71" s="104">
        <v>329.7</v>
      </c>
      <c r="P71" s="105">
        <v>621.5</v>
      </c>
      <c r="Q71" s="35">
        <v>135.19999999999999</v>
      </c>
      <c r="R71" s="34">
        <f>(((O71*'Calibration Coefficients'!B$3)+'Calibration Coefficients'!B$4)/$I71)*(1000/1)*(1/1000)*(1/1000)*($H71/$G71)</f>
        <v>0.13892480821299641</v>
      </c>
      <c r="S71" s="52">
        <f>(((P71*'Calibration Coefficients'!C$3)+'Calibration Coefficients'!C$4)/$I71)*(1000/1)*(1/1000)*(1/1000)*($H71/$G71)</f>
        <v>0.40722833935018055</v>
      </c>
      <c r="T71" s="26">
        <f t="shared" si="18"/>
        <v>0.5461531475631769</v>
      </c>
      <c r="U71" s="37">
        <f t="shared" si="19"/>
        <v>2.9312859566869234</v>
      </c>
      <c r="V71" s="36">
        <f>(((J71*'Calibration Coefficients'!F$3)+'Calibration Coefficients'!F$4)/$I71)*(1000/1)*(1/1000)*(1/1000)*($H71/$G71)</f>
        <v>6.7391629061371843E-3</v>
      </c>
      <c r="W71" s="29">
        <f>(((K71*'Calibration Coefficients'!G$3)+'Calibration Coefficients'!G$4)/$I71)*(1000/1)*(1/1000)*(1/1000)*($H71/$G71)</f>
        <v>1.7884981949458485E-2</v>
      </c>
      <c r="X71" s="28">
        <f>(((L71*'Calibration Coefficients'!H$3)+'Calibration Coefficients'!H$4)/$I71)*(1000/1)*(1/1000)*(1/1000)*($H71/$G71)</f>
        <v>7.2388876353790639E-3</v>
      </c>
      <c r="Y71" s="29">
        <f>(((M71*'Calibration Coefficients'!I$3)+'Calibration Coefficients'!I$4)/$I71)*(1000/1)*(1/1000)*(1/1000)*($H71/$G71)</f>
        <v>7.1052238267148016E-2</v>
      </c>
      <c r="Z71" s="28">
        <f>(((N71*'Calibration Coefficients'!J$3)+'Calibration Coefficients'!J$4)/$I71)*(1000/1)*(1/1000)*(1/1000)*($H71/$G71)</f>
        <v>2.4627759476534297E-2</v>
      </c>
      <c r="AA71" s="29">
        <f>(((Q71*'Calibration Coefficients'!K$3)+'Calibration Coefficients'!K$4)/$I71)*(1000/1)*(1/1000)*(1/1000)*($H71/$G71)</f>
        <v>4.8604277978339355E-2</v>
      </c>
      <c r="AB71" s="28">
        <f t="shared" si="20"/>
        <v>3.8605810018050545E-2</v>
      </c>
      <c r="AC71" s="29">
        <f t="shared" si="21"/>
        <v>70.686784815397914</v>
      </c>
      <c r="AD71" s="28">
        <f t="shared" si="22"/>
        <v>0.63792883674813028</v>
      </c>
      <c r="AE71" s="18">
        <f t="shared" si="23"/>
        <v>0.82543656245041297</v>
      </c>
    </row>
    <row r="72" spans="1:31" x14ac:dyDescent="0.2">
      <c r="A72" s="103" t="s">
        <v>176</v>
      </c>
      <c r="B72" s="107" t="s">
        <v>199</v>
      </c>
      <c r="C72" s="107" t="s">
        <v>206</v>
      </c>
      <c r="D72" s="107" t="s">
        <v>203</v>
      </c>
      <c r="E72" s="107">
        <v>180119</v>
      </c>
      <c r="F72" s="107">
        <v>19.5</v>
      </c>
      <c r="G72" s="109">
        <v>2.3599999999999999E-2</v>
      </c>
      <c r="H72" s="102">
        <v>0.74</v>
      </c>
      <c r="I72" s="35">
        <v>40</v>
      </c>
      <c r="J72" s="31">
        <v>36.4</v>
      </c>
      <c r="K72" s="104">
        <v>62.3</v>
      </c>
      <c r="L72" s="25">
        <v>24.7</v>
      </c>
      <c r="M72" s="104">
        <v>483.3</v>
      </c>
      <c r="N72" s="25">
        <v>47.8</v>
      </c>
      <c r="O72" s="104">
        <v>489.7</v>
      </c>
      <c r="P72" s="105">
        <v>813.2</v>
      </c>
      <c r="Q72" s="35">
        <v>125.4</v>
      </c>
      <c r="R72" s="34">
        <f>(((O72*'Calibration Coefficients'!B$3)+'Calibration Coefficients'!B$4)/$I72)*(1000/1)*(1/1000)*(1/1000)*($H72/$G72)</f>
        <v>0.23896218750000003</v>
      </c>
      <c r="S72" s="52">
        <f>(((P72*'Calibration Coefficients'!C$3)+'Calibration Coefficients'!C$4)/$I72)*(1000/1)*(1/1000)*(1/1000)*($H72/$G72)</f>
        <v>0.61706718644067793</v>
      </c>
      <c r="T72" s="26">
        <f t="shared" si="18"/>
        <v>0.85602937394067791</v>
      </c>
      <c r="U72" s="37">
        <f t="shared" si="19"/>
        <v>2.5822796187814352</v>
      </c>
      <c r="V72" s="36">
        <f>(((J72*'Calibration Coefficients'!F$3)+'Calibration Coefficients'!F$4)/$I72)*(1000/1)*(1/1000)*(1/1000)*($H72/$G72)</f>
        <v>8.9054296610169489E-3</v>
      </c>
      <c r="W72" s="29">
        <f>(((K72*'Calibration Coefficients'!G$3)+'Calibration Coefficients'!G$4)/$I72)*(1000/1)*(1/1000)*(1/1000)*($H72/$G72)</f>
        <v>2.3720065042372881E-2</v>
      </c>
      <c r="X72" s="28">
        <f>(((L72*'Calibration Coefficients'!H$3)+'Calibration Coefficients'!H$4)/$I72)*(1000/1)*(1/1000)*(1/1000)*($H72/$G72)</f>
        <v>7.1156408898305082E-3</v>
      </c>
      <c r="Y72" s="29">
        <f>(((M72*'Calibration Coefficients'!I$3)+'Calibration Coefficients'!I$4)/$I72)*(1000/1)*(1/1000)*(1/1000)*($H72/$G72)</f>
        <v>8.6152320762711856E-2</v>
      </c>
      <c r="Z72" s="28">
        <f>(((N72*'Calibration Coefficients'!J$3)+'Calibration Coefficients'!J$4)/$I72)*(1000/1)*(1/1000)*(1/1000)*($H72/$G72)</f>
        <v>1.9960449576271182E-2</v>
      </c>
      <c r="AA72" s="29">
        <f>(((Q72*'Calibration Coefficients'!K$3)+'Calibration Coefficients'!K$4)/$I72)*(1000/1)*(1/1000)*(1/1000)*($H72/$G72)</f>
        <v>5.2207580084745776E-2</v>
      </c>
      <c r="AB72" s="28">
        <f t="shared" si="20"/>
        <v>3.5981520127118638E-2</v>
      </c>
      <c r="AC72" s="29">
        <f t="shared" si="21"/>
        <v>42.033043751150679</v>
      </c>
      <c r="AD72" s="28">
        <f t="shared" si="22"/>
        <v>0.55474169812040108</v>
      </c>
      <c r="AE72" s="18">
        <f t="shared" si="23"/>
        <v>0.7524999046856532</v>
      </c>
    </row>
    <row r="73" spans="1:31" x14ac:dyDescent="0.2">
      <c r="A73" s="103" t="s">
        <v>177</v>
      </c>
      <c r="B73" s="107" t="s">
        <v>207</v>
      </c>
      <c r="C73" s="107" t="s">
        <v>200</v>
      </c>
      <c r="D73" s="107" t="s">
        <v>203</v>
      </c>
      <c r="E73" s="107">
        <v>180119</v>
      </c>
      <c r="F73" s="107">
        <v>19.600000000000001</v>
      </c>
      <c r="G73" s="109">
        <v>2.58E-2</v>
      </c>
      <c r="H73" s="102">
        <v>0.78</v>
      </c>
      <c r="I73" s="35">
        <v>40</v>
      </c>
      <c r="J73" s="31">
        <v>53.3</v>
      </c>
      <c r="K73" s="104">
        <v>85.4</v>
      </c>
      <c r="L73" s="25">
        <v>26.5</v>
      </c>
      <c r="M73" s="104">
        <v>577.6</v>
      </c>
      <c r="N73" s="25">
        <v>53.2</v>
      </c>
      <c r="O73" s="104">
        <v>525.6</v>
      </c>
      <c r="P73" s="105">
        <v>902.1</v>
      </c>
      <c r="Q73" s="35">
        <v>191.4</v>
      </c>
      <c r="R73" s="34">
        <f>(((O73*'Calibration Coefficients'!B$3)+'Calibration Coefficients'!B$4)/$I73)*(1000/1)*(1/1000)*(1/1000)*($H73/$G73)</f>
        <v>0.24729174418604652</v>
      </c>
      <c r="S73" s="52">
        <f>(((P73*'Calibration Coefficients'!C$3)+'Calibration Coefficients'!C$4)/$I73)*(1000/1)*(1/1000)*(1/1000)*($H73/$G73)</f>
        <v>0.66000153488372093</v>
      </c>
      <c r="T73" s="26">
        <f t="shared" si="18"/>
        <v>0.90729327906976742</v>
      </c>
      <c r="U73" s="37">
        <f t="shared" si="19"/>
        <v>2.668918596761475</v>
      </c>
      <c r="V73" s="36">
        <f>(((J73*'Calibration Coefficients'!F$3)+'Calibration Coefficients'!F$4)/$I73)*(1000/1)*(1/1000)*(1/1000)*($H73/$G73)</f>
        <v>1.2572912209302322E-2</v>
      </c>
      <c r="W73" s="29">
        <f>(((K73*'Calibration Coefficients'!G$3)+'Calibration Coefficients'!G$4)/$I73)*(1000/1)*(1/1000)*(1/1000)*($H73/$G73)</f>
        <v>3.1350240697674427E-2</v>
      </c>
      <c r="X73" s="28">
        <f>(((L73*'Calibration Coefficients'!H$3)+'Calibration Coefficients'!H$4)/$I73)*(1000/1)*(1/1000)*(1/1000)*($H73/$G73)</f>
        <v>7.3606831395348835E-3</v>
      </c>
      <c r="Y73" s="29">
        <f>(((M73*'Calibration Coefficients'!I$3)+'Calibration Coefficients'!I$4)/$I73)*(1000/1)*(1/1000)*(1/1000)*($H73/$G73)</f>
        <v>9.9273320930232556E-2</v>
      </c>
      <c r="Z73" s="28">
        <f>(((N73*'Calibration Coefficients'!J$3)+'Calibration Coefficients'!J$4)/$I73)*(1000/1)*(1/1000)*(1/1000)*($H73/$G73)</f>
        <v>2.1419495348837209E-2</v>
      </c>
      <c r="AA73" s="29">
        <f>(((Q73*'Calibration Coefficients'!K$3)+'Calibration Coefficients'!K$4)/$I73)*(1000/1)*(1/1000)*(1/1000)*($H73/$G73)</f>
        <v>7.6830408139534886E-2</v>
      </c>
      <c r="AB73" s="28">
        <f t="shared" si="20"/>
        <v>4.1353090697674413E-2</v>
      </c>
      <c r="AC73" s="29">
        <f t="shared" si="21"/>
        <v>45.578526427610093</v>
      </c>
      <c r="AD73" s="28">
        <f t="shared" si="22"/>
        <v>0.51796600900840972</v>
      </c>
      <c r="AE73" s="18">
        <f t="shared" si="23"/>
        <v>0.69596197050370923</v>
      </c>
    </row>
    <row r="74" spans="1:31" x14ac:dyDescent="0.2">
      <c r="A74" s="103" t="s">
        <v>178</v>
      </c>
      <c r="B74" s="107" t="s">
        <v>207</v>
      </c>
      <c r="C74" s="107" t="s">
        <v>200</v>
      </c>
      <c r="D74" s="107" t="s">
        <v>203</v>
      </c>
      <c r="E74" s="107">
        <v>180119</v>
      </c>
      <c r="F74" s="107">
        <v>19.7</v>
      </c>
      <c r="G74" s="109">
        <v>2.5600000000000001E-2</v>
      </c>
      <c r="H74" s="102">
        <v>0.76</v>
      </c>
      <c r="I74" s="35">
        <v>40</v>
      </c>
      <c r="J74" s="31">
        <v>41.6</v>
      </c>
      <c r="K74" s="104">
        <v>58.3</v>
      </c>
      <c r="L74" s="25">
        <v>34.700000000000003</v>
      </c>
      <c r="M74" s="104">
        <v>461.4</v>
      </c>
      <c r="N74" s="25">
        <v>63.7</v>
      </c>
      <c r="O74" s="104">
        <v>366.5</v>
      </c>
      <c r="P74" s="105">
        <v>684.7</v>
      </c>
      <c r="Q74" s="35">
        <v>193.6</v>
      </c>
      <c r="R74" s="34">
        <f>(((O74*'Calibration Coefficients'!B$3)+'Calibration Coefficients'!B$4)/$I74)*(1000/1)*(1/1000)*(1/1000)*($H74/$G74)</f>
        <v>0.16932729492187501</v>
      </c>
      <c r="S74" s="52">
        <f>(((P74*'Calibration Coefficients'!C$3)+'Calibration Coefficients'!C$4)/$I74)*(1000/1)*(1/1000)*(1/1000)*($H74/$G74)</f>
        <v>0.49191415625000007</v>
      </c>
      <c r="T74" s="26">
        <f t="shared" si="18"/>
        <v>0.66124145117187505</v>
      </c>
      <c r="U74" s="37">
        <f t="shared" si="19"/>
        <v>2.9051084556507067</v>
      </c>
      <c r="V74" s="36">
        <f>(((J74*'Calibration Coefficients'!F$3)+'Calibration Coefficients'!F$4)/$I74)*(1000/1)*(1/1000)*(1/1000)*($H74/$G74)</f>
        <v>9.6360874999999995E-3</v>
      </c>
      <c r="W74" s="29">
        <f>(((K74*'Calibration Coefficients'!G$3)+'Calibration Coefficients'!G$4)/$I74)*(1000/1)*(1/1000)*(1/1000)*($H74/$G74)</f>
        <v>2.1016011328125001E-2</v>
      </c>
      <c r="X74" s="28">
        <f>(((L74*'Calibration Coefficients'!H$3)+'Calibration Coefficients'!H$4)/$I74)*(1000/1)*(1/1000)*(1/1000)*($H74/$G74)</f>
        <v>9.4645605468750005E-3</v>
      </c>
      <c r="Y74" s="29">
        <f>(((M74*'Calibration Coefficients'!I$3)+'Calibration Coefficients'!I$4)/$I74)*(1000/1)*(1/1000)*(1/1000)*($H74/$G74)</f>
        <v>7.7872064062499996E-2</v>
      </c>
      <c r="Z74" s="28">
        <f>(((N74*'Calibration Coefficients'!J$3)+'Calibration Coefficients'!J$4)/$I74)*(1000/1)*(1/1000)*(1/1000)*($H74/$G74)</f>
        <v>2.5184641015624998E-2</v>
      </c>
      <c r="AA74" s="29">
        <f>(((Q74*'Calibration Coefficients'!K$3)+'Calibration Coefficients'!K$4)/$I74)*(1000/1)*(1/1000)*(1/1000)*($H74/$G74)</f>
        <v>7.6312431249999993E-2</v>
      </c>
      <c r="AB74" s="28">
        <f t="shared" si="20"/>
        <v>4.4285289062499997E-2</v>
      </c>
      <c r="AC74" s="29">
        <f t="shared" si="21"/>
        <v>66.97294760335437</v>
      </c>
      <c r="AD74" s="28">
        <f t="shared" si="22"/>
        <v>0.56869090275287171</v>
      </c>
      <c r="AE74" s="18">
        <f t="shared" si="23"/>
        <v>0.78240883814937834</v>
      </c>
    </row>
    <row r="75" spans="1:31" x14ac:dyDescent="0.2">
      <c r="A75" s="103" t="s">
        <v>179</v>
      </c>
      <c r="B75" s="107" t="s">
        <v>199</v>
      </c>
      <c r="C75" s="107" t="s">
        <v>200</v>
      </c>
      <c r="D75" s="107" t="s">
        <v>203</v>
      </c>
      <c r="E75" s="107">
        <v>180119</v>
      </c>
      <c r="F75" s="107">
        <v>19.8</v>
      </c>
      <c r="G75" s="109">
        <v>2.5100000000000001E-2</v>
      </c>
      <c r="H75" s="102">
        <v>0.77</v>
      </c>
      <c r="I75" s="35">
        <v>40</v>
      </c>
      <c r="J75" s="31">
        <v>54</v>
      </c>
      <c r="K75" s="104">
        <v>64.400000000000006</v>
      </c>
      <c r="L75" s="25">
        <v>25.6</v>
      </c>
      <c r="M75" s="104">
        <v>506.1</v>
      </c>
      <c r="N75" s="25">
        <v>30</v>
      </c>
      <c r="O75" s="104">
        <v>377.6</v>
      </c>
      <c r="P75" s="105">
        <v>767.7</v>
      </c>
      <c r="Q75" s="35">
        <v>214.4</v>
      </c>
      <c r="R75" s="34">
        <f>(((O75*'Calibration Coefficients'!B$3)+'Calibration Coefficients'!B$4)/$I75)*(1000/1)*(1/1000)*(1/1000)*($H75/$G75)</f>
        <v>0.18027203187251001</v>
      </c>
      <c r="S75" s="52">
        <f>(((P75*'Calibration Coefficients'!C$3)+'Calibration Coefficients'!C$4)/$I75)*(1000/1)*(1/1000)*(1/1000)*($H75/$G75)</f>
        <v>0.56993313944223112</v>
      </c>
      <c r="T75" s="26">
        <f t="shared" ref="T75:T88" si="24">R75+S75</f>
        <v>0.75020517131474107</v>
      </c>
      <c r="U75" s="37">
        <f t="shared" ref="U75:U88" si="25">S75/R75</f>
        <v>3.1615172554625275</v>
      </c>
      <c r="V75" s="36">
        <f>(((J75*'Calibration Coefficients'!F$3)+'Calibration Coefficients'!F$4)/$I75)*(1000/1)*(1/1000)*(1/1000)*($H75/$G75)</f>
        <v>1.2925416334661356E-2</v>
      </c>
      <c r="W75" s="29">
        <f>(((K75*'Calibration Coefficients'!G$3)+'Calibration Coefficients'!G$4)/$I75)*(1000/1)*(1/1000)*(1/1000)*($H75/$G75)</f>
        <v>2.3988935856573714E-2</v>
      </c>
      <c r="X75" s="28">
        <f>(((L75*'Calibration Coefficients'!H$3)+'Calibration Coefficients'!H$4)/$I75)*(1000/1)*(1/1000)*(1/1000)*($H75/$G75)</f>
        <v>7.2152988047808767E-3</v>
      </c>
      <c r="Y75" s="29">
        <f>(((M75*'Calibration Coefficients'!I$3)+'Calibration Coefficients'!I$4)/$I75)*(1000/1)*(1/1000)*(1/1000)*($H75/$G75)</f>
        <v>8.8264041633466156E-2</v>
      </c>
      <c r="Z75" s="28">
        <f>(((N75*'Calibration Coefficients'!J$3)+'Calibration Coefficients'!J$4)/$I75)*(1000/1)*(1/1000)*(1/1000)*($H75/$G75)</f>
        <v>1.2256344621513943E-2</v>
      </c>
      <c r="AA75" s="29">
        <f>(((Q75*'Calibration Coefficients'!K$3)+'Calibration Coefficients'!K$4)/$I75)*(1000/1)*(1/1000)*(1/1000)*($H75/$G75)</f>
        <v>8.7328921115537861E-2</v>
      </c>
      <c r="AB75" s="28">
        <f t="shared" ref="AB75:AB88" si="26">V75+X75+Z75</f>
        <v>3.2397059760956179E-2</v>
      </c>
      <c r="AC75" s="29">
        <f t="shared" ref="AC75:AC88" si="27">(AB75*(1/1000))/((T75*(1/1000)*(1/1000)))</f>
        <v>43.184266117734232</v>
      </c>
      <c r="AD75" s="28">
        <f t="shared" ref="AD75:AD88" si="28">Z75/AB75</f>
        <v>0.378316572921993</v>
      </c>
      <c r="AE75" s="18">
        <f t="shared" ref="AE75:AE88" si="29">(Z75+X75)/AB75</f>
        <v>0.60103119140957884</v>
      </c>
    </row>
    <row r="76" spans="1:31" x14ac:dyDescent="0.2">
      <c r="A76" s="103" t="s">
        <v>180</v>
      </c>
      <c r="B76" s="107" t="s">
        <v>207</v>
      </c>
      <c r="C76" s="107" t="s">
        <v>200</v>
      </c>
      <c r="D76" s="107" t="s">
        <v>203</v>
      </c>
      <c r="E76" s="107">
        <v>180119</v>
      </c>
      <c r="F76" s="107">
        <v>19.899999999999999</v>
      </c>
      <c r="G76" s="109">
        <v>2.5600000000000001E-2</v>
      </c>
      <c r="H76" s="102">
        <v>0.79</v>
      </c>
      <c r="I76" s="35">
        <v>40</v>
      </c>
      <c r="J76" s="31">
        <v>21.3</v>
      </c>
      <c r="K76" s="104">
        <v>44.5</v>
      </c>
      <c r="L76" s="25">
        <v>24.8</v>
      </c>
      <c r="M76" s="104">
        <v>417.5</v>
      </c>
      <c r="N76" s="25">
        <v>179.6</v>
      </c>
      <c r="O76" s="104">
        <v>294.3</v>
      </c>
      <c r="P76" s="105">
        <v>679.6</v>
      </c>
      <c r="Q76" s="35">
        <v>179</v>
      </c>
      <c r="R76" s="34">
        <f>(((O76*'Calibration Coefficients'!B$3)+'Calibration Coefficients'!B$4)/$I76)*(1000/1)*(1/1000)*(1/1000)*($H76/$G76)</f>
        <v>0.14133728759765629</v>
      </c>
      <c r="S76" s="52">
        <f>(((P76*'Calibration Coefficients'!C$3)+'Calibration Coefficients'!C$4)/$I76)*(1000/1)*(1/1000)*(1/1000)*($H76/$G76)</f>
        <v>0.50752315625</v>
      </c>
      <c r="T76" s="26">
        <f t="shared" si="24"/>
        <v>0.64886044384765629</v>
      </c>
      <c r="U76" s="37">
        <f t="shared" si="25"/>
        <v>3.5908652619311758</v>
      </c>
      <c r="V76" s="36">
        <f>(((J76*'Calibration Coefficients'!F$3)+'Calibration Coefficients'!F$4)/$I76)*(1000/1)*(1/1000)*(1/1000)*($H76/$G76)</f>
        <v>5.1286198242187506E-3</v>
      </c>
      <c r="W76" s="29">
        <f>(((K76*'Calibration Coefficients'!G$3)+'Calibration Coefficients'!G$4)/$I76)*(1000/1)*(1/1000)*(1/1000)*($H76/$G76)</f>
        <v>1.6674593261718752E-2</v>
      </c>
      <c r="X76" s="28">
        <f>(((L76*'Calibration Coefficients'!H$3)+'Calibration Coefficients'!H$4)/$I76)*(1000/1)*(1/1000)*(1/1000)*($H76/$G76)</f>
        <v>7.0313085937500014E-3</v>
      </c>
      <c r="Y76" s="29">
        <f>(((M76*'Calibration Coefficients'!I$3)+'Calibration Coefficients'!I$4)/$I76)*(1000/1)*(1/1000)*(1/1000)*($H76/$G76)</f>
        <v>7.3244340820312503E-2</v>
      </c>
      <c r="Z76" s="28">
        <f>(((N76*'Calibration Coefficients'!J$3)+'Calibration Coefficients'!J$4)/$I76)*(1000/1)*(1/1000)*(1/1000)*($H76/$G76)</f>
        <v>7.3810162890624989E-2</v>
      </c>
      <c r="AA76" s="29">
        <f>(((Q76*'Calibration Coefficients'!K$3)+'Calibration Coefficients'!K$4)/$I76)*(1000/1)*(1/1000)*(1/1000)*($H76/$G76)</f>
        <v>7.3342627929687515E-2</v>
      </c>
      <c r="AB76" s="28">
        <f t="shared" si="26"/>
        <v>8.5970091308593746E-2</v>
      </c>
      <c r="AC76" s="29">
        <f t="shared" si="27"/>
        <v>132.49396249030454</v>
      </c>
      <c r="AD76" s="28">
        <f t="shared" si="28"/>
        <v>0.85855629285863944</v>
      </c>
      <c r="AE76" s="18">
        <f t="shared" si="29"/>
        <v>0.94034413891908841</v>
      </c>
    </row>
    <row r="77" spans="1:31" x14ac:dyDescent="0.2">
      <c r="A77" s="103" t="s">
        <v>181</v>
      </c>
      <c r="B77" s="107" t="s">
        <v>207</v>
      </c>
      <c r="C77" s="107" t="s">
        <v>206</v>
      </c>
      <c r="D77" s="107" t="s">
        <v>203</v>
      </c>
      <c r="E77" s="107">
        <v>180119</v>
      </c>
      <c r="F77" s="107" t="s">
        <v>212</v>
      </c>
      <c r="G77" s="109">
        <v>2.35E-2</v>
      </c>
      <c r="H77" s="102">
        <v>0.75</v>
      </c>
      <c r="I77" s="35">
        <v>40</v>
      </c>
      <c r="J77" s="31">
        <v>33.799999999999997</v>
      </c>
      <c r="K77" s="104">
        <v>76.2</v>
      </c>
      <c r="L77" s="25">
        <v>30.4</v>
      </c>
      <c r="M77" s="104">
        <v>614.20000000000005</v>
      </c>
      <c r="N77" s="25">
        <v>111.6</v>
      </c>
      <c r="O77" s="104">
        <v>522.4</v>
      </c>
      <c r="P77" s="105">
        <v>927.4</v>
      </c>
      <c r="Q77" s="35">
        <v>178.3</v>
      </c>
      <c r="R77" s="34">
        <f>(((O77*'Calibration Coefficients'!B$3)+'Calibration Coefficients'!B$4)/$I77)*(1000/1)*(1/1000)*(1/1000)*($H77/$G77)</f>
        <v>0.25946329787234046</v>
      </c>
      <c r="S77" s="52">
        <f>(((P77*'Calibration Coefficients'!C$3)+'Calibration Coefficients'!C$4)/$I77)*(1000/1)*(1/1000)*(1/1000)*($H77/$G77)</f>
        <v>0.71626851063829777</v>
      </c>
      <c r="T77" s="26">
        <f t="shared" si="24"/>
        <v>0.97573180851063823</v>
      </c>
      <c r="U77" s="37">
        <f t="shared" si="25"/>
        <v>2.7605773784264156</v>
      </c>
      <c r="V77" s="36">
        <f>(((J77*'Calibration Coefficients'!F$3)+'Calibration Coefficients'!F$4)/$I77)*(1000/1)*(1/1000)*(1/1000)*($H77/$G77)</f>
        <v>8.4167393617021261E-3</v>
      </c>
      <c r="W77" s="29">
        <f>(((K77*'Calibration Coefficients'!G$3)+'Calibration Coefficients'!G$4)/$I77)*(1000/1)*(1/1000)*(1/1000)*($H77/$G77)</f>
        <v>2.9529526595744694E-2</v>
      </c>
      <c r="X77" s="28">
        <f>(((L77*'Calibration Coefficients'!H$3)+'Calibration Coefficients'!H$4)/$I77)*(1000/1)*(1/1000)*(1/1000)*($H77/$G77)</f>
        <v>8.9138297872340434E-3</v>
      </c>
      <c r="Y77" s="29">
        <f>(((M77*'Calibration Coefficients'!I$3)+'Calibration Coefficients'!I$4)/$I77)*(1000/1)*(1/1000)*(1/1000)*($H77/$G77)</f>
        <v>0.11143809574468086</v>
      </c>
      <c r="Z77" s="28">
        <f>(((N77*'Calibration Coefficients'!J$3)+'Calibration Coefficients'!J$4)/$I77)*(1000/1)*(1/1000)*(1/1000)*($H77/$G77)</f>
        <v>4.7432968085106386E-2</v>
      </c>
      <c r="AA77" s="29">
        <f>(((Q77*'Calibration Coefficients'!K$3)+'Calibration Coefficients'!K$4)/$I77)*(1000/1)*(1/1000)*(1/1000)*($H77/$G77)</f>
        <v>7.5554625000000014E-2</v>
      </c>
      <c r="AB77" s="28">
        <f t="shared" si="26"/>
        <v>6.4763537234042559E-2</v>
      </c>
      <c r="AC77" s="29">
        <f t="shared" si="27"/>
        <v>66.374321990074236</v>
      </c>
      <c r="AD77" s="28">
        <f t="shared" si="28"/>
        <v>0.73240236884673338</v>
      </c>
      <c r="AE77" s="18">
        <f t="shared" si="29"/>
        <v>0.87003891817573664</v>
      </c>
    </row>
    <row r="78" spans="1:31" x14ac:dyDescent="0.2">
      <c r="A78" s="103" t="s">
        <v>182</v>
      </c>
      <c r="B78" s="107" t="s">
        <v>199</v>
      </c>
      <c r="C78" s="107" t="s">
        <v>200</v>
      </c>
      <c r="D78" s="107" t="s">
        <v>202</v>
      </c>
      <c r="E78" s="107">
        <v>180119</v>
      </c>
      <c r="F78" s="107">
        <v>19.11</v>
      </c>
      <c r="G78" s="109">
        <v>2.4199999999999999E-2</v>
      </c>
      <c r="H78" s="102">
        <v>0.77</v>
      </c>
      <c r="I78" s="35">
        <v>40</v>
      </c>
      <c r="J78" s="31">
        <v>55.2</v>
      </c>
      <c r="K78" s="104">
        <v>69.099999999999994</v>
      </c>
      <c r="L78" s="25">
        <v>38.799999999999997</v>
      </c>
      <c r="M78" s="104">
        <v>456.1</v>
      </c>
      <c r="N78" s="25">
        <v>36.4</v>
      </c>
      <c r="O78" s="104">
        <v>417.1</v>
      </c>
      <c r="P78" s="105">
        <v>831.4</v>
      </c>
      <c r="Q78" s="35">
        <v>230.7</v>
      </c>
      <c r="R78" s="34">
        <f>(((O78*'Calibration Coefficients'!B$3)+'Calibration Coefficients'!B$4)/$I78)*(1000/1)*(1/1000)*(1/1000)*($H78/$G78)</f>
        <v>0.20653559659090914</v>
      </c>
      <c r="S78" s="52">
        <f>(((P78*'Calibration Coefficients'!C$3)+'Calibration Coefficients'!C$4)/$I78)*(1000/1)*(1/1000)*(1/1000)*($H78/$G78)</f>
        <v>0.64017800000000002</v>
      </c>
      <c r="T78" s="26">
        <f t="shared" si="24"/>
        <v>0.84671359659090917</v>
      </c>
      <c r="U78" s="37">
        <f t="shared" si="25"/>
        <v>3.0996012821364571</v>
      </c>
      <c r="V78" s="36">
        <f>(((J78*'Calibration Coefficients'!F$3)+'Calibration Coefficients'!F$4)/$I78)*(1000/1)*(1/1000)*(1/1000)*($H78/$G78)</f>
        <v>1.3704027272727274E-2</v>
      </c>
      <c r="W78" s="29">
        <f>(((K78*'Calibration Coefficients'!G$3)+'Calibration Coefficients'!G$4)/$I78)*(1000/1)*(1/1000)*(1/1000)*($H78/$G78)</f>
        <v>2.6696942045454548E-2</v>
      </c>
      <c r="X78" s="28">
        <f>(((L78*'Calibration Coefficients'!H$3)+'Calibration Coefficients'!H$4)/$I78)*(1000/1)*(1/1000)*(1/1000)*($H78/$G78)</f>
        <v>1.1342386363636364E-2</v>
      </c>
      <c r="Y78" s="29">
        <f>(((M78*'Calibration Coefficients'!I$3)+'Calibration Coefficients'!I$4)/$I78)*(1000/1)*(1/1000)*(1/1000)*($H78/$G78)</f>
        <v>8.2502270454545459E-2</v>
      </c>
      <c r="Z78" s="28">
        <f>(((N78*'Calibration Coefficients'!J$3)+'Calibration Coefficients'!J$4)/$I78)*(1000/1)*(1/1000)*(1/1000)*($H78/$G78)</f>
        <v>1.5424086363636362E-2</v>
      </c>
      <c r="AA78" s="29">
        <f>(((Q78*'Calibration Coefficients'!K$3)+'Calibration Coefficients'!K$4)/$I78)*(1000/1)*(1/1000)*(1/1000)*($H78/$G78)</f>
        <v>9.7462885227272741E-2</v>
      </c>
      <c r="AB78" s="28">
        <f t="shared" si="26"/>
        <v>4.04705E-2</v>
      </c>
      <c r="AC78" s="29">
        <f t="shared" si="27"/>
        <v>47.797153799047088</v>
      </c>
      <c r="AD78" s="28">
        <f t="shared" si="28"/>
        <v>0.38111924398355251</v>
      </c>
      <c r="AE78" s="18">
        <f t="shared" si="29"/>
        <v>0.66138230877485393</v>
      </c>
    </row>
    <row r="79" spans="1:31" x14ac:dyDescent="0.2">
      <c r="A79" s="103" t="s">
        <v>183</v>
      </c>
      <c r="B79" s="107" t="s">
        <v>207</v>
      </c>
      <c r="C79" s="107" t="s">
        <v>200</v>
      </c>
      <c r="D79" s="107" t="s">
        <v>202</v>
      </c>
      <c r="E79" s="107">
        <v>180119</v>
      </c>
      <c r="F79" s="107">
        <v>19.12</v>
      </c>
      <c r="G79" s="109">
        <v>2.5000000000000001E-2</v>
      </c>
      <c r="H79" s="102">
        <v>0.77</v>
      </c>
      <c r="I79" s="35">
        <v>40</v>
      </c>
      <c r="J79" s="31">
        <v>44.2</v>
      </c>
      <c r="K79" s="104">
        <v>67.2</v>
      </c>
      <c r="L79" s="25">
        <v>18.100000000000001</v>
      </c>
      <c r="M79" s="104">
        <v>447</v>
      </c>
      <c r="N79" s="25">
        <v>41.3</v>
      </c>
      <c r="O79" s="104">
        <v>476.9</v>
      </c>
      <c r="P79" s="105">
        <v>928.6</v>
      </c>
      <c r="Q79" s="35">
        <v>193.2</v>
      </c>
      <c r="R79" s="34">
        <f>(((O79*'Calibration Coefficients'!B$3)+'Calibration Coefficients'!B$4)/$I79)*(1000/1)*(1/1000)*(1/1000)*($H79/$G79)</f>
        <v>0.22859009250000001</v>
      </c>
      <c r="S79" s="52">
        <f>(((P79*'Calibration Coefficients'!C$3)+'Calibration Coefficients'!C$4)/$I79)*(1000/1)*(1/1000)*(1/1000)*($H79/$G79)</f>
        <v>0.69214129600000007</v>
      </c>
      <c r="T79" s="26">
        <f t="shared" si="24"/>
        <v>0.92073138850000014</v>
      </c>
      <c r="U79" s="37">
        <f t="shared" si="25"/>
        <v>3.0278709301454088</v>
      </c>
      <c r="V79" s="36">
        <f>(((J79*'Calibration Coefficients'!F$3)+'Calibration Coefficients'!F$4)/$I79)*(1000/1)*(1/1000)*(1/1000)*($H79/$G79)</f>
        <v>1.0622011400000003E-2</v>
      </c>
      <c r="W79" s="29">
        <f>(((K79*'Calibration Coefficients'!G$3)+'Calibration Coefficients'!G$4)/$I79)*(1000/1)*(1/1000)*(1/1000)*($H79/$G79)</f>
        <v>2.5132060800000001E-2</v>
      </c>
      <c r="X79" s="28">
        <f>(((L79*'Calibration Coefficients'!H$3)+'Calibration Coefficients'!H$4)/$I79)*(1000/1)*(1/1000)*(1/1000)*($H79/$G79)</f>
        <v>5.1218475000000003E-3</v>
      </c>
      <c r="Y79" s="29">
        <f>(((M79*'Calibration Coefficients'!I$3)+'Calibration Coefficients'!I$4)/$I79)*(1000/1)*(1/1000)*(1/1000)*($H79/$G79)</f>
        <v>7.8268805999999982E-2</v>
      </c>
      <c r="Z79" s="28">
        <f>(((N79*'Calibration Coefficients'!J$3)+'Calibration Coefficients'!J$4)/$I79)*(1000/1)*(1/1000)*(1/1000)*($H79/$G79)</f>
        <v>1.6940392699999994E-2</v>
      </c>
      <c r="AA79" s="29">
        <f>(((Q79*'Calibration Coefficients'!K$3)+'Calibration Coefficients'!K$4)/$I79)*(1000/1)*(1/1000)*(1/1000)*($H79/$G79)</f>
        <v>7.9008560400000011E-2</v>
      </c>
      <c r="AB79" s="28">
        <f t="shared" si="26"/>
        <v>3.2684251599999999E-2</v>
      </c>
      <c r="AC79" s="29">
        <f t="shared" si="27"/>
        <v>35.498139857322776</v>
      </c>
      <c r="AD79" s="28">
        <f t="shared" si="28"/>
        <v>0.51830443931596692</v>
      </c>
      <c r="AE79" s="18">
        <f t="shared" si="29"/>
        <v>0.67501133175709593</v>
      </c>
    </row>
    <row r="80" spans="1:31" x14ac:dyDescent="0.2">
      <c r="A80" s="103" t="s">
        <v>184</v>
      </c>
      <c r="B80" s="107" t="s">
        <v>207</v>
      </c>
      <c r="C80" s="107" t="s">
        <v>206</v>
      </c>
      <c r="D80" s="107" t="s">
        <v>204</v>
      </c>
      <c r="E80" s="107">
        <v>180119</v>
      </c>
      <c r="F80" s="107">
        <v>19.13</v>
      </c>
      <c r="G80" s="109">
        <v>2.47E-2</v>
      </c>
      <c r="H80" s="102">
        <v>0.77</v>
      </c>
      <c r="I80" s="35">
        <v>40</v>
      </c>
      <c r="J80" s="31">
        <v>35.5</v>
      </c>
      <c r="K80" s="104">
        <v>56.5</v>
      </c>
      <c r="L80" s="25">
        <v>18.3</v>
      </c>
      <c r="M80" s="104">
        <v>541.20000000000005</v>
      </c>
      <c r="N80" s="25">
        <v>151</v>
      </c>
      <c r="O80" s="104">
        <v>524.5</v>
      </c>
      <c r="P80" s="105">
        <v>903.3</v>
      </c>
      <c r="Q80" s="35">
        <v>166.5</v>
      </c>
      <c r="R80" s="34">
        <f>(((O80*'Calibration Coefficients'!B$3)+'Calibration Coefficients'!B$4)/$I80)*(1000/1)*(1/1000)*(1/1000)*($H80/$G80)</f>
        <v>0.25445947621457493</v>
      </c>
      <c r="S80" s="52">
        <f>(((P80*'Calibration Coefficients'!C$3)+'Calibration Coefficients'!C$4)/$I80)*(1000/1)*(1/1000)*(1/1000)*($H80/$G80)</f>
        <v>0.68146122267206477</v>
      </c>
      <c r="T80" s="26">
        <f t="shared" si="24"/>
        <v>0.93592069888663976</v>
      </c>
      <c r="U80" s="37">
        <f t="shared" si="25"/>
        <v>2.678073667405561</v>
      </c>
      <c r="V80" s="36">
        <f>(((J80*'Calibration Coefficients'!F$3)+'Calibration Coefficients'!F$4)/$I80)*(1000/1)*(1/1000)*(1/1000)*($H80/$G80)</f>
        <v>8.6348719635627545E-3</v>
      </c>
      <c r="W80" s="29">
        <f>(((K80*'Calibration Coefficients'!G$3)+'Calibration Coefficients'!G$4)/$I80)*(1000/1)*(1/1000)*(1/1000)*($H80/$G80)</f>
        <v>2.1387022773279352E-2</v>
      </c>
      <c r="X80" s="28">
        <f>(((L80*'Calibration Coefficients'!H$3)+'Calibration Coefficients'!H$4)/$I80)*(1000/1)*(1/1000)*(1/1000)*($H80/$G80)</f>
        <v>5.2413385627530376E-3</v>
      </c>
      <c r="Y80" s="29">
        <f>(((M80*'Calibration Coefficients'!I$3)+'Calibration Coefficients'!I$4)/$I80)*(1000/1)*(1/1000)*(1/1000)*($H80/$G80)</f>
        <v>9.5914005668016195E-2</v>
      </c>
      <c r="Z80" s="28">
        <f>(((N80*'Calibration Coefficients'!J$3)+'Calibration Coefficients'!J$4)/$I80)*(1000/1)*(1/1000)*(1/1000)*($H80/$G80)</f>
        <v>6.2689300607287432E-2</v>
      </c>
      <c r="AA80" s="29">
        <f>(((Q80*'Calibration Coefficients'!K$3)+'Calibration Coefficients'!K$4)/$I80)*(1000/1)*(1/1000)*(1/1000)*($H80/$G80)</f>
        <v>6.8916675607287453E-2</v>
      </c>
      <c r="AB80" s="28">
        <f t="shared" si="26"/>
        <v>7.6565511133603228E-2</v>
      </c>
      <c r="AC80" s="29">
        <f t="shared" si="27"/>
        <v>81.807690784790481</v>
      </c>
      <c r="AD80" s="28">
        <f t="shared" si="28"/>
        <v>0.81876682698424808</v>
      </c>
      <c r="AE80" s="18">
        <f t="shared" si="29"/>
        <v>0.88722243428251513</v>
      </c>
    </row>
    <row r="81" spans="1:31" x14ac:dyDescent="0.2">
      <c r="A81" s="103" t="s">
        <v>186</v>
      </c>
      <c r="B81" s="107" t="s">
        <v>207</v>
      </c>
      <c r="C81" s="107" t="s">
        <v>200</v>
      </c>
      <c r="D81" s="107" t="s">
        <v>204</v>
      </c>
      <c r="E81" s="107">
        <v>180119</v>
      </c>
      <c r="F81" s="107">
        <v>19.14</v>
      </c>
      <c r="G81" s="109">
        <v>2.4500000000000001E-2</v>
      </c>
      <c r="H81" s="102">
        <v>0.75</v>
      </c>
      <c r="I81" s="35">
        <v>40</v>
      </c>
      <c r="J81" s="31">
        <v>31</v>
      </c>
      <c r="K81" s="104">
        <v>53.4</v>
      </c>
      <c r="L81" s="25">
        <v>23.4</v>
      </c>
      <c r="M81" s="104">
        <v>482.2</v>
      </c>
      <c r="N81" s="25">
        <v>222.7</v>
      </c>
      <c r="O81" s="104">
        <v>537.79999999999995</v>
      </c>
      <c r="P81" s="105">
        <v>932.7</v>
      </c>
      <c r="Q81" s="35">
        <v>205</v>
      </c>
      <c r="R81" s="34">
        <f>(((O81*'Calibration Coefficients'!B$3)+'Calibration Coefficients'!B$4)/$I81)*(1000/1)*(1/1000)*(1/1000)*($H81/$G81)</f>
        <v>0.25620956632653064</v>
      </c>
      <c r="S81" s="52">
        <f>(((P81*'Calibration Coefficients'!C$3)+'Calibration Coefficients'!C$4)/$I81)*(1000/1)*(1/1000)*(1/1000)*($H81/$G81)</f>
        <v>0.69095938775510202</v>
      </c>
      <c r="T81" s="26">
        <f t="shared" si="24"/>
        <v>0.9471689540816326</v>
      </c>
      <c r="U81" s="37">
        <f t="shared" si="25"/>
        <v>2.6968524152392384</v>
      </c>
      <c r="V81" s="36">
        <f>(((J81*'Calibration Coefficients'!F$3)+'Calibration Coefficients'!F$4)/$I81)*(1000/1)*(1/1000)*(1/1000)*($H81/$G81)</f>
        <v>7.4044132653061229E-3</v>
      </c>
      <c r="W81" s="29">
        <f>(((K81*'Calibration Coefficients'!G$3)+'Calibration Coefficients'!G$4)/$I81)*(1000/1)*(1/1000)*(1/1000)*($H81/$G81)</f>
        <v>1.9849270408163266E-2</v>
      </c>
      <c r="X81" s="28">
        <f>(((L81*'Calibration Coefficients'!H$3)+'Calibration Coefficients'!H$4)/$I81)*(1000/1)*(1/1000)*(1/1000)*($H81/$G81)</f>
        <v>6.5812500000000003E-3</v>
      </c>
      <c r="Y81" s="29">
        <f>(((M81*'Calibration Coefficients'!I$3)+'Calibration Coefficients'!I$4)/$I81)*(1000/1)*(1/1000)*(1/1000)*($H81/$G81)</f>
        <v>8.3917561224489803E-2</v>
      </c>
      <c r="Z81" s="28">
        <f>(((N81*'Calibration Coefficients'!J$3)+'Calibration Coefficients'!J$4)/$I81)*(1000/1)*(1/1000)*(1/1000)*($H81/$G81)</f>
        <v>9.0790017857142857E-2</v>
      </c>
      <c r="AA81" s="29">
        <f>(((Q81*'Calibration Coefficients'!K$3)+'Calibration Coefficients'!K$4)/$I81)*(1000/1)*(1/1000)*(1/1000)*($H81/$G81)</f>
        <v>8.332308673469388E-2</v>
      </c>
      <c r="AB81" s="28">
        <f t="shared" si="26"/>
        <v>0.10477568112244898</v>
      </c>
      <c r="AC81" s="29">
        <f t="shared" si="27"/>
        <v>110.61984313457427</v>
      </c>
      <c r="AD81" s="28">
        <f t="shared" si="28"/>
        <v>0.86651804010740441</v>
      </c>
      <c r="AE81" s="18">
        <f t="shared" si="29"/>
        <v>0.92933080285440706</v>
      </c>
    </row>
    <row r="82" spans="1:31" x14ac:dyDescent="0.2">
      <c r="A82" s="103" t="s">
        <v>185</v>
      </c>
      <c r="B82" s="107" t="s">
        <v>199</v>
      </c>
      <c r="C82" s="107" t="s">
        <v>200</v>
      </c>
      <c r="D82" s="107" t="s">
        <v>204</v>
      </c>
      <c r="E82" s="107">
        <v>180119</v>
      </c>
      <c r="F82" s="107">
        <v>19.149999999999999</v>
      </c>
      <c r="G82" s="109">
        <v>2.63E-2</v>
      </c>
      <c r="H82" s="102">
        <v>0.74</v>
      </c>
      <c r="I82" s="35">
        <v>40</v>
      </c>
      <c r="J82" s="31">
        <v>20.399999999999999</v>
      </c>
      <c r="K82" s="104">
        <v>41.7</v>
      </c>
      <c r="L82" s="25">
        <v>23.5</v>
      </c>
      <c r="M82" s="104">
        <v>490.3</v>
      </c>
      <c r="N82" s="25">
        <v>239.8</v>
      </c>
      <c r="O82" s="104">
        <v>406.1</v>
      </c>
      <c r="P82" s="105">
        <v>804.3</v>
      </c>
      <c r="Q82" s="35">
        <v>204.6</v>
      </c>
      <c r="R82" s="34">
        <f>(((O82*'Calibration Coefficients'!B$3)+'Calibration Coefficients'!B$4)/$I82)*(1000/1)*(1/1000)*(1/1000)*($H82/$G82)</f>
        <v>0.17782316064638787</v>
      </c>
      <c r="S82" s="52">
        <f>(((P82*'Calibration Coefficients'!C$3)+'Calibration Coefficients'!C$4)/$I82)*(1000/1)*(1/1000)*(1/1000)*($H82/$G82)</f>
        <v>0.5476579619771863</v>
      </c>
      <c r="T82" s="26">
        <f t="shared" si="24"/>
        <v>0.72548112262357423</v>
      </c>
      <c r="U82" s="37">
        <f t="shared" si="25"/>
        <v>3.0797898315745122</v>
      </c>
      <c r="V82" s="36">
        <f>(((J82*'Calibration Coefficients'!F$3)+'Calibration Coefficients'!F$4)/$I82)*(1000/1)*(1/1000)*(1/1000)*($H82/$G82)</f>
        <v>4.4785756653992394E-3</v>
      </c>
      <c r="W82" s="29">
        <f>(((K82*'Calibration Coefficients'!G$3)+'Calibration Coefficients'!G$4)/$I82)*(1000/1)*(1/1000)*(1/1000)*($H82/$G82)</f>
        <v>1.4246892205323197E-2</v>
      </c>
      <c r="X82" s="28">
        <f>(((L82*'Calibration Coefficients'!H$3)+'Calibration Coefficients'!H$4)/$I82)*(1000/1)*(1/1000)*(1/1000)*($H82/$G82)</f>
        <v>6.0749287072243358E-3</v>
      </c>
      <c r="Y82" s="29">
        <f>(((M82*'Calibration Coefficients'!I$3)+'Calibration Coefficients'!I$4)/$I82)*(1000/1)*(1/1000)*(1/1000)*($H82/$G82)</f>
        <v>7.8427493155893535E-2</v>
      </c>
      <c r="Z82" s="28">
        <f>(((N82*'Calibration Coefficients'!J$3)+'Calibration Coefficients'!J$4)/$I82)*(1000/1)*(1/1000)*(1/1000)*($H82/$G82)</f>
        <v>8.9856160076045619E-2</v>
      </c>
      <c r="AA82" s="29">
        <f>(((Q82*'Calibration Coefficients'!K$3)+'Calibration Coefficients'!K$4)/$I82)*(1000/1)*(1/1000)*(1/1000)*($H82/$G82)</f>
        <v>7.6435992775665415E-2</v>
      </c>
      <c r="AB82" s="28">
        <f t="shared" si="26"/>
        <v>0.10040966444866919</v>
      </c>
      <c r="AC82" s="29">
        <f t="shared" si="27"/>
        <v>138.40424143023239</v>
      </c>
      <c r="AD82" s="28">
        <f t="shared" si="28"/>
        <v>0.89489553191347759</v>
      </c>
      <c r="AE82" s="18">
        <f t="shared" si="29"/>
        <v>0.95539696611884661</v>
      </c>
    </row>
    <row r="83" spans="1:31" x14ac:dyDescent="0.2">
      <c r="A83" s="103" t="s">
        <v>187</v>
      </c>
      <c r="B83" s="107" t="s">
        <v>207</v>
      </c>
      <c r="C83" s="107" t="s">
        <v>200</v>
      </c>
      <c r="D83" s="107" t="s">
        <v>204</v>
      </c>
      <c r="E83" s="107">
        <v>180119</v>
      </c>
      <c r="F83" s="107">
        <v>19.16</v>
      </c>
      <c r="G83" s="109">
        <v>2.4199999999999999E-2</v>
      </c>
      <c r="H83" s="102">
        <v>0.76</v>
      </c>
      <c r="I83" s="35">
        <v>40</v>
      </c>
      <c r="J83" s="31">
        <v>28.1</v>
      </c>
      <c r="K83" s="104">
        <v>47.4</v>
      </c>
      <c r="L83" s="25">
        <v>22.3</v>
      </c>
      <c r="M83" s="104">
        <v>559.79999999999995</v>
      </c>
      <c r="N83" s="25">
        <v>270.39999999999998</v>
      </c>
      <c r="O83" s="104">
        <v>526</v>
      </c>
      <c r="P83" s="105">
        <v>995.4</v>
      </c>
      <c r="Q83" s="35">
        <v>227</v>
      </c>
      <c r="R83" s="34">
        <f>(((O83*'Calibration Coefficients'!B$3)+'Calibration Coefficients'!B$4)/$I83)*(1000/1)*(1/1000)*(1/1000)*($H83/$G83)</f>
        <v>0.25707706611570241</v>
      </c>
      <c r="S83" s="52">
        <f>(((P83*'Calibration Coefficients'!C$3)+'Calibration Coefficients'!C$4)/$I83)*(1000/1)*(1/1000)*(1/1000)*($H83/$G83)</f>
        <v>0.75650400000000007</v>
      </c>
      <c r="T83" s="26">
        <f t="shared" si="24"/>
        <v>1.0135810661157025</v>
      </c>
      <c r="U83" s="37">
        <f t="shared" si="25"/>
        <v>2.9427129048513456</v>
      </c>
      <c r="V83" s="36">
        <f>(((J83*'Calibration Coefficients'!F$3)+'Calibration Coefficients'!F$4)/$I83)*(1000/1)*(1/1000)*(1/1000)*($H83/$G83)</f>
        <v>6.8855450413223152E-3</v>
      </c>
      <c r="W83" s="29">
        <f>(((K83*'Calibration Coefficients'!G$3)+'Calibration Coefficients'!G$4)/$I83)*(1000/1)*(1/1000)*(1/1000)*($H83/$G83)</f>
        <v>1.8075265289256199E-2</v>
      </c>
      <c r="X83" s="28">
        <f>(((L83*'Calibration Coefficients'!H$3)+'Calibration Coefficients'!H$4)/$I83)*(1000/1)*(1/1000)*(1/1000)*($H83/$G83)</f>
        <v>6.4342871900826444E-3</v>
      </c>
      <c r="Y83" s="29">
        <f>(((M83*'Calibration Coefficients'!I$3)+'Calibration Coefficients'!I$4)/$I83)*(1000/1)*(1/1000)*(1/1000)*($H83/$G83)</f>
        <v>9.9945119008264444E-2</v>
      </c>
      <c r="Z83" s="28">
        <f>(((N83*'Calibration Coefficients'!J$3)+'Calibration Coefficients'!J$4)/$I83)*(1000/1)*(1/1000)*(1/1000)*($H83/$G83)</f>
        <v>0.11309088925619833</v>
      </c>
      <c r="AA83" s="29">
        <f>(((Q83*'Calibration Coefficients'!K$3)+'Calibration Coefficients'!K$4)/$I83)*(1000/1)*(1/1000)*(1/1000)*($H83/$G83)</f>
        <v>9.4654309917355392E-2</v>
      </c>
      <c r="AB83" s="28">
        <f t="shared" si="26"/>
        <v>0.12641072148760329</v>
      </c>
      <c r="AC83" s="29">
        <f t="shared" si="27"/>
        <v>124.7169325804802</v>
      </c>
      <c r="AD83" s="28">
        <f t="shared" si="28"/>
        <v>0.89463051808693927</v>
      </c>
      <c r="AE83" s="18">
        <f t="shared" si="29"/>
        <v>0.9455303714725054</v>
      </c>
    </row>
    <row r="84" spans="1:31" x14ac:dyDescent="0.2">
      <c r="A84" s="103" t="s">
        <v>188</v>
      </c>
      <c r="B84" s="107" t="s">
        <v>207</v>
      </c>
      <c r="C84" s="107" t="s">
        <v>200</v>
      </c>
      <c r="D84" s="107" t="s">
        <v>204</v>
      </c>
      <c r="E84" s="107">
        <v>180119</v>
      </c>
      <c r="F84" s="107">
        <v>19.170000000000002</v>
      </c>
      <c r="G84" s="109">
        <v>2.5899999999999999E-2</v>
      </c>
      <c r="H84" s="102">
        <v>0.77</v>
      </c>
      <c r="I84" s="35">
        <v>40</v>
      </c>
      <c r="J84" s="31">
        <v>24</v>
      </c>
      <c r="K84" s="104">
        <v>47.7</v>
      </c>
      <c r="L84" s="25">
        <v>16.2</v>
      </c>
      <c r="M84" s="104">
        <v>481.7</v>
      </c>
      <c r="N84" s="25">
        <v>181.3</v>
      </c>
      <c r="O84" s="104">
        <v>431.4</v>
      </c>
      <c r="P84" s="105">
        <v>719.1</v>
      </c>
      <c r="Q84" s="35">
        <v>190.4</v>
      </c>
      <c r="R84" s="34">
        <f>(((O84*'Calibration Coefficients'!B$3)+'Calibration Coefficients'!B$4)/$I84)*(1000/1)*(1/1000)*(1/1000)*($H84/$G84)</f>
        <v>0.19959537162162164</v>
      </c>
      <c r="S84" s="52">
        <f>(((P84*'Calibration Coefficients'!C$3)+'Calibration Coefficients'!C$4)/$I84)*(1000/1)*(1/1000)*(1/1000)*($H84/$G84)</f>
        <v>0.51736329729729724</v>
      </c>
      <c r="T84" s="26">
        <f t="shared" si="24"/>
        <v>0.71695866891891891</v>
      </c>
      <c r="U84" s="37">
        <f t="shared" si="25"/>
        <v>2.5920605928582194</v>
      </c>
      <c r="V84" s="36">
        <f>(((J84*'Calibration Coefficients'!F$3)+'Calibration Coefficients'!F$4)/$I84)*(1000/1)*(1/1000)*(1/1000)*($H84/$G84)</f>
        <v>5.5671891891891888E-3</v>
      </c>
      <c r="W84" s="29">
        <f>(((K84*'Calibration Coefficients'!G$3)+'Calibration Coefficients'!G$4)/$I84)*(1000/1)*(1/1000)*(1/1000)*($H84/$G84)</f>
        <v>1.7219377702702706E-2</v>
      </c>
      <c r="X84" s="28">
        <f>(((L84*'Calibration Coefficients'!H$3)+'Calibration Coefficients'!H$4)/$I84)*(1000/1)*(1/1000)*(1/1000)*($H84/$G84)</f>
        <v>4.4248986486486487E-3</v>
      </c>
      <c r="Y84" s="29">
        <f>(((M84*'Calibration Coefficients'!I$3)+'Calibration Coefficients'!I$4)/$I84)*(1000/1)*(1/1000)*(1/1000)*($H84/$G84)</f>
        <v>8.141380945945946E-2</v>
      </c>
      <c r="Z84" s="28">
        <f>(((N84*'Calibration Coefficients'!J$3)+'Calibration Coefficients'!J$4)/$I84)*(1000/1)*(1/1000)*(1/1000)*($H84/$G84)</f>
        <v>7.1781324999999993E-2</v>
      </c>
      <c r="AA84" s="29">
        <f>(((Q84*'Calibration Coefficients'!K$3)+'Calibration Coefficients'!K$4)/$I84)*(1000/1)*(1/1000)*(1/1000)*($H84/$G84)</f>
        <v>7.5157827027027044E-2</v>
      </c>
      <c r="AB84" s="28">
        <f t="shared" si="26"/>
        <v>8.1773412837837831E-2</v>
      </c>
      <c r="AC84" s="29">
        <f t="shared" si="27"/>
        <v>114.05596498490154</v>
      </c>
      <c r="AD84" s="28">
        <f t="shared" si="28"/>
        <v>0.87780762119280975</v>
      </c>
      <c r="AE84" s="18">
        <f t="shared" si="29"/>
        <v>0.9319193244358126</v>
      </c>
    </row>
    <row r="85" spans="1:31" x14ac:dyDescent="0.2">
      <c r="A85" s="103" t="s">
        <v>189</v>
      </c>
      <c r="B85" s="107" t="s">
        <v>207</v>
      </c>
      <c r="C85" s="107" t="s">
        <v>200</v>
      </c>
      <c r="D85" s="107" t="s">
        <v>204</v>
      </c>
      <c r="E85" s="107">
        <v>180119</v>
      </c>
      <c r="F85" s="107">
        <v>19.18</v>
      </c>
      <c r="G85" s="109">
        <v>2.46E-2</v>
      </c>
      <c r="H85" s="102">
        <v>0.75</v>
      </c>
      <c r="I85" s="35">
        <v>40</v>
      </c>
      <c r="J85" s="31">
        <v>26.4</v>
      </c>
      <c r="K85" s="104">
        <v>47</v>
      </c>
      <c r="L85" s="25">
        <v>40.4</v>
      </c>
      <c r="M85" s="104">
        <v>547.9</v>
      </c>
      <c r="N85" s="25">
        <v>206.4</v>
      </c>
      <c r="O85" s="104">
        <v>411.6</v>
      </c>
      <c r="P85" s="105">
        <v>808.6</v>
      </c>
      <c r="Q85" s="35">
        <v>214.3</v>
      </c>
      <c r="R85" s="34">
        <f>(((O85*'Calibration Coefficients'!B$3)+'Calibration Coefficients'!B$4)/$I85)*(1000/1)*(1/1000)*(1/1000)*($H85/$G85)</f>
        <v>0.19529039634146347</v>
      </c>
      <c r="S85" s="52">
        <f>(((P85*'Calibration Coefficients'!C$3)+'Calibration Coefficients'!C$4)/$I85)*(1000/1)*(1/1000)*(1/1000)*($H85/$G85)</f>
        <v>0.59658902439024397</v>
      </c>
      <c r="T85" s="26">
        <f t="shared" si="24"/>
        <v>0.79187942073170747</v>
      </c>
      <c r="U85" s="37">
        <f t="shared" si="25"/>
        <v>3.0548815280558577</v>
      </c>
      <c r="V85" s="36">
        <f>(((J85*'Calibration Coefficients'!F$3)+'Calibration Coefficients'!F$4)/$I85)*(1000/1)*(1/1000)*(1/1000)*($H85/$G85)</f>
        <v>6.2800609756097567E-3</v>
      </c>
      <c r="W85" s="29">
        <f>(((K85*'Calibration Coefficients'!G$3)+'Calibration Coefficients'!G$4)/$I85)*(1000/1)*(1/1000)*(1/1000)*($H85/$G85)</f>
        <v>1.7399314024390242E-2</v>
      </c>
      <c r="X85" s="28">
        <f>(((L85*'Calibration Coefficients'!H$3)+'Calibration Coefficients'!H$4)/$I85)*(1000/1)*(1/1000)*(1/1000)*($H85/$G85)</f>
        <v>1.1316310975609756E-2</v>
      </c>
      <c r="Y85" s="29">
        <f>(((M85*'Calibration Coefficients'!I$3)+'Calibration Coefficients'!I$4)/$I85)*(1000/1)*(1/1000)*(1/1000)*($H85/$G85)</f>
        <v>9.4963765243902445E-2</v>
      </c>
      <c r="Z85" s="28">
        <f>(((N85*'Calibration Coefficients'!J$3)+'Calibration Coefficients'!J$4)/$I85)*(1000/1)*(1/1000)*(1/1000)*($H85/$G85)</f>
        <v>8.3802804878048767E-2</v>
      </c>
      <c r="AA85" s="29">
        <f>(((Q85*'Calibration Coefficients'!K$3)+'Calibration Coefficients'!K$4)/$I85)*(1000/1)*(1/1000)*(1/1000)*($H85/$G85)</f>
        <v>8.6749032012195137E-2</v>
      </c>
      <c r="AB85" s="28">
        <f t="shared" si="26"/>
        <v>0.10139917682926827</v>
      </c>
      <c r="AC85" s="29">
        <f t="shared" si="27"/>
        <v>128.04875865516752</v>
      </c>
      <c r="AD85" s="28">
        <f t="shared" si="28"/>
        <v>0.82646435107804128</v>
      </c>
      <c r="AE85" s="18">
        <f t="shared" si="29"/>
        <v>0.93806595702267037</v>
      </c>
    </row>
    <row r="86" spans="1:31" x14ac:dyDescent="0.2">
      <c r="A86" s="103" t="s">
        <v>190</v>
      </c>
      <c r="B86" s="107" t="s">
        <v>207</v>
      </c>
      <c r="C86" s="107" t="s">
        <v>200</v>
      </c>
      <c r="D86" s="107" t="s">
        <v>204</v>
      </c>
      <c r="E86" s="107">
        <v>180119</v>
      </c>
      <c r="F86" s="107">
        <v>19.190000000000001</v>
      </c>
      <c r="G86" s="109">
        <v>2.4500000000000001E-2</v>
      </c>
      <c r="H86" s="102">
        <v>0.75</v>
      </c>
      <c r="I86" s="35">
        <v>40</v>
      </c>
      <c r="J86" s="31">
        <v>46.7</v>
      </c>
      <c r="K86" s="104">
        <v>71.400000000000006</v>
      </c>
      <c r="L86" s="25">
        <v>58.5</v>
      </c>
      <c r="M86" s="104">
        <v>629.29999999999995</v>
      </c>
      <c r="N86" s="25">
        <v>180.9</v>
      </c>
      <c r="O86" s="104">
        <v>588.20000000000005</v>
      </c>
      <c r="P86" s="105">
        <v>1014.8</v>
      </c>
      <c r="Q86" s="35">
        <v>258.60000000000002</v>
      </c>
      <c r="R86" s="34">
        <f>(((O86*'Calibration Coefficients'!B$3)+'Calibration Coefficients'!B$4)/$I86)*(1000/1)*(1/1000)*(1/1000)*($H86/$G86)</f>
        <v>0.28022028061224491</v>
      </c>
      <c r="S86" s="52">
        <f>(((P86*'Calibration Coefficients'!C$3)+'Calibration Coefficients'!C$4)/$I86)*(1000/1)*(1/1000)*(1/1000)*($H86/$G86)</f>
        <v>0.7517804081632653</v>
      </c>
      <c r="T86" s="26">
        <f t="shared" si="24"/>
        <v>1.0320006887755102</v>
      </c>
      <c r="U86" s="37">
        <f t="shared" si="25"/>
        <v>2.682819410931724</v>
      </c>
      <c r="V86" s="36">
        <f>(((J86*'Calibration Coefficients'!F$3)+'Calibration Coefficients'!F$4)/$I86)*(1000/1)*(1/1000)*(1/1000)*($H86/$G86)</f>
        <v>1.1154390306122449E-2</v>
      </c>
      <c r="W86" s="29">
        <f>(((K86*'Calibration Coefficients'!G$3)+'Calibration Coefficients'!G$4)/$I86)*(1000/1)*(1/1000)*(1/1000)*($H86/$G86)</f>
        <v>2.6540035714285721E-2</v>
      </c>
      <c r="X86" s="28">
        <f>(((L86*'Calibration Coefficients'!H$3)+'Calibration Coefficients'!H$4)/$I86)*(1000/1)*(1/1000)*(1/1000)*($H86/$G86)</f>
        <v>1.6453125000000002E-2</v>
      </c>
      <c r="Y86" s="29">
        <f>(((M86*'Calibration Coefficients'!I$3)+'Calibration Coefficients'!I$4)/$I86)*(1000/1)*(1/1000)*(1/1000)*($H86/$G86)</f>
        <v>0.10951746428571427</v>
      </c>
      <c r="Z86" s="28">
        <f>(((N86*'Calibration Coefficients'!J$3)+'Calibration Coefficients'!J$4)/$I86)*(1000/1)*(1/1000)*(1/1000)*($H86/$G86)</f>
        <v>7.3749053571428566E-2</v>
      </c>
      <c r="AA86" s="29">
        <f>(((Q86*'Calibration Coefficients'!K$3)+'Calibration Coefficients'!K$4)/$I86)*(1000/1)*(1/1000)*(1/1000)*($H86/$G86)</f>
        <v>0.1051090255102041</v>
      </c>
      <c r="AB86" s="28">
        <f t="shared" si="26"/>
        <v>0.10135656887755101</v>
      </c>
      <c r="AC86" s="29">
        <f t="shared" si="27"/>
        <v>98.213663982930711</v>
      </c>
      <c r="AD86" s="28">
        <f t="shared" si="28"/>
        <v>0.72761987099745729</v>
      </c>
      <c r="AE86" s="18">
        <f t="shared" si="29"/>
        <v>0.88994901435941387</v>
      </c>
    </row>
    <row r="87" spans="1:31" x14ac:dyDescent="0.2">
      <c r="A87" s="103" t="s">
        <v>191</v>
      </c>
      <c r="B87" s="107" t="s">
        <v>199</v>
      </c>
      <c r="C87" s="107" t="s">
        <v>206</v>
      </c>
      <c r="D87" s="107" t="s">
        <v>204</v>
      </c>
      <c r="E87" s="107">
        <v>180119</v>
      </c>
      <c r="F87" s="107">
        <v>19.2</v>
      </c>
      <c r="G87" s="109">
        <v>2.6499999999999999E-2</v>
      </c>
      <c r="H87" s="102">
        <v>0.72</v>
      </c>
      <c r="I87" s="35">
        <v>40</v>
      </c>
      <c r="J87" s="31">
        <v>32.1</v>
      </c>
      <c r="K87" s="104">
        <v>57.9</v>
      </c>
      <c r="L87" s="25">
        <v>43.7</v>
      </c>
      <c r="M87" s="104">
        <v>628.70000000000005</v>
      </c>
      <c r="N87" s="25">
        <v>174.5</v>
      </c>
      <c r="O87" s="104">
        <v>468.3</v>
      </c>
      <c r="P87" s="105">
        <v>857.5</v>
      </c>
      <c r="Q87" s="35">
        <v>171.5</v>
      </c>
      <c r="R87" s="34">
        <f>(((O87*'Calibration Coefficients'!B$3)+'Calibration Coefficients'!B$4)/$I87)*(1000/1)*(1/1000)*(1/1000)*($H87/$G87)</f>
        <v>0.19801137735849061</v>
      </c>
      <c r="S87" s="52">
        <f>(((P87*'Calibration Coefficients'!C$3)+'Calibration Coefficients'!C$4)/$I87)*(1000/1)*(1/1000)*(1/1000)*($H87/$G87)</f>
        <v>0.56381433962264149</v>
      </c>
      <c r="T87" s="26">
        <f t="shared" si="24"/>
        <v>0.76182571698113211</v>
      </c>
      <c r="U87" s="37">
        <f t="shared" si="25"/>
        <v>2.8473835551473448</v>
      </c>
      <c r="V87" s="36">
        <f>(((J87*'Calibration Coefficients'!F$3)+'Calibration Coefficients'!F$4)/$I87)*(1000/1)*(1/1000)*(1/1000)*($H87/$G87)</f>
        <v>6.8049577358490574E-3</v>
      </c>
      <c r="W87" s="29">
        <f>(((K87*'Calibration Coefficients'!G$3)+'Calibration Coefficients'!G$4)/$I87)*(1000/1)*(1/1000)*(1/1000)*($H87/$G87)</f>
        <v>1.9101756226415096E-2</v>
      </c>
      <c r="X87" s="28">
        <f>(((L87*'Calibration Coefficients'!H$3)+'Calibration Coefficients'!H$4)/$I87)*(1000/1)*(1/1000)*(1/1000)*($H87/$G87)</f>
        <v>1.0908509433962266E-2</v>
      </c>
      <c r="Y87" s="29">
        <f>(((M87*'Calibration Coefficients'!I$3)+'Calibration Coefficients'!I$4)/$I87)*(1000/1)*(1/1000)*(1/1000)*($H87/$G87)</f>
        <v>9.7109239245283044E-2</v>
      </c>
      <c r="Z87" s="28">
        <f>(((N87*'Calibration Coefficients'!J$3)+'Calibration Coefficients'!J$4)/$I87)*(1000/1)*(1/1000)*(1/1000)*($H87/$G87)</f>
        <v>6.314002641509435E-2</v>
      </c>
      <c r="AA87" s="29">
        <f>(((Q87*'Calibration Coefficients'!K$3)+'Calibration Coefficients'!K$4)/$I87)*(1000/1)*(1/1000)*(1/1000)*($H87/$G87)</f>
        <v>6.1868139622641524E-2</v>
      </c>
      <c r="AB87" s="28">
        <f t="shared" si="26"/>
        <v>8.0853493584905678E-2</v>
      </c>
      <c r="AC87" s="29">
        <f t="shared" si="27"/>
        <v>106.13122106891035</v>
      </c>
      <c r="AD87" s="28">
        <f t="shared" si="28"/>
        <v>0.78091896361645641</v>
      </c>
      <c r="AE87" s="18">
        <f t="shared" si="29"/>
        <v>0.91583594679550795</v>
      </c>
    </row>
    <row r="88" spans="1:31" x14ac:dyDescent="0.2">
      <c r="A88" s="103" t="s">
        <v>192</v>
      </c>
      <c r="B88" s="107" t="s">
        <v>199</v>
      </c>
      <c r="C88" s="107" t="s">
        <v>200</v>
      </c>
      <c r="D88" s="107" t="s">
        <v>204</v>
      </c>
      <c r="E88" s="107">
        <v>180119</v>
      </c>
      <c r="F88" s="107">
        <v>19.21</v>
      </c>
      <c r="G88" s="109">
        <v>2.41E-2</v>
      </c>
      <c r="H88" s="102">
        <v>0.74</v>
      </c>
      <c r="I88" s="35">
        <v>40</v>
      </c>
      <c r="J88" s="31">
        <v>80.2</v>
      </c>
      <c r="K88" s="104">
        <v>52.6</v>
      </c>
      <c r="L88" s="25">
        <v>50.1</v>
      </c>
      <c r="M88" s="104">
        <v>491.9</v>
      </c>
      <c r="N88" s="25">
        <v>13.6</v>
      </c>
      <c r="O88" s="104">
        <v>402.6</v>
      </c>
      <c r="P88" s="105">
        <v>701.8</v>
      </c>
      <c r="Q88" s="35">
        <v>182.8</v>
      </c>
      <c r="R88" s="34">
        <f>(((O88*'Calibration Coefficients'!B$3)+'Calibration Coefficients'!B$4)/$I88)*(1000/1)*(1/1000)*(1/1000)*($H88/$G88)</f>
        <v>0.19238349585062245</v>
      </c>
      <c r="S88" s="52">
        <f>(((P88*'Calibration Coefficients'!C$3)+'Calibration Coefficients'!C$4)/$I88)*(1000/1)*(1/1000)*(1/1000)*($H88/$G88)</f>
        <v>0.52148690456431535</v>
      </c>
      <c r="T88" s="26">
        <f t="shared" si="24"/>
        <v>0.71387040041493777</v>
      </c>
      <c r="U88" s="37">
        <f t="shared" si="25"/>
        <v>2.7106634187021301</v>
      </c>
      <c r="V88" s="36">
        <f>(((J88*'Calibration Coefficients'!F$3)+'Calibration Coefficients'!F$4)/$I88)*(1000/1)*(1/1000)*(1/1000)*($H88/$G88)</f>
        <v>1.9214222821576765E-2</v>
      </c>
      <c r="W88" s="29">
        <f>(((K88*'Calibration Coefficients'!G$3)+'Calibration Coefficients'!G$4)/$I88)*(1000/1)*(1/1000)*(1/1000)*($H88/$G88)</f>
        <v>1.9611397095435686E-2</v>
      </c>
      <c r="X88" s="28">
        <f>(((L88*'Calibration Coefficients'!H$3)+'Calibration Coefficients'!H$4)/$I88)*(1000/1)*(1/1000)*(1/1000)*($H88/$G88)</f>
        <v>1.41335010373444E-2</v>
      </c>
      <c r="Y88" s="29">
        <f>(((M88*'Calibration Coefficients'!I$3)+'Calibration Coefficients'!I$4)/$I88)*(1000/1)*(1/1000)*(1/1000)*($H88/$G88)</f>
        <v>8.5866145643153521E-2</v>
      </c>
      <c r="Z88" s="28">
        <f>(((N88*'Calibration Coefficients'!J$3)+'Calibration Coefficients'!J$4)/$I88)*(1000/1)*(1/1000)*(1/1000)*($H88/$G88)</f>
        <v>5.5612995850622396E-3</v>
      </c>
      <c r="AA88" s="29">
        <f>(((Q88*'Calibration Coefficients'!K$3)+'Calibration Coefficients'!K$4)/$I88)*(1000/1)*(1/1000)*(1/1000)*($H88/$G88)</f>
        <v>7.4525891286307058E-2</v>
      </c>
      <c r="AB88" s="28">
        <f t="shared" si="26"/>
        <v>3.8909023443983407E-2</v>
      </c>
      <c r="AC88" s="29">
        <f t="shared" si="27"/>
        <v>54.504323783935433</v>
      </c>
      <c r="AD88" s="28">
        <f t="shared" si="28"/>
        <v>0.14293084464247063</v>
      </c>
      <c r="AE88" s="18">
        <f t="shared" si="29"/>
        <v>0.50617566001780734</v>
      </c>
    </row>
    <row r="89" spans="1:31" x14ac:dyDescent="0.2">
      <c r="A89" s="103" t="s">
        <v>193</v>
      </c>
      <c r="B89" s="107" t="s">
        <v>199</v>
      </c>
      <c r="C89" s="107" t="s">
        <v>206</v>
      </c>
      <c r="D89" s="107" t="s">
        <v>204</v>
      </c>
      <c r="E89" s="107">
        <v>180119</v>
      </c>
      <c r="F89" s="107">
        <v>19.22</v>
      </c>
      <c r="G89" s="109">
        <v>2.75E-2</v>
      </c>
      <c r="H89" s="102">
        <v>0.73</v>
      </c>
      <c r="I89" s="35">
        <v>40</v>
      </c>
      <c r="J89" s="31">
        <v>42.5</v>
      </c>
      <c r="K89" s="104">
        <v>80.599999999999994</v>
      </c>
      <c r="L89" s="25">
        <v>56.7</v>
      </c>
      <c r="M89" s="104">
        <v>749.2</v>
      </c>
      <c r="N89" s="25">
        <v>161.1</v>
      </c>
      <c r="O89" s="104">
        <v>634.9</v>
      </c>
      <c r="P89" s="105">
        <v>1100</v>
      </c>
      <c r="Q89" s="35">
        <v>215.8</v>
      </c>
      <c r="R89" s="34">
        <f>(((O89*'Calibration Coefficients'!B$3)+'Calibration Coefficients'!B$4)/$I89)*(1000/1)*(1/1000)*(1/1000)*($H89/$G89)</f>
        <v>0.2622858477272727</v>
      </c>
      <c r="S89" s="52">
        <f>(((P89*'Calibration Coefficients'!C$3)+'Calibration Coefficients'!C$4)/$I89)*(1000/1)*(1/1000)*(1/1000)*($H89/$G89)</f>
        <v>0.70663999999999993</v>
      </c>
      <c r="T89" s="26">
        <f t="shared" ref="T89:T130" si="30">R89+S89</f>
        <v>0.96892584772727264</v>
      </c>
      <c r="U89" s="37">
        <f t="shared" ref="U89:U130" si="31">S89/R89</f>
        <v>2.6941598493517303</v>
      </c>
      <c r="V89" s="36">
        <f>(((J89*'Calibration Coefficients'!F$3)+'Calibration Coefficients'!F$4)/$I89)*(1000/1)*(1/1000)*(1/1000)*($H89/$G89)</f>
        <v>8.8026386363636352E-3</v>
      </c>
      <c r="W89" s="29">
        <f>(((K89*'Calibration Coefficients'!G$3)+'Calibration Coefficients'!G$4)/$I89)*(1000/1)*(1/1000)*(1/1000)*($H89/$G89)</f>
        <v>2.5979651454545449E-2</v>
      </c>
      <c r="X89" s="28">
        <f>(((L89*'Calibration Coefficients'!H$3)+'Calibration Coefficients'!H$4)/$I89)*(1000/1)*(1/1000)*(1/1000)*($H89/$G89)</f>
        <v>1.3828356818181819E-2</v>
      </c>
      <c r="Y89" s="29">
        <f>(((M89*'Calibration Coefficients'!I$3)+'Calibration Coefficients'!I$4)/$I89)*(1000/1)*(1/1000)*(1/1000)*($H89/$G89)</f>
        <v>0.11306245309090908</v>
      </c>
      <c r="Z89" s="28">
        <f>(((N89*'Calibration Coefficients'!J$3)+'Calibration Coefficients'!J$4)/$I89)*(1000/1)*(1/1000)*(1/1000)*($H89/$G89)</f>
        <v>5.6951925545454529E-2</v>
      </c>
      <c r="AA89" s="29">
        <f>(((Q89*'Calibration Coefficients'!K$3)+'Calibration Coefficients'!K$4)/$I89)*(1000/1)*(1/1000)*(1/1000)*($H89/$G89)</f>
        <v>7.6060279454545479E-2</v>
      </c>
      <c r="AB89" s="28">
        <f t="shared" ref="AB89:AB130" si="32">V89+X89+Z89</f>
        <v>7.9582920999999987E-2</v>
      </c>
      <c r="AC89" s="29">
        <f t="shared" ref="AC89:AC130" si="33">(AB89*(1/1000))/((T89*(1/1000)*(1/1000)))</f>
        <v>82.135202798718723</v>
      </c>
      <c r="AD89" s="28">
        <f t="shared" ref="AD89:AD130" si="34">Z89/AB89</f>
        <v>0.7156299973640643</v>
      </c>
      <c r="AE89" s="18">
        <f t="shared" ref="AE89:AE130" si="35">(Z89+X89)/AB89</f>
        <v>0.88939035504409736</v>
      </c>
    </row>
    <row r="90" spans="1:31" x14ac:dyDescent="0.2">
      <c r="A90" s="103" t="s">
        <v>194</v>
      </c>
      <c r="B90" s="107" t="s">
        <v>207</v>
      </c>
      <c r="C90" s="107" t="s">
        <v>200</v>
      </c>
      <c r="D90" s="107" t="s">
        <v>204</v>
      </c>
      <c r="E90" s="107">
        <v>180119</v>
      </c>
      <c r="F90" s="107">
        <v>19.23</v>
      </c>
      <c r="G90" s="109">
        <v>2.4799999999999999E-2</v>
      </c>
      <c r="H90" s="102">
        <v>0.69</v>
      </c>
      <c r="I90" s="35">
        <v>40</v>
      </c>
      <c r="J90" s="31">
        <v>32.5</v>
      </c>
      <c r="K90" s="104">
        <v>42.1</v>
      </c>
      <c r="L90" s="25">
        <v>42.1</v>
      </c>
      <c r="M90" s="104">
        <v>509.3</v>
      </c>
      <c r="N90" s="25">
        <v>163.9</v>
      </c>
      <c r="O90" s="104">
        <v>447</v>
      </c>
      <c r="P90" s="105">
        <v>850.4</v>
      </c>
      <c r="Q90" s="35">
        <v>204.5</v>
      </c>
      <c r="R90" s="34">
        <f>(((O90*'Calibration Coefficients'!B$3)+'Calibration Coefficients'!B$4)/$I90)*(1000/1)*(1/1000)*(1/1000)*($H90/$G90)</f>
        <v>0.19354604334677422</v>
      </c>
      <c r="S90" s="52">
        <f>(((P90*'Calibration Coefficients'!C$3)+'Calibration Coefficients'!C$4)/$I90)*(1000/1)*(1/1000)*(1/1000)*($H90/$G90)</f>
        <v>0.57257980645161288</v>
      </c>
      <c r="T90" s="26">
        <f t="shared" si="30"/>
        <v>0.76612584979838716</v>
      </c>
      <c r="U90" s="37">
        <f t="shared" si="31"/>
        <v>2.9583648239490397</v>
      </c>
      <c r="V90" s="36">
        <f>(((J90*'Calibration Coefficients'!F$3)+'Calibration Coefficients'!F$4)/$I90)*(1000/1)*(1/1000)*(1/1000)*($H90/$G90)</f>
        <v>7.0552847782258052E-3</v>
      </c>
      <c r="W90" s="29">
        <f>(((K90*'Calibration Coefficients'!G$3)+'Calibration Coefficients'!G$4)/$I90)*(1000/1)*(1/1000)*(1/1000)*($H90/$G90)</f>
        <v>1.4222882358870967E-2</v>
      </c>
      <c r="X90" s="28">
        <f>(((L90*'Calibration Coefficients'!H$3)+'Calibration Coefficients'!H$4)/$I90)*(1000/1)*(1/1000)*(1/1000)*($H90/$G90)</f>
        <v>1.0761600302419355E-2</v>
      </c>
      <c r="Y90" s="29">
        <f>(((M90*'Calibration Coefficients'!I$3)+'Calibration Coefficients'!I$4)/$I90)*(1000/1)*(1/1000)*(1/1000)*($H90/$G90)</f>
        <v>8.0556679233870956E-2</v>
      </c>
      <c r="Z90" s="28">
        <f>(((N90*'Calibration Coefficients'!J$3)+'Calibration Coefficients'!J$4)/$I90)*(1000/1)*(1/1000)*(1/1000)*($H90/$G90)</f>
        <v>6.0729410987903222E-2</v>
      </c>
      <c r="AA90" s="29">
        <f>(((Q90*'Calibration Coefficients'!K$3)+'Calibration Coefficients'!K$4)/$I90)*(1000/1)*(1/1000)*(1/1000)*($H90/$G90)</f>
        <v>7.5545227318548389E-2</v>
      </c>
      <c r="AB90" s="28">
        <f t="shared" si="32"/>
        <v>7.8546296068548377E-2</v>
      </c>
      <c r="AC90" s="29">
        <f t="shared" si="33"/>
        <v>102.52401232671961</v>
      </c>
      <c r="AD90" s="28">
        <f t="shared" si="34"/>
        <v>0.77316708778863197</v>
      </c>
      <c r="AE90" s="18">
        <f t="shared" si="35"/>
        <v>0.91017673485114359</v>
      </c>
    </row>
    <row r="91" spans="1:31" x14ac:dyDescent="0.2">
      <c r="A91" s="103"/>
      <c r="B91" s="107"/>
      <c r="C91" s="107"/>
      <c r="D91" s="107"/>
      <c r="E91" s="107"/>
      <c r="F91" s="107"/>
      <c r="G91" s="109"/>
      <c r="H91" s="102"/>
      <c r="I91" s="35"/>
      <c r="J91" s="31"/>
      <c r="K91" s="104"/>
      <c r="L91" s="25"/>
      <c r="M91" s="104"/>
      <c r="N91" s="25"/>
      <c r="O91" s="104"/>
      <c r="P91" s="105"/>
      <c r="Q91" s="35"/>
      <c r="R91" s="34" t="e">
        <f>(((O91*'Calibration Coefficients'!B$3)+'Calibration Coefficients'!B$4)/$I91)*(1000/1)*(1/1000)*(1/1000)*($H91/$G91)</f>
        <v>#DIV/0!</v>
      </c>
      <c r="S91" s="52" t="e">
        <f>(((P91*'Calibration Coefficients'!C$3)+'Calibration Coefficients'!C$4)/$I91)*(1000/1)*(1/1000)*(1/1000)*($H91/$G91)</f>
        <v>#DIV/0!</v>
      </c>
      <c r="T91" s="26" t="e">
        <f t="shared" si="30"/>
        <v>#DIV/0!</v>
      </c>
      <c r="U91" s="37" t="e">
        <f t="shared" si="31"/>
        <v>#DIV/0!</v>
      </c>
      <c r="V91" s="36" t="e">
        <f>(((J91*'Calibration Coefficients'!F$3)+'Calibration Coefficients'!F$4)/$I91)*(1000/1)*(1/1000)*(1/1000)*($H91/$G91)</f>
        <v>#DIV/0!</v>
      </c>
      <c r="W91" s="29" t="e">
        <f>(((K91*'Calibration Coefficients'!G$3)+'Calibration Coefficients'!G$4)/$I91)*(1000/1)*(1/1000)*(1/1000)*($H91/$G91)</f>
        <v>#DIV/0!</v>
      </c>
      <c r="X91" s="28" t="e">
        <f>(((L91*'Calibration Coefficients'!H$3)+'Calibration Coefficients'!H$4)/$I91)*(1000/1)*(1/1000)*(1/1000)*($H91/$G91)</f>
        <v>#DIV/0!</v>
      </c>
      <c r="Y91" s="29" t="e">
        <f>(((M91*'Calibration Coefficients'!I$3)+'Calibration Coefficients'!I$4)/$I91)*(1000/1)*(1/1000)*(1/1000)*($H91/$G91)</f>
        <v>#DIV/0!</v>
      </c>
      <c r="Z91" s="28" t="e">
        <f>(((N91*'Calibration Coefficients'!J$3)+'Calibration Coefficients'!J$4)/$I91)*(1000/1)*(1/1000)*(1/1000)*($H91/$G91)</f>
        <v>#DIV/0!</v>
      </c>
      <c r="AA91" s="29" t="e">
        <f>(((Q91*'Calibration Coefficients'!K$3)+'Calibration Coefficients'!K$4)/$I91)*(1000/1)*(1/1000)*(1/1000)*($H91/$G91)</f>
        <v>#DIV/0!</v>
      </c>
      <c r="AB91" s="28" t="e">
        <f t="shared" si="32"/>
        <v>#DIV/0!</v>
      </c>
      <c r="AC91" s="29" t="e">
        <f t="shared" si="33"/>
        <v>#DIV/0!</v>
      </c>
      <c r="AD91" s="28" t="e">
        <f t="shared" si="34"/>
        <v>#DIV/0!</v>
      </c>
      <c r="AE91" s="18" t="e">
        <f t="shared" si="35"/>
        <v>#DIV/0!</v>
      </c>
    </row>
    <row r="92" spans="1:31" x14ac:dyDescent="0.2">
      <c r="A92" s="103"/>
      <c r="B92" s="107"/>
      <c r="C92" s="107"/>
      <c r="D92" s="107"/>
      <c r="E92" s="107"/>
      <c r="F92" s="107"/>
      <c r="G92" s="109"/>
      <c r="H92" s="102"/>
      <c r="I92" s="35"/>
      <c r="J92" s="31"/>
      <c r="K92" s="104"/>
      <c r="L92" s="25"/>
      <c r="M92" s="104"/>
      <c r="N92" s="25"/>
      <c r="O92" s="104"/>
      <c r="P92" s="105"/>
      <c r="Q92" s="35"/>
      <c r="R92" s="34" t="e">
        <f>(((O92*'Calibration Coefficients'!B$3)+'Calibration Coefficients'!B$4)/$I92)*(1000/1)*(1/1000)*(1/1000)*($H92/$G92)</f>
        <v>#DIV/0!</v>
      </c>
      <c r="S92" s="52" t="e">
        <f>(((P92*'Calibration Coefficients'!C$3)+'Calibration Coefficients'!C$4)/$I92)*(1000/1)*(1/1000)*(1/1000)*($H92/$G92)</f>
        <v>#DIV/0!</v>
      </c>
      <c r="T92" s="26" t="e">
        <f t="shared" si="30"/>
        <v>#DIV/0!</v>
      </c>
      <c r="U92" s="37" t="e">
        <f t="shared" si="31"/>
        <v>#DIV/0!</v>
      </c>
      <c r="V92" s="36" t="e">
        <f>(((J92*'Calibration Coefficients'!F$3)+'Calibration Coefficients'!F$4)/$I92)*(1000/1)*(1/1000)*(1/1000)*($H92/$G92)</f>
        <v>#DIV/0!</v>
      </c>
      <c r="W92" s="29" t="e">
        <f>(((K92*'Calibration Coefficients'!G$3)+'Calibration Coefficients'!G$4)/$I92)*(1000/1)*(1/1000)*(1/1000)*($H92/$G92)</f>
        <v>#DIV/0!</v>
      </c>
      <c r="X92" s="28" t="e">
        <f>(((L92*'Calibration Coefficients'!H$3)+'Calibration Coefficients'!H$4)/$I92)*(1000/1)*(1/1000)*(1/1000)*($H92/$G92)</f>
        <v>#DIV/0!</v>
      </c>
      <c r="Y92" s="29" t="e">
        <f>(((M92*'Calibration Coefficients'!I$3)+'Calibration Coefficients'!I$4)/$I92)*(1000/1)*(1/1000)*(1/1000)*($H92/$G92)</f>
        <v>#DIV/0!</v>
      </c>
      <c r="Z92" s="28" t="e">
        <f>(((N92*'Calibration Coefficients'!J$3)+'Calibration Coefficients'!J$4)/$I92)*(1000/1)*(1/1000)*(1/1000)*($H92/$G92)</f>
        <v>#DIV/0!</v>
      </c>
      <c r="AA92" s="29" t="e">
        <f>(((Q92*'Calibration Coefficients'!K$3)+'Calibration Coefficients'!K$4)/$I92)*(1000/1)*(1/1000)*(1/1000)*($H92/$G92)</f>
        <v>#DIV/0!</v>
      </c>
      <c r="AB92" s="28" t="e">
        <f t="shared" si="32"/>
        <v>#DIV/0!</v>
      </c>
      <c r="AC92" s="29" t="e">
        <f t="shared" si="33"/>
        <v>#DIV/0!</v>
      </c>
      <c r="AD92" s="28" t="e">
        <f t="shared" si="34"/>
        <v>#DIV/0!</v>
      </c>
      <c r="AE92" s="18" t="e">
        <f t="shared" si="35"/>
        <v>#DIV/0!</v>
      </c>
    </row>
    <row r="93" spans="1:31" x14ac:dyDescent="0.2">
      <c r="A93" s="103"/>
      <c r="B93" s="107"/>
      <c r="C93" s="107"/>
      <c r="D93" s="107"/>
      <c r="E93" s="107"/>
      <c r="F93" s="107"/>
      <c r="G93" s="109"/>
      <c r="H93" s="102"/>
      <c r="I93" s="35"/>
      <c r="J93" s="31"/>
      <c r="K93" s="104"/>
      <c r="L93" s="25"/>
      <c r="M93" s="104"/>
      <c r="N93" s="25"/>
      <c r="O93" s="104"/>
      <c r="P93" s="105"/>
      <c r="Q93" s="35"/>
      <c r="R93" s="34" t="e">
        <f>(((O93*'Calibration Coefficients'!B$3)+'Calibration Coefficients'!B$4)/$I93)*(1000/1)*(1/1000)*(1/1000)*($H93/$G93)</f>
        <v>#DIV/0!</v>
      </c>
      <c r="S93" s="52" t="e">
        <f>(((P93*'Calibration Coefficients'!C$3)+'Calibration Coefficients'!C$4)/$I93)*(1000/1)*(1/1000)*(1/1000)*($H93/$G93)</f>
        <v>#DIV/0!</v>
      </c>
      <c r="T93" s="26" t="e">
        <f t="shared" si="30"/>
        <v>#DIV/0!</v>
      </c>
      <c r="U93" s="37" t="e">
        <f t="shared" si="31"/>
        <v>#DIV/0!</v>
      </c>
      <c r="V93" s="36" t="e">
        <f>(((J93*'Calibration Coefficients'!F$3)+'Calibration Coefficients'!F$4)/$I93)*(1000/1)*(1/1000)*(1/1000)*($H93/$G93)</f>
        <v>#DIV/0!</v>
      </c>
      <c r="W93" s="29" t="e">
        <f>(((K93*'Calibration Coefficients'!G$3)+'Calibration Coefficients'!G$4)/$I93)*(1000/1)*(1/1000)*(1/1000)*($H93/$G93)</f>
        <v>#DIV/0!</v>
      </c>
      <c r="X93" s="28" t="e">
        <f>(((L93*'Calibration Coefficients'!H$3)+'Calibration Coefficients'!H$4)/$I93)*(1000/1)*(1/1000)*(1/1000)*($H93/$G93)</f>
        <v>#DIV/0!</v>
      </c>
      <c r="Y93" s="29" t="e">
        <f>(((M93*'Calibration Coefficients'!I$3)+'Calibration Coefficients'!I$4)/$I93)*(1000/1)*(1/1000)*(1/1000)*($H93/$G93)</f>
        <v>#DIV/0!</v>
      </c>
      <c r="Z93" s="28" t="e">
        <f>(((N93*'Calibration Coefficients'!J$3)+'Calibration Coefficients'!J$4)/$I93)*(1000/1)*(1/1000)*(1/1000)*($H93/$G93)</f>
        <v>#DIV/0!</v>
      </c>
      <c r="AA93" s="29" t="e">
        <f>(((Q93*'Calibration Coefficients'!K$3)+'Calibration Coefficients'!K$4)/$I93)*(1000/1)*(1/1000)*(1/1000)*($H93/$G93)</f>
        <v>#DIV/0!</v>
      </c>
      <c r="AB93" s="28" t="e">
        <f t="shared" si="32"/>
        <v>#DIV/0!</v>
      </c>
      <c r="AC93" s="29" t="e">
        <f t="shared" si="33"/>
        <v>#DIV/0!</v>
      </c>
      <c r="AD93" s="28" t="e">
        <f t="shared" si="34"/>
        <v>#DIV/0!</v>
      </c>
      <c r="AE93" s="18" t="e">
        <f t="shared" si="35"/>
        <v>#DIV/0!</v>
      </c>
    </row>
    <row r="94" spans="1:31" x14ac:dyDescent="0.2">
      <c r="A94" s="103"/>
      <c r="B94" s="107"/>
      <c r="C94" s="107"/>
      <c r="D94" s="107"/>
      <c r="E94" s="107"/>
      <c r="F94" s="107"/>
      <c r="G94" s="109"/>
      <c r="H94" s="102"/>
      <c r="I94" s="35"/>
      <c r="J94" s="31"/>
      <c r="K94" s="104"/>
      <c r="L94" s="25"/>
      <c r="M94" s="104"/>
      <c r="N94" s="25"/>
      <c r="O94" s="104"/>
      <c r="P94" s="105"/>
      <c r="Q94" s="35"/>
      <c r="R94" s="34" t="e">
        <f>(((O94*'Calibration Coefficients'!B$3)+'Calibration Coefficients'!B$4)/$I94)*(1000/1)*(1/1000)*(1/1000)*($H94/$G94)</f>
        <v>#DIV/0!</v>
      </c>
      <c r="S94" s="52" t="e">
        <f>(((P94*'Calibration Coefficients'!C$3)+'Calibration Coefficients'!C$4)/$I94)*(1000/1)*(1/1000)*(1/1000)*($H94/$G94)</f>
        <v>#DIV/0!</v>
      </c>
      <c r="T94" s="26" t="e">
        <f t="shared" si="30"/>
        <v>#DIV/0!</v>
      </c>
      <c r="U94" s="37" t="e">
        <f t="shared" si="31"/>
        <v>#DIV/0!</v>
      </c>
      <c r="V94" s="36" t="e">
        <f>(((J94*'Calibration Coefficients'!F$3)+'Calibration Coefficients'!F$4)/$I94)*(1000/1)*(1/1000)*(1/1000)*($H94/$G94)</f>
        <v>#DIV/0!</v>
      </c>
      <c r="W94" s="29" t="e">
        <f>(((K94*'Calibration Coefficients'!G$3)+'Calibration Coefficients'!G$4)/$I94)*(1000/1)*(1/1000)*(1/1000)*($H94/$G94)</f>
        <v>#DIV/0!</v>
      </c>
      <c r="X94" s="28" t="e">
        <f>(((L94*'Calibration Coefficients'!H$3)+'Calibration Coefficients'!H$4)/$I94)*(1000/1)*(1/1000)*(1/1000)*($H94/$G94)</f>
        <v>#DIV/0!</v>
      </c>
      <c r="Y94" s="29" t="e">
        <f>(((M94*'Calibration Coefficients'!I$3)+'Calibration Coefficients'!I$4)/$I94)*(1000/1)*(1/1000)*(1/1000)*($H94/$G94)</f>
        <v>#DIV/0!</v>
      </c>
      <c r="Z94" s="28" t="e">
        <f>(((N94*'Calibration Coefficients'!J$3)+'Calibration Coefficients'!J$4)/$I94)*(1000/1)*(1/1000)*(1/1000)*($H94/$G94)</f>
        <v>#DIV/0!</v>
      </c>
      <c r="AA94" s="29" t="e">
        <f>(((Q94*'Calibration Coefficients'!K$3)+'Calibration Coefficients'!K$4)/$I94)*(1000/1)*(1/1000)*(1/1000)*($H94/$G94)</f>
        <v>#DIV/0!</v>
      </c>
      <c r="AB94" s="28" t="e">
        <f t="shared" si="32"/>
        <v>#DIV/0!</v>
      </c>
      <c r="AC94" s="29" t="e">
        <f t="shared" si="33"/>
        <v>#DIV/0!</v>
      </c>
      <c r="AD94" s="28" t="e">
        <f t="shared" si="34"/>
        <v>#DIV/0!</v>
      </c>
      <c r="AE94" s="18" t="e">
        <f t="shared" si="35"/>
        <v>#DIV/0!</v>
      </c>
    </row>
    <row r="95" spans="1:31" x14ac:dyDescent="0.2">
      <c r="A95" s="103"/>
      <c r="B95" s="107"/>
      <c r="C95" s="107"/>
      <c r="D95" s="107"/>
      <c r="E95" s="107"/>
      <c r="F95" s="107"/>
      <c r="G95" s="109"/>
      <c r="H95" s="102"/>
      <c r="I95" s="35"/>
      <c r="J95" s="31"/>
      <c r="K95" s="104"/>
      <c r="L95" s="25"/>
      <c r="M95" s="104"/>
      <c r="N95" s="25"/>
      <c r="O95" s="104"/>
      <c r="P95" s="105"/>
      <c r="Q95" s="35"/>
      <c r="R95" s="34" t="e">
        <f>(((O95*'Calibration Coefficients'!B$3)+'Calibration Coefficients'!B$4)/$I95)*(1000/1)*(1/1000)*(1/1000)*($H95/$G95)</f>
        <v>#DIV/0!</v>
      </c>
      <c r="S95" s="52" t="e">
        <f>(((P95*'Calibration Coefficients'!C$3)+'Calibration Coefficients'!C$4)/$I95)*(1000/1)*(1/1000)*(1/1000)*($H95/$G95)</f>
        <v>#DIV/0!</v>
      </c>
      <c r="T95" s="26" t="e">
        <f t="shared" si="30"/>
        <v>#DIV/0!</v>
      </c>
      <c r="U95" s="37" t="e">
        <f t="shared" si="31"/>
        <v>#DIV/0!</v>
      </c>
      <c r="V95" s="36" t="e">
        <f>(((J95*'Calibration Coefficients'!F$3)+'Calibration Coefficients'!F$4)/$I95)*(1000/1)*(1/1000)*(1/1000)*($H95/$G95)</f>
        <v>#DIV/0!</v>
      </c>
      <c r="W95" s="29" t="e">
        <f>(((K95*'Calibration Coefficients'!G$3)+'Calibration Coefficients'!G$4)/$I95)*(1000/1)*(1/1000)*(1/1000)*($H95/$G95)</f>
        <v>#DIV/0!</v>
      </c>
      <c r="X95" s="28" t="e">
        <f>(((L95*'Calibration Coefficients'!H$3)+'Calibration Coefficients'!H$4)/$I95)*(1000/1)*(1/1000)*(1/1000)*($H95/$G95)</f>
        <v>#DIV/0!</v>
      </c>
      <c r="Y95" s="29" t="e">
        <f>(((M95*'Calibration Coefficients'!I$3)+'Calibration Coefficients'!I$4)/$I95)*(1000/1)*(1/1000)*(1/1000)*($H95/$G95)</f>
        <v>#DIV/0!</v>
      </c>
      <c r="Z95" s="28" t="e">
        <f>(((N95*'Calibration Coefficients'!J$3)+'Calibration Coefficients'!J$4)/$I95)*(1000/1)*(1/1000)*(1/1000)*($H95/$G95)</f>
        <v>#DIV/0!</v>
      </c>
      <c r="AA95" s="29" t="e">
        <f>(((Q95*'Calibration Coefficients'!K$3)+'Calibration Coefficients'!K$4)/$I95)*(1000/1)*(1/1000)*(1/1000)*($H95/$G95)</f>
        <v>#DIV/0!</v>
      </c>
      <c r="AB95" s="28" t="e">
        <f t="shared" si="32"/>
        <v>#DIV/0!</v>
      </c>
      <c r="AC95" s="29" t="e">
        <f t="shared" si="33"/>
        <v>#DIV/0!</v>
      </c>
      <c r="AD95" s="28" t="e">
        <f t="shared" si="34"/>
        <v>#DIV/0!</v>
      </c>
      <c r="AE95" s="18" t="e">
        <f t="shared" si="35"/>
        <v>#DIV/0!</v>
      </c>
    </row>
    <row r="96" spans="1:31" x14ac:dyDescent="0.2">
      <c r="A96" s="103"/>
      <c r="B96" s="107"/>
      <c r="C96" s="107"/>
      <c r="D96" s="107"/>
      <c r="E96" s="107"/>
      <c r="F96" s="107"/>
      <c r="G96" s="109"/>
      <c r="H96" s="102"/>
      <c r="I96" s="35"/>
      <c r="J96" s="31"/>
      <c r="K96" s="104"/>
      <c r="L96" s="25"/>
      <c r="M96" s="104"/>
      <c r="N96" s="25"/>
      <c r="O96" s="104"/>
      <c r="P96" s="105"/>
      <c r="Q96" s="35"/>
      <c r="R96" s="34" t="e">
        <f>(((O96*'Calibration Coefficients'!B$3)+'Calibration Coefficients'!B$4)/$I96)*(1000/1)*(1/1000)*(1/1000)*($H96/$G96)</f>
        <v>#DIV/0!</v>
      </c>
      <c r="S96" s="52" t="e">
        <f>(((P96*'Calibration Coefficients'!C$3)+'Calibration Coefficients'!C$4)/$I96)*(1000/1)*(1/1000)*(1/1000)*($H96/$G96)</f>
        <v>#DIV/0!</v>
      </c>
      <c r="T96" s="26" t="e">
        <f t="shared" si="30"/>
        <v>#DIV/0!</v>
      </c>
      <c r="U96" s="37" t="e">
        <f t="shared" si="31"/>
        <v>#DIV/0!</v>
      </c>
      <c r="V96" s="36" t="e">
        <f>(((J96*'Calibration Coefficients'!F$3)+'Calibration Coefficients'!F$4)/$I96)*(1000/1)*(1/1000)*(1/1000)*($H96/$G96)</f>
        <v>#DIV/0!</v>
      </c>
      <c r="W96" s="29" t="e">
        <f>(((K96*'Calibration Coefficients'!G$3)+'Calibration Coefficients'!G$4)/$I96)*(1000/1)*(1/1000)*(1/1000)*($H96/$G96)</f>
        <v>#DIV/0!</v>
      </c>
      <c r="X96" s="28" t="e">
        <f>(((L96*'Calibration Coefficients'!H$3)+'Calibration Coefficients'!H$4)/$I96)*(1000/1)*(1/1000)*(1/1000)*($H96/$G96)</f>
        <v>#DIV/0!</v>
      </c>
      <c r="Y96" s="29" t="e">
        <f>(((M96*'Calibration Coefficients'!I$3)+'Calibration Coefficients'!I$4)/$I96)*(1000/1)*(1/1000)*(1/1000)*($H96/$G96)</f>
        <v>#DIV/0!</v>
      </c>
      <c r="Z96" s="28" t="e">
        <f>(((N96*'Calibration Coefficients'!J$3)+'Calibration Coefficients'!J$4)/$I96)*(1000/1)*(1/1000)*(1/1000)*($H96/$G96)</f>
        <v>#DIV/0!</v>
      </c>
      <c r="AA96" s="29" t="e">
        <f>(((Q96*'Calibration Coefficients'!K$3)+'Calibration Coefficients'!K$4)/$I96)*(1000/1)*(1/1000)*(1/1000)*($H96/$G96)</f>
        <v>#DIV/0!</v>
      </c>
      <c r="AB96" s="28" t="e">
        <f t="shared" si="32"/>
        <v>#DIV/0!</v>
      </c>
      <c r="AC96" s="29" t="e">
        <f t="shared" si="33"/>
        <v>#DIV/0!</v>
      </c>
      <c r="AD96" s="28" t="e">
        <f t="shared" si="34"/>
        <v>#DIV/0!</v>
      </c>
      <c r="AE96" s="18" t="e">
        <f t="shared" si="35"/>
        <v>#DIV/0!</v>
      </c>
    </row>
    <row r="97" spans="1:31" x14ac:dyDescent="0.2">
      <c r="A97" s="103"/>
      <c r="B97" s="107"/>
      <c r="C97" s="107"/>
      <c r="D97" s="107"/>
      <c r="E97" s="107"/>
      <c r="F97" s="107"/>
      <c r="G97" s="109"/>
      <c r="H97" s="102"/>
      <c r="I97" s="35"/>
      <c r="J97" s="31"/>
      <c r="K97" s="104"/>
      <c r="L97" s="25"/>
      <c r="M97" s="104"/>
      <c r="N97" s="25"/>
      <c r="O97" s="104"/>
      <c r="P97" s="105"/>
      <c r="Q97" s="35"/>
      <c r="R97" s="34" t="e">
        <f>(((O97*'Calibration Coefficients'!B$3)+'Calibration Coefficients'!B$4)/$I97)*(1000/1)*(1/1000)*(1/1000)*($H97/$G97)</f>
        <v>#DIV/0!</v>
      </c>
      <c r="S97" s="52" t="e">
        <f>(((P97*'Calibration Coefficients'!C$3)+'Calibration Coefficients'!C$4)/$I97)*(1000/1)*(1/1000)*(1/1000)*($H97/$G97)</f>
        <v>#DIV/0!</v>
      </c>
      <c r="T97" s="26" t="e">
        <f t="shared" si="30"/>
        <v>#DIV/0!</v>
      </c>
      <c r="U97" s="37" t="e">
        <f t="shared" si="31"/>
        <v>#DIV/0!</v>
      </c>
      <c r="V97" s="36" t="e">
        <f>(((J97*'Calibration Coefficients'!F$3)+'Calibration Coefficients'!F$4)/$I97)*(1000/1)*(1/1000)*(1/1000)*($H97/$G97)</f>
        <v>#DIV/0!</v>
      </c>
      <c r="W97" s="29" t="e">
        <f>(((K97*'Calibration Coefficients'!G$3)+'Calibration Coefficients'!G$4)/$I97)*(1000/1)*(1/1000)*(1/1000)*($H97/$G97)</f>
        <v>#DIV/0!</v>
      </c>
      <c r="X97" s="28" t="e">
        <f>(((L97*'Calibration Coefficients'!H$3)+'Calibration Coefficients'!H$4)/$I97)*(1000/1)*(1/1000)*(1/1000)*($H97/$G97)</f>
        <v>#DIV/0!</v>
      </c>
      <c r="Y97" s="29" t="e">
        <f>(((M97*'Calibration Coefficients'!I$3)+'Calibration Coefficients'!I$4)/$I97)*(1000/1)*(1/1000)*(1/1000)*($H97/$G97)</f>
        <v>#DIV/0!</v>
      </c>
      <c r="Z97" s="28" t="e">
        <f>(((N97*'Calibration Coefficients'!J$3)+'Calibration Coefficients'!J$4)/$I97)*(1000/1)*(1/1000)*(1/1000)*($H97/$G97)</f>
        <v>#DIV/0!</v>
      </c>
      <c r="AA97" s="29" t="e">
        <f>(((Q97*'Calibration Coefficients'!K$3)+'Calibration Coefficients'!K$4)/$I97)*(1000/1)*(1/1000)*(1/1000)*($H97/$G97)</f>
        <v>#DIV/0!</v>
      </c>
      <c r="AB97" s="28" t="e">
        <f t="shared" si="32"/>
        <v>#DIV/0!</v>
      </c>
      <c r="AC97" s="29" t="e">
        <f t="shared" si="33"/>
        <v>#DIV/0!</v>
      </c>
      <c r="AD97" s="28" t="e">
        <f t="shared" si="34"/>
        <v>#DIV/0!</v>
      </c>
      <c r="AE97" s="18" t="e">
        <f t="shared" si="35"/>
        <v>#DIV/0!</v>
      </c>
    </row>
    <row r="98" spans="1:31" x14ac:dyDescent="0.2">
      <c r="A98" s="103"/>
      <c r="B98" s="107"/>
      <c r="C98" s="107"/>
      <c r="D98" s="107"/>
      <c r="E98" s="107"/>
      <c r="F98" s="107"/>
      <c r="G98" s="109"/>
      <c r="H98" s="102"/>
      <c r="I98" s="35"/>
      <c r="J98" s="31"/>
      <c r="K98" s="104"/>
      <c r="L98" s="25"/>
      <c r="M98" s="104"/>
      <c r="N98" s="25"/>
      <c r="O98" s="104"/>
      <c r="P98" s="105"/>
      <c r="Q98" s="35"/>
      <c r="R98" s="34" t="e">
        <f>(((O98*'Calibration Coefficients'!B$3)+'Calibration Coefficients'!B$4)/$I98)*(1000/1)*(1/1000)*(1/1000)*($H98/$G98)</f>
        <v>#DIV/0!</v>
      </c>
      <c r="S98" s="52" t="e">
        <f>(((P98*'Calibration Coefficients'!C$3)+'Calibration Coefficients'!C$4)/$I98)*(1000/1)*(1/1000)*(1/1000)*($H98/$G98)</f>
        <v>#DIV/0!</v>
      </c>
      <c r="T98" s="26" t="e">
        <f t="shared" si="30"/>
        <v>#DIV/0!</v>
      </c>
      <c r="U98" s="37" t="e">
        <f t="shared" si="31"/>
        <v>#DIV/0!</v>
      </c>
      <c r="V98" s="36" t="e">
        <f>(((J98*'Calibration Coefficients'!F$3)+'Calibration Coefficients'!F$4)/$I98)*(1000/1)*(1/1000)*(1/1000)*($H98/$G98)</f>
        <v>#DIV/0!</v>
      </c>
      <c r="W98" s="29" t="e">
        <f>(((K98*'Calibration Coefficients'!G$3)+'Calibration Coefficients'!G$4)/$I98)*(1000/1)*(1/1000)*(1/1000)*($H98/$G98)</f>
        <v>#DIV/0!</v>
      </c>
      <c r="X98" s="28" t="e">
        <f>(((L98*'Calibration Coefficients'!H$3)+'Calibration Coefficients'!H$4)/$I98)*(1000/1)*(1/1000)*(1/1000)*($H98/$G98)</f>
        <v>#DIV/0!</v>
      </c>
      <c r="Y98" s="29" t="e">
        <f>(((M98*'Calibration Coefficients'!I$3)+'Calibration Coefficients'!I$4)/$I98)*(1000/1)*(1/1000)*(1/1000)*($H98/$G98)</f>
        <v>#DIV/0!</v>
      </c>
      <c r="Z98" s="28" t="e">
        <f>(((N98*'Calibration Coefficients'!J$3)+'Calibration Coefficients'!J$4)/$I98)*(1000/1)*(1/1000)*(1/1000)*($H98/$G98)</f>
        <v>#DIV/0!</v>
      </c>
      <c r="AA98" s="29" t="e">
        <f>(((Q98*'Calibration Coefficients'!K$3)+'Calibration Coefficients'!K$4)/$I98)*(1000/1)*(1/1000)*(1/1000)*($H98/$G98)</f>
        <v>#DIV/0!</v>
      </c>
      <c r="AB98" s="28" t="e">
        <f t="shared" si="32"/>
        <v>#DIV/0!</v>
      </c>
      <c r="AC98" s="29" t="e">
        <f t="shared" si="33"/>
        <v>#DIV/0!</v>
      </c>
      <c r="AD98" s="28" t="e">
        <f t="shared" si="34"/>
        <v>#DIV/0!</v>
      </c>
      <c r="AE98" s="18" t="e">
        <f t="shared" si="35"/>
        <v>#DIV/0!</v>
      </c>
    </row>
    <row r="99" spans="1:31" x14ac:dyDescent="0.2">
      <c r="A99" s="103"/>
      <c r="B99" s="107"/>
      <c r="C99" s="107"/>
      <c r="D99" s="107"/>
      <c r="E99" s="107"/>
      <c r="F99" s="107"/>
      <c r="G99" s="109"/>
      <c r="H99" s="102"/>
      <c r="I99" s="35"/>
      <c r="J99" s="31"/>
      <c r="K99" s="104"/>
      <c r="L99" s="25"/>
      <c r="M99" s="104"/>
      <c r="N99" s="25"/>
      <c r="O99" s="104"/>
      <c r="P99" s="105"/>
      <c r="Q99" s="35"/>
      <c r="R99" s="34" t="e">
        <f>(((O99*'Calibration Coefficients'!B$3)+'Calibration Coefficients'!B$4)/$I99)*(1000/1)*(1/1000)*(1/1000)*($H99/$G99)</f>
        <v>#DIV/0!</v>
      </c>
      <c r="S99" s="52" t="e">
        <f>(((P99*'Calibration Coefficients'!C$3)+'Calibration Coefficients'!C$4)/$I99)*(1000/1)*(1/1000)*(1/1000)*($H99/$G99)</f>
        <v>#DIV/0!</v>
      </c>
      <c r="T99" s="26" t="e">
        <f t="shared" si="30"/>
        <v>#DIV/0!</v>
      </c>
      <c r="U99" s="37" t="e">
        <f t="shared" si="31"/>
        <v>#DIV/0!</v>
      </c>
      <c r="V99" s="36" t="e">
        <f>(((J99*'Calibration Coefficients'!F$3)+'Calibration Coefficients'!F$4)/$I99)*(1000/1)*(1/1000)*(1/1000)*($H99/$G99)</f>
        <v>#DIV/0!</v>
      </c>
      <c r="W99" s="29" t="e">
        <f>(((K99*'Calibration Coefficients'!G$3)+'Calibration Coefficients'!G$4)/$I99)*(1000/1)*(1/1000)*(1/1000)*($H99/$G99)</f>
        <v>#DIV/0!</v>
      </c>
      <c r="X99" s="28" t="e">
        <f>(((L99*'Calibration Coefficients'!H$3)+'Calibration Coefficients'!H$4)/$I99)*(1000/1)*(1/1000)*(1/1000)*($H99/$G99)</f>
        <v>#DIV/0!</v>
      </c>
      <c r="Y99" s="29" t="e">
        <f>(((M99*'Calibration Coefficients'!I$3)+'Calibration Coefficients'!I$4)/$I99)*(1000/1)*(1/1000)*(1/1000)*($H99/$G99)</f>
        <v>#DIV/0!</v>
      </c>
      <c r="Z99" s="28" t="e">
        <f>(((N99*'Calibration Coefficients'!J$3)+'Calibration Coefficients'!J$4)/$I99)*(1000/1)*(1/1000)*(1/1000)*($H99/$G99)</f>
        <v>#DIV/0!</v>
      </c>
      <c r="AA99" s="29" t="e">
        <f>(((Q99*'Calibration Coefficients'!K$3)+'Calibration Coefficients'!K$4)/$I99)*(1000/1)*(1/1000)*(1/1000)*($H99/$G99)</f>
        <v>#DIV/0!</v>
      </c>
      <c r="AB99" s="28" t="e">
        <f t="shared" si="32"/>
        <v>#DIV/0!</v>
      </c>
      <c r="AC99" s="29" t="e">
        <f t="shared" si="33"/>
        <v>#DIV/0!</v>
      </c>
      <c r="AD99" s="28" t="e">
        <f t="shared" si="34"/>
        <v>#DIV/0!</v>
      </c>
      <c r="AE99" s="18" t="e">
        <f t="shared" si="35"/>
        <v>#DIV/0!</v>
      </c>
    </row>
    <row r="100" spans="1:31" x14ac:dyDescent="0.2">
      <c r="A100" s="103"/>
      <c r="B100" s="107"/>
      <c r="C100" s="107"/>
      <c r="D100" s="107"/>
      <c r="E100" s="107"/>
      <c r="F100" s="107"/>
      <c r="G100" s="109"/>
      <c r="H100" s="102"/>
      <c r="I100" s="35"/>
      <c r="J100" s="31"/>
      <c r="K100" s="104"/>
      <c r="L100" s="25"/>
      <c r="M100" s="104"/>
      <c r="N100" s="25"/>
      <c r="O100" s="104"/>
      <c r="P100" s="105"/>
      <c r="Q100" s="35"/>
      <c r="R100" s="34" t="e">
        <f>(((O100*'Calibration Coefficients'!B$3)+'Calibration Coefficients'!B$4)/$I100)*(1000/1)*(1/1000)*(1/1000)*($H100/$G100)</f>
        <v>#DIV/0!</v>
      </c>
      <c r="S100" s="52" t="e">
        <f>(((P100*'Calibration Coefficients'!C$3)+'Calibration Coefficients'!C$4)/$I100)*(1000/1)*(1/1000)*(1/1000)*($H100/$G100)</f>
        <v>#DIV/0!</v>
      </c>
      <c r="T100" s="26" t="e">
        <f t="shared" si="30"/>
        <v>#DIV/0!</v>
      </c>
      <c r="U100" s="37" t="e">
        <f t="shared" si="31"/>
        <v>#DIV/0!</v>
      </c>
      <c r="V100" s="36" t="e">
        <f>(((J100*'Calibration Coefficients'!F$3)+'Calibration Coefficients'!F$4)/$I100)*(1000/1)*(1/1000)*(1/1000)*($H100/$G100)</f>
        <v>#DIV/0!</v>
      </c>
      <c r="W100" s="29" t="e">
        <f>(((K100*'Calibration Coefficients'!G$3)+'Calibration Coefficients'!G$4)/$I100)*(1000/1)*(1/1000)*(1/1000)*($H100/$G100)</f>
        <v>#DIV/0!</v>
      </c>
      <c r="X100" s="28" t="e">
        <f>(((L100*'Calibration Coefficients'!H$3)+'Calibration Coefficients'!H$4)/$I100)*(1000/1)*(1/1000)*(1/1000)*($H100/$G100)</f>
        <v>#DIV/0!</v>
      </c>
      <c r="Y100" s="29" t="e">
        <f>(((M100*'Calibration Coefficients'!I$3)+'Calibration Coefficients'!I$4)/$I100)*(1000/1)*(1/1000)*(1/1000)*($H100/$G100)</f>
        <v>#DIV/0!</v>
      </c>
      <c r="Z100" s="28" t="e">
        <f>(((N100*'Calibration Coefficients'!J$3)+'Calibration Coefficients'!J$4)/$I100)*(1000/1)*(1/1000)*(1/1000)*($H100/$G100)</f>
        <v>#DIV/0!</v>
      </c>
      <c r="AA100" s="29" t="e">
        <f>(((Q100*'Calibration Coefficients'!K$3)+'Calibration Coefficients'!K$4)/$I100)*(1000/1)*(1/1000)*(1/1000)*($H100/$G100)</f>
        <v>#DIV/0!</v>
      </c>
      <c r="AB100" s="28" t="e">
        <f t="shared" si="32"/>
        <v>#DIV/0!</v>
      </c>
      <c r="AC100" s="29" t="e">
        <f t="shared" si="33"/>
        <v>#DIV/0!</v>
      </c>
      <c r="AD100" s="28" t="e">
        <f t="shared" si="34"/>
        <v>#DIV/0!</v>
      </c>
      <c r="AE100" s="18" t="e">
        <f t="shared" si="35"/>
        <v>#DIV/0!</v>
      </c>
    </row>
    <row r="101" spans="1:31" x14ac:dyDescent="0.2">
      <c r="A101" s="103"/>
      <c r="B101" s="107"/>
      <c r="C101" s="107"/>
      <c r="D101" s="107"/>
      <c r="E101" s="107"/>
      <c r="F101" s="107"/>
      <c r="G101" s="109"/>
      <c r="H101" s="102"/>
      <c r="I101" s="35"/>
      <c r="J101" s="31"/>
      <c r="K101" s="104"/>
      <c r="L101" s="25"/>
      <c r="M101" s="104"/>
      <c r="N101" s="25"/>
      <c r="O101" s="104"/>
      <c r="P101" s="105"/>
      <c r="Q101" s="35"/>
      <c r="R101" s="34" t="e">
        <f>(((O101*'Calibration Coefficients'!B$3)+'Calibration Coefficients'!B$4)/$I101)*(1000/1)*(1/1000)*(1/1000)*($H101/$G101)</f>
        <v>#DIV/0!</v>
      </c>
      <c r="S101" s="52" t="e">
        <f>(((P101*'Calibration Coefficients'!C$3)+'Calibration Coefficients'!C$4)/$I101)*(1000/1)*(1/1000)*(1/1000)*($H101/$G101)</f>
        <v>#DIV/0!</v>
      </c>
      <c r="T101" s="26" t="e">
        <f t="shared" si="30"/>
        <v>#DIV/0!</v>
      </c>
      <c r="U101" s="37" t="e">
        <f t="shared" si="31"/>
        <v>#DIV/0!</v>
      </c>
      <c r="V101" s="36" t="e">
        <f>(((J101*'Calibration Coefficients'!F$3)+'Calibration Coefficients'!F$4)/$I101)*(1000/1)*(1/1000)*(1/1000)*($H101/$G101)</f>
        <v>#DIV/0!</v>
      </c>
      <c r="W101" s="29" t="e">
        <f>(((K101*'Calibration Coefficients'!G$3)+'Calibration Coefficients'!G$4)/$I101)*(1000/1)*(1/1000)*(1/1000)*($H101/$G101)</f>
        <v>#DIV/0!</v>
      </c>
      <c r="X101" s="28" t="e">
        <f>(((L101*'Calibration Coefficients'!H$3)+'Calibration Coefficients'!H$4)/$I101)*(1000/1)*(1/1000)*(1/1000)*($H101/$G101)</f>
        <v>#DIV/0!</v>
      </c>
      <c r="Y101" s="29" t="e">
        <f>(((M101*'Calibration Coefficients'!I$3)+'Calibration Coefficients'!I$4)/$I101)*(1000/1)*(1/1000)*(1/1000)*($H101/$G101)</f>
        <v>#DIV/0!</v>
      </c>
      <c r="Z101" s="28" t="e">
        <f>(((N101*'Calibration Coefficients'!J$3)+'Calibration Coefficients'!J$4)/$I101)*(1000/1)*(1/1000)*(1/1000)*($H101/$G101)</f>
        <v>#DIV/0!</v>
      </c>
      <c r="AA101" s="29" t="e">
        <f>(((Q101*'Calibration Coefficients'!K$3)+'Calibration Coefficients'!K$4)/$I101)*(1000/1)*(1/1000)*(1/1000)*($H101/$G101)</f>
        <v>#DIV/0!</v>
      </c>
      <c r="AB101" s="28" t="e">
        <f t="shared" si="32"/>
        <v>#DIV/0!</v>
      </c>
      <c r="AC101" s="29" t="e">
        <f t="shared" si="33"/>
        <v>#DIV/0!</v>
      </c>
      <c r="AD101" s="28" t="e">
        <f t="shared" si="34"/>
        <v>#DIV/0!</v>
      </c>
      <c r="AE101" s="18" t="e">
        <f t="shared" si="35"/>
        <v>#DIV/0!</v>
      </c>
    </row>
    <row r="102" spans="1:31" x14ac:dyDescent="0.2">
      <c r="A102" s="103"/>
      <c r="B102" s="107"/>
      <c r="C102" s="107"/>
      <c r="D102" s="107"/>
      <c r="E102" s="107"/>
      <c r="F102" s="107"/>
      <c r="G102" s="109"/>
      <c r="H102" s="102"/>
      <c r="I102" s="35"/>
      <c r="J102" s="31"/>
      <c r="K102" s="104"/>
      <c r="L102" s="25"/>
      <c r="M102" s="104"/>
      <c r="N102" s="25"/>
      <c r="O102" s="104"/>
      <c r="P102" s="105"/>
      <c r="Q102" s="35"/>
      <c r="R102" s="34" t="e">
        <f>(((O102*'Calibration Coefficients'!B$3)+'Calibration Coefficients'!B$4)/$I102)*(1000/1)*(1/1000)*(1/1000)*($H102/$G102)</f>
        <v>#DIV/0!</v>
      </c>
      <c r="S102" s="52" t="e">
        <f>(((P102*'Calibration Coefficients'!C$3)+'Calibration Coefficients'!C$4)/$I102)*(1000/1)*(1/1000)*(1/1000)*($H102/$G102)</f>
        <v>#DIV/0!</v>
      </c>
      <c r="T102" s="26" t="e">
        <f t="shared" si="30"/>
        <v>#DIV/0!</v>
      </c>
      <c r="U102" s="37" t="e">
        <f t="shared" si="31"/>
        <v>#DIV/0!</v>
      </c>
      <c r="V102" s="36" t="e">
        <f>(((J102*'Calibration Coefficients'!F$3)+'Calibration Coefficients'!F$4)/$I102)*(1000/1)*(1/1000)*(1/1000)*($H102/$G102)</f>
        <v>#DIV/0!</v>
      </c>
      <c r="W102" s="29" t="e">
        <f>(((K102*'Calibration Coefficients'!G$3)+'Calibration Coefficients'!G$4)/$I102)*(1000/1)*(1/1000)*(1/1000)*($H102/$G102)</f>
        <v>#DIV/0!</v>
      </c>
      <c r="X102" s="28" t="e">
        <f>(((L102*'Calibration Coefficients'!H$3)+'Calibration Coefficients'!H$4)/$I102)*(1000/1)*(1/1000)*(1/1000)*($H102/$G102)</f>
        <v>#DIV/0!</v>
      </c>
      <c r="Y102" s="29" t="e">
        <f>(((M102*'Calibration Coefficients'!I$3)+'Calibration Coefficients'!I$4)/$I102)*(1000/1)*(1/1000)*(1/1000)*($H102/$G102)</f>
        <v>#DIV/0!</v>
      </c>
      <c r="Z102" s="28" t="e">
        <f>(((N102*'Calibration Coefficients'!J$3)+'Calibration Coefficients'!J$4)/$I102)*(1000/1)*(1/1000)*(1/1000)*($H102/$G102)</f>
        <v>#DIV/0!</v>
      </c>
      <c r="AA102" s="29" t="e">
        <f>(((Q102*'Calibration Coefficients'!K$3)+'Calibration Coefficients'!K$4)/$I102)*(1000/1)*(1/1000)*(1/1000)*($H102/$G102)</f>
        <v>#DIV/0!</v>
      </c>
      <c r="AB102" s="28" t="e">
        <f t="shared" si="32"/>
        <v>#DIV/0!</v>
      </c>
      <c r="AC102" s="29" t="e">
        <f t="shared" si="33"/>
        <v>#DIV/0!</v>
      </c>
      <c r="AD102" s="28" t="e">
        <f t="shared" si="34"/>
        <v>#DIV/0!</v>
      </c>
      <c r="AE102" s="18" t="e">
        <f t="shared" si="35"/>
        <v>#DIV/0!</v>
      </c>
    </row>
    <row r="103" spans="1:31" x14ac:dyDescent="0.2">
      <c r="A103" s="103"/>
      <c r="B103" s="107"/>
      <c r="C103" s="107"/>
      <c r="D103" s="107"/>
      <c r="E103" s="107"/>
      <c r="F103" s="107"/>
      <c r="G103" s="109"/>
      <c r="H103" s="102"/>
      <c r="I103" s="35"/>
      <c r="J103" s="31"/>
      <c r="K103" s="104"/>
      <c r="L103" s="25"/>
      <c r="M103" s="104"/>
      <c r="N103" s="25"/>
      <c r="O103" s="104"/>
      <c r="P103" s="105"/>
      <c r="Q103" s="35"/>
      <c r="R103" s="34" t="e">
        <f>(((O103*'Calibration Coefficients'!B$3)+'Calibration Coefficients'!B$4)/$I103)*(1000/1)*(1/1000)*(1/1000)*($H103/$G103)</f>
        <v>#DIV/0!</v>
      </c>
      <c r="S103" s="52" t="e">
        <f>(((P103*'Calibration Coefficients'!C$3)+'Calibration Coefficients'!C$4)/$I103)*(1000/1)*(1/1000)*(1/1000)*($H103/$G103)</f>
        <v>#DIV/0!</v>
      </c>
      <c r="T103" s="26" t="e">
        <f t="shared" si="30"/>
        <v>#DIV/0!</v>
      </c>
      <c r="U103" s="37" t="e">
        <f t="shared" si="31"/>
        <v>#DIV/0!</v>
      </c>
      <c r="V103" s="36" t="e">
        <f>(((J103*'Calibration Coefficients'!F$3)+'Calibration Coefficients'!F$4)/$I103)*(1000/1)*(1/1000)*(1/1000)*($H103/$G103)</f>
        <v>#DIV/0!</v>
      </c>
      <c r="W103" s="29" t="e">
        <f>(((K103*'Calibration Coefficients'!G$3)+'Calibration Coefficients'!G$4)/$I103)*(1000/1)*(1/1000)*(1/1000)*($H103/$G103)</f>
        <v>#DIV/0!</v>
      </c>
      <c r="X103" s="28" t="e">
        <f>(((L103*'Calibration Coefficients'!H$3)+'Calibration Coefficients'!H$4)/$I103)*(1000/1)*(1/1000)*(1/1000)*($H103/$G103)</f>
        <v>#DIV/0!</v>
      </c>
      <c r="Y103" s="29" t="e">
        <f>(((M103*'Calibration Coefficients'!I$3)+'Calibration Coefficients'!I$4)/$I103)*(1000/1)*(1/1000)*(1/1000)*($H103/$G103)</f>
        <v>#DIV/0!</v>
      </c>
      <c r="Z103" s="28" t="e">
        <f>(((N103*'Calibration Coefficients'!J$3)+'Calibration Coefficients'!J$4)/$I103)*(1000/1)*(1/1000)*(1/1000)*($H103/$G103)</f>
        <v>#DIV/0!</v>
      </c>
      <c r="AA103" s="29" t="e">
        <f>(((Q103*'Calibration Coefficients'!K$3)+'Calibration Coefficients'!K$4)/$I103)*(1000/1)*(1/1000)*(1/1000)*($H103/$G103)</f>
        <v>#DIV/0!</v>
      </c>
      <c r="AB103" s="28" t="e">
        <f t="shared" si="32"/>
        <v>#DIV/0!</v>
      </c>
      <c r="AC103" s="29" t="e">
        <f t="shared" si="33"/>
        <v>#DIV/0!</v>
      </c>
      <c r="AD103" s="28" t="e">
        <f t="shared" si="34"/>
        <v>#DIV/0!</v>
      </c>
      <c r="AE103" s="18" t="e">
        <f t="shared" si="35"/>
        <v>#DIV/0!</v>
      </c>
    </row>
    <row r="104" spans="1:31" x14ac:dyDescent="0.2">
      <c r="A104" s="103"/>
      <c r="B104" s="107"/>
      <c r="C104" s="107"/>
      <c r="D104" s="107"/>
      <c r="E104" s="107"/>
      <c r="F104" s="107"/>
      <c r="G104" s="109"/>
      <c r="H104" s="102"/>
      <c r="I104" s="35"/>
      <c r="J104" s="31"/>
      <c r="K104" s="104"/>
      <c r="L104" s="25"/>
      <c r="M104" s="104"/>
      <c r="N104" s="25"/>
      <c r="O104" s="104"/>
      <c r="P104" s="105"/>
      <c r="Q104" s="35"/>
      <c r="R104" s="34" t="e">
        <f>(((O104*'Calibration Coefficients'!B$3)+'Calibration Coefficients'!B$4)/$I104)*(1000/1)*(1/1000)*(1/1000)*($H104/$G104)</f>
        <v>#DIV/0!</v>
      </c>
      <c r="S104" s="52" t="e">
        <f>(((P104*'Calibration Coefficients'!C$3)+'Calibration Coefficients'!C$4)/$I104)*(1000/1)*(1/1000)*(1/1000)*($H104/$G104)</f>
        <v>#DIV/0!</v>
      </c>
      <c r="T104" s="26" t="e">
        <f t="shared" si="30"/>
        <v>#DIV/0!</v>
      </c>
      <c r="U104" s="37" t="e">
        <f t="shared" si="31"/>
        <v>#DIV/0!</v>
      </c>
      <c r="V104" s="36" t="e">
        <f>(((J104*'Calibration Coefficients'!F$3)+'Calibration Coefficients'!F$4)/$I104)*(1000/1)*(1/1000)*(1/1000)*($H104/$G104)</f>
        <v>#DIV/0!</v>
      </c>
      <c r="W104" s="29" t="e">
        <f>(((K104*'Calibration Coefficients'!G$3)+'Calibration Coefficients'!G$4)/$I104)*(1000/1)*(1/1000)*(1/1000)*($H104/$G104)</f>
        <v>#DIV/0!</v>
      </c>
      <c r="X104" s="28" t="e">
        <f>(((L104*'Calibration Coefficients'!H$3)+'Calibration Coefficients'!H$4)/$I104)*(1000/1)*(1/1000)*(1/1000)*($H104/$G104)</f>
        <v>#DIV/0!</v>
      </c>
      <c r="Y104" s="29" t="e">
        <f>(((M104*'Calibration Coefficients'!I$3)+'Calibration Coefficients'!I$4)/$I104)*(1000/1)*(1/1000)*(1/1000)*($H104/$G104)</f>
        <v>#DIV/0!</v>
      </c>
      <c r="Z104" s="28" t="e">
        <f>(((N104*'Calibration Coefficients'!J$3)+'Calibration Coefficients'!J$4)/$I104)*(1000/1)*(1/1000)*(1/1000)*($H104/$G104)</f>
        <v>#DIV/0!</v>
      </c>
      <c r="AA104" s="29" t="e">
        <f>(((Q104*'Calibration Coefficients'!K$3)+'Calibration Coefficients'!K$4)/$I104)*(1000/1)*(1/1000)*(1/1000)*($H104/$G104)</f>
        <v>#DIV/0!</v>
      </c>
      <c r="AB104" s="28" t="e">
        <f t="shared" si="32"/>
        <v>#DIV/0!</v>
      </c>
      <c r="AC104" s="29" t="e">
        <f t="shared" si="33"/>
        <v>#DIV/0!</v>
      </c>
      <c r="AD104" s="28" t="e">
        <f t="shared" si="34"/>
        <v>#DIV/0!</v>
      </c>
      <c r="AE104" s="18" t="e">
        <f t="shared" si="35"/>
        <v>#DIV/0!</v>
      </c>
    </row>
    <row r="105" spans="1:31" x14ac:dyDescent="0.2">
      <c r="A105" s="103"/>
      <c r="B105" s="107"/>
      <c r="C105" s="107"/>
      <c r="D105" s="107"/>
      <c r="E105" s="107"/>
      <c r="F105" s="107"/>
      <c r="G105" s="109"/>
      <c r="H105" s="102"/>
      <c r="I105" s="35"/>
      <c r="J105" s="31"/>
      <c r="K105" s="104"/>
      <c r="L105" s="25"/>
      <c r="M105" s="104"/>
      <c r="N105" s="25"/>
      <c r="O105" s="104"/>
      <c r="P105" s="105"/>
      <c r="Q105" s="35"/>
      <c r="R105" s="34" t="e">
        <f>(((O105*'Calibration Coefficients'!B$3)+'Calibration Coefficients'!B$4)/$I105)*(1000/1)*(1/1000)*(1/1000)*($H105/$G105)</f>
        <v>#DIV/0!</v>
      </c>
      <c r="S105" s="52" t="e">
        <f>(((P105*'Calibration Coefficients'!C$3)+'Calibration Coefficients'!C$4)/$I105)*(1000/1)*(1/1000)*(1/1000)*($H105/$G105)</f>
        <v>#DIV/0!</v>
      </c>
      <c r="T105" s="26" t="e">
        <f t="shared" si="30"/>
        <v>#DIV/0!</v>
      </c>
      <c r="U105" s="37" t="e">
        <f t="shared" si="31"/>
        <v>#DIV/0!</v>
      </c>
      <c r="V105" s="36" t="e">
        <f>(((J105*'Calibration Coefficients'!F$3)+'Calibration Coefficients'!F$4)/$I105)*(1000/1)*(1/1000)*(1/1000)*($H105/$G105)</f>
        <v>#DIV/0!</v>
      </c>
      <c r="W105" s="29" t="e">
        <f>(((K105*'Calibration Coefficients'!G$3)+'Calibration Coefficients'!G$4)/$I105)*(1000/1)*(1/1000)*(1/1000)*($H105/$G105)</f>
        <v>#DIV/0!</v>
      </c>
      <c r="X105" s="28" t="e">
        <f>(((L105*'Calibration Coefficients'!H$3)+'Calibration Coefficients'!H$4)/$I105)*(1000/1)*(1/1000)*(1/1000)*($H105/$G105)</f>
        <v>#DIV/0!</v>
      </c>
      <c r="Y105" s="29" t="e">
        <f>(((M105*'Calibration Coefficients'!I$3)+'Calibration Coefficients'!I$4)/$I105)*(1000/1)*(1/1000)*(1/1000)*($H105/$G105)</f>
        <v>#DIV/0!</v>
      </c>
      <c r="Z105" s="28" t="e">
        <f>(((N105*'Calibration Coefficients'!J$3)+'Calibration Coefficients'!J$4)/$I105)*(1000/1)*(1/1000)*(1/1000)*($H105/$G105)</f>
        <v>#DIV/0!</v>
      </c>
      <c r="AA105" s="29" t="e">
        <f>(((Q105*'Calibration Coefficients'!K$3)+'Calibration Coefficients'!K$4)/$I105)*(1000/1)*(1/1000)*(1/1000)*($H105/$G105)</f>
        <v>#DIV/0!</v>
      </c>
      <c r="AB105" s="28" t="e">
        <f t="shared" si="32"/>
        <v>#DIV/0!</v>
      </c>
      <c r="AC105" s="29" t="e">
        <f t="shared" si="33"/>
        <v>#DIV/0!</v>
      </c>
      <c r="AD105" s="28" t="e">
        <f t="shared" si="34"/>
        <v>#DIV/0!</v>
      </c>
      <c r="AE105" s="18" t="e">
        <f t="shared" si="35"/>
        <v>#DIV/0!</v>
      </c>
    </row>
    <row r="106" spans="1:31" x14ac:dyDescent="0.2">
      <c r="A106" s="103"/>
      <c r="B106" s="107"/>
      <c r="C106" s="107"/>
      <c r="D106" s="107"/>
      <c r="E106" s="107"/>
      <c r="F106" s="107"/>
      <c r="G106" s="109"/>
      <c r="H106" s="102"/>
      <c r="I106" s="35"/>
      <c r="J106" s="31"/>
      <c r="K106" s="104"/>
      <c r="L106" s="25"/>
      <c r="M106" s="104"/>
      <c r="N106" s="25"/>
      <c r="O106" s="104"/>
      <c r="P106" s="105"/>
      <c r="Q106" s="35"/>
      <c r="R106" s="34" t="e">
        <f>(((O106*'Calibration Coefficients'!B$3)+'Calibration Coefficients'!B$4)/$I106)*(1000/1)*(1/1000)*(1/1000)*($H106/$G106)</f>
        <v>#DIV/0!</v>
      </c>
      <c r="S106" s="52" t="e">
        <f>(((P106*'Calibration Coefficients'!C$3)+'Calibration Coefficients'!C$4)/$I106)*(1000/1)*(1/1000)*(1/1000)*($H106/$G106)</f>
        <v>#DIV/0!</v>
      </c>
      <c r="T106" s="26" t="e">
        <f t="shared" si="30"/>
        <v>#DIV/0!</v>
      </c>
      <c r="U106" s="37" t="e">
        <f t="shared" si="31"/>
        <v>#DIV/0!</v>
      </c>
      <c r="V106" s="36" t="e">
        <f>(((J106*'Calibration Coefficients'!F$3)+'Calibration Coefficients'!F$4)/$I106)*(1000/1)*(1/1000)*(1/1000)*($H106/$G106)</f>
        <v>#DIV/0!</v>
      </c>
      <c r="W106" s="29" t="e">
        <f>(((K106*'Calibration Coefficients'!G$3)+'Calibration Coefficients'!G$4)/$I106)*(1000/1)*(1/1000)*(1/1000)*($H106/$G106)</f>
        <v>#DIV/0!</v>
      </c>
      <c r="X106" s="28" t="e">
        <f>(((L106*'Calibration Coefficients'!H$3)+'Calibration Coefficients'!H$4)/$I106)*(1000/1)*(1/1000)*(1/1000)*($H106/$G106)</f>
        <v>#DIV/0!</v>
      </c>
      <c r="Y106" s="29" t="e">
        <f>(((M106*'Calibration Coefficients'!I$3)+'Calibration Coefficients'!I$4)/$I106)*(1000/1)*(1/1000)*(1/1000)*($H106/$G106)</f>
        <v>#DIV/0!</v>
      </c>
      <c r="Z106" s="28" t="e">
        <f>(((N106*'Calibration Coefficients'!J$3)+'Calibration Coefficients'!J$4)/$I106)*(1000/1)*(1/1000)*(1/1000)*($H106/$G106)</f>
        <v>#DIV/0!</v>
      </c>
      <c r="AA106" s="29" t="e">
        <f>(((Q106*'Calibration Coefficients'!K$3)+'Calibration Coefficients'!K$4)/$I106)*(1000/1)*(1/1000)*(1/1000)*($H106/$G106)</f>
        <v>#DIV/0!</v>
      </c>
      <c r="AB106" s="28" t="e">
        <f t="shared" si="32"/>
        <v>#DIV/0!</v>
      </c>
      <c r="AC106" s="29" t="e">
        <f t="shared" si="33"/>
        <v>#DIV/0!</v>
      </c>
      <c r="AD106" s="28" t="e">
        <f t="shared" si="34"/>
        <v>#DIV/0!</v>
      </c>
      <c r="AE106" s="18" t="e">
        <f t="shared" si="35"/>
        <v>#DIV/0!</v>
      </c>
    </row>
    <row r="107" spans="1:31" x14ac:dyDescent="0.2">
      <c r="A107" s="103"/>
      <c r="B107" s="107"/>
      <c r="C107" s="107"/>
      <c r="D107" s="107"/>
      <c r="E107" s="107"/>
      <c r="F107" s="107"/>
      <c r="G107" s="109"/>
      <c r="H107" s="102"/>
      <c r="I107" s="35"/>
      <c r="J107" s="31"/>
      <c r="K107" s="104"/>
      <c r="L107" s="25"/>
      <c r="M107" s="104"/>
      <c r="N107" s="25"/>
      <c r="O107" s="104"/>
      <c r="P107" s="105"/>
      <c r="Q107" s="35"/>
      <c r="R107" s="34" t="e">
        <f>(((O107*'Calibration Coefficients'!B$3)+'Calibration Coefficients'!B$4)/$I107)*(1000/1)*(1/1000)*(1/1000)*($H107/$G107)</f>
        <v>#DIV/0!</v>
      </c>
      <c r="S107" s="52" t="e">
        <f>(((P107*'Calibration Coefficients'!C$3)+'Calibration Coefficients'!C$4)/$I107)*(1000/1)*(1/1000)*(1/1000)*($H107/$G107)</f>
        <v>#DIV/0!</v>
      </c>
      <c r="T107" s="26" t="e">
        <f t="shared" si="30"/>
        <v>#DIV/0!</v>
      </c>
      <c r="U107" s="37" t="e">
        <f t="shared" si="31"/>
        <v>#DIV/0!</v>
      </c>
      <c r="V107" s="36" t="e">
        <f>(((J107*'Calibration Coefficients'!F$3)+'Calibration Coefficients'!F$4)/$I107)*(1000/1)*(1/1000)*(1/1000)*($H107/$G107)</f>
        <v>#DIV/0!</v>
      </c>
      <c r="W107" s="29" t="e">
        <f>(((K107*'Calibration Coefficients'!G$3)+'Calibration Coefficients'!G$4)/$I107)*(1000/1)*(1/1000)*(1/1000)*($H107/$G107)</f>
        <v>#DIV/0!</v>
      </c>
      <c r="X107" s="28" t="e">
        <f>(((L107*'Calibration Coefficients'!H$3)+'Calibration Coefficients'!H$4)/$I107)*(1000/1)*(1/1000)*(1/1000)*($H107/$G107)</f>
        <v>#DIV/0!</v>
      </c>
      <c r="Y107" s="29" t="e">
        <f>(((M107*'Calibration Coefficients'!I$3)+'Calibration Coefficients'!I$4)/$I107)*(1000/1)*(1/1000)*(1/1000)*($H107/$G107)</f>
        <v>#DIV/0!</v>
      </c>
      <c r="Z107" s="28" t="e">
        <f>(((N107*'Calibration Coefficients'!J$3)+'Calibration Coefficients'!J$4)/$I107)*(1000/1)*(1/1000)*(1/1000)*($H107/$G107)</f>
        <v>#DIV/0!</v>
      </c>
      <c r="AA107" s="29" t="e">
        <f>(((Q107*'Calibration Coefficients'!K$3)+'Calibration Coefficients'!K$4)/$I107)*(1000/1)*(1/1000)*(1/1000)*($H107/$G107)</f>
        <v>#DIV/0!</v>
      </c>
      <c r="AB107" s="28" t="e">
        <f t="shared" si="32"/>
        <v>#DIV/0!</v>
      </c>
      <c r="AC107" s="29" t="e">
        <f t="shared" si="33"/>
        <v>#DIV/0!</v>
      </c>
      <c r="AD107" s="28" t="e">
        <f t="shared" si="34"/>
        <v>#DIV/0!</v>
      </c>
      <c r="AE107" s="18" t="e">
        <f t="shared" si="35"/>
        <v>#DIV/0!</v>
      </c>
    </row>
    <row r="108" spans="1:31" x14ac:dyDescent="0.2">
      <c r="A108" s="103"/>
      <c r="B108" s="107"/>
      <c r="C108" s="107"/>
      <c r="D108" s="107"/>
      <c r="E108" s="107"/>
      <c r="F108" s="107"/>
      <c r="G108" s="109"/>
      <c r="H108" s="102"/>
      <c r="I108" s="35"/>
      <c r="J108" s="31"/>
      <c r="K108" s="104"/>
      <c r="L108" s="25"/>
      <c r="M108" s="104"/>
      <c r="N108" s="25"/>
      <c r="O108" s="104"/>
      <c r="P108" s="105"/>
      <c r="Q108" s="35"/>
      <c r="R108" s="34" t="e">
        <f>(((O108*'Calibration Coefficients'!B$3)+'Calibration Coefficients'!B$4)/$I108)*(1000/1)*(1/1000)*(1/1000)*($H108/$G108)</f>
        <v>#DIV/0!</v>
      </c>
      <c r="S108" s="52" t="e">
        <f>(((P108*'Calibration Coefficients'!C$3)+'Calibration Coefficients'!C$4)/$I108)*(1000/1)*(1/1000)*(1/1000)*($H108/$G108)</f>
        <v>#DIV/0!</v>
      </c>
      <c r="T108" s="26" t="e">
        <f t="shared" si="30"/>
        <v>#DIV/0!</v>
      </c>
      <c r="U108" s="37" t="e">
        <f t="shared" si="31"/>
        <v>#DIV/0!</v>
      </c>
      <c r="V108" s="36" t="e">
        <f>(((J108*'Calibration Coefficients'!F$3)+'Calibration Coefficients'!F$4)/$I108)*(1000/1)*(1/1000)*(1/1000)*($H108/$G108)</f>
        <v>#DIV/0!</v>
      </c>
      <c r="W108" s="29" t="e">
        <f>(((K108*'Calibration Coefficients'!G$3)+'Calibration Coefficients'!G$4)/$I108)*(1000/1)*(1/1000)*(1/1000)*($H108/$G108)</f>
        <v>#DIV/0!</v>
      </c>
      <c r="X108" s="28" t="e">
        <f>(((L108*'Calibration Coefficients'!H$3)+'Calibration Coefficients'!H$4)/$I108)*(1000/1)*(1/1000)*(1/1000)*($H108/$G108)</f>
        <v>#DIV/0!</v>
      </c>
      <c r="Y108" s="29" t="e">
        <f>(((M108*'Calibration Coefficients'!I$3)+'Calibration Coefficients'!I$4)/$I108)*(1000/1)*(1/1000)*(1/1000)*($H108/$G108)</f>
        <v>#DIV/0!</v>
      </c>
      <c r="Z108" s="28" t="e">
        <f>(((N108*'Calibration Coefficients'!J$3)+'Calibration Coefficients'!J$4)/$I108)*(1000/1)*(1/1000)*(1/1000)*($H108/$G108)</f>
        <v>#DIV/0!</v>
      </c>
      <c r="AA108" s="29" t="e">
        <f>(((Q108*'Calibration Coefficients'!K$3)+'Calibration Coefficients'!K$4)/$I108)*(1000/1)*(1/1000)*(1/1000)*($H108/$G108)</f>
        <v>#DIV/0!</v>
      </c>
      <c r="AB108" s="28" t="e">
        <f t="shared" si="32"/>
        <v>#DIV/0!</v>
      </c>
      <c r="AC108" s="29" t="e">
        <f t="shared" si="33"/>
        <v>#DIV/0!</v>
      </c>
      <c r="AD108" s="28" t="e">
        <f t="shared" si="34"/>
        <v>#DIV/0!</v>
      </c>
      <c r="AE108" s="18" t="e">
        <f t="shared" si="35"/>
        <v>#DIV/0!</v>
      </c>
    </row>
    <row r="109" spans="1:31" x14ac:dyDescent="0.2">
      <c r="A109" s="103"/>
      <c r="B109" s="107"/>
      <c r="C109" s="107"/>
      <c r="D109" s="107"/>
      <c r="E109" s="107"/>
      <c r="F109" s="107"/>
      <c r="G109" s="109"/>
      <c r="H109" s="102"/>
      <c r="I109" s="35"/>
      <c r="J109" s="31"/>
      <c r="K109" s="104"/>
      <c r="L109" s="25"/>
      <c r="M109" s="104"/>
      <c r="N109" s="25"/>
      <c r="O109" s="104"/>
      <c r="P109" s="105"/>
      <c r="Q109" s="35"/>
      <c r="R109" s="34" t="e">
        <f>(((O109*'Calibration Coefficients'!B$3)+'Calibration Coefficients'!B$4)/$I109)*(1000/1)*(1/1000)*(1/1000)*($H109/$G109)</f>
        <v>#DIV/0!</v>
      </c>
      <c r="S109" s="52" t="e">
        <f>(((P109*'Calibration Coefficients'!C$3)+'Calibration Coefficients'!C$4)/$I109)*(1000/1)*(1/1000)*(1/1000)*($H109/$G109)</f>
        <v>#DIV/0!</v>
      </c>
      <c r="T109" s="26" t="e">
        <f t="shared" si="30"/>
        <v>#DIV/0!</v>
      </c>
      <c r="U109" s="37" t="e">
        <f t="shared" si="31"/>
        <v>#DIV/0!</v>
      </c>
      <c r="V109" s="36" t="e">
        <f>(((J109*'Calibration Coefficients'!F$3)+'Calibration Coefficients'!F$4)/$I109)*(1000/1)*(1/1000)*(1/1000)*($H109/$G109)</f>
        <v>#DIV/0!</v>
      </c>
      <c r="W109" s="29" t="e">
        <f>(((K109*'Calibration Coefficients'!G$3)+'Calibration Coefficients'!G$4)/$I109)*(1000/1)*(1/1000)*(1/1000)*($H109/$G109)</f>
        <v>#DIV/0!</v>
      </c>
      <c r="X109" s="28" t="e">
        <f>(((L109*'Calibration Coefficients'!H$3)+'Calibration Coefficients'!H$4)/$I109)*(1000/1)*(1/1000)*(1/1000)*($H109/$G109)</f>
        <v>#DIV/0!</v>
      </c>
      <c r="Y109" s="29" t="e">
        <f>(((M109*'Calibration Coefficients'!I$3)+'Calibration Coefficients'!I$4)/$I109)*(1000/1)*(1/1000)*(1/1000)*($H109/$G109)</f>
        <v>#DIV/0!</v>
      </c>
      <c r="Z109" s="28" t="e">
        <f>(((N109*'Calibration Coefficients'!J$3)+'Calibration Coefficients'!J$4)/$I109)*(1000/1)*(1/1000)*(1/1000)*($H109/$G109)</f>
        <v>#DIV/0!</v>
      </c>
      <c r="AA109" s="29" t="e">
        <f>(((Q109*'Calibration Coefficients'!K$3)+'Calibration Coefficients'!K$4)/$I109)*(1000/1)*(1/1000)*(1/1000)*($H109/$G109)</f>
        <v>#DIV/0!</v>
      </c>
      <c r="AB109" s="28" t="e">
        <f t="shared" si="32"/>
        <v>#DIV/0!</v>
      </c>
      <c r="AC109" s="29" t="e">
        <f t="shared" si="33"/>
        <v>#DIV/0!</v>
      </c>
      <c r="AD109" s="28" t="e">
        <f t="shared" si="34"/>
        <v>#DIV/0!</v>
      </c>
      <c r="AE109" s="18" t="e">
        <f t="shared" si="35"/>
        <v>#DIV/0!</v>
      </c>
    </row>
    <row r="110" spans="1:31" x14ac:dyDescent="0.2">
      <c r="A110" s="103"/>
      <c r="B110" s="107"/>
      <c r="C110" s="107"/>
      <c r="D110" s="107"/>
      <c r="E110" s="107"/>
      <c r="F110" s="107"/>
      <c r="G110" s="109"/>
      <c r="H110" s="102"/>
      <c r="I110" s="35"/>
      <c r="J110" s="31"/>
      <c r="K110" s="104"/>
      <c r="L110" s="25"/>
      <c r="M110" s="104"/>
      <c r="N110" s="25"/>
      <c r="O110" s="104"/>
      <c r="P110" s="105"/>
      <c r="Q110" s="35"/>
      <c r="R110" s="34" t="e">
        <f>(((O110*'Calibration Coefficients'!B$3)+'Calibration Coefficients'!B$4)/$I110)*(1000/1)*(1/1000)*(1/1000)*($H110/$G110)</f>
        <v>#DIV/0!</v>
      </c>
      <c r="S110" s="52" t="e">
        <f>(((P110*'Calibration Coefficients'!C$3)+'Calibration Coefficients'!C$4)/$I110)*(1000/1)*(1/1000)*(1/1000)*($H110/$G110)</f>
        <v>#DIV/0!</v>
      </c>
      <c r="T110" s="26" t="e">
        <f t="shared" si="30"/>
        <v>#DIV/0!</v>
      </c>
      <c r="U110" s="37" t="e">
        <f t="shared" si="31"/>
        <v>#DIV/0!</v>
      </c>
      <c r="V110" s="36" t="e">
        <f>(((J110*'Calibration Coefficients'!F$3)+'Calibration Coefficients'!F$4)/$I110)*(1000/1)*(1/1000)*(1/1000)*($H110/$G110)</f>
        <v>#DIV/0!</v>
      </c>
      <c r="W110" s="29" t="e">
        <f>(((K110*'Calibration Coefficients'!G$3)+'Calibration Coefficients'!G$4)/$I110)*(1000/1)*(1/1000)*(1/1000)*($H110/$G110)</f>
        <v>#DIV/0!</v>
      </c>
      <c r="X110" s="28" t="e">
        <f>(((L110*'Calibration Coefficients'!H$3)+'Calibration Coefficients'!H$4)/$I110)*(1000/1)*(1/1000)*(1/1000)*($H110/$G110)</f>
        <v>#DIV/0!</v>
      </c>
      <c r="Y110" s="29" t="e">
        <f>(((M110*'Calibration Coefficients'!I$3)+'Calibration Coefficients'!I$4)/$I110)*(1000/1)*(1/1000)*(1/1000)*($H110/$G110)</f>
        <v>#DIV/0!</v>
      </c>
      <c r="Z110" s="28" t="e">
        <f>(((N110*'Calibration Coefficients'!J$3)+'Calibration Coefficients'!J$4)/$I110)*(1000/1)*(1/1000)*(1/1000)*($H110/$G110)</f>
        <v>#DIV/0!</v>
      </c>
      <c r="AA110" s="29" t="e">
        <f>(((Q110*'Calibration Coefficients'!K$3)+'Calibration Coefficients'!K$4)/$I110)*(1000/1)*(1/1000)*(1/1000)*($H110/$G110)</f>
        <v>#DIV/0!</v>
      </c>
      <c r="AB110" s="28" t="e">
        <f t="shared" si="32"/>
        <v>#DIV/0!</v>
      </c>
      <c r="AC110" s="29" t="e">
        <f t="shared" si="33"/>
        <v>#DIV/0!</v>
      </c>
      <c r="AD110" s="28" t="e">
        <f t="shared" si="34"/>
        <v>#DIV/0!</v>
      </c>
      <c r="AE110" s="18" t="e">
        <f t="shared" si="35"/>
        <v>#DIV/0!</v>
      </c>
    </row>
    <row r="111" spans="1:31" x14ac:dyDescent="0.2">
      <c r="A111" s="103"/>
      <c r="B111" s="107"/>
      <c r="C111" s="107"/>
      <c r="D111" s="107"/>
      <c r="E111" s="107"/>
      <c r="F111" s="107"/>
      <c r="G111" s="109"/>
      <c r="H111" s="102"/>
      <c r="I111" s="35"/>
      <c r="J111" s="31"/>
      <c r="K111" s="104"/>
      <c r="L111" s="25"/>
      <c r="M111" s="104"/>
      <c r="N111" s="25"/>
      <c r="O111" s="104"/>
      <c r="P111" s="105"/>
      <c r="Q111" s="35"/>
      <c r="R111" s="34" t="e">
        <f>(((O111*'Calibration Coefficients'!B$3)+'Calibration Coefficients'!B$4)/$I111)*(1000/1)*(1/1000)*(1/1000)*($H111/$G111)</f>
        <v>#DIV/0!</v>
      </c>
      <c r="S111" s="52" t="e">
        <f>(((P111*'Calibration Coefficients'!C$3)+'Calibration Coefficients'!C$4)/$I111)*(1000/1)*(1/1000)*(1/1000)*($H111/$G111)</f>
        <v>#DIV/0!</v>
      </c>
      <c r="T111" s="26" t="e">
        <f t="shared" si="30"/>
        <v>#DIV/0!</v>
      </c>
      <c r="U111" s="37" t="e">
        <f t="shared" si="31"/>
        <v>#DIV/0!</v>
      </c>
      <c r="V111" s="36" t="e">
        <f>(((J111*'Calibration Coefficients'!F$3)+'Calibration Coefficients'!F$4)/$I111)*(1000/1)*(1/1000)*(1/1000)*($H111/$G111)</f>
        <v>#DIV/0!</v>
      </c>
      <c r="W111" s="29" t="e">
        <f>(((K111*'Calibration Coefficients'!G$3)+'Calibration Coefficients'!G$4)/$I111)*(1000/1)*(1/1000)*(1/1000)*($H111/$G111)</f>
        <v>#DIV/0!</v>
      </c>
      <c r="X111" s="28" t="e">
        <f>(((L111*'Calibration Coefficients'!H$3)+'Calibration Coefficients'!H$4)/$I111)*(1000/1)*(1/1000)*(1/1000)*($H111/$G111)</f>
        <v>#DIV/0!</v>
      </c>
      <c r="Y111" s="29" t="e">
        <f>(((M111*'Calibration Coefficients'!I$3)+'Calibration Coefficients'!I$4)/$I111)*(1000/1)*(1/1000)*(1/1000)*($H111/$G111)</f>
        <v>#DIV/0!</v>
      </c>
      <c r="Z111" s="28" t="e">
        <f>(((N111*'Calibration Coefficients'!J$3)+'Calibration Coefficients'!J$4)/$I111)*(1000/1)*(1/1000)*(1/1000)*($H111/$G111)</f>
        <v>#DIV/0!</v>
      </c>
      <c r="AA111" s="29" t="e">
        <f>(((Q111*'Calibration Coefficients'!K$3)+'Calibration Coefficients'!K$4)/$I111)*(1000/1)*(1/1000)*(1/1000)*($H111/$G111)</f>
        <v>#DIV/0!</v>
      </c>
      <c r="AB111" s="28" t="e">
        <f t="shared" si="32"/>
        <v>#DIV/0!</v>
      </c>
      <c r="AC111" s="29" t="e">
        <f t="shared" si="33"/>
        <v>#DIV/0!</v>
      </c>
      <c r="AD111" s="28" t="e">
        <f t="shared" si="34"/>
        <v>#DIV/0!</v>
      </c>
      <c r="AE111" s="18" t="e">
        <f t="shared" si="35"/>
        <v>#DIV/0!</v>
      </c>
    </row>
    <row r="112" spans="1:31" x14ac:dyDescent="0.2">
      <c r="A112" s="103"/>
      <c r="B112" s="107"/>
      <c r="C112" s="107"/>
      <c r="D112" s="107"/>
      <c r="E112" s="107"/>
      <c r="F112" s="107"/>
      <c r="G112" s="109"/>
      <c r="H112" s="102"/>
      <c r="I112" s="35"/>
      <c r="J112" s="31"/>
      <c r="K112" s="104"/>
      <c r="L112" s="25"/>
      <c r="M112" s="104"/>
      <c r="N112" s="25"/>
      <c r="O112" s="104"/>
      <c r="P112" s="105"/>
      <c r="Q112" s="35"/>
      <c r="R112" s="34" t="e">
        <f>(((O112*'Calibration Coefficients'!B$3)+'Calibration Coefficients'!B$4)/$I112)*(1000/1)*(1/1000)*(1/1000)*($H112/$G112)</f>
        <v>#DIV/0!</v>
      </c>
      <c r="S112" s="52" t="e">
        <f>(((P112*'Calibration Coefficients'!C$3)+'Calibration Coefficients'!C$4)/$I112)*(1000/1)*(1/1000)*(1/1000)*($H112/$G112)</f>
        <v>#DIV/0!</v>
      </c>
      <c r="T112" s="26" t="e">
        <f t="shared" si="30"/>
        <v>#DIV/0!</v>
      </c>
      <c r="U112" s="37" t="e">
        <f t="shared" si="31"/>
        <v>#DIV/0!</v>
      </c>
      <c r="V112" s="36" t="e">
        <f>(((J112*'Calibration Coefficients'!F$3)+'Calibration Coefficients'!F$4)/$I112)*(1000/1)*(1/1000)*(1/1000)*($H112/$G112)</f>
        <v>#DIV/0!</v>
      </c>
      <c r="W112" s="29" t="e">
        <f>(((K112*'Calibration Coefficients'!G$3)+'Calibration Coefficients'!G$4)/$I112)*(1000/1)*(1/1000)*(1/1000)*($H112/$G112)</f>
        <v>#DIV/0!</v>
      </c>
      <c r="X112" s="28" t="e">
        <f>(((L112*'Calibration Coefficients'!H$3)+'Calibration Coefficients'!H$4)/$I112)*(1000/1)*(1/1000)*(1/1000)*($H112/$G112)</f>
        <v>#DIV/0!</v>
      </c>
      <c r="Y112" s="29" t="e">
        <f>(((M112*'Calibration Coefficients'!I$3)+'Calibration Coefficients'!I$4)/$I112)*(1000/1)*(1/1000)*(1/1000)*($H112/$G112)</f>
        <v>#DIV/0!</v>
      </c>
      <c r="Z112" s="28" t="e">
        <f>(((N112*'Calibration Coefficients'!J$3)+'Calibration Coefficients'!J$4)/$I112)*(1000/1)*(1/1000)*(1/1000)*($H112/$G112)</f>
        <v>#DIV/0!</v>
      </c>
      <c r="AA112" s="29" t="e">
        <f>(((Q112*'Calibration Coefficients'!K$3)+'Calibration Coefficients'!K$4)/$I112)*(1000/1)*(1/1000)*(1/1000)*($H112/$G112)</f>
        <v>#DIV/0!</v>
      </c>
      <c r="AB112" s="28" t="e">
        <f t="shared" si="32"/>
        <v>#DIV/0!</v>
      </c>
      <c r="AC112" s="29" t="e">
        <f t="shared" si="33"/>
        <v>#DIV/0!</v>
      </c>
      <c r="AD112" s="28" t="e">
        <f t="shared" si="34"/>
        <v>#DIV/0!</v>
      </c>
      <c r="AE112" s="18" t="e">
        <f t="shared" si="35"/>
        <v>#DIV/0!</v>
      </c>
    </row>
    <row r="113" spans="1:31" x14ac:dyDescent="0.2">
      <c r="A113" s="103"/>
      <c r="B113" s="107"/>
      <c r="C113" s="107"/>
      <c r="D113" s="107"/>
      <c r="E113" s="107"/>
      <c r="F113" s="107"/>
      <c r="G113" s="109"/>
      <c r="H113" s="102"/>
      <c r="I113" s="35"/>
      <c r="J113" s="31"/>
      <c r="K113" s="104"/>
      <c r="L113" s="25"/>
      <c r="M113" s="104"/>
      <c r="N113" s="25"/>
      <c r="O113" s="104"/>
      <c r="P113" s="105"/>
      <c r="Q113" s="35"/>
      <c r="R113" s="34" t="e">
        <f>(((O113*'Calibration Coefficients'!B$3)+'Calibration Coefficients'!B$4)/$I113)*(1000/1)*(1/1000)*(1/1000)*($H113/$G113)</f>
        <v>#DIV/0!</v>
      </c>
      <c r="S113" s="52" t="e">
        <f>(((P113*'Calibration Coefficients'!C$3)+'Calibration Coefficients'!C$4)/$I113)*(1000/1)*(1/1000)*(1/1000)*($H113/$G113)</f>
        <v>#DIV/0!</v>
      </c>
      <c r="T113" s="26" t="e">
        <f t="shared" si="30"/>
        <v>#DIV/0!</v>
      </c>
      <c r="U113" s="37" t="e">
        <f t="shared" si="31"/>
        <v>#DIV/0!</v>
      </c>
      <c r="V113" s="36" t="e">
        <f>(((J113*'Calibration Coefficients'!F$3)+'Calibration Coefficients'!F$4)/$I113)*(1000/1)*(1/1000)*(1/1000)*($H113/$G113)</f>
        <v>#DIV/0!</v>
      </c>
      <c r="W113" s="29" t="e">
        <f>(((K113*'Calibration Coefficients'!G$3)+'Calibration Coefficients'!G$4)/$I113)*(1000/1)*(1/1000)*(1/1000)*($H113/$G113)</f>
        <v>#DIV/0!</v>
      </c>
      <c r="X113" s="28" t="e">
        <f>(((L113*'Calibration Coefficients'!H$3)+'Calibration Coefficients'!H$4)/$I113)*(1000/1)*(1/1000)*(1/1000)*($H113/$G113)</f>
        <v>#DIV/0!</v>
      </c>
      <c r="Y113" s="29" t="e">
        <f>(((M113*'Calibration Coefficients'!I$3)+'Calibration Coefficients'!I$4)/$I113)*(1000/1)*(1/1000)*(1/1000)*($H113/$G113)</f>
        <v>#DIV/0!</v>
      </c>
      <c r="Z113" s="28" t="e">
        <f>(((N113*'Calibration Coefficients'!J$3)+'Calibration Coefficients'!J$4)/$I113)*(1000/1)*(1/1000)*(1/1000)*($H113/$G113)</f>
        <v>#DIV/0!</v>
      </c>
      <c r="AA113" s="29" t="e">
        <f>(((Q113*'Calibration Coefficients'!K$3)+'Calibration Coefficients'!K$4)/$I113)*(1000/1)*(1/1000)*(1/1000)*($H113/$G113)</f>
        <v>#DIV/0!</v>
      </c>
      <c r="AB113" s="28" t="e">
        <f t="shared" si="32"/>
        <v>#DIV/0!</v>
      </c>
      <c r="AC113" s="29" t="e">
        <f t="shared" si="33"/>
        <v>#DIV/0!</v>
      </c>
      <c r="AD113" s="28" t="e">
        <f t="shared" si="34"/>
        <v>#DIV/0!</v>
      </c>
      <c r="AE113" s="18" t="e">
        <f t="shared" si="35"/>
        <v>#DIV/0!</v>
      </c>
    </row>
    <row r="114" spans="1:31" x14ac:dyDescent="0.2">
      <c r="A114" s="103"/>
      <c r="B114" s="107"/>
      <c r="C114" s="107"/>
      <c r="D114" s="107"/>
      <c r="E114" s="107"/>
      <c r="F114" s="107"/>
      <c r="G114" s="109"/>
      <c r="H114" s="102"/>
      <c r="I114" s="35"/>
      <c r="J114" s="31"/>
      <c r="K114" s="104"/>
      <c r="L114" s="25"/>
      <c r="M114" s="104"/>
      <c r="N114" s="25"/>
      <c r="O114" s="104"/>
      <c r="P114" s="105"/>
      <c r="Q114" s="35"/>
      <c r="R114" s="34" t="e">
        <f>(((O114*'Calibration Coefficients'!B$3)+'Calibration Coefficients'!B$4)/$I114)*(1000/1)*(1/1000)*(1/1000)*($H114/$G114)</f>
        <v>#DIV/0!</v>
      </c>
      <c r="S114" s="52" t="e">
        <f>(((P114*'Calibration Coefficients'!C$3)+'Calibration Coefficients'!C$4)/$I114)*(1000/1)*(1/1000)*(1/1000)*($H114/$G114)</f>
        <v>#DIV/0!</v>
      </c>
      <c r="T114" s="26" t="e">
        <f t="shared" si="30"/>
        <v>#DIV/0!</v>
      </c>
      <c r="U114" s="37" t="e">
        <f t="shared" si="31"/>
        <v>#DIV/0!</v>
      </c>
      <c r="V114" s="36" t="e">
        <f>(((J114*'Calibration Coefficients'!F$3)+'Calibration Coefficients'!F$4)/$I114)*(1000/1)*(1/1000)*(1/1000)*($H114/$G114)</f>
        <v>#DIV/0!</v>
      </c>
      <c r="W114" s="29" t="e">
        <f>(((K114*'Calibration Coefficients'!G$3)+'Calibration Coefficients'!G$4)/$I114)*(1000/1)*(1/1000)*(1/1000)*($H114/$G114)</f>
        <v>#DIV/0!</v>
      </c>
      <c r="X114" s="28" t="e">
        <f>(((L114*'Calibration Coefficients'!H$3)+'Calibration Coefficients'!H$4)/$I114)*(1000/1)*(1/1000)*(1/1000)*($H114/$G114)</f>
        <v>#DIV/0!</v>
      </c>
      <c r="Y114" s="29" t="e">
        <f>(((M114*'Calibration Coefficients'!I$3)+'Calibration Coefficients'!I$4)/$I114)*(1000/1)*(1/1000)*(1/1000)*($H114/$G114)</f>
        <v>#DIV/0!</v>
      </c>
      <c r="Z114" s="28" t="e">
        <f>(((N114*'Calibration Coefficients'!J$3)+'Calibration Coefficients'!J$4)/$I114)*(1000/1)*(1/1000)*(1/1000)*($H114/$G114)</f>
        <v>#DIV/0!</v>
      </c>
      <c r="AA114" s="29" t="e">
        <f>(((Q114*'Calibration Coefficients'!K$3)+'Calibration Coefficients'!K$4)/$I114)*(1000/1)*(1/1000)*(1/1000)*($H114/$G114)</f>
        <v>#DIV/0!</v>
      </c>
      <c r="AB114" s="28" t="e">
        <f t="shared" si="32"/>
        <v>#DIV/0!</v>
      </c>
      <c r="AC114" s="29" t="e">
        <f t="shared" si="33"/>
        <v>#DIV/0!</v>
      </c>
      <c r="AD114" s="28" t="e">
        <f t="shared" si="34"/>
        <v>#DIV/0!</v>
      </c>
      <c r="AE114" s="18" t="e">
        <f t="shared" si="35"/>
        <v>#DIV/0!</v>
      </c>
    </row>
    <row r="115" spans="1:31" x14ac:dyDescent="0.2">
      <c r="A115" s="103"/>
      <c r="B115" s="107"/>
      <c r="C115" s="107"/>
      <c r="D115" s="107"/>
      <c r="E115" s="107"/>
      <c r="F115" s="107"/>
      <c r="G115" s="109"/>
      <c r="H115" s="102"/>
      <c r="I115" s="35"/>
      <c r="J115" s="31"/>
      <c r="K115" s="104"/>
      <c r="L115" s="25"/>
      <c r="M115" s="104"/>
      <c r="N115" s="25"/>
      <c r="O115" s="104"/>
      <c r="P115" s="105"/>
      <c r="Q115" s="35"/>
      <c r="R115" s="34" t="e">
        <f>(((O115*'Calibration Coefficients'!B$3)+'Calibration Coefficients'!B$4)/$I115)*(1000/1)*(1/1000)*(1/1000)*($H115/$G115)</f>
        <v>#DIV/0!</v>
      </c>
      <c r="S115" s="52" t="e">
        <f>(((P115*'Calibration Coefficients'!C$3)+'Calibration Coefficients'!C$4)/$I115)*(1000/1)*(1/1000)*(1/1000)*($H115/$G115)</f>
        <v>#DIV/0!</v>
      </c>
      <c r="T115" s="26" t="e">
        <f t="shared" si="30"/>
        <v>#DIV/0!</v>
      </c>
      <c r="U115" s="37" t="e">
        <f t="shared" si="31"/>
        <v>#DIV/0!</v>
      </c>
      <c r="V115" s="36" t="e">
        <f>(((J115*'Calibration Coefficients'!F$3)+'Calibration Coefficients'!F$4)/$I115)*(1000/1)*(1/1000)*(1/1000)*($H115/$G115)</f>
        <v>#DIV/0!</v>
      </c>
      <c r="W115" s="29" t="e">
        <f>(((K115*'Calibration Coefficients'!G$3)+'Calibration Coefficients'!G$4)/$I115)*(1000/1)*(1/1000)*(1/1000)*($H115/$G115)</f>
        <v>#DIV/0!</v>
      </c>
      <c r="X115" s="28" t="e">
        <f>(((L115*'Calibration Coefficients'!H$3)+'Calibration Coefficients'!H$4)/$I115)*(1000/1)*(1/1000)*(1/1000)*($H115/$G115)</f>
        <v>#DIV/0!</v>
      </c>
      <c r="Y115" s="29" t="e">
        <f>(((M115*'Calibration Coefficients'!I$3)+'Calibration Coefficients'!I$4)/$I115)*(1000/1)*(1/1000)*(1/1000)*($H115/$G115)</f>
        <v>#DIV/0!</v>
      </c>
      <c r="Z115" s="28" t="e">
        <f>(((N115*'Calibration Coefficients'!J$3)+'Calibration Coefficients'!J$4)/$I115)*(1000/1)*(1/1000)*(1/1000)*($H115/$G115)</f>
        <v>#DIV/0!</v>
      </c>
      <c r="AA115" s="29" t="e">
        <f>(((Q115*'Calibration Coefficients'!K$3)+'Calibration Coefficients'!K$4)/$I115)*(1000/1)*(1/1000)*(1/1000)*($H115/$G115)</f>
        <v>#DIV/0!</v>
      </c>
      <c r="AB115" s="28" t="e">
        <f t="shared" si="32"/>
        <v>#DIV/0!</v>
      </c>
      <c r="AC115" s="29" t="e">
        <f t="shared" si="33"/>
        <v>#DIV/0!</v>
      </c>
      <c r="AD115" s="28" t="e">
        <f t="shared" si="34"/>
        <v>#DIV/0!</v>
      </c>
      <c r="AE115" s="18" t="e">
        <f t="shared" si="35"/>
        <v>#DIV/0!</v>
      </c>
    </row>
    <row r="116" spans="1:31" x14ac:dyDescent="0.2">
      <c r="A116" s="103"/>
      <c r="B116" s="107"/>
      <c r="C116" s="107"/>
      <c r="D116" s="107"/>
      <c r="E116" s="107"/>
      <c r="F116" s="107"/>
      <c r="G116" s="109"/>
      <c r="H116" s="102"/>
      <c r="I116" s="35"/>
      <c r="J116" s="31"/>
      <c r="K116" s="104"/>
      <c r="L116" s="25"/>
      <c r="M116" s="104"/>
      <c r="N116" s="25"/>
      <c r="O116" s="104"/>
      <c r="P116" s="105"/>
      <c r="Q116" s="35"/>
      <c r="R116" s="34" t="e">
        <f>(((O116*'Calibration Coefficients'!B$3)+'Calibration Coefficients'!B$4)/$I116)*(1000/1)*(1/1000)*(1/1000)*($H116/$G116)</f>
        <v>#DIV/0!</v>
      </c>
      <c r="S116" s="52" t="e">
        <f>(((P116*'Calibration Coefficients'!C$3)+'Calibration Coefficients'!C$4)/$I116)*(1000/1)*(1/1000)*(1/1000)*($H116/$G116)</f>
        <v>#DIV/0!</v>
      </c>
      <c r="T116" s="26" t="e">
        <f t="shared" si="30"/>
        <v>#DIV/0!</v>
      </c>
      <c r="U116" s="37" t="e">
        <f t="shared" si="31"/>
        <v>#DIV/0!</v>
      </c>
      <c r="V116" s="36" t="e">
        <f>(((J116*'Calibration Coefficients'!F$3)+'Calibration Coefficients'!F$4)/$I116)*(1000/1)*(1/1000)*(1/1000)*($H116/$G116)</f>
        <v>#DIV/0!</v>
      </c>
      <c r="W116" s="29" t="e">
        <f>(((K116*'Calibration Coefficients'!G$3)+'Calibration Coefficients'!G$4)/$I116)*(1000/1)*(1/1000)*(1/1000)*($H116/$G116)</f>
        <v>#DIV/0!</v>
      </c>
      <c r="X116" s="28" t="e">
        <f>(((L116*'Calibration Coefficients'!H$3)+'Calibration Coefficients'!H$4)/$I116)*(1000/1)*(1/1000)*(1/1000)*($H116/$G116)</f>
        <v>#DIV/0!</v>
      </c>
      <c r="Y116" s="29" t="e">
        <f>(((M116*'Calibration Coefficients'!I$3)+'Calibration Coefficients'!I$4)/$I116)*(1000/1)*(1/1000)*(1/1000)*($H116/$G116)</f>
        <v>#DIV/0!</v>
      </c>
      <c r="Z116" s="28" t="e">
        <f>(((N116*'Calibration Coefficients'!J$3)+'Calibration Coefficients'!J$4)/$I116)*(1000/1)*(1/1000)*(1/1000)*($H116/$G116)</f>
        <v>#DIV/0!</v>
      </c>
      <c r="AA116" s="29" t="e">
        <f>(((Q116*'Calibration Coefficients'!K$3)+'Calibration Coefficients'!K$4)/$I116)*(1000/1)*(1/1000)*(1/1000)*($H116/$G116)</f>
        <v>#DIV/0!</v>
      </c>
      <c r="AB116" s="28" t="e">
        <f t="shared" si="32"/>
        <v>#DIV/0!</v>
      </c>
      <c r="AC116" s="29" t="e">
        <f t="shared" si="33"/>
        <v>#DIV/0!</v>
      </c>
      <c r="AD116" s="28" t="e">
        <f t="shared" si="34"/>
        <v>#DIV/0!</v>
      </c>
      <c r="AE116" s="18" t="e">
        <f t="shared" si="35"/>
        <v>#DIV/0!</v>
      </c>
    </row>
    <row r="117" spans="1:31" x14ac:dyDescent="0.2">
      <c r="A117" s="103"/>
      <c r="B117" s="107"/>
      <c r="C117" s="107"/>
      <c r="D117" s="107"/>
      <c r="E117" s="107"/>
      <c r="F117" s="107"/>
      <c r="G117" s="109"/>
      <c r="H117" s="102"/>
      <c r="I117" s="35"/>
      <c r="J117" s="31"/>
      <c r="K117" s="104"/>
      <c r="L117" s="25"/>
      <c r="M117" s="104"/>
      <c r="N117" s="25"/>
      <c r="O117" s="104"/>
      <c r="P117" s="105"/>
      <c r="Q117" s="35"/>
      <c r="R117" s="34" t="e">
        <f>(((O117*'Calibration Coefficients'!B$3)+'Calibration Coefficients'!B$4)/$I117)*(1000/1)*(1/1000)*(1/1000)*($H117/$G117)</f>
        <v>#DIV/0!</v>
      </c>
      <c r="S117" s="52" t="e">
        <f>(((P117*'Calibration Coefficients'!C$3)+'Calibration Coefficients'!C$4)/$I117)*(1000/1)*(1/1000)*(1/1000)*($H117/$G117)</f>
        <v>#DIV/0!</v>
      </c>
      <c r="T117" s="26" t="e">
        <f t="shared" si="30"/>
        <v>#DIV/0!</v>
      </c>
      <c r="U117" s="37" t="e">
        <f t="shared" si="31"/>
        <v>#DIV/0!</v>
      </c>
      <c r="V117" s="36" t="e">
        <f>(((J117*'Calibration Coefficients'!F$3)+'Calibration Coefficients'!F$4)/$I117)*(1000/1)*(1/1000)*(1/1000)*($H117/$G117)</f>
        <v>#DIV/0!</v>
      </c>
      <c r="W117" s="29" t="e">
        <f>(((K117*'Calibration Coefficients'!G$3)+'Calibration Coefficients'!G$4)/$I117)*(1000/1)*(1/1000)*(1/1000)*($H117/$G117)</f>
        <v>#DIV/0!</v>
      </c>
      <c r="X117" s="28" t="e">
        <f>(((L117*'Calibration Coefficients'!H$3)+'Calibration Coefficients'!H$4)/$I117)*(1000/1)*(1/1000)*(1/1000)*($H117/$G117)</f>
        <v>#DIV/0!</v>
      </c>
      <c r="Y117" s="29" t="e">
        <f>(((M117*'Calibration Coefficients'!I$3)+'Calibration Coefficients'!I$4)/$I117)*(1000/1)*(1/1000)*(1/1000)*($H117/$G117)</f>
        <v>#DIV/0!</v>
      </c>
      <c r="Z117" s="28" t="e">
        <f>(((N117*'Calibration Coefficients'!J$3)+'Calibration Coefficients'!J$4)/$I117)*(1000/1)*(1/1000)*(1/1000)*($H117/$G117)</f>
        <v>#DIV/0!</v>
      </c>
      <c r="AA117" s="29" t="e">
        <f>(((Q117*'Calibration Coefficients'!K$3)+'Calibration Coefficients'!K$4)/$I117)*(1000/1)*(1/1000)*(1/1000)*($H117/$G117)</f>
        <v>#DIV/0!</v>
      </c>
      <c r="AB117" s="28" t="e">
        <f t="shared" si="32"/>
        <v>#DIV/0!</v>
      </c>
      <c r="AC117" s="29" t="e">
        <f t="shared" si="33"/>
        <v>#DIV/0!</v>
      </c>
      <c r="AD117" s="28" t="e">
        <f t="shared" si="34"/>
        <v>#DIV/0!</v>
      </c>
      <c r="AE117" s="18" t="e">
        <f t="shared" si="35"/>
        <v>#DIV/0!</v>
      </c>
    </row>
    <row r="118" spans="1:31" x14ac:dyDescent="0.2">
      <c r="A118" s="103"/>
      <c r="B118" s="107"/>
      <c r="C118" s="107"/>
      <c r="D118" s="107"/>
      <c r="E118" s="107"/>
      <c r="F118" s="107"/>
      <c r="G118" s="109"/>
      <c r="H118" s="102"/>
      <c r="I118" s="35"/>
      <c r="J118" s="31"/>
      <c r="K118" s="104"/>
      <c r="L118" s="25"/>
      <c r="M118" s="104"/>
      <c r="N118" s="25"/>
      <c r="O118" s="104"/>
      <c r="P118" s="105"/>
      <c r="Q118" s="35"/>
      <c r="R118" s="34" t="e">
        <f>(((O118*'Calibration Coefficients'!B$3)+'Calibration Coefficients'!B$4)/$I118)*(1000/1)*(1/1000)*(1/1000)*($H118/$G118)</f>
        <v>#DIV/0!</v>
      </c>
      <c r="S118" s="52" t="e">
        <f>(((P118*'Calibration Coefficients'!C$3)+'Calibration Coefficients'!C$4)/$I118)*(1000/1)*(1/1000)*(1/1000)*($H118/$G118)</f>
        <v>#DIV/0!</v>
      </c>
      <c r="T118" s="26" t="e">
        <f t="shared" si="30"/>
        <v>#DIV/0!</v>
      </c>
      <c r="U118" s="37" t="e">
        <f t="shared" si="31"/>
        <v>#DIV/0!</v>
      </c>
      <c r="V118" s="36" t="e">
        <f>(((J118*'Calibration Coefficients'!F$3)+'Calibration Coefficients'!F$4)/$I118)*(1000/1)*(1/1000)*(1/1000)*($H118/$G118)</f>
        <v>#DIV/0!</v>
      </c>
      <c r="W118" s="29" t="e">
        <f>(((K118*'Calibration Coefficients'!G$3)+'Calibration Coefficients'!G$4)/$I118)*(1000/1)*(1/1000)*(1/1000)*($H118/$G118)</f>
        <v>#DIV/0!</v>
      </c>
      <c r="X118" s="28" t="e">
        <f>(((L118*'Calibration Coefficients'!H$3)+'Calibration Coefficients'!H$4)/$I118)*(1000/1)*(1/1000)*(1/1000)*($H118/$G118)</f>
        <v>#DIV/0!</v>
      </c>
      <c r="Y118" s="29" t="e">
        <f>(((M118*'Calibration Coefficients'!I$3)+'Calibration Coefficients'!I$4)/$I118)*(1000/1)*(1/1000)*(1/1000)*($H118/$G118)</f>
        <v>#DIV/0!</v>
      </c>
      <c r="Z118" s="28" t="e">
        <f>(((N118*'Calibration Coefficients'!J$3)+'Calibration Coefficients'!J$4)/$I118)*(1000/1)*(1/1000)*(1/1000)*($H118/$G118)</f>
        <v>#DIV/0!</v>
      </c>
      <c r="AA118" s="29" t="e">
        <f>(((Q118*'Calibration Coefficients'!K$3)+'Calibration Coefficients'!K$4)/$I118)*(1000/1)*(1/1000)*(1/1000)*($H118/$G118)</f>
        <v>#DIV/0!</v>
      </c>
      <c r="AB118" s="28" t="e">
        <f t="shared" si="32"/>
        <v>#DIV/0!</v>
      </c>
      <c r="AC118" s="29" t="e">
        <f t="shared" si="33"/>
        <v>#DIV/0!</v>
      </c>
      <c r="AD118" s="28" t="e">
        <f t="shared" si="34"/>
        <v>#DIV/0!</v>
      </c>
      <c r="AE118" s="18" t="e">
        <f t="shared" si="35"/>
        <v>#DIV/0!</v>
      </c>
    </row>
    <row r="119" spans="1:31" x14ac:dyDescent="0.2">
      <c r="A119" s="103"/>
      <c r="B119" s="107"/>
      <c r="C119" s="107"/>
      <c r="D119" s="107"/>
      <c r="E119" s="107"/>
      <c r="F119" s="107"/>
      <c r="G119" s="109"/>
      <c r="H119" s="102"/>
      <c r="I119" s="35"/>
      <c r="J119" s="31"/>
      <c r="K119" s="104"/>
      <c r="L119" s="25"/>
      <c r="M119" s="104"/>
      <c r="N119" s="25"/>
      <c r="O119" s="104"/>
      <c r="P119" s="105"/>
      <c r="Q119" s="35"/>
      <c r="R119" s="34" t="e">
        <f>(((O119*'Calibration Coefficients'!B$3)+'Calibration Coefficients'!B$4)/$I119)*(1000/1)*(1/1000)*(1/1000)*($H119/$G119)</f>
        <v>#DIV/0!</v>
      </c>
      <c r="S119" s="52" t="e">
        <f>(((P119*'Calibration Coefficients'!C$3)+'Calibration Coefficients'!C$4)/$I119)*(1000/1)*(1/1000)*(1/1000)*($H119/$G119)</f>
        <v>#DIV/0!</v>
      </c>
      <c r="T119" s="26" t="e">
        <f t="shared" si="30"/>
        <v>#DIV/0!</v>
      </c>
      <c r="U119" s="37" t="e">
        <f t="shared" si="31"/>
        <v>#DIV/0!</v>
      </c>
      <c r="V119" s="36" t="e">
        <f>(((J119*'Calibration Coefficients'!F$3)+'Calibration Coefficients'!F$4)/$I119)*(1000/1)*(1/1000)*(1/1000)*($H119/$G119)</f>
        <v>#DIV/0!</v>
      </c>
      <c r="W119" s="29" t="e">
        <f>(((K119*'Calibration Coefficients'!G$3)+'Calibration Coefficients'!G$4)/$I119)*(1000/1)*(1/1000)*(1/1000)*($H119/$G119)</f>
        <v>#DIV/0!</v>
      </c>
      <c r="X119" s="28" t="e">
        <f>(((L119*'Calibration Coefficients'!H$3)+'Calibration Coefficients'!H$4)/$I119)*(1000/1)*(1/1000)*(1/1000)*($H119/$G119)</f>
        <v>#DIV/0!</v>
      </c>
      <c r="Y119" s="29" t="e">
        <f>(((M119*'Calibration Coefficients'!I$3)+'Calibration Coefficients'!I$4)/$I119)*(1000/1)*(1/1000)*(1/1000)*($H119/$G119)</f>
        <v>#DIV/0!</v>
      </c>
      <c r="Z119" s="28" t="e">
        <f>(((N119*'Calibration Coefficients'!J$3)+'Calibration Coefficients'!J$4)/$I119)*(1000/1)*(1/1000)*(1/1000)*($H119/$G119)</f>
        <v>#DIV/0!</v>
      </c>
      <c r="AA119" s="29" t="e">
        <f>(((Q119*'Calibration Coefficients'!K$3)+'Calibration Coefficients'!K$4)/$I119)*(1000/1)*(1/1000)*(1/1000)*($H119/$G119)</f>
        <v>#DIV/0!</v>
      </c>
      <c r="AB119" s="28" t="e">
        <f t="shared" si="32"/>
        <v>#DIV/0!</v>
      </c>
      <c r="AC119" s="29" t="e">
        <f t="shared" si="33"/>
        <v>#DIV/0!</v>
      </c>
      <c r="AD119" s="28" t="e">
        <f t="shared" si="34"/>
        <v>#DIV/0!</v>
      </c>
      <c r="AE119" s="18" t="e">
        <f t="shared" si="35"/>
        <v>#DIV/0!</v>
      </c>
    </row>
    <row r="120" spans="1:31" x14ac:dyDescent="0.2">
      <c r="A120" s="103"/>
      <c r="B120" s="107"/>
      <c r="C120" s="107"/>
      <c r="D120" s="107"/>
      <c r="E120" s="107"/>
      <c r="F120" s="107"/>
      <c r="G120" s="109"/>
      <c r="H120" s="102"/>
      <c r="I120" s="35"/>
      <c r="J120" s="31"/>
      <c r="K120" s="104"/>
      <c r="L120" s="25"/>
      <c r="M120" s="104"/>
      <c r="N120" s="25"/>
      <c r="O120" s="104"/>
      <c r="P120" s="105"/>
      <c r="Q120" s="35"/>
      <c r="R120" s="34" t="e">
        <f>(((O120*'Calibration Coefficients'!B$3)+'Calibration Coefficients'!B$4)/$I120)*(1000/1)*(1/1000)*(1/1000)*($H120/$G120)</f>
        <v>#DIV/0!</v>
      </c>
      <c r="S120" s="52" t="e">
        <f>(((P120*'Calibration Coefficients'!C$3)+'Calibration Coefficients'!C$4)/$I120)*(1000/1)*(1/1000)*(1/1000)*($H120/$G120)</f>
        <v>#DIV/0!</v>
      </c>
      <c r="T120" s="26" t="e">
        <f t="shared" si="30"/>
        <v>#DIV/0!</v>
      </c>
      <c r="U120" s="37" t="e">
        <f t="shared" si="31"/>
        <v>#DIV/0!</v>
      </c>
      <c r="V120" s="36" t="e">
        <f>(((J120*'Calibration Coefficients'!F$3)+'Calibration Coefficients'!F$4)/$I120)*(1000/1)*(1/1000)*(1/1000)*($H120/$G120)</f>
        <v>#DIV/0!</v>
      </c>
      <c r="W120" s="29" t="e">
        <f>(((K120*'Calibration Coefficients'!G$3)+'Calibration Coefficients'!G$4)/$I120)*(1000/1)*(1/1000)*(1/1000)*($H120/$G120)</f>
        <v>#DIV/0!</v>
      </c>
      <c r="X120" s="28" t="e">
        <f>(((L120*'Calibration Coefficients'!H$3)+'Calibration Coefficients'!H$4)/$I120)*(1000/1)*(1/1000)*(1/1000)*($H120/$G120)</f>
        <v>#DIV/0!</v>
      </c>
      <c r="Y120" s="29" t="e">
        <f>(((M120*'Calibration Coefficients'!I$3)+'Calibration Coefficients'!I$4)/$I120)*(1000/1)*(1/1000)*(1/1000)*($H120/$G120)</f>
        <v>#DIV/0!</v>
      </c>
      <c r="Z120" s="28" t="e">
        <f>(((N120*'Calibration Coefficients'!J$3)+'Calibration Coefficients'!J$4)/$I120)*(1000/1)*(1/1000)*(1/1000)*($H120/$G120)</f>
        <v>#DIV/0!</v>
      </c>
      <c r="AA120" s="29" t="e">
        <f>(((Q120*'Calibration Coefficients'!K$3)+'Calibration Coefficients'!K$4)/$I120)*(1000/1)*(1/1000)*(1/1000)*($H120/$G120)</f>
        <v>#DIV/0!</v>
      </c>
      <c r="AB120" s="28" t="e">
        <f t="shared" si="32"/>
        <v>#DIV/0!</v>
      </c>
      <c r="AC120" s="29" t="e">
        <f t="shared" si="33"/>
        <v>#DIV/0!</v>
      </c>
      <c r="AD120" s="28" t="e">
        <f t="shared" si="34"/>
        <v>#DIV/0!</v>
      </c>
      <c r="AE120" s="18" t="e">
        <f t="shared" si="35"/>
        <v>#DIV/0!</v>
      </c>
    </row>
    <row r="121" spans="1:31" x14ac:dyDescent="0.2">
      <c r="A121" s="103"/>
      <c r="B121" s="107"/>
      <c r="C121" s="107"/>
      <c r="D121" s="107"/>
      <c r="E121" s="107"/>
      <c r="F121" s="107"/>
      <c r="G121" s="109"/>
      <c r="H121" s="102"/>
      <c r="I121" s="35"/>
      <c r="J121" s="31"/>
      <c r="K121" s="104"/>
      <c r="L121" s="25"/>
      <c r="M121" s="104"/>
      <c r="N121" s="25"/>
      <c r="O121" s="104"/>
      <c r="P121" s="105"/>
      <c r="Q121" s="35"/>
      <c r="R121" s="34" t="e">
        <f>(((O121*'Calibration Coefficients'!B$3)+'Calibration Coefficients'!B$4)/$I121)*(1000/1)*(1/1000)*(1/1000)*($H121/$G121)</f>
        <v>#DIV/0!</v>
      </c>
      <c r="S121" s="52" t="e">
        <f>(((P121*'Calibration Coefficients'!C$3)+'Calibration Coefficients'!C$4)/$I121)*(1000/1)*(1/1000)*(1/1000)*($H121/$G121)</f>
        <v>#DIV/0!</v>
      </c>
      <c r="T121" s="26" t="e">
        <f t="shared" si="30"/>
        <v>#DIV/0!</v>
      </c>
      <c r="U121" s="37" t="e">
        <f t="shared" si="31"/>
        <v>#DIV/0!</v>
      </c>
      <c r="V121" s="36" t="e">
        <f>(((J121*'Calibration Coefficients'!F$3)+'Calibration Coefficients'!F$4)/$I121)*(1000/1)*(1/1000)*(1/1000)*($H121/$G121)</f>
        <v>#DIV/0!</v>
      </c>
      <c r="W121" s="29" t="e">
        <f>(((K121*'Calibration Coefficients'!G$3)+'Calibration Coefficients'!G$4)/$I121)*(1000/1)*(1/1000)*(1/1000)*($H121/$G121)</f>
        <v>#DIV/0!</v>
      </c>
      <c r="X121" s="28" t="e">
        <f>(((L121*'Calibration Coefficients'!H$3)+'Calibration Coefficients'!H$4)/$I121)*(1000/1)*(1/1000)*(1/1000)*($H121/$G121)</f>
        <v>#DIV/0!</v>
      </c>
      <c r="Y121" s="29" t="e">
        <f>(((M121*'Calibration Coefficients'!I$3)+'Calibration Coefficients'!I$4)/$I121)*(1000/1)*(1/1000)*(1/1000)*($H121/$G121)</f>
        <v>#DIV/0!</v>
      </c>
      <c r="Z121" s="28" t="e">
        <f>(((N121*'Calibration Coefficients'!J$3)+'Calibration Coefficients'!J$4)/$I121)*(1000/1)*(1/1000)*(1/1000)*($H121/$G121)</f>
        <v>#DIV/0!</v>
      </c>
      <c r="AA121" s="29" t="e">
        <f>(((Q121*'Calibration Coefficients'!K$3)+'Calibration Coefficients'!K$4)/$I121)*(1000/1)*(1/1000)*(1/1000)*($H121/$G121)</f>
        <v>#DIV/0!</v>
      </c>
      <c r="AB121" s="28" t="e">
        <f t="shared" si="32"/>
        <v>#DIV/0!</v>
      </c>
      <c r="AC121" s="29" t="e">
        <f t="shared" si="33"/>
        <v>#DIV/0!</v>
      </c>
      <c r="AD121" s="28" t="e">
        <f t="shared" si="34"/>
        <v>#DIV/0!</v>
      </c>
      <c r="AE121" s="18" t="e">
        <f t="shared" si="35"/>
        <v>#DIV/0!</v>
      </c>
    </row>
    <row r="122" spans="1:31" x14ac:dyDescent="0.2">
      <c r="A122" s="103"/>
      <c r="B122" s="107"/>
      <c r="C122" s="107"/>
      <c r="D122" s="107"/>
      <c r="E122" s="107"/>
      <c r="F122" s="107"/>
      <c r="G122" s="109"/>
      <c r="H122" s="102"/>
      <c r="I122" s="35"/>
      <c r="J122" s="31"/>
      <c r="K122" s="104"/>
      <c r="L122" s="25"/>
      <c r="M122" s="104"/>
      <c r="N122" s="25"/>
      <c r="O122" s="104"/>
      <c r="P122" s="105"/>
      <c r="Q122" s="35"/>
      <c r="R122" s="34" t="e">
        <f>(((O122*'Calibration Coefficients'!B$3)+'Calibration Coefficients'!B$4)/$I122)*(1000/1)*(1/1000)*(1/1000)*($H122/$G122)</f>
        <v>#DIV/0!</v>
      </c>
      <c r="S122" s="52" t="e">
        <f>(((P122*'Calibration Coefficients'!C$3)+'Calibration Coefficients'!C$4)/$I122)*(1000/1)*(1/1000)*(1/1000)*($H122/$G122)</f>
        <v>#DIV/0!</v>
      </c>
      <c r="T122" s="26" t="e">
        <f t="shared" si="30"/>
        <v>#DIV/0!</v>
      </c>
      <c r="U122" s="37" t="e">
        <f t="shared" si="31"/>
        <v>#DIV/0!</v>
      </c>
      <c r="V122" s="36" t="e">
        <f>(((J122*'Calibration Coefficients'!F$3)+'Calibration Coefficients'!F$4)/$I122)*(1000/1)*(1/1000)*(1/1000)*($H122/$G122)</f>
        <v>#DIV/0!</v>
      </c>
      <c r="W122" s="29" t="e">
        <f>(((K122*'Calibration Coefficients'!G$3)+'Calibration Coefficients'!G$4)/$I122)*(1000/1)*(1/1000)*(1/1000)*($H122/$G122)</f>
        <v>#DIV/0!</v>
      </c>
      <c r="X122" s="28" t="e">
        <f>(((L122*'Calibration Coefficients'!H$3)+'Calibration Coefficients'!H$4)/$I122)*(1000/1)*(1/1000)*(1/1000)*($H122/$G122)</f>
        <v>#DIV/0!</v>
      </c>
      <c r="Y122" s="29" t="e">
        <f>(((M122*'Calibration Coefficients'!I$3)+'Calibration Coefficients'!I$4)/$I122)*(1000/1)*(1/1000)*(1/1000)*($H122/$G122)</f>
        <v>#DIV/0!</v>
      </c>
      <c r="Z122" s="28" t="e">
        <f>(((N122*'Calibration Coefficients'!J$3)+'Calibration Coefficients'!J$4)/$I122)*(1000/1)*(1/1000)*(1/1000)*($H122/$G122)</f>
        <v>#DIV/0!</v>
      </c>
      <c r="AA122" s="29" t="e">
        <f>(((Q122*'Calibration Coefficients'!K$3)+'Calibration Coefficients'!K$4)/$I122)*(1000/1)*(1/1000)*(1/1000)*($H122/$G122)</f>
        <v>#DIV/0!</v>
      </c>
      <c r="AB122" s="28" t="e">
        <f t="shared" si="32"/>
        <v>#DIV/0!</v>
      </c>
      <c r="AC122" s="29" t="e">
        <f t="shared" si="33"/>
        <v>#DIV/0!</v>
      </c>
      <c r="AD122" s="28" t="e">
        <f t="shared" si="34"/>
        <v>#DIV/0!</v>
      </c>
      <c r="AE122" s="18" t="e">
        <f t="shared" si="35"/>
        <v>#DIV/0!</v>
      </c>
    </row>
    <row r="123" spans="1:31" x14ac:dyDescent="0.2">
      <c r="A123" s="103"/>
      <c r="B123" s="107"/>
      <c r="C123" s="107"/>
      <c r="D123" s="107"/>
      <c r="E123" s="107"/>
      <c r="F123" s="107"/>
      <c r="G123" s="109"/>
      <c r="H123" s="102"/>
      <c r="I123" s="35"/>
      <c r="J123" s="31"/>
      <c r="K123" s="104"/>
      <c r="L123" s="25"/>
      <c r="M123" s="104"/>
      <c r="N123" s="25"/>
      <c r="O123" s="104"/>
      <c r="P123" s="105"/>
      <c r="Q123" s="35"/>
      <c r="R123" s="34" t="e">
        <f>(((O123*'Calibration Coefficients'!B$3)+'Calibration Coefficients'!B$4)/$I123)*(1000/1)*(1/1000)*(1/1000)*($H123/$G123)</f>
        <v>#DIV/0!</v>
      </c>
      <c r="S123" s="52" t="e">
        <f>(((P123*'Calibration Coefficients'!C$3)+'Calibration Coefficients'!C$4)/$I123)*(1000/1)*(1/1000)*(1/1000)*($H123/$G123)</f>
        <v>#DIV/0!</v>
      </c>
      <c r="T123" s="26" t="e">
        <f t="shared" si="30"/>
        <v>#DIV/0!</v>
      </c>
      <c r="U123" s="37" t="e">
        <f t="shared" si="31"/>
        <v>#DIV/0!</v>
      </c>
      <c r="V123" s="36" t="e">
        <f>(((J123*'Calibration Coefficients'!F$3)+'Calibration Coefficients'!F$4)/$I123)*(1000/1)*(1/1000)*(1/1000)*($H123/$G123)</f>
        <v>#DIV/0!</v>
      </c>
      <c r="W123" s="29" t="e">
        <f>(((K123*'Calibration Coefficients'!G$3)+'Calibration Coefficients'!G$4)/$I123)*(1000/1)*(1/1000)*(1/1000)*($H123/$G123)</f>
        <v>#DIV/0!</v>
      </c>
      <c r="X123" s="28" t="e">
        <f>(((L123*'Calibration Coefficients'!H$3)+'Calibration Coefficients'!H$4)/$I123)*(1000/1)*(1/1000)*(1/1000)*($H123/$G123)</f>
        <v>#DIV/0!</v>
      </c>
      <c r="Y123" s="29" t="e">
        <f>(((M123*'Calibration Coefficients'!I$3)+'Calibration Coefficients'!I$4)/$I123)*(1000/1)*(1/1000)*(1/1000)*($H123/$G123)</f>
        <v>#DIV/0!</v>
      </c>
      <c r="Z123" s="28" t="e">
        <f>(((N123*'Calibration Coefficients'!J$3)+'Calibration Coefficients'!J$4)/$I123)*(1000/1)*(1/1000)*(1/1000)*($H123/$G123)</f>
        <v>#DIV/0!</v>
      </c>
      <c r="AA123" s="29" t="e">
        <f>(((Q123*'Calibration Coefficients'!K$3)+'Calibration Coefficients'!K$4)/$I123)*(1000/1)*(1/1000)*(1/1000)*($H123/$G123)</f>
        <v>#DIV/0!</v>
      </c>
      <c r="AB123" s="28" t="e">
        <f t="shared" si="32"/>
        <v>#DIV/0!</v>
      </c>
      <c r="AC123" s="29" t="e">
        <f t="shared" si="33"/>
        <v>#DIV/0!</v>
      </c>
      <c r="AD123" s="28" t="e">
        <f t="shared" si="34"/>
        <v>#DIV/0!</v>
      </c>
      <c r="AE123" s="18" t="e">
        <f t="shared" si="35"/>
        <v>#DIV/0!</v>
      </c>
    </row>
    <row r="124" spans="1:31" x14ac:dyDescent="0.2">
      <c r="A124" s="103"/>
      <c r="B124" s="107"/>
      <c r="C124" s="107"/>
      <c r="D124" s="107"/>
      <c r="E124" s="107"/>
      <c r="F124" s="107"/>
      <c r="G124" s="109"/>
      <c r="H124" s="102"/>
      <c r="I124" s="35"/>
      <c r="J124" s="31"/>
      <c r="K124" s="104"/>
      <c r="L124" s="25"/>
      <c r="M124" s="104"/>
      <c r="N124" s="25"/>
      <c r="O124" s="104"/>
      <c r="P124" s="105"/>
      <c r="Q124" s="35"/>
      <c r="R124" s="34" t="e">
        <f>(((O124*'Calibration Coefficients'!B$3)+'Calibration Coefficients'!B$4)/$I124)*(1000/1)*(1/1000)*(1/1000)*($H124/$G124)</f>
        <v>#DIV/0!</v>
      </c>
      <c r="S124" s="52" t="e">
        <f>(((P124*'Calibration Coefficients'!C$3)+'Calibration Coefficients'!C$4)/$I124)*(1000/1)*(1/1000)*(1/1000)*($H124/$G124)</f>
        <v>#DIV/0!</v>
      </c>
      <c r="T124" s="26" t="e">
        <f t="shared" si="30"/>
        <v>#DIV/0!</v>
      </c>
      <c r="U124" s="37" t="e">
        <f t="shared" si="31"/>
        <v>#DIV/0!</v>
      </c>
      <c r="V124" s="36" t="e">
        <f>(((J124*'Calibration Coefficients'!F$3)+'Calibration Coefficients'!F$4)/$I124)*(1000/1)*(1/1000)*(1/1000)*($H124/$G124)</f>
        <v>#DIV/0!</v>
      </c>
      <c r="W124" s="29" t="e">
        <f>(((K124*'Calibration Coefficients'!G$3)+'Calibration Coefficients'!G$4)/$I124)*(1000/1)*(1/1000)*(1/1000)*($H124/$G124)</f>
        <v>#DIV/0!</v>
      </c>
      <c r="X124" s="28" t="e">
        <f>(((L124*'Calibration Coefficients'!H$3)+'Calibration Coefficients'!H$4)/$I124)*(1000/1)*(1/1000)*(1/1000)*($H124/$G124)</f>
        <v>#DIV/0!</v>
      </c>
      <c r="Y124" s="29" t="e">
        <f>(((M124*'Calibration Coefficients'!I$3)+'Calibration Coefficients'!I$4)/$I124)*(1000/1)*(1/1000)*(1/1000)*($H124/$G124)</f>
        <v>#DIV/0!</v>
      </c>
      <c r="Z124" s="28" t="e">
        <f>(((N124*'Calibration Coefficients'!J$3)+'Calibration Coefficients'!J$4)/$I124)*(1000/1)*(1/1000)*(1/1000)*($H124/$G124)</f>
        <v>#DIV/0!</v>
      </c>
      <c r="AA124" s="29" t="e">
        <f>(((Q124*'Calibration Coefficients'!K$3)+'Calibration Coefficients'!K$4)/$I124)*(1000/1)*(1/1000)*(1/1000)*($H124/$G124)</f>
        <v>#DIV/0!</v>
      </c>
      <c r="AB124" s="28" t="e">
        <f t="shared" si="32"/>
        <v>#DIV/0!</v>
      </c>
      <c r="AC124" s="29" t="e">
        <f t="shared" si="33"/>
        <v>#DIV/0!</v>
      </c>
      <c r="AD124" s="28" t="e">
        <f t="shared" si="34"/>
        <v>#DIV/0!</v>
      </c>
      <c r="AE124" s="18" t="e">
        <f t="shared" si="35"/>
        <v>#DIV/0!</v>
      </c>
    </row>
    <row r="125" spans="1:31" x14ac:dyDescent="0.2">
      <c r="B125" s="107"/>
      <c r="C125" s="107"/>
      <c r="D125" s="107"/>
      <c r="E125" s="107"/>
      <c r="F125" s="107"/>
      <c r="G125" s="109"/>
      <c r="H125" s="102"/>
      <c r="I125" s="35"/>
      <c r="J125" s="31"/>
      <c r="K125" s="104"/>
      <c r="L125" s="25"/>
      <c r="M125" s="104"/>
      <c r="N125" s="25"/>
      <c r="O125" s="104"/>
      <c r="P125" s="105"/>
      <c r="Q125" s="35"/>
      <c r="R125" s="34" t="e">
        <f>(((O125*'Calibration Coefficients'!B$3)+'Calibration Coefficients'!B$4)/$I125)*(1000/1)*(1/1000)*(1/1000)*($H125/$G125)</f>
        <v>#DIV/0!</v>
      </c>
      <c r="S125" s="52" t="e">
        <f>(((P125*'Calibration Coefficients'!C$3)+'Calibration Coefficients'!C$4)/$I125)*(1000/1)*(1/1000)*(1/1000)*($H125/$G125)</f>
        <v>#DIV/0!</v>
      </c>
      <c r="T125" s="26" t="e">
        <f t="shared" si="30"/>
        <v>#DIV/0!</v>
      </c>
      <c r="U125" s="37" t="e">
        <f t="shared" si="31"/>
        <v>#DIV/0!</v>
      </c>
      <c r="V125" s="36" t="e">
        <f>(((J125*'Calibration Coefficients'!F$3)+'Calibration Coefficients'!F$4)/$I125)*(1000/1)*(1/1000)*(1/1000)*($H125/$G125)</f>
        <v>#DIV/0!</v>
      </c>
      <c r="W125" s="29" t="e">
        <f>(((K125*'Calibration Coefficients'!G$3)+'Calibration Coefficients'!G$4)/$I125)*(1000/1)*(1/1000)*(1/1000)*($H125/$G125)</f>
        <v>#DIV/0!</v>
      </c>
      <c r="X125" s="28" t="e">
        <f>(((L125*'Calibration Coefficients'!H$3)+'Calibration Coefficients'!H$4)/$I125)*(1000/1)*(1/1000)*(1/1000)*($H125/$G125)</f>
        <v>#DIV/0!</v>
      </c>
      <c r="Y125" s="29" t="e">
        <f>(((M125*'Calibration Coefficients'!I$3)+'Calibration Coefficients'!I$4)/$I125)*(1000/1)*(1/1000)*(1/1000)*($H125/$G125)</f>
        <v>#DIV/0!</v>
      </c>
      <c r="Z125" s="28" t="e">
        <f>(((N125*'Calibration Coefficients'!J$3)+'Calibration Coefficients'!J$4)/$I125)*(1000/1)*(1/1000)*(1/1000)*($H125/$G125)</f>
        <v>#DIV/0!</v>
      </c>
      <c r="AA125" s="29" t="e">
        <f>(((Q125*'Calibration Coefficients'!K$3)+'Calibration Coefficients'!K$4)/$I125)*(1000/1)*(1/1000)*(1/1000)*($H125/$G125)</f>
        <v>#DIV/0!</v>
      </c>
      <c r="AB125" s="28" t="e">
        <f t="shared" si="32"/>
        <v>#DIV/0!</v>
      </c>
      <c r="AC125" s="29" t="e">
        <f t="shared" si="33"/>
        <v>#DIV/0!</v>
      </c>
      <c r="AD125" s="28" t="e">
        <f t="shared" si="34"/>
        <v>#DIV/0!</v>
      </c>
      <c r="AE125" s="18" t="e">
        <f t="shared" si="35"/>
        <v>#DIV/0!</v>
      </c>
    </row>
    <row r="126" spans="1:31" x14ac:dyDescent="0.2">
      <c r="B126" s="107"/>
      <c r="C126" s="107"/>
      <c r="D126" s="107"/>
      <c r="E126" s="107"/>
      <c r="F126" s="107"/>
      <c r="G126" s="109"/>
      <c r="H126" s="102"/>
      <c r="I126" s="35"/>
      <c r="J126" s="31"/>
      <c r="K126" s="104"/>
      <c r="L126" s="25"/>
      <c r="M126" s="104"/>
      <c r="N126" s="25"/>
      <c r="O126" s="104"/>
      <c r="P126" s="105"/>
      <c r="Q126" s="35"/>
      <c r="R126" s="34" t="e">
        <f>(((O126*'Calibration Coefficients'!B$3)+'Calibration Coefficients'!B$4)/$I126)*(1000/1)*(1/1000)*(1/1000)*($H126/$G126)</f>
        <v>#DIV/0!</v>
      </c>
      <c r="S126" s="52" t="e">
        <f>(((P126*'Calibration Coefficients'!C$3)+'Calibration Coefficients'!C$4)/$I126)*(1000/1)*(1/1000)*(1/1000)*($H126/$G126)</f>
        <v>#DIV/0!</v>
      </c>
      <c r="T126" s="26" t="e">
        <f t="shared" si="30"/>
        <v>#DIV/0!</v>
      </c>
      <c r="U126" s="37" t="e">
        <f t="shared" si="31"/>
        <v>#DIV/0!</v>
      </c>
      <c r="V126" s="36" t="e">
        <f>(((J126*'Calibration Coefficients'!F$3)+'Calibration Coefficients'!F$4)/$I126)*(1000/1)*(1/1000)*(1/1000)*($H126/$G126)</f>
        <v>#DIV/0!</v>
      </c>
      <c r="W126" s="29" t="e">
        <f>(((K126*'Calibration Coefficients'!G$3)+'Calibration Coefficients'!G$4)/$I126)*(1000/1)*(1/1000)*(1/1000)*($H126/$G126)</f>
        <v>#DIV/0!</v>
      </c>
      <c r="X126" s="28" t="e">
        <f>(((L126*'Calibration Coefficients'!H$3)+'Calibration Coefficients'!H$4)/$I126)*(1000/1)*(1/1000)*(1/1000)*($H126/$G126)</f>
        <v>#DIV/0!</v>
      </c>
      <c r="Y126" s="29" t="e">
        <f>(((M126*'Calibration Coefficients'!I$3)+'Calibration Coefficients'!I$4)/$I126)*(1000/1)*(1/1000)*(1/1000)*($H126/$G126)</f>
        <v>#DIV/0!</v>
      </c>
      <c r="Z126" s="28" t="e">
        <f>(((N126*'Calibration Coefficients'!J$3)+'Calibration Coefficients'!J$4)/$I126)*(1000/1)*(1/1000)*(1/1000)*($H126/$G126)</f>
        <v>#DIV/0!</v>
      </c>
      <c r="AA126" s="29" t="e">
        <f>(((Q126*'Calibration Coefficients'!K$3)+'Calibration Coefficients'!K$4)/$I126)*(1000/1)*(1/1000)*(1/1000)*($H126/$G126)</f>
        <v>#DIV/0!</v>
      </c>
      <c r="AB126" s="28" t="e">
        <f t="shared" si="32"/>
        <v>#DIV/0!</v>
      </c>
      <c r="AC126" s="29" t="e">
        <f t="shared" si="33"/>
        <v>#DIV/0!</v>
      </c>
      <c r="AD126" s="28" t="e">
        <f t="shared" si="34"/>
        <v>#DIV/0!</v>
      </c>
      <c r="AE126" s="18" t="e">
        <f t="shared" si="35"/>
        <v>#DIV/0!</v>
      </c>
    </row>
    <row r="127" spans="1:31" x14ac:dyDescent="0.2">
      <c r="B127" s="107"/>
      <c r="C127" s="107"/>
      <c r="D127" s="107"/>
      <c r="E127" s="107"/>
      <c r="F127" s="107"/>
      <c r="G127" s="109"/>
      <c r="H127" s="102"/>
      <c r="I127" s="35"/>
      <c r="J127" s="31"/>
      <c r="K127" s="104"/>
      <c r="L127" s="25"/>
      <c r="M127" s="104"/>
      <c r="N127" s="25"/>
      <c r="O127" s="104"/>
      <c r="P127" s="105"/>
      <c r="Q127" s="35"/>
      <c r="R127" s="34" t="e">
        <f>(((O127*'Calibration Coefficients'!B$3)+'Calibration Coefficients'!B$4)/$I127)*(1000/1)*(1/1000)*(1/1000)*($H127/$G127)</f>
        <v>#DIV/0!</v>
      </c>
      <c r="S127" s="52" t="e">
        <f>(((P127*'Calibration Coefficients'!C$3)+'Calibration Coefficients'!C$4)/$I127)*(1000/1)*(1/1000)*(1/1000)*($H127/$G127)</f>
        <v>#DIV/0!</v>
      </c>
      <c r="T127" s="26" t="e">
        <f t="shared" si="30"/>
        <v>#DIV/0!</v>
      </c>
      <c r="U127" s="37" t="e">
        <f t="shared" si="31"/>
        <v>#DIV/0!</v>
      </c>
      <c r="V127" s="36" t="e">
        <f>(((J127*'Calibration Coefficients'!F$3)+'Calibration Coefficients'!F$4)/$I127)*(1000/1)*(1/1000)*(1/1000)*($H127/$G127)</f>
        <v>#DIV/0!</v>
      </c>
      <c r="W127" s="29" t="e">
        <f>(((K127*'Calibration Coefficients'!G$3)+'Calibration Coefficients'!G$4)/$I127)*(1000/1)*(1/1000)*(1/1000)*($H127/$G127)</f>
        <v>#DIV/0!</v>
      </c>
      <c r="X127" s="28" t="e">
        <f>(((L127*'Calibration Coefficients'!H$3)+'Calibration Coefficients'!H$4)/$I127)*(1000/1)*(1/1000)*(1/1000)*($H127/$G127)</f>
        <v>#DIV/0!</v>
      </c>
      <c r="Y127" s="29" t="e">
        <f>(((M127*'Calibration Coefficients'!I$3)+'Calibration Coefficients'!I$4)/$I127)*(1000/1)*(1/1000)*(1/1000)*($H127/$G127)</f>
        <v>#DIV/0!</v>
      </c>
      <c r="Z127" s="28" t="e">
        <f>(((N127*'Calibration Coefficients'!J$3)+'Calibration Coefficients'!J$4)/$I127)*(1000/1)*(1/1000)*(1/1000)*($H127/$G127)</f>
        <v>#DIV/0!</v>
      </c>
      <c r="AA127" s="29" t="e">
        <f>(((Q127*'Calibration Coefficients'!K$3)+'Calibration Coefficients'!K$4)/$I127)*(1000/1)*(1/1000)*(1/1000)*($H127/$G127)</f>
        <v>#DIV/0!</v>
      </c>
      <c r="AB127" s="28" t="e">
        <f t="shared" si="32"/>
        <v>#DIV/0!</v>
      </c>
      <c r="AC127" s="29" t="e">
        <f t="shared" si="33"/>
        <v>#DIV/0!</v>
      </c>
      <c r="AD127" s="28" t="e">
        <f t="shared" si="34"/>
        <v>#DIV/0!</v>
      </c>
      <c r="AE127" s="18" t="e">
        <f t="shared" si="35"/>
        <v>#DIV/0!</v>
      </c>
    </row>
    <row r="128" spans="1:31" x14ac:dyDescent="0.2">
      <c r="B128" s="107"/>
      <c r="C128" s="107"/>
      <c r="D128" s="107"/>
      <c r="E128" s="107"/>
      <c r="F128" s="107"/>
      <c r="G128" s="109"/>
      <c r="H128" s="102"/>
      <c r="I128" s="35"/>
      <c r="J128" s="31"/>
      <c r="K128" s="104"/>
      <c r="L128" s="25"/>
      <c r="M128" s="104"/>
      <c r="N128" s="25"/>
      <c r="O128" s="104"/>
      <c r="P128" s="105"/>
      <c r="Q128" s="35"/>
      <c r="R128" s="34" t="e">
        <f>(((O128*'Calibration Coefficients'!B$3)+'Calibration Coefficients'!B$4)/$I128)*(1000/1)*(1/1000)*(1/1000)*($H128/$G128)</f>
        <v>#DIV/0!</v>
      </c>
      <c r="S128" s="52" t="e">
        <f>(((P128*'Calibration Coefficients'!C$3)+'Calibration Coefficients'!C$4)/$I128)*(1000/1)*(1/1000)*(1/1000)*($H128/$G128)</f>
        <v>#DIV/0!</v>
      </c>
      <c r="T128" s="26" t="e">
        <f t="shared" si="30"/>
        <v>#DIV/0!</v>
      </c>
      <c r="U128" s="37" t="e">
        <f t="shared" si="31"/>
        <v>#DIV/0!</v>
      </c>
      <c r="V128" s="36" t="e">
        <f>(((J128*'Calibration Coefficients'!F$3)+'Calibration Coefficients'!F$4)/$I128)*(1000/1)*(1/1000)*(1/1000)*($H128/$G128)</f>
        <v>#DIV/0!</v>
      </c>
      <c r="W128" s="29" t="e">
        <f>(((K128*'Calibration Coefficients'!G$3)+'Calibration Coefficients'!G$4)/$I128)*(1000/1)*(1/1000)*(1/1000)*($H128/$G128)</f>
        <v>#DIV/0!</v>
      </c>
      <c r="X128" s="28" t="e">
        <f>(((L128*'Calibration Coefficients'!H$3)+'Calibration Coefficients'!H$4)/$I128)*(1000/1)*(1/1000)*(1/1000)*($H128/$G128)</f>
        <v>#DIV/0!</v>
      </c>
      <c r="Y128" s="29" t="e">
        <f>(((M128*'Calibration Coefficients'!I$3)+'Calibration Coefficients'!I$4)/$I128)*(1000/1)*(1/1000)*(1/1000)*($H128/$G128)</f>
        <v>#DIV/0!</v>
      </c>
      <c r="Z128" s="28" t="e">
        <f>(((N128*'Calibration Coefficients'!J$3)+'Calibration Coefficients'!J$4)/$I128)*(1000/1)*(1/1000)*(1/1000)*($H128/$G128)</f>
        <v>#DIV/0!</v>
      </c>
      <c r="AA128" s="29" t="e">
        <f>(((Q128*'Calibration Coefficients'!K$3)+'Calibration Coefficients'!K$4)/$I128)*(1000/1)*(1/1000)*(1/1000)*($H128/$G128)</f>
        <v>#DIV/0!</v>
      </c>
      <c r="AB128" s="28" t="e">
        <f t="shared" si="32"/>
        <v>#DIV/0!</v>
      </c>
      <c r="AC128" s="29" t="e">
        <f t="shared" si="33"/>
        <v>#DIV/0!</v>
      </c>
      <c r="AD128" s="28" t="e">
        <f t="shared" si="34"/>
        <v>#DIV/0!</v>
      </c>
      <c r="AE128" s="18" t="e">
        <f t="shared" si="35"/>
        <v>#DIV/0!</v>
      </c>
    </row>
    <row r="129" spans="2:31" x14ac:dyDescent="0.2">
      <c r="B129" s="107"/>
      <c r="C129" s="107"/>
      <c r="D129" s="107"/>
      <c r="E129" s="107"/>
      <c r="F129" s="107"/>
      <c r="G129" s="109"/>
      <c r="H129" s="102"/>
      <c r="I129" s="35"/>
      <c r="J129" s="31"/>
      <c r="K129" s="104"/>
      <c r="L129" s="25"/>
      <c r="M129" s="104"/>
      <c r="N129" s="25"/>
      <c r="O129" s="104"/>
      <c r="P129" s="105"/>
      <c r="Q129" s="35"/>
      <c r="R129" s="34" t="e">
        <f>(((O129*'Calibration Coefficients'!B$3)+'Calibration Coefficients'!B$4)/$I129)*(1000/1)*(1/1000)*(1/1000)*($H129/$G129)</f>
        <v>#DIV/0!</v>
      </c>
      <c r="S129" s="52" t="e">
        <f>(((P129*'Calibration Coefficients'!C$3)+'Calibration Coefficients'!C$4)/$I129)*(1000/1)*(1/1000)*(1/1000)*($H129/$G129)</f>
        <v>#DIV/0!</v>
      </c>
      <c r="T129" s="26" t="e">
        <f t="shared" si="30"/>
        <v>#DIV/0!</v>
      </c>
      <c r="U129" s="37" t="e">
        <f t="shared" si="31"/>
        <v>#DIV/0!</v>
      </c>
      <c r="V129" s="36" t="e">
        <f>(((J129*'Calibration Coefficients'!F$3)+'Calibration Coefficients'!F$4)/$I129)*(1000/1)*(1/1000)*(1/1000)*($H129/$G129)</f>
        <v>#DIV/0!</v>
      </c>
      <c r="W129" s="29" t="e">
        <f>(((K129*'Calibration Coefficients'!G$3)+'Calibration Coefficients'!G$4)/$I129)*(1000/1)*(1/1000)*(1/1000)*($H129/$G129)</f>
        <v>#DIV/0!</v>
      </c>
      <c r="X129" s="28" t="e">
        <f>(((L129*'Calibration Coefficients'!H$3)+'Calibration Coefficients'!H$4)/$I129)*(1000/1)*(1/1000)*(1/1000)*($H129/$G129)</f>
        <v>#DIV/0!</v>
      </c>
      <c r="Y129" s="29" t="e">
        <f>(((M129*'Calibration Coefficients'!I$3)+'Calibration Coefficients'!I$4)/$I129)*(1000/1)*(1/1000)*(1/1000)*($H129/$G129)</f>
        <v>#DIV/0!</v>
      </c>
      <c r="Z129" s="28" t="e">
        <f>(((N129*'Calibration Coefficients'!J$3)+'Calibration Coefficients'!J$4)/$I129)*(1000/1)*(1/1000)*(1/1000)*($H129/$G129)</f>
        <v>#DIV/0!</v>
      </c>
      <c r="AA129" s="29" t="e">
        <f>(((Q129*'Calibration Coefficients'!K$3)+'Calibration Coefficients'!K$4)/$I129)*(1000/1)*(1/1000)*(1/1000)*($H129/$G129)</f>
        <v>#DIV/0!</v>
      </c>
      <c r="AB129" s="28" t="e">
        <f t="shared" si="32"/>
        <v>#DIV/0!</v>
      </c>
      <c r="AC129" s="29" t="e">
        <f t="shared" si="33"/>
        <v>#DIV/0!</v>
      </c>
      <c r="AD129" s="28" t="e">
        <f t="shared" si="34"/>
        <v>#DIV/0!</v>
      </c>
      <c r="AE129" s="18" t="e">
        <f t="shared" si="35"/>
        <v>#DIV/0!</v>
      </c>
    </row>
    <row r="130" spans="2:31" x14ac:dyDescent="0.2">
      <c r="B130" s="107"/>
      <c r="C130" s="107"/>
      <c r="D130" s="107"/>
      <c r="E130" s="107"/>
      <c r="F130" s="107"/>
      <c r="G130" s="109"/>
      <c r="H130" s="102"/>
      <c r="I130" s="35"/>
      <c r="J130" s="31"/>
      <c r="K130" s="104"/>
      <c r="L130" s="25"/>
      <c r="M130" s="104"/>
      <c r="N130" s="25"/>
      <c r="O130" s="104"/>
      <c r="P130" s="105"/>
      <c r="Q130" s="35"/>
      <c r="R130" s="34" t="e">
        <f>(((O130*'Calibration Coefficients'!B$3)+'Calibration Coefficients'!B$4)/$I130)*(1000/1)*(1/1000)*(1/1000)*($H130/$G130)</f>
        <v>#DIV/0!</v>
      </c>
      <c r="S130" s="52" t="e">
        <f>(((P130*'Calibration Coefficients'!C$3)+'Calibration Coefficients'!C$4)/$I130)*(1000/1)*(1/1000)*(1/1000)*($H130/$G130)</f>
        <v>#DIV/0!</v>
      </c>
      <c r="T130" s="26" t="e">
        <f t="shared" si="30"/>
        <v>#DIV/0!</v>
      </c>
      <c r="U130" s="37" t="e">
        <f t="shared" si="31"/>
        <v>#DIV/0!</v>
      </c>
      <c r="V130" s="36" t="e">
        <f>(((J130*'Calibration Coefficients'!F$3)+'Calibration Coefficients'!F$4)/$I130)*(1000/1)*(1/1000)*(1/1000)*($H130/$G130)</f>
        <v>#DIV/0!</v>
      </c>
      <c r="W130" s="29" t="e">
        <f>(((K130*'Calibration Coefficients'!G$3)+'Calibration Coefficients'!G$4)/$I130)*(1000/1)*(1/1000)*(1/1000)*($H130/$G130)</f>
        <v>#DIV/0!</v>
      </c>
      <c r="X130" s="28" t="e">
        <f>(((L130*'Calibration Coefficients'!H$3)+'Calibration Coefficients'!H$4)/$I130)*(1000/1)*(1/1000)*(1/1000)*($H130/$G130)</f>
        <v>#DIV/0!</v>
      </c>
      <c r="Y130" s="29" t="e">
        <f>(((M130*'Calibration Coefficients'!I$3)+'Calibration Coefficients'!I$4)/$I130)*(1000/1)*(1/1000)*(1/1000)*($H130/$G130)</f>
        <v>#DIV/0!</v>
      </c>
      <c r="Z130" s="28" t="e">
        <f>(((N130*'Calibration Coefficients'!J$3)+'Calibration Coefficients'!J$4)/$I130)*(1000/1)*(1/1000)*(1/1000)*($H130/$G130)</f>
        <v>#DIV/0!</v>
      </c>
      <c r="AA130" s="29" t="e">
        <f>(((Q130*'Calibration Coefficients'!K$3)+'Calibration Coefficients'!K$4)/$I130)*(1000/1)*(1/1000)*(1/1000)*($H130/$G130)</f>
        <v>#DIV/0!</v>
      </c>
      <c r="AB130" s="28" t="e">
        <f t="shared" si="32"/>
        <v>#DIV/0!</v>
      </c>
      <c r="AC130" s="29" t="e">
        <f t="shared" si="33"/>
        <v>#DIV/0!</v>
      </c>
      <c r="AD130" s="28" t="e">
        <f t="shared" si="34"/>
        <v>#DIV/0!</v>
      </c>
      <c r="AE130" s="18" t="e">
        <f t="shared" si="35"/>
        <v>#DIV/0!</v>
      </c>
    </row>
  </sheetData>
  <pageMargins left="0.7" right="0.7" top="0.75" bottom="0.75" header="0.3" footer="0.3"/>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
  <sheetViews>
    <sheetView workbookViewId="0">
      <pane xSplit="1" ySplit="10" topLeftCell="F14" activePane="bottomRight" state="frozen"/>
      <selection pane="topRight" activeCell="B1" sqref="B1"/>
      <selection pane="bottomLeft" activeCell="A11" sqref="A11"/>
      <selection pane="bottomRight" activeCell="C5" sqref="C5"/>
    </sheetView>
  </sheetViews>
  <sheetFormatPr baseColWidth="10" defaultColWidth="8.83203125" defaultRowHeight="15" x14ac:dyDescent="0.2"/>
  <cols>
    <col min="1" max="1" width="16.1640625" customWidth="1"/>
    <col min="2" max="2" width="15" customWidth="1"/>
    <col min="3" max="5" width="14.5" customWidth="1"/>
    <col min="6" max="6" width="16.33203125" customWidth="1"/>
    <col min="7" max="7" width="15.1640625" customWidth="1"/>
    <col min="8" max="8" width="16.33203125" customWidth="1"/>
    <col min="9" max="9" width="15.5" customWidth="1"/>
    <col min="10" max="10" width="15.33203125" customWidth="1"/>
    <col min="11" max="11" width="17.33203125" customWidth="1"/>
  </cols>
  <sheetData>
    <row r="1" spans="1:20" ht="32" thickBot="1" x14ac:dyDescent="0.4">
      <c r="A1" s="56" t="s">
        <v>76</v>
      </c>
    </row>
    <row r="2" spans="1:20" ht="17" thickTop="1" thickBot="1" x14ac:dyDescent="0.25">
      <c r="B2" s="47" t="s">
        <v>65</v>
      </c>
      <c r="C2" s="47" t="s">
        <v>66</v>
      </c>
      <c r="D2" s="47"/>
      <c r="E2" s="47"/>
      <c r="F2" s="49" t="s">
        <v>67</v>
      </c>
      <c r="G2" s="49" t="s">
        <v>68</v>
      </c>
      <c r="H2" s="49" t="s">
        <v>69</v>
      </c>
      <c r="I2" s="49" t="s">
        <v>70</v>
      </c>
      <c r="J2" s="49" t="s">
        <v>71</v>
      </c>
      <c r="K2" s="49" t="s">
        <v>72</v>
      </c>
    </row>
    <row r="3" spans="1:20" ht="16" thickTop="1" x14ac:dyDescent="0.2">
      <c r="A3" t="s">
        <v>73</v>
      </c>
      <c r="B3" s="53">
        <v>0.62250000000000005</v>
      </c>
      <c r="C3" s="53">
        <v>0.96799999999999997</v>
      </c>
      <c r="D3" s="53"/>
      <c r="E3" s="53"/>
      <c r="F3" s="53">
        <v>0.31209999999999999</v>
      </c>
      <c r="G3" s="53">
        <v>0.48570000000000002</v>
      </c>
      <c r="H3" s="53">
        <v>0.36749999999999999</v>
      </c>
      <c r="I3" s="53">
        <v>0.22739999999999999</v>
      </c>
      <c r="J3" s="53">
        <v>0.53269999999999995</v>
      </c>
      <c r="K3" s="53">
        <v>0.53110000000000002</v>
      </c>
    </row>
    <row r="4" spans="1:20" ht="16" thickBot="1" x14ac:dyDescent="0.25">
      <c r="A4" t="s">
        <v>54</v>
      </c>
      <c r="B4" s="54">
        <v>0</v>
      </c>
      <c r="C4" s="54">
        <v>0</v>
      </c>
      <c r="D4" s="54"/>
      <c r="E4" s="54"/>
      <c r="F4" s="54">
        <v>0</v>
      </c>
      <c r="G4" s="54">
        <v>0</v>
      </c>
      <c r="H4" s="54">
        <v>0</v>
      </c>
      <c r="I4" s="54">
        <v>0</v>
      </c>
      <c r="J4" s="54">
        <v>0</v>
      </c>
      <c r="K4" s="54">
        <v>0</v>
      </c>
    </row>
    <row r="5" spans="1:20" ht="16" thickTop="1" x14ac:dyDescent="0.2"/>
    <row r="7" spans="1:20" x14ac:dyDescent="0.2">
      <c r="A7" t="s">
        <v>77</v>
      </c>
      <c r="B7" t="s">
        <v>78</v>
      </c>
      <c r="E7" t="s">
        <v>116</v>
      </c>
      <c r="F7" t="s">
        <v>118</v>
      </c>
      <c r="G7" t="s">
        <v>122</v>
      </c>
    </row>
    <row r="8" spans="1:20" x14ac:dyDescent="0.2">
      <c r="A8" t="s">
        <v>110</v>
      </c>
      <c r="B8">
        <v>30</v>
      </c>
      <c r="C8" t="s">
        <v>117</v>
      </c>
      <c r="E8" t="s">
        <v>119</v>
      </c>
      <c r="F8" t="s">
        <v>120</v>
      </c>
      <c r="G8" t="s">
        <v>121</v>
      </c>
    </row>
    <row r="9" spans="1:20" x14ac:dyDescent="0.2">
      <c r="A9" t="s">
        <v>109</v>
      </c>
      <c r="B9" t="s">
        <v>111</v>
      </c>
      <c r="C9" t="s">
        <v>112</v>
      </c>
    </row>
    <row r="10" spans="1:20" s="2" customFormat="1" ht="60" x14ac:dyDescent="0.2">
      <c r="B10" s="10" t="s">
        <v>18</v>
      </c>
      <c r="C10" s="1" t="s">
        <v>19</v>
      </c>
      <c r="D10" s="2" t="s">
        <v>20</v>
      </c>
      <c r="E10" s="11" t="s">
        <v>21</v>
      </c>
      <c r="F10" s="1" t="s">
        <v>22</v>
      </c>
      <c r="G10" s="1" t="s">
        <v>23</v>
      </c>
      <c r="H10" s="1" t="s">
        <v>24</v>
      </c>
      <c r="I10" s="1" t="s">
        <v>25</v>
      </c>
      <c r="J10" s="1" t="s">
        <v>26</v>
      </c>
      <c r="K10" s="1" t="s">
        <v>27</v>
      </c>
      <c r="L10" s="1" t="s">
        <v>28</v>
      </c>
      <c r="M10" s="1" t="s">
        <v>29</v>
      </c>
      <c r="N10" s="1" t="s">
        <v>30</v>
      </c>
      <c r="O10" s="1" t="s">
        <v>79</v>
      </c>
      <c r="P10" s="1" t="s">
        <v>80</v>
      </c>
      <c r="R10" s="1"/>
    </row>
    <row r="11" spans="1:20" s="63" customFormat="1" x14ac:dyDescent="0.2">
      <c r="A11" s="57" t="s">
        <v>81</v>
      </c>
      <c r="B11" s="58"/>
      <c r="C11" s="59">
        <v>536.9</v>
      </c>
      <c r="D11" s="60" t="s">
        <v>82</v>
      </c>
      <c r="E11" s="60">
        <v>456</v>
      </c>
      <c r="F11" s="61">
        <v>2420</v>
      </c>
      <c r="G11" s="60">
        <f>F11/10</f>
        <v>242</v>
      </c>
      <c r="H11" s="62"/>
      <c r="I11" s="61">
        <f t="shared" ref="I11:I16" si="0">H11/G11</f>
        <v>0</v>
      </c>
      <c r="J11" s="61">
        <f>I11*(1/C11)*(1000000/1)</f>
        <v>0</v>
      </c>
      <c r="K11" s="62"/>
      <c r="L11" s="62"/>
      <c r="M11" s="61">
        <f>J11*(K11*1/1000*1/1000)</f>
        <v>0</v>
      </c>
      <c r="N11" s="61">
        <f>M11*(1000/1)*(1000/1)</f>
        <v>0</v>
      </c>
      <c r="O11" s="63" t="e">
        <f t="shared" ref="O11:O37" si="1">L11/M11</f>
        <v>#DIV/0!</v>
      </c>
      <c r="P11" s="64" t="e">
        <f>O11*(1/1000000)</f>
        <v>#DIV/0!</v>
      </c>
      <c r="T11" s="64"/>
    </row>
    <row r="12" spans="1:20" s="71" customFormat="1" x14ac:dyDescent="0.2">
      <c r="A12" s="65" t="s">
        <v>83</v>
      </c>
      <c r="B12" s="66" t="s">
        <v>84</v>
      </c>
      <c r="C12" s="67">
        <v>536.9</v>
      </c>
      <c r="D12" s="68" t="s">
        <v>85</v>
      </c>
      <c r="E12" s="68">
        <v>464</v>
      </c>
      <c r="F12" s="69">
        <v>2200</v>
      </c>
      <c r="G12" s="68">
        <f t="shared" ref="G12:G55" si="2">F12/10</f>
        <v>220</v>
      </c>
      <c r="H12" s="70">
        <v>0.15329999999999999</v>
      </c>
      <c r="I12" s="69">
        <f t="shared" si="0"/>
        <v>6.968181818181818E-4</v>
      </c>
      <c r="J12" s="69">
        <f t="shared" ref="J12:J55" si="3">I12*(1/C12)*(1000000/1)</f>
        <v>1.2978546876851962</v>
      </c>
      <c r="K12" s="70">
        <v>40</v>
      </c>
      <c r="L12" s="70">
        <v>110.29</v>
      </c>
      <c r="M12" s="69">
        <f t="shared" ref="M12:M55" si="4">J12*(K12*1/1000*1/1000)</f>
        <v>5.1914187507407853E-5</v>
      </c>
      <c r="N12" s="69">
        <f t="shared" ref="N12:N55" si="5">M12*(1000/1)*(1000/1)</f>
        <v>51.914187507407853</v>
      </c>
      <c r="O12" s="71">
        <f t="shared" si="1"/>
        <v>2124467.420091324</v>
      </c>
      <c r="P12" s="72">
        <f t="shared" ref="P12:P55" si="6">O12*(1/1000000)</f>
        <v>2.1244674200913241</v>
      </c>
      <c r="R12" s="71">
        <f>M12/L12</f>
        <v>4.7070620643220466E-7</v>
      </c>
      <c r="T12" s="72"/>
    </row>
    <row r="13" spans="1:20" s="71" customFormat="1" x14ac:dyDescent="0.2">
      <c r="A13" s="65" t="s">
        <v>83</v>
      </c>
      <c r="B13" s="66" t="s">
        <v>86</v>
      </c>
      <c r="C13" s="67">
        <v>536.9</v>
      </c>
      <c r="D13" s="68" t="s">
        <v>85</v>
      </c>
      <c r="E13" s="68">
        <v>464</v>
      </c>
      <c r="F13" s="69">
        <v>2200</v>
      </c>
      <c r="G13" s="68">
        <f t="shared" si="2"/>
        <v>220</v>
      </c>
      <c r="H13" s="70">
        <v>0.30780000000000002</v>
      </c>
      <c r="I13" s="69">
        <f t="shared" si="0"/>
        <v>1.3990909090909091E-3</v>
      </c>
      <c r="J13" s="69">
        <f t="shared" si="3"/>
        <v>2.6058687075636229</v>
      </c>
      <c r="K13" s="70">
        <v>40</v>
      </c>
      <c r="L13" s="70">
        <v>182.786</v>
      </c>
      <c r="M13" s="69">
        <f t="shared" si="4"/>
        <v>1.0423474830254492E-4</v>
      </c>
      <c r="N13" s="69">
        <f t="shared" si="5"/>
        <v>104.23474830254492</v>
      </c>
      <c r="O13" s="71">
        <f t="shared" si="1"/>
        <v>1753599.4759584144</v>
      </c>
      <c r="P13" s="72">
        <f t="shared" si="6"/>
        <v>1.7535994759584144</v>
      </c>
      <c r="R13" s="71">
        <f>M13/L13</f>
        <v>5.7025564486637336E-7</v>
      </c>
      <c r="T13" s="72"/>
    </row>
    <row r="14" spans="1:20" s="71" customFormat="1" x14ac:dyDescent="0.2">
      <c r="A14" s="65" t="s">
        <v>83</v>
      </c>
      <c r="B14" s="66" t="s">
        <v>87</v>
      </c>
      <c r="C14" s="67">
        <v>536.9</v>
      </c>
      <c r="D14" s="68" t="s">
        <v>85</v>
      </c>
      <c r="E14" s="68">
        <v>464</v>
      </c>
      <c r="F14" s="69">
        <v>2200</v>
      </c>
      <c r="G14" s="68">
        <f t="shared" si="2"/>
        <v>220</v>
      </c>
      <c r="H14" s="70">
        <v>0.63270000000000004</v>
      </c>
      <c r="I14" s="69">
        <f t="shared" si="0"/>
        <v>2.8759090909090913E-3</v>
      </c>
      <c r="J14" s="69">
        <f t="shared" si="3"/>
        <v>5.356507898880781</v>
      </c>
      <c r="K14" s="70">
        <v>40</v>
      </c>
      <c r="L14" s="70">
        <v>390.55500000000001</v>
      </c>
      <c r="M14" s="69">
        <f t="shared" si="4"/>
        <v>2.1426031595523127E-4</v>
      </c>
      <c r="N14" s="69">
        <f t="shared" si="5"/>
        <v>214.26031595523125</v>
      </c>
      <c r="O14" s="71">
        <f t="shared" si="1"/>
        <v>1822806.0490753907</v>
      </c>
      <c r="P14" s="72">
        <f t="shared" si="6"/>
        <v>1.8228060490753906</v>
      </c>
      <c r="R14" s="71">
        <f>M14/L14</f>
        <v>5.4860471881100302E-7</v>
      </c>
      <c r="T14" s="72"/>
    </row>
    <row r="15" spans="1:20" s="71" customFormat="1" x14ac:dyDescent="0.2">
      <c r="A15" s="65" t="s">
        <v>83</v>
      </c>
      <c r="B15" s="66" t="s">
        <v>88</v>
      </c>
      <c r="C15" s="67">
        <v>536.9</v>
      </c>
      <c r="D15" s="68" t="s">
        <v>85</v>
      </c>
      <c r="E15" s="68">
        <v>464</v>
      </c>
      <c r="F15" s="69">
        <v>2200</v>
      </c>
      <c r="G15" s="68">
        <f t="shared" si="2"/>
        <v>220</v>
      </c>
      <c r="H15" s="70">
        <v>0.96189999999999998</v>
      </c>
      <c r="I15" s="69">
        <f t="shared" si="0"/>
        <v>4.3722727272727272E-3</v>
      </c>
      <c r="J15" s="69">
        <f t="shared" si="3"/>
        <v>8.1435513638903476</v>
      </c>
      <c r="K15" s="70">
        <v>40</v>
      </c>
      <c r="L15" s="70">
        <v>628.96600000000001</v>
      </c>
      <c r="M15" s="69">
        <f t="shared" si="4"/>
        <v>3.2574205455561395E-4</v>
      </c>
      <c r="N15" s="69">
        <f t="shared" si="5"/>
        <v>325.74205455561395</v>
      </c>
      <c r="O15" s="71">
        <f t="shared" si="1"/>
        <v>1930871.3480611288</v>
      </c>
      <c r="P15" s="72">
        <f t="shared" si="6"/>
        <v>1.9308713480611286</v>
      </c>
      <c r="R15" s="71">
        <f>M15/L15</f>
        <v>5.1790089536733936E-7</v>
      </c>
      <c r="T15" s="72"/>
    </row>
    <row r="16" spans="1:20" s="71" customFormat="1" x14ac:dyDescent="0.2">
      <c r="A16" s="65" t="s">
        <v>83</v>
      </c>
      <c r="B16" s="66" t="s">
        <v>88</v>
      </c>
      <c r="C16" s="67">
        <v>536.9</v>
      </c>
      <c r="D16" s="68" t="s">
        <v>85</v>
      </c>
      <c r="E16" s="68">
        <v>464</v>
      </c>
      <c r="F16" s="69">
        <v>2200</v>
      </c>
      <c r="G16" s="68">
        <f t="shared" si="2"/>
        <v>220</v>
      </c>
      <c r="H16" s="70">
        <v>0.22950000000000001</v>
      </c>
      <c r="I16" s="69">
        <f t="shared" si="0"/>
        <v>1.0431818181818183E-3</v>
      </c>
      <c r="J16" s="69">
        <f t="shared" si="3"/>
        <v>1.9429722819553328</v>
      </c>
      <c r="K16" s="70">
        <v>40</v>
      </c>
      <c r="L16" s="70">
        <v>114.17400000000001</v>
      </c>
      <c r="M16" s="69">
        <f t="shared" si="4"/>
        <v>7.7718891278213319E-5</v>
      </c>
      <c r="N16" s="69">
        <f t="shared" si="5"/>
        <v>77.71889127821332</v>
      </c>
      <c r="O16" s="71">
        <f t="shared" si="1"/>
        <v>1469063.6745098038</v>
      </c>
      <c r="P16" s="72">
        <f t="shared" si="6"/>
        <v>1.4690636745098038</v>
      </c>
      <c r="R16" s="71">
        <f>M16/L16</f>
        <v>6.807056884948702E-7</v>
      </c>
      <c r="T16" s="72"/>
    </row>
    <row r="17" spans="1:20" s="77" customFormat="1" x14ac:dyDescent="0.2">
      <c r="A17" s="73" t="s">
        <v>67</v>
      </c>
      <c r="B17" s="74" t="s">
        <v>89</v>
      </c>
      <c r="C17" s="75">
        <v>600.9</v>
      </c>
      <c r="D17" s="75" t="s">
        <v>85</v>
      </c>
      <c r="E17" s="75">
        <v>441</v>
      </c>
      <c r="F17" s="73">
        <v>2500</v>
      </c>
      <c r="G17" s="75">
        <f t="shared" si="2"/>
        <v>250</v>
      </c>
      <c r="H17" s="76">
        <v>4.4499999999999998E-2</v>
      </c>
      <c r="I17" s="73">
        <f>H17/G17</f>
        <v>1.7799999999999999E-4</v>
      </c>
      <c r="J17" s="73">
        <f>I17*(1/C17)*(1000000/1)</f>
        <v>0.29622233316691632</v>
      </c>
      <c r="K17" s="76">
        <v>60</v>
      </c>
      <c r="L17" s="76">
        <v>42.783000000000001</v>
      </c>
      <c r="M17" s="73">
        <f t="shared" si="4"/>
        <v>1.7773339990014977E-5</v>
      </c>
      <c r="N17" s="73">
        <f t="shared" si="5"/>
        <v>17.773339990014975</v>
      </c>
      <c r="O17" s="77">
        <f t="shared" si="1"/>
        <v>2407144.6348314607</v>
      </c>
      <c r="P17" s="78">
        <f t="shared" si="6"/>
        <v>2.4071446348314605</v>
      </c>
      <c r="T17" s="78"/>
    </row>
    <row r="18" spans="1:20" s="77" customFormat="1" x14ac:dyDescent="0.2">
      <c r="A18" s="73" t="s">
        <v>67</v>
      </c>
      <c r="B18" s="74" t="s">
        <v>90</v>
      </c>
      <c r="C18" s="75">
        <v>600.9</v>
      </c>
      <c r="D18" s="75" t="s">
        <v>85</v>
      </c>
      <c r="E18" s="75">
        <v>441</v>
      </c>
      <c r="F18" s="73">
        <v>2500</v>
      </c>
      <c r="G18" s="75">
        <f t="shared" si="2"/>
        <v>250</v>
      </c>
      <c r="H18" s="76">
        <v>6.7699999999999996E-2</v>
      </c>
      <c r="I18" s="73">
        <f>H18/G18</f>
        <v>2.7079999999999997E-4</v>
      </c>
      <c r="J18" s="73">
        <f>I18*(1/C18)*(1000000/1)</f>
        <v>0.45065734731236473</v>
      </c>
      <c r="K18" s="76">
        <v>60</v>
      </c>
      <c r="L18" s="76">
        <v>78.305000000000007</v>
      </c>
      <c r="M18" s="73">
        <f t="shared" si="4"/>
        <v>2.7039440838741881E-5</v>
      </c>
      <c r="N18" s="73">
        <f t="shared" si="5"/>
        <v>27.039440838741879</v>
      </c>
      <c r="O18" s="77">
        <f t="shared" si="1"/>
        <v>2895954.8559822757</v>
      </c>
      <c r="P18" s="78">
        <f t="shared" si="6"/>
        <v>2.8959548559822754</v>
      </c>
      <c r="T18" s="78"/>
    </row>
    <row r="19" spans="1:20" s="77" customFormat="1" x14ac:dyDescent="0.2">
      <c r="A19" s="73" t="s">
        <v>67</v>
      </c>
      <c r="B19" s="74" t="s">
        <v>91</v>
      </c>
      <c r="C19" s="75">
        <v>600.9</v>
      </c>
      <c r="D19" s="75" t="s">
        <v>85</v>
      </c>
      <c r="E19" s="75">
        <v>441</v>
      </c>
      <c r="F19" s="73">
        <v>2500</v>
      </c>
      <c r="G19" s="75">
        <f t="shared" si="2"/>
        <v>250</v>
      </c>
      <c r="H19" s="76">
        <v>0.45200000000000001</v>
      </c>
      <c r="I19" s="73">
        <f>H19/G19</f>
        <v>1.8080000000000001E-3</v>
      </c>
      <c r="J19" s="73">
        <f>I19*(1/C19)*(1000000/1)</f>
        <v>3.0088201031785657</v>
      </c>
      <c r="K19" s="76">
        <v>60</v>
      </c>
      <c r="L19" s="76">
        <v>580.62099999999998</v>
      </c>
      <c r="M19" s="73">
        <f t="shared" si="4"/>
        <v>1.8052920619071394E-4</v>
      </c>
      <c r="N19" s="73">
        <f t="shared" si="5"/>
        <v>180.52920619071395</v>
      </c>
      <c r="O19" s="77">
        <f t="shared" si="1"/>
        <v>3216216.4352876102</v>
      </c>
      <c r="P19" s="78">
        <f t="shared" si="6"/>
        <v>3.2162164352876101</v>
      </c>
      <c r="T19" s="78"/>
    </row>
    <row r="20" spans="1:20" s="77" customFormat="1" x14ac:dyDescent="0.2">
      <c r="A20" s="73" t="s">
        <v>67</v>
      </c>
      <c r="B20" s="74" t="s">
        <v>91</v>
      </c>
      <c r="C20" s="75">
        <v>600.9</v>
      </c>
      <c r="D20" s="75" t="s">
        <v>85</v>
      </c>
      <c r="E20" s="75">
        <v>441</v>
      </c>
      <c r="F20" s="73">
        <v>2500</v>
      </c>
      <c r="G20" s="75">
        <f t="shared" si="2"/>
        <v>250</v>
      </c>
      <c r="H20" s="76">
        <v>0.1847</v>
      </c>
      <c r="I20" s="73">
        <f>H20/G20</f>
        <v>7.3879999999999996E-4</v>
      </c>
      <c r="J20" s="73">
        <f>I20*(1/C20)*(1000000/1)</f>
        <v>1.2294890996838075</v>
      </c>
      <c r="K20" s="76">
        <v>60</v>
      </c>
      <c r="L20" s="76">
        <v>188.297</v>
      </c>
      <c r="M20" s="73">
        <f t="shared" si="4"/>
        <v>7.3769345981028445E-5</v>
      </c>
      <c r="N20" s="73">
        <f t="shared" si="5"/>
        <v>73.769345981028437</v>
      </c>
      <c r="O20" s="77">
        <f t="shared" si="1"/>
        <v>2552510.0906876018</v>
      </c>
      <c r="P20" s="78">
        <f t="shared" si="6"/>
        <v>2.5525100906876017</v>
      </c>
      <c r="T20" s="78"/>
    </row>
    <row r="21" spans="1:20" s="82" customFormat="1" x14ac:dyDescent="0.2">
      <c r="A21" s="79" t="s">
        <v>70</v>
      </c>
      <c r="B21" s="79" t="s">
        <v>92</v>
      </c>
      <c r="C21" s="80">
        <v>568.9</v>
      </c>
      <c r="D21" s="80" t="s">
        <v>85</v>
      </c>
      <c r="E21" s="80">
        <v>446</v>
      </c>
      <c r="F21" s="79">
        <v>2540</v>
      </c>
      <c r="G21" s="80">
        <f t="shared" si="2"/>
        <v>254</v>
      </c>
      <c r="H21" s="81">
        <v>0.18099999999999999</v>
      </c>
      <c r="I21" s="79">
        <f t="shared" ref="I21:I55" si="7">H21/G21</f>
        <v>7.1259842519685033E-4</v>
      </c>
      <c r="J21" s="79">
        <f t="shared" si="3"/>
        <v>1.2525899546437869</v>
      </c>
      <c r="K21" s="81">
        <v>40</v>
      </c>
      <c r="L21" s="81">
        <v>179.41900000000001</v>
      </c>
      <c r="M21" s="79">
        <f t="shared" si="4"/>
        <v>5.010359818575148E-5</v>
      </c>
      <c r="N21" s="79">
        <f t="shared" si="5"/>
        <v>50.10359818575148</v>
      </c>
      <c r="O21" s="82">
        <f t="shared" si="1"/>
        <v>3580960.3800276243</v>
      </c>
      <c r="P21" s="83">
        <f t="shared" si="6"/>
        <v>3.5809603800276242</v>
      </c>
      <c r="T21" s="83"/>
    </row>
    <row r="22" spans="1:20" s="82" customFormat="1" x14ac:dyDescent="0.2">
      <c r="A22" s="79" t="s">
        <v>70</v>
      </c>
      <c r="B22" s="79" t="s">
        <v>93</v>
      </c>
      <c r="C22" s="80">
        <v>568.9</v>
      </c>
      <c r="D22" s="80" t="s">
        <v>85</v>
      </c>
      <c r="E22" s="80">
        <v>446</v>
      </c>
      <c r="F22" s="79">
        <v>2540</v>
      </c>
      <c r="G22" s="80">
        <f t="shared" si="2"/>
        <v>254</v>
      </c>
      <c r="H22" s="81">
        <v>0.33069999999999999</v>
      </c>
      <c r="I22" s="79">
        <f t="shared" si="7"/>
        <v>1.3019685039370079E-3</v>
      </c>
      <c r="J22" s="79">
        <f t="shared" si="3"/>
        <v>2.2885718121585659</v>
      </c>
      <c r="K22" s="81">
        <v>40</v>
      </c>
      <c r="L22" s="81">
        <v>305.28699999999998</v>
      </c>
      <c r="M22" s="79">
        <f t="shared" si="4"/>
        <v>9.1542872486342639E-5</v>
      </c>
      <c r="N22" s="79">
        <f t="shared" si="5"/>
        <v>91.542872486342645</v>
      </c>
      <c r="O22" s="82">
        <f t="shared" si="1"/>
        <v>3334907.3686271533</v>
      </c>
      <c r="P22" s="83">
        <f t="shared" si="6"/>
        <v>3.3349073686271531</v>
      </c>
      <c r="T22" s="83"/>
    </row>
    <row r="23" spans="1:20" s="82" customFormat="1" x14ac:dyDescent="0.2">
      <c r="A23" s="79" t="s">
        <v>70</v>
      </c>
      <c r="B23" s="79" t="s">
        <v>94</v>
      </c>
      <c r="C23" s="80">
        <v>568.9</v>
      </c>
      <c r="D23" s="80" t="s">
        <v>85</v>
      </c>
      <c r="E23" s="80">
        <v>446</v>
      </c>
      <c r="F23" s="79">
        <v>2540</v>
      </c>
      <c r="G23" s="80">
        <f t="shared" si="2"/>
        <v>254</v>
      </c>
      <c r="H23" s="81">
        <v>0.54810000000000003</v>
      </c>
      <c r="I23" s="79">
        <f t="shared" si="7"/>
        <v>2.1578740157480315E-3</v>
      </c>
      <c r="J23" s="79">
        <f t="shared" si="3"/>
        <v>3.7930638350290589</v>
      </c>
      <c r="K23" s="81">
        <v>40</v>
      </c>
      <c r="L23" s="81">
        <v>523.43399999999997</v>
      </c>
      <c r="M23" s="79">
        <f t="shared" si="4"/>
        <v>1.5172255340116237E-4</v>
      </c>
      <c r="N23" s="79">
        <f t="shared" si="5"/>
        <v>151.72255340116237</v>
      </c>
      <c r="O23" s="82">
        <f t="shared" si="1"/>
        <v>3449941.9385331138</v>
      </c>
      <c r="P23" s="83">
        <f t="shared" si="6"/>
        <v>3.4499419385331138</v>
      </c>
      <c r="T23" s="83"/>
    </row>
    <row r="24" spans="1:20" s="82" customFormat="1" x14ac:dyDescent="0.2">
      <c r="A24" s="79" t="s">
        <v>70</v>
      </c>
      <c r="B24" s="79" t="s">
        <v>95</v>
      </c>
      <c r="C24" s="80">
        <v>568.9</v>
      </c>
      <c r="D24" s="80" t="s">
        <v>85</v>
      </c>
      <c r="E24" s="80">
        <v>446</v>
      </c>
      <c r="F24" s="79">
        <v>2540</v>
      </c>
      <c r="G24" s="80">
        <f t="shared" si="2"/>
        <v>254</v>
      </c>
      <c r="H24" s="81">
        <v>0.47220000000000001</v>
      </c>
      <c r="I24" s="79">
        <f t="shared" si="7"/>
        <v>1.8590551181102363E-3</v>
      </c>
      <c r="J24" s="79">
        <f t="shared" si="3"/>
        <v>3.2678065004574379</v>
      </c>
      <c r="K24" s="81">
        <v>60</v>
      </c>
      <c r="L24" s="81">
        <v>746.07100000000003</v>
      </c>
      <c r="M24" s="79">
        <f t="shared" si="4"/>
        <v>1.9606839002744625E-4</v>
      </c>
      <c r="N24" s="79">
        <f t="shared" si="5"/>
        <v>196.06839002744624</v>
      </c>
      <c r="O24" s="82">
        <f t="shared" si="1"/>
        <v>3805156.965360723</v>
      </c>
      <c r="P24" s="83">
        <f t="shared" si="6"/>
        <v>3.8051569653607227</v>
      </c>
      <c r="T24" s="83"/>
    </row>
    <row r="25" spans="1:20" s="82" customFormat="1" x14ac:dyDescent="0.2">
      <c r="A25" s="79" t="s">
        <v>70</v>
      </c>
      <c r="B25" s="79" t="s">
        <v>96</v>
      </c>
      <c r="C25" s="80">
        <v>568.9</v>
      </c>
      <c r="D25" s="80" t="s">
        <v>85</v>
      </c>
      <c r="E25" s="80">
        <v>446</v>
      </c>
      <c r="F25" s="79">
        <v>2540</v>
      </c>
      <c r="G25" s="80">
        <f t="shared" si="2"/>
        <v>254</v>
      </c>
      <c r="H25" s="81">
        <v>0.34449999999999997</v>
      </c>
      <c r="I25" s="79">
        <f t="shared" si="7"/>
        <v>1.356299212598425E-3</v>
      </c>
      <c r="J25" s="79">
        <f t="shared" si="3"/>
        <v>2.3840731457170419</v>
      </c>
      <c r="K25" s="81">
        <v>60</v>
      </c>
      <c r="L25" s="81">
        <v>496.93700000000001</v>
      </c>
      <c r="M25" s="79">
        <f t="shared" si="4"/>
        <v>1.4304438874302249E-4</v>
      </c>
      <c r="N25" s="79">
        <f t="shared" si="5"/>
        <v>143.04438874302249</v>
      </c>
      <c r="O25" s="82">
        <f t="shared" si="1"/>
        <v>3474005.5472762464</v>
      </c>
      <c r="P25" s="83">
        <f t="shared" si="6"/>
        <v>3.4740055472762461</v>
      </c>
      <c r="T25" s="83"/>
    </row>
    <row r="26" spans="1:20" s="88" customFormat="1" x14ac:dyDescent="0.2">
      <c r="A26" s="84" t="s">
        <v>69</v>
      </c>
      <c r="B26" s="85" t="s">
        <v>97</v>
      </c>
      <c r="C26" s="86">
        <v>584.9</v>
      </c>
      <c r="D26" s="86" t="s">
        <v>85</v>
      </c>
      <c r="E26" s="86">
        <v>446</v>
      </c>
      <c r="F26" s="84">
        <v>2350</v>
      </c>
      <c r="G26" s="86">
        <f t="shared" si="2"/>
        <v>235</v>
      </c>
      <c r="H26" s="87">
        <v>6.8199999999999997E-2</v>
      </c>
      <c r="I26" s="84">
        <f t="shared" si="7"/>
        <v>2.9021276595744681E-4</v>
      </c>
      <c r="J26" s="84">
        <f t="shared" si="3"/>
        <v>0.49617501445964585</v>
      </c>
      <c r="K26" s="87">
        <v>60</v>
      </c>
      <c r="L26" s="87">
        <v>56.113999999999997</v>
      </c>
      <c r="M26" s="84">
        <f t="shared" si="4"/>
        <v>2.9770500867578747E-5</v>
      </c>
      <c r="N26" s="84">
        <f t="shared" si="5"/>
        <v>29.770500867578747</v>
      </c>
      <c r="O26" s="88">
        <f t="shared" si="1"/>
        <v>1884885.9899804494</v>
      </c>
      <c r="P26" s="89">
        <f t="shared" si="6"/>
        <v>1.8848859899804493</v>
      </c>
      <c r="T26" s="89"/>
    </row>
    <row r="27" spans="1:20" s="88" customFormat="1" x14ac:dyDescent="0.2">
      <c r="A27" s="84" t="s">
        <v>69</v>
      </c>
      <c r="B27" s="85" t="s">
        <v>98</v>
      </c>
      <c r="C27" s="86">
        <v>584.9</v>
      </c>
      <c r="D27" s="86" t="s">
        <v>85</v>
      </c>
      <c r="E27" s="86">
        <v>446</v>
      </c>
      <c r="F27" s="84">
        <v>2350</v>
      </c>
      <c r="G27" s="86">
        <f t="shared" si="2"/>
        <v>235</v>
      </c>
      <c r="H27" s="87">
        <v>2.4E-2</v>
      </c>
      <c r="I27" s="84">
        <f t="shared" si="7"/>
        <v>1.0212765957446809E-4</v>
      </c>
      <c r="J27" s="84">
        <f t="shared" si="3"/>
        <v>0.17460704321160556</v>
      </c>
      <c r="K27" s="87">
        <v>60</v>
      </c>
      <c r="L27" s="87">
        <v>10.704000000000001</v>
      </c>
      <c r="M27" s="84">
        <f t="shared" si="4"/>
        <v>1.0476422592696333E-5</v>
      </c>
      <c r="N27" s="84">
        <f t="shared" si="5"/>
        <v>10.476422592696334</v>
      </c>
      <c r="O27" s="88">
        <f t="shared" si="1"/>
        <v>1021722.8166666668</v>
      </c>
      <c r="P27" s="89">
        <f t="shared" si="6"/>
        <v>1.0217228166666668</v>
      </c>
      <c r="T27" s="89"/>
    </row>
    <row r="28" spans="1:20" s="88" customFormat="1" x14ac:dyDescent="0.2">
      <c r="A28" s="84" t="s">
        <v>69</v>
      </c>
      <c r="B28" s="85" t="s">
        <v>99</v>
      </c>
      <c r="C28" s="86">
        <v>584.9</v>
      </c>
      <c r="D28" s="86" t="s">
        <v>85</v>
      </c>
      <c r="E28" s="86">
        <v>446</v>
      </c>
      <c r="F28" s="84">
        <v>2350</v>
      </c>
      <c r="G28" s="86">
        <f t="shared" si="2"/>
        <v>235</v>
      </c>
      <c r="H28" s="87">
        <v>0.1789</v>
      </c>
      <c r="I28" s="84">
        <f t="shared" si="7"/>
        <v>7.6127659574468088E-4</v>
      </c>
      <c r="J28" s="84">
        <f t="shared" si="3"/>
        <v>1.3015500012731767</v>
      </c>
      <c r="K28" s="87">
        <v>60</v>
      </c>
      <c r="L28" s="87">
        <v>214.892</v>
      </c>
      <c r="M28" s="84">
        <f t="shared" si="4"/>
        <v>7.8093000076390594E-5</v>
      </c>
      <c r="N28" s="84">
        <f t="shared" si="5"/>
        <v>78.093000076390595</v>
      </c>
      <c r="O28" s="88">
        <f t="shared" si="1"/>
        <v>2751744.7119433573</v>
      </c>
      <c r="P28" s="89">
        <f t="shared" si="6"/>
        <v>2.7517447119433571</v>
      </c>
      <c r="T28" s="89"/>
    </row>
    <row r="29" spans="1:20" s="88" customFormat="1" x14ac:dyDescent="0.2">
      <c r="A29" s="84" t="s">
        <v>69</v>
      </c>
      <c r="B29" s="85" t="s">
        <v>114</v>
      </c>
      <c r="C29" s="86">
        <v>584.9</v>
      </c>
      <c r="D29" s="86" t="s">
        <v>85</v>
      </c>
      <c r="E29" s="86">
        <v>446</v>
      </c>
      <c r="F29" s="84">
        <v>2350</v>
      </c>
      <c r="G29" s="86">
        <f>F29/10</f>
        <v>235</v>
      </c>
      <c r="H29" s="87">
        <v>2.4299999999999999E-2</v>
      </c>
      <c r="I29" s="84">
        <f>H29/G29</f>
        <v>1.0340425531914894E-4</v>
      </c>
      <c r="J29" s="84">
        <f>I29*(1/C29)*(1000000/1)</f>
        <v>0.17678963125175062</v>
      </c>
      <c r="K29" s="87">
        <v>60</v>
      </c>
      <c r="L29" s="87">
        <v>29.925999999999998</v>
      </c>
      <c r="M29" s="84">
        <f>J29*(K29*1/1000*1/1000)</f>
        <v>1.0607377875105037E-5</v>
      </c>
      <c r="N29" s="84">
        <f>M29*(1000/1)*(1000/1)</f>
        <v>10.607377875105037</v>
      </c>
      <c r="O29" s="88">
        <f>L29/M29</f>
        <v>2821243.8882030179</v>
      </c>
      <c r="P29" s="89">
        <f>O29*(1/1000000)</f>
        <v>2.8212438882030177</v>
      </c>
      <c r="T29" s="89"/>
    </row>
    <row r="30" spans="1:20" s="88" customFormat="1" x14ac:dyDescent="0.2">
      <c r="A30" s="84" t="s">
        <v>69</v>
      </c>
      <c r="B30" s="85" t="s">
        <v>115</v>
      </c>
      <c r="C30" s="86">
        <v>584.9</v>
      </c>
      <c r="D30" s="86" t="s">
        <v>85</v>
      </c>
      <c r="E30" s="86">
        <v>446</v>
      </c>
      <c r="F30" s="84">
        <v>2350</v>
      </c>
      <c r="G30" s="86">
        <f>F30/10</f>
        <v>235</v>
      </c>
      <c r="H30" s="87">
        <v>8.3699999999999997E-2</v>
      </c>
      <c r="I30" s="84">
        <f>H30/G30</f>
        <v>3.5617021276595741E-4</v>
      </c>
      <c r="J30" s="84">
        <f>I30*(1/C30)*(1000000/1)</f>
        <v>0.60894206320047428</v>
      </c>
      <c r="K30" s="87">
        <v>60</v>
      </c>
      <c r="L30" s="87">
        <v>95.632999999999996</v>
      </c>
      <c r="M30" s="84">
        <f>J30*(K30*1/1000*1/1000)</f>
        <v>3.6536523792028452E-5</v>
      </c>
      <c r="N30" s="84">
        <f>M30*(1000/1)*(1000/1)</f>
        <v>36.536523792028454</v>
      </c>
      <c r="O30" s="88">
        <f>L30/M30</f>
        <v>2617463.0226005581</v>
      </c>
      <c r="P30" s="89">
        <f>O30*(1/1000000)</f>
        <v>2.6174630226005582</v>
      </c>
      <c r="T30" s="89"/>
    </row>
    <row r="31" spans="1:20" s="94" customFormat="1" x14ac:dyDescent="0.2">
      <c r="A31" s="90" t="s">
        <v>68</v>
      </c>
      <c r="B31" s="91" t="s">
        <v>100</v>
      </c>
      <c r="C31" s="92">
        <v>600.9</v>
      </c>
      <c r="D31" s="92" t="s">
        <v>85</v>
      </c>
      <c r="E31" s="92">
        <v>438</v>
      </c>
      <c r="F31" s="90">
        <v>2270</v>
      </c>
      <c r="G31" s="92">
        <f t="shared" si="2"/>
        <v>227</v>
      </c>
      <c r="H31" s="93">
        <v>0.16039999999999999</v>
      </c>
      <c r="I31" s="90">
        <f t="shared" si="7"/>
        <v>7.0660792951541846E-4</v>
      </c>
      <c r="J31" s="90">
        <f t="shared" si="3"/>
        <v>1.1759160085129281</v>
      </c>
      <c r="K31" s="93">
        <v>60</v>
      </c>
      <c r="L31" s="93">
        <v>165.5</v>
      </c>
      <c r="M31" s="90">
        <f t="shared" si="4"/>
        <v>7.0554960510775682E-5</v>
      </c>
      <c r="N31" s="90">
        <f t="shared" si="5"/>
        <v>70.554960510775686</v>
      </c>
      <c r="O31" s="94">
        <f t="shared" si="1"/>
        <v>2345689.0741895265</v>
      </c>
      <c r="P31" s="95">
        <f t="shared" si="6"/>
        <v>2.3456890741895262</v>
      </c>
      <c r="T31" s="95"/>
    </row>
    <row r="32" spans="1:20" s="94" customFormat="1" x14ac:dyDescent="0.2">
      <c r="A32" s="90" t="s">
        <v>68</v>
      </c>
      <c r="B32" s="91" t="s">
        <v>101</v>
      </c>
      <c r="C32" s="92">
        <v>600.9</v>
      </c>
      <c r="D32" s="92" t="s">
        <v>85</v>
      </c>
      <c r="E32" s="92">
        <v>438</v>
      </c>
      <c r="F32" s="90">
        <v>2270</v>
      </c>
      <c r="G32" s="92">
        <f t="shared" si="2"/>
        <v>227</v>
      </c>
      <c r="H32" s="93">
        <v>0.35570000000000002</v>
      </c>
      <c r="I32" s="90">
        <f t="shared" si="7"/>
        <v>1.5669603524229075E-3</v>
      </c>
      <c r="J32" s="90">
        <f t="shared" si="3"/>
        <v>2.6076890537908266</v>
      </c>
      <c r="K32" s="93">
        <v>60</v>
      </c>
      <c r="L32" s="93">
        <v>323.35199999999998</v>
      </c>
      <c r="M32" s="90">
        <f t="shared" si="4"/>
        <v>1.5646134322744957E-4</v>
      </c>
      <c r="N32" s="90">
        <f t="shared" si="5"/>
        <v>156.46134322744956</v>
      </c>
      <c r="O32" s="94">
        <f t="shared" si="1"/>
        <v>2066657.4460500421</v>
      </c>
      <c r="P32" s="95">
        <f t="shared" si="6"/>
        <v>2.066657446050042</v>
      </c>
      <c r="T32" s="95"/>
    </row>
    <row r="33" spans="1:20" s="94" customFormat="1" x14ac:dyDescent="0.2">
      <c r="A33" s="90" t="s">
        <v>68</v>
      </c>
      <c r="B33" s="91" t="s">
        <v>101</v>
      </c>
      <c r="C33" s="92">
        <v>600.9</v>
      </c>
      <c r="D33" s="92" t="s">
        <v>85</v>
      </c>
      <c r="E33" s="92">
        <v>438</v>
      </c>
      <c r="F33" s="90">
        <v>2270</v>
      </c>
      <c r="G33" s="92">
        <f t="shared" si="2"/>
        <v>227</v>
      </c>
      <c r="H33" s="93">
        <v>0.3</v>
      </c>
      <c r="I33" s="90">
        <f t="shared" si="7"/>
        <v>1.3215859030837004E-3</v>
      </c>
      <c r="J33" s="90">
        <f t="shared" si="3"/>
        <v>2.1993441555728084</v>
      </c>
      <c r="K33" s="93">
        <v>60</v>
      </c>
      <c r="L33" s="93">
        <v>323.35199999999998</v>
      </c>
      <c r="M33" s="90">
        <f t="shared" si="4"/>
        <v>1.319606493343685E-4</v>
      </c>
      <c r="N33" s="90">
        <f t="shared" si="5"/>
        <v>131.96064933436853</v>
      </c>
      <c r="O33" s="94">
        <f t="shared" si="1"/>
        <v>2450366.8451999994</v>
      </c>
      <c r="P33" s="95">
        <f t="shared" si="6"/>
        <v>2.4503668451999991</v>
      </c>
      <c r="T33" s="95"/>
    </row>
    <row r="34" spans="1:20" s="20" customFormat="1" x14ac:dyDescent="0.2">
      <c r="A34" s="96" t="s">
        <v>71</v>
      </c>
      <c r="B34" s="97" t="s">
        <v>102</v>
      </c>
      <c r="C34" s="98">
        <v>568.95000000000005</v>
      </c>
      <c r="D34" s="98" t="s">
        <v>85</v>
      </c>
      <c r="E34" s="98">
        <v>451</v>
      </c>
      <c r="F34" s="96">
        <v>2480</v>
      </c>
      <c r="G34" s="98">
        <f t="shared" si="2"/>
        <v>248</v>
      </c>
      <c r="H34" s="19">
        <v>7.6600000000000001E-2</v>
      </c>
      <c r="I34" s="96">
        <f t="shared" si="7"/>
        <v>3.0887096774193551E-4</v>
      </c>
      <c r="J34" s="96">
        <f t="shared" si="3"/>
        <v>0.54287893091121442</v>
      </c>
      <c r="K34" s="19">
        <v>40</v>
      </c>
      <c r="L34" s="19">
        <v>40.697000000000003</v>
      </c>
      <c r="M34" s="96">
        <f t="shared" si="4"/>
        <v>2.1715157236448577E-5</v>
      </c>
      <c r="N34" s="96">
        <f t="shared" si="5"/>
        <v>21.715157236448579</v>
      </c>
      <c r="O34" s="20">
        <f t="shared" si="1"/>
        <v>1874128.7275456924</v>
      </c>
      <c r="P34" s="99">
        <f t="shared" si="6"/>
        <v>1.8741287275456924</v>
      </c>
      <c r="T34" s="99"/>
    </row>
    <row r="35" spans="1:20" s="20" customFormat="1" x14ac:dyDescent="0.2">
      <c r="A35" s="96" t="s">
        <v>71</v>
      </c>
      <c r="B35" s="97" t="s">
        <v>103</v>
      </c>
      <c r="C35" s="98">
        <v>568.95000000000005</v>
      </c>
      <c r="D35" s="98" t="s">
        <v>85</v>
      </c>
      <c r="E35" s="98">
        <v>451</v>
      </c>
      <c r="F35" s="96">
        <v>2480</v>
      </c>
      <c r="G35" s="98">
        <f t="shared" si="2"/>
        <v>248</v>
      </c>
      <c r="H35" s="19">
        <v>0.23319999999999999</v>
      </c>
      <c r="I35" s="96">
        <f t="shared" si="7"/>
        <v>9.4032258064516124E-4</v>
      </c>
      <c r="J35" s="96">
        <f t="shared" si="3"/>
        <v>1.6527332465860993</v>
      </c>
      <c r="K35" s="19">
        <v>40</v>
      </c>
      <c r="L35" s="19">
        <v>129.86699999999999</v>
      </c>
      <c r="M35" s="96">
        <f t="shared" si="4"/>
        <v>6.6109329863443974E-5</v>
      </c>
      <c r="N35" s="96">
        <f t="shared" si="5"/>
        <v>66.109329863443975</v>
      </c>
      <c r="O35" s="20">
        <f t="shared" si="1"/>
        <v>1964427.7179674099</v>
      </c>
      <c r="P35" s="99">
        <f t="shared" si="6"/>
        <v>1.9644277179674099</v>
      </c>
      <c r="T35" s="99"/>
    </row>
    <row r="36" spans="1:20" s="20" customFormat="1" x14ac:dyDescent="0.2">
      <c r="A36" s="96" t="s">
        <v>71</v>
      </c>
      <c r="B36" s="97" t="s">
        <v>104</v>
      </c>
      <c r="C36" s="98">
        <v>568.95000000000005</v>
      </c>
      <c r="D36" s="98" t="s">
        <v>85</v>
      </c>
      <c r="E36" s="98">
        <v>451</v>
      </c>
      <c r="F36" s="96">
        <v>2480</v>
      </c>
      <c r="G36" s="98">
        <f t="shared" si="2"/>
        <v>248</v>
      </c>
      <c r="H36" s="19">
        <v>0.46360000000000001</v>
      </c>
      <c r="I36" s="96">
        <f t="shared" si="7"/>
        <v>1.8693548387096774E-3</v>
      </c>
      <c r="J36" s="96">
        <f t="shared" si="3"/>
        <v>3.2856223547054704</v>
      </c>
      <c r="K36" s="19">
        <v>40</v>
      </c>
      <c r="L36" s="19">
        <v>247.45699999999999</v>
      </c>
      <c r="M36" s="96">
        <f t="shared" si="4"/>
        <v>1.3142489418821882E-4</v>
      </c>
      <c r="N36" s="96">
        <f t="shared" si="5"/>
        <v>131.42489418821881</v>
      </c>
      <c r="O36" s="20">
        <f t="shared" si="1"/>
        <v>1882877.6810396893</v>
      </c>
      <c r="P36" s="99">
        <f t="shared" si="6"/>
        <v>1.8828776810396892</v>
      </c>
      <c r="T36" s="99"/>
    </row>
    <row r="37" spans="1:20" s="20" customFormat="1" x14ac:dyDescent="0.2">
      <c r="A37" s="96" t="s">
        <v>71</v>
      </c>
      <c r="B37" s="97" t="s">
        <v>105</v>
      </c>
      <c r="C37" s="98">
        <v>568.95000000000005</v>
      </c>
      <c r="D37" s="98" t="s">
        <v>85</v>
      </c>
      <c r="E37" s="98">
        <v>451</v>
      </c>
      <c r="F37" s="96">
        <v>2480</v>
      </c>
      <c r="G37" s="98">
        <f t="shared" si="2"/>
        <v>248</v>
      </c>
      <c r="H37" s="19">
        <v>0.71020000000000005</v>
      </c>
      <c r="I37" s="96">
        <f t="shared" si="7"/>
        <v>2.8637096774193549E-3</v>
      </c>
      <c r="J37" s="96">
        <f t="shared" si="3"/>
        <v>5.0333239782394843</v>
      </c>
      <c r="K37" s="19">
        <v>40</v>
      </c>
      <c r="L37" s="19">
        <v>375.46499999999997</v>
      </c>
      <c r="M37" s="96">
        <f t="shared" si="4"/>
        <v>2.0133295912957939E-4</v>
      </c>
      <c r="N37" s="96">
        <f t="shared" si="5"/>
        <v>201.33295912957939</v>
      </c>
      <c r="O37" s="20">
        <f t="shared" si="1"/>
        <v>1864895.8502534495</v>
      </c>
      <c r="P37" s="99">
        <f t="shared" si="6"/>
        <v>1.8648958502534494</v>
      </c>
      <c r="T37" s="99"/>
    </row>
    <row r="38" spans="1:20" s="16" customFormat="1" x14ac:dyDescent="0.2">
      <c r="A38" s="12" t="s">
        <v>106</v>
      </c>
      <c r="B38" s="13" t="s">
        <v>32</v>
      </c>
      <c r="C38" s="14">
        <v>893.5</v>
      </c>
      <c r="D38" s="14" t="s">
        <v>12</v>
      </c>
      <c r="E38" s="14">
        <v>663</v>
      </c>
      <c r="F38" s="12">
        <v>840</v>
      </c>
      <c r="G38" s="14">
        <f t="shared" si="2"/>
        <v>84</v>
      </c>
      <c r="H38" s="15">
        <v>0.47310000000000002</v>
      </c>
      <c r="I38" s="12">
        <f t="shared" si="7"/>
        <v>5.6321428571428573E-3</v>
      </c>
      <c r="J38" s="12">
        <f t="shared" si="3"/>
        <v>6.303461507714446</v>
      </c>
      <c r="K38" s="15">
        <v>40</v>
      </c>
      <c r="L38" s="15">
        <v>255.99</v>
      </c>
      <c r="M38" s="12">
        <f t="shared" si="4"/>
        <v>2.5213846030857788E-4</v>
      </c>
      <c r="N38" s="12">
        <f t="shared" si="5"/>
        <v>252.13846030857789</v>
      </c>
      <c r="O38" s="16">
        <f t="shared" ref="O38:O55" si="8">L38/M38</f>
        <v>1015275.4946100188</v>
      </c>
      <c r="P38" s="17">
        <f t="shared" si="6"/>
        <v>1.0152754946100186</v>
      </c>
      <c r="T38" s="17"/>
    </row>
    <row r="39" spans="1:20" s="16" customFormat="1" x14ac:dyDescent="0.2">
      <c r="A39" s="12" t="s">
        <v>106</v>
      </c>
      <c r="B39" s="13" t="s">
        <v>33</v>
      </c>
      <c r="C39" s="14">
        <v>893.5</v>
      </c>
      <c r="D39" s="14" t="s">
        <v>12</v>
      </c>
      <c r="E39" s="14">
        <v>663</v>
      </c>
      <c r="F39" s="12">
        <v>840</v>
      </c>
      <c r="G39" s="14">
        <f t="shared" si="2"/>
        <v>84</v>
      </c>
      <c r="H39" s="15">
        <v>0.59250000000000003</v>
      </c>
      <c r="I39" s="12">
        <f t="shared" si="7"/>
        <v>7.053571428571429E-3</v>
      </c>
      <c r="J39" s="12">
        <f t="shared" si="3"/>
        <v>7.8943160924134634</v>
      </c>
      <c r="K39" s="15">
        <v>40</v>
      </c>
      <c r="L39" s="15">
        <v>323.53100000000001</v>
      </c>
      <c r="M39" s="12">
        <f t="shared" si="4"/>
        <v>3.1577264369653859E-4</v>
      </c>
      <c r="N39" s="12">
        <f t="shared" si="5"/>
        <v>315.77264369653858</v>
      </c>
      <c r="O39" s="16">
        <f t="shared" si="8"/>
        <v>1024569.4377215187</v>
      </c>
      <c r="P39" s="17">
        <f t="shared" si="6"/>
        <v>1.0245694377215186</v>
      </c>
      <c r="T39" s="17"/>
    </row>
    <row r="40" spans="1:20" s="16" customFormat="1" x14ac:dyDescent="0.2">
      <c r="A40" s="12" t="s">
        <v>106</v>
      </c>
      <c r="B40" s="13" t="s">
        <v>107</v>
      </c>
      <c r="C40" s="14">
        <v>893.5</v>
      </c>
      <c r="D40" s="14" t="s">
        <v>12</v>
      </c>
      <c r="E40" s="14">
        <v>663</v>
      </c>
      <c r="F40" s="12">
        <v>840</v>
      </c>
      <c r="G40" s="14">
        <f t="shared" si="2"/>
        <v>84</v>
      </c>
      <c r="H40" s="15">
        <v>0.73029999999999995</v>
      </c>
      <c r="I40" s="12">
        <f t="shared" si="7"/>
        <v>8.6940476190476186E-3</v>
      </c>
      <c r="J40" s="12">
        <f t="shared" si="3"/>
        <v>9.7303274975351073</v>
      </c>
      <c r="K40" s="15">
        <v>60</v>
      </c>
      <c r="L40" s="15">
        <v>606.41499999999996</v>
      </c>
      <c r="M40" s="12">
        <f t="shared" si="4"/>
        <v>5.8381964985210633E-4</v>
      </c>
      <c r="N40" s="12">
        <f t="shared" si="5"/>
        <v>583.81964985210629</v>
      </c>
      <c r="O40" s="16">
        <f t="shared" si="8"/>
        <v>1038702.6201561005</v>
      </c>
      <c r="P40" s="17">
        <f t="shared" si="6"/>
        <v>1.0387026201561005</v>
      </c>
      <c r="T40" s="17"/>
    </row>
    <row r="41" spans="1:20" s="16" customFormat="1" x14ac:dyDescent="0.2">
      <c r="A41" s="12" t="s">
        <v>31</v>
      </c>
      <c r="B41" s="13" t="s">
        <v>32</v>
      </c>
      <c r="C41" s="14">
        <v>893.5</v>
      </c>
      <c r="D41" s="14" t="s">
        <v>12</v>
      </c>
      <c r="E41" s="14">
        <v>663</v>
      </c>
      <c r="F41" s="12">
        <v>840</v>
      </c>
      <c r="G41" s="14">
        <f t="shared" si="2"/>
        <v>84</v>
      </c>
      <c r="H41" s="15">
        <v>0.47310000000000002</v>
      </c>
      <c r="I41" s="12">
        <f t="shared" si="7"/>
        <v>5.6321428571428573E-3</v>
      </c>
      <c r="J41" s="12">
        <f t="shared" si="3"/>
        <v>6.303461507714446</v>
      </c>
      <c r="K41" s="15">
        <v>40</v>
      </c>
      <c r="L41" s="15">
        <v>173.773</v>
      </c>
      <c r="M41" s="12">
        <f t="shared" si="4"/>
        <v>2.5213846030857788E-4</v>
      </c>
      <c r="N41" s="12">
        <f t="shared" si="5"/>
        <v>252.13846030857789</v>
      </c>
      <c r="O41" s="16">
        <f t="shared" si="8"/>
        <v>689196.72067216213</v>
      </c>
      <c r="P41" s="17">
        <f t="shared" si="6"/>
        <v>0.68919672067216209</v>
      </c>
      <c r="T41" s="17"/>
    </row>
    <row r="42" spans="1:20" s="16" customFormat="1" x14ac:dyDescent="0.2">
      <c r="A42" s="12" t="s">
        <v>31</v>
      </c>
      <c r="B42" s="13" t="s">
        <v>33</v>
      </c>
      <c r="C42" s="14">
        <v>893.5</v>
      </c>
      <c r="D42" s="14" t="s">
        <v>12</v>
      </c>
      <c r="E42" s="14">
        <v>663</v>
      </c>
      <c r="F42" s="12">
        <v>840</v>
      </c>
      <c r="G42" s="14">
        <f t="shared" si="2"/>
        <v>84</v>
      </c>
      <c r="H42" s="15">
        <v>0.59250000000000003</v>
      </c>
      <c r="I42" s="12">
        <f t="shared" si="7"/>
        <v>7.053571428571429E-3</v>
      </c>
      <c r="J42" s="12">
        <f t="shared" si="3"/>
        <v>7.8943160924134634</v>
      </c>
      <c r="K42" s="15">
        <v>40</v>
      </c>
      <c r="L42" s="15">
        <v>220.99799999999999</v>
      </c>
      <c r="M42" s="12">
        <f t="shared" si="4"/>
        <v>3.1577264369653859E-4</v>
      </c>
      <c r="N42" s="12">
        <f t="shared" si="5"/>
        <v>315.77264369653858</v>
      </c>
      <c r="O42" s="16">
        <f t="shared" si="8"/>
        <v>699864.29924050614</v>
      </c>
      <c r="P42" s="17">
        <f t="shared" si="6"/>
        <v>0.69986429924050608</v>
      </c>
      <c r="T42" s="17"/>
    </row>
    <row r="43" spans="1:20" s="16" customFormat="1" x14ac:dyDescent="0.2">
      <c r="A43" s="12" t="s">
        <v>31</v>
      </c>
      <c r="B43" s="13" t="s">
        <v>33</v>
      </c>
      <c r="C43" s="14">
        <v>893.5</v>
      </c>
      <c r="D43" s="14" t="s">
        <v>12</v>
      </c>
      <c r="E43" s="14">
        <v>663</v>
      </c>
      <c r="F43" s="12">
        <v>840</v>
      </c>
      <c r="G43" s="14">
        <f t="shared" si="2"/>
        <v>84</v>
      </c>
      <c r="H43" s="15">
        <v>0.73029999999999995</v>
      </c>
      <c r="I43" s="12">
        <f t="shared" si="7"/>
        <v>8.6940476190476186E-3</v>
      </c>
      <c r="J43" s="12">
        <f t="shared" si="3"/>
        <v>9.7303274975351073</v>
      </c>
      <c r="K43" s="15">
        <v>60</v>
      </c>
      <c r="L43" s="15">
        <v>422.22500000000002</v>
      </c>
      <c r="M43" s="12">
        <f t="shared" si="4"/>
        <v>5.8381964985210633E-4</v>
      </c>
      <c r="N43" s="12">
        <f t="shared" si="5"/>
        <v>583.81964985210629</v>
      </c>
      <c r="O43" s="16">
        <f t="shared" si="8"/>
        <v>723211.35492263478</v>
      </c>
      <c r="P43" s="17">
        <f t="shared" si="6"/>
        <v>0.72321135492263477</v>
      </c>
      <c r="T43" s="17"/>
    </row>
    <row r="44" spans="1:20" s="8" customFormat="1" x14ac:dyDescent="0.2">
      <c r="A44" s="5" t="s">
        <v>108</v>
      </c>
      <c r="B44" s="5" t="s">
        <v>11</v>
      </c>
      <c r="C44" s="6">
        <v>907.5</v>
      </c>
      <c r="D44" s="6" t="s">
        <v>12</v>
      </c>
      <c r="E44" s="6">
        <v>645</v>
      </c>
      <c r="F44" s="5">
        <v>518</v>
      </c>
      <c r="G44" s="6">
        <f t="shared" si="2"/>
        <v>51.8</v>
      </c>
      <c r="H44" s="7">
        <v>0.11020000000000001</v>
      </c>
      <c r="I44" s="5">
        <f t="shared" si="7"/>
        <v>2.1274131274131277E-3</v>
      </c>
      <c r="J44" s="5">
        <f t="shared" si="3"/>
        <v>2.3442568897114353</v>
      </c>
      <c r="K44" s="7">
        <v>40</v>
      </c>
      <c r="L44" s="7">
        <v>185.31</v>
      </c>
      <c r="M44" s="5">
        <f t="shared" si="4"/>
        <v>9.3770275588457415E-5</v>
      </c>
      <c r="N44" s="5">
        <f t="shared" si="5"/>
        <v>93.770275588457409</v>
      </c>
      <c r="O44" s="8">
        <f t="shared" si="8"/>
        <v>1976212.5986842103</v>
      </c>
      <c r="P44" s="9">
        <f t="shared" si="6"/>
        <v>1.9762125986842103</v>
      </c>
      <c r="T44" s="9"/>
    </row>
    <row r="45" spans="1:20" s="8" customFormat="1" x14ac:dyDescent="0.2">
      <c r="A45" s="5" t="s">
        <v>108</v>
      </c>
      <c r="B45" s="5" t="s">
        <v>13</v>
      </c>
      <c r="C45" s="6">
        <v>907.5</v>
      </c>
      <c r="D45" s="6" t="s">
        <v>12</v>
      </c>
      <c r="E45" s="6">
        <v>645</v>
      </c>
      <c r="F45" s="5">
        <v>518</v>
      </c>
      <c r="G45" s="6">
        <f t="shared" si="2"/>
        <v>51.8</v>
      </c>
      <c r="H45" s="7">
        <v>0.66249999999999998</v>
      </c>
      <c r="I45" s="5">
        <f t="shared" si="7"/>
        <v>1.278957528957529E-2</v>
      </c>
      <c r="J45" s="5">
        <f t="shared" si="3"/>
        <v>14.093195911377729</v>
      </c>
      <c r="K45" s="7">
        <v>40</v>
      </c>
      <c r="L45" s="7">
        <v>913.84299999999996</v>
      </c>
      <c r="M45" s="5">
        <f t="shared" si="4"/>
        <v>5.6372783645510915E-4</v>
      </c>
      <c r="N45" s="5">
        <f t="shared" si="5"/>
        <v>563.72783645510913</v>
      </c>
      <c r="O45" s="8">
        <f t="shared" si="8"/>
        <v>1621071.2703962266</v>
      </c>
      <c r="P45" s="9">
        <f t="shared" si="6"/>
        <v>1.6210712703962264</v>
      </c>
      <c r="T45" s="9"/>
    </row>
    <row r="46" spans="1:20" s="8" customFormat="1" x14ac:dyDescent="0.2">
      <c r="A46" s="5" t="s">
        <v>108</v>
      </c>
      <c r="B46" s="5" t="s">
        <v>14</v>
      </c>
      <c r="C46" s="6">
        <v>907.5</v>
      </c>
      <c r="D46" s="6" t="s">
        <v>12</v>
      </c>
      <c r="E46" s="6">
        <v>645</v>
      </c>
      <c r="F46" s="5">
        <v>518</v>
      </c>
      <c r="G46" s="6">
        <f t="shared" si="2"/>
        <v>51.8</v>
      </c>
      <c r="H46" s="7">
        <v>0.75529999999999997</v>
      </c>
      <c r="I46" s="5">
        <f t="shared" si="7"/>
        <v>1.4581081081081082E-2</v>
      </c>
      <c r="J46" s="5">
        <f t="shared" si="3"/>
        <v>16.067306976397884</v>
      </c>
      <c r="K46" s="7">
        <v>40</v>
      </c>
      <c r="L46" s="7">
        <v>1023.1079999999999</v>
      </c>
      <c r="M46" s="5">
        <f t="shared" si="4"/>
        <v>6.4269227905591536E-4</v>
      </c>
      <c r="N46" s="5">
        <f t="shared" si="5"/>
        <v>642.69227905591526</v>
      </c>
      <c r="O46" s="8">
        <f t="shared" si="8"/>
        <v>1591909.5861909175</v>
      </c>
      <c r="P46" s="9">
        <f t="shared" si="6"/>
        <v>1.5919095861909174</v>
      </c>
      <c r="T46" s="9"/>
    </row>
    <row r="47" spans="1:20" s="8" customFormat="1" x14ac:dyDescent="0.2">
      <c r="A47" s="5" t="s">
        <v>108</v>
      </c>
      <c r="B47" s="5" t="s">
        <v>15</v>
      </c>
      <c r="C47" s="6">
        <v>907.5</v>
      </c>
      <c r="D47" s="6" t="s">
        <v>12</v>
      </c>
      <c r="E47" s="6">
        <v>645</v>
      </c>
      <c r="F47" s="5">
        <v>518</v>
      </c>
      <c r="G47" s="6">
        <f t="shared" si="2"/>
        <v>51.8</v>
      </c>
      <c r="H47" s="7">
        <v>0.30070000000000002</v>
      </c>
      <c r="I47" s="5">
        <f t="shared" si="7"/>
        <v>5.8050193050193056E-3</v>
      </c>
      <c r="J47" s="5">
        <f t="shared" si="3"/>
        <v>6.3967154876245784</v>
      </c>
      <c r="K47" s="7">
        <v>40</v>
      </c>
      <c r="L47" s="7">
        <v>427.41199999999998</v>
      </c>
      <c r="M47" s="5">
        <f t="shared" si="4"/>
        <v>2.5586861950498314E-4</v>
      </c>
      <c r="N47" s="5">
        <f t="shared" si="5"/>
        <v>255.86861950498314</v>
      </c>
      <c r="O47" s="8">
        <f t="shared" si="8"/>
        <v>1670435.4008979048</v>
      </c>
      <c r="P47" s="9">
        <f t="shared" si="6"/>
        <v>1.6704354008979048</v>
      </c>
      <c r="T47" s="9"/>
    </row>
    <row r="48" spans="1:20" s="8" customFormat="1" x14ac:dyDescent="0.2">
      <c r="A48" s="5" t="s">
        <v>108</v>
      </c>
      <c r="B48" s="5" t="s">
        <v>16</v>
      </c>
      <c r="C48" s="6">
        <v>907.5</v>
      </c>
      <c r="D48" s="6" t="s">
        <v>12</v>
      </c>
      <c r="E48" s="6">
        <v>645</v>
      </c>
      <c r="F48" s="5">
        <v>518</v>
      </c>
      <c r="G48" s="6">
        <f t="shared" si="2"/>
        <v>51.8</v>
      </c>
      <c r="H48" s="7">
        <v>0.1789</v>
      </c>
      <c r="I48" s="5">
        <f t="shared" si="7"/>
        <v>3.4536679536679537E-3</v>
      </c>
      <c r="J48" s="5">
        <f t="shared" si="3"/>
        <v>3.8056947147856235</v>
      </c>
      <c r="K48" s="7">
        <v>40</v>
      </c>
      <c r="L48" s="7">
        <v>226.58500000000001</v>
      </c>
      <c r="M48" s="5">
        <f t="shared" si="4"/>
        <v>1.5222778859142494E-4</v>
      </c>
      <c r="N48" s="5">
        <f t="shared" si="5"/>
        <v>152.22778859142494</v>
      </c>
      <c r="O48" s="8">
        <f t="shared" si="8"/>
        <v>1488460.1694382338</v>
      </c>
      <c r="P48" s="9">
        <f t="shared" si="6"/>
        <v>1.4884601694382338</v>
      </c>
      <c r="T48" s="9"/>
    </row>
    <row r="49" spans="1:20" s="8" customFormat="1" x14ac:dyDescent="0.2">
      <c r="A49" s="5" t="s">
        <v>108</v>
      </c>
      <c r="B49" s="5" t="s">
        <v>17</v>
      </c>
      <c r="C49" s="6">
        <v>907.5</v>
      </c>
      <c r="D49" s="6" t="s">
        <v>12</v>
      </c>
      <c r="E49" s="6">
        <v>645</v>
      </c>
      <c r="F49" s="5">
        <v>518</v>
      </c>
      <c r="G49" s="6">
        <f t="shared" si="2"/>
        <v>51.8</v>
      </c>
      <c r="H49" s="7">
        <v>9.2899999999999996E-2</v>
      </c>
      <c r="I49" s="5">
        <f t="shared" si="7"/>
        <v>1.7934362934362935E-3</v>
      </c>
      <c r="J49" s="5">
        <f t="shared" si="3"/>
        <v>1.9762383398747034</v>
      </c>
      <c r="K49" s="7">
        <v>40</v>
      </c>
      <c r="L49" s="7">
        <v>117.78</v>
      </c>
      <c r="M49" s="5">
        <f t="shared" si="4"/>
        <v>7.9049533594988149E-5</v>
      </c>
      <c r="N49" s="5">
        <f t="shared" si="5"/>
        <v>79.049533594988148</v>
      </c>
      <c r="O49" s="8">
        <f t="shared" si="8"/>
        <v>1489951.8649085036</v>
      </c>
      <c r="P49" s="9">
        <f t="shared" si="6"/>
        <v>1.4899518649085035</v>
      </c>
      <c r="T49" s="9"/>
    </row>
    <row r="50" spans="1:20" s="8" customFormat="1" x14ac:dyDescent="0.2">
      <c r="A50" s="5" t="s">
        <v>10</v>
      </c>
      <c r="B50" s="5" t="s">
        <v>11</v>
      </c>
      <c r="C50" s="6">
        <v>907.5</v>
      </c>
      <c r="D50" s="6" t="s">
        <v>12</v>
      </c>
      <c r="E50" s="6">
        <v>645</v>
      </c>
      <c r="F50" s="5">
        <v>518</v>
      </c>
      <c r="G50" s="6">
        <f t="shared" si="2"/>
        <v>51.8</v>
      </c>
      <c r="H50" s="7">
        <v>0.11020000000000001</v>
      </c>
      <c r="I50" s="5">
        <f t="shared" si="7"/>
        <v>2.1274131274131277E-3</v>
      </c>
      <c r="J50" s="5">
        <f t="shared" si="3"/>
        <v>2.3442568897114353</v>
      </c>
      <c r="K50" s="7">
        <v>40</v>
      </c>
      <c r="L50" s="7">
        <v>145.71100000000001</v>
      </c>
      <c r="M50" s="5">
        <f t="shared" si="4"/>
        <v>9.3770275588457415E-5</v>
      </c>
      <c r="N50" s="5">
        <f t="shared" si="5"/>
        <v>93.770275588457409</v>
      </c>
      <c r="O50" s="8">
        <f t="shared" si="8"/>
        <v>1553914.5969827587</v>
      </c>
      <c r="P50" s="9">
        <f t="shared" si="6"/>
        <v>1.5539145969827586</v>
      </c>
      <c r="T50" s="9"/>
    </row>
    <row r="51" spans="1:20" s="8" customFormat="1" x14ac:dyDescent="0.2">
      <c r="A51" s="5" t="s">
        <v>10</v>
      </c>
      <c r="B51" s="5" t="s">
        <v>13</v>
      </c>
      <c r="C51" s="6">
        <v>907.5</v>
      </c>
      <c r="D51" s="6" t="s">
        <v>12</v>
      </c>
      <c r="E51" s="6">
        <v>645</v>
      </c>
      <c r="F51" s="5">
        <v>518</v>
      </c>
      <c r="G51" s="6">
        <f t="shared" si="2"/>
        <v>51.8</v>
      </c>
      <c r="H51" s="7">
        <v>0.66249999999999998</v>
      </c>
      <c r="I51" s="5">
        <f t="shared" si="7"/>
        <v>1.278957528957529E-2</v>
      </c>
      <c r="J51" s="5">
        <f t="shared" si="3"/>
        <v>14.093195911377729</v>
      </c>
      <c r="K51" s="7">
        <v>40</v>
      </c>
      <c r="L51" s="7">
        <v>555.18700000000001</v>
      </c>
      <c r="M51" s="5">
        <f t="shared" si="4"/>
        <v>5.6372783645510915E-4</v>
      </c>
      <c r="N51" s="5">
        <f t="shared" si="5"/>
        <v>563.72783645510913</v>
      </c>
      <c r="O51" s="8">
        <f t="shared" si="8"/>
        <v>984849.36186792457</v>
      </c>
      <c r="P51" s="9">
        <f t="shared" si="6"/>
        <v>0.98484936186792449</v>
      </c>
      <c r="T51" s="9"/>
    </row>
    <row r="52" spans="1:20" s="8" customFormat="1" x14ac:dyDescent="0.2">
      <c r="A52" s="5" t="s">
        <v>10</v>
      </c>
      <c r="B52" s="5" t="s">
        <v>14</v>
      </c>
      <c r="C52" s="6">
        <v>907.5</v>
      </c>
      <c r="D52" s="6" t="s">
        <v>12</v>
      </c>
      <c r="E52" s="6">
        <v>645</v>
      </c>
      <c r="F52" s="5">
        <v>518</v>
      </c>
      <c r="G52" s="6">
        <f t="shared" si="2"/>
        <v>51.8</v>
      </c>
      <c r="H52" s="7">
        <v>0.75529999999999997</v>
      </c>
      <c r="I52" s="5">
        <f t="shared" si="7"/>
        <v>1.4581081081081082E-2</v>
      </c>
      <c r="J52" s="5">
        <f t="shared" si="3"/>
        <v>16.067306976397884</v>
      </c>
      <c r="K52" s="7">
        <v>40</v>
      </c>
      <c r="L52" s="7">
        <v>662.66899999999998</v>
      </c>
      <c r="M52" s="5">
        <f t="shared" si="4"/>
        <v>6.4269227905591536E-4</v>
      </c>
      <c r="N52" s="5">
        <f t="shared" si="5"/>
        <v>642.69227905591526</v>
      </c>
      <c r="O52" s="8">
        <f t="shared" si="8"/>
        <v>1031082.8705977758</v>
      </c>
      <c r="P52" s="9">
        <f t="shared" si="6"/>
        <v>1.0310828705977757</v>
      </c>
      <c r="T52" s="9"/>
    </row>
    <row r="53" spans="1:20" s="8" customFormat="1" x14ac:dyDescent="0.2">
      <c r="A53" s="5" t="s">
        <v>10</v>
      </c>
      <c r="B53" s="5" t="s">
        <v>15</v>
      </c>
      <c r="C53" s="6">
        <v>907.5</v>
      </c>
      <c r="D53" s="6" t="s">
        <v>12</v>
      </c>
      <c r="E53" s="6">
        <v>645</v>
      </c>
      <c r="F53" s="5">
        <v>518</v>
      </c>
      <c r="G53" s="6">
        <f t="shared" si="2"/>
        <v>51.8</v>
      </c>
      <c r="H53" s="7">
        <v>0.30070000000000002</v>
      </c>
      <c r="I53" s="5">
        <f t="shared" si="7"/>
        <v>5.8050193050193056E-3</v>
      </c>
      <c r="J53" s="5">
        <f t="shared" si="3"/>
        <v>6.3967154876245784</v>
      </c>
      <c r="K53" s="7">
        <v>40</v>
      </c>
      <c r="L53" s="7">
        <v>317.21600000000001</v>
      </c>
      <c r="M53" s="5">
        <f t="shared" si="4"/>
        <v>2.5586861950498314E-4</v>
      </c>
      <c r="N53" s="5">
        <f t="shared" si="5"/>
        <v>255.86861950498314</v>
      </c>
      <c r="O53" s="8">
        <f t="shared" si="8"/>
        <v>1239761.2517459262</v>
      </c>
      <c r="P53" s="9">
        <f t="shared" si="6"/>
        <v>1.2397612517459262</v>
      </c>
      <c r="T53" s="9"/>
    </row>
    <row r="54" spans="1:20" s="8" customFormat="1" x14ac:dyDescent="0.2">
      <c r="A54" s="5" t="s">
        <v>10</v>
      </c>
      <c r="B54" s="5" t="s">
        <v>16</v>
      </c>
      <c r="C54" s="6">
        <v>907.5</v>
      </c>
      <c r="D54" s="6" t="s">
        <v>12</v>
      </c>
      <c r="E54" s="6">
        <v>645</v>
      </c>
      <c r="F54" s="5">
        <v>518</v>
      </c>
      <c r="G54" s="6">
        <f t="shared" si="2"/>
        <v>51.8</v>
      </c>
      <c r="H54" s="7">
        <v>0.1789</v>
      </c>
      <c r="I54" s="5">
        <f t="shared" si="7"/>
        <v>3.4536679536679537E-3</v>
      </c>
      <c r="J54" s="5">
        <f t="shared" si="3"/>
        <v>3.8056947147856235</v>
      </c>
      <c r="K54" s="7">
        <v>40</v>
      </c>
      <c r="L54" s="7">
        <v>142.626</v>
      </c>
      <c r="M54" s="5">
        <f t="shared" si="4"/>
        <v>1.5222778859142494E-4</v>
      </c>
      <c r="N54" s="5">
        <f t="shared" si="5"/>
        <v>152.22778859142494</v>
      </c>
      <c r="O54" s="8">
        <f t="shared" si="8"/>
        <v>936924.86319172732</v>
      </c>
      <c r="P54" s="9">
        <f t="shared" si="6"/>
        <v>0.9369248631917273</v>
      </c>
      <c r="T54" s="9"/>
    </row>
    <row r="55" spans="1:20" s="8" customFormat="1" x14ac:dyDescent="0.2">
      <c r="A55" s="5" t="s">
        <v>10</v>
      </c>
      <c r="B55" s="5" t="s">
        <v>17</v>
      </c>
      <c r="C55" s="6">
        <v>907.5</v>
      </c>
      <c r="D55" s="6" t="s">
        <v>12</v>
      </c>
      <c r="E55" s="6">
        <v>645</v>
      </c>
      <c r="F55" s="5">
        <v>518</v>
      </c>
      <c r="G55" s="6">
        <f t="shared" si="2"/>
        <v>51.8</v>
      </c>
      <c r="H55" s="7">
        <v>9.2899999999999996E-2</v>
      </c>
      <c r="I55" s="5">
        <f t="shared" si="7"/>
        <v>1.7934362934362935E-3</v>
      </c>
      <c r="J55" s="5">
        <f t="shared" si="3"/>
        <v>1.9762383398747034</v>
      </c>
      <c r="K55" s="7">
        <v>40</v>
      </c>
      <c r="L55" s="7">
        <v>74.921999999999997</v>
      </c>
      <c r="M55" s="5">
        <f t="shared" si="4"/>
        <v>7.9049533594988149E-5</v>
      </c>
      <c r="N55" s="5">
        <f t="shared" si="5"/>
        <v>79.049533594988148</v>
      </c>
      <c r="O55" s="8">
        <f t="shared" si="8"/>
        <v>947785.47820236802</v>
      </c>
      <c r="P55" s="9">
        <f t="shared" si="6"/>
        <v>0.94778547820236803</v>
      </c>
      <c r="T55" s="9"/>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371"/>
  <sheetViews>
    <sheetView tabSelected="1" zoomScale="120" zoomScaleNormal="120" zoomScalePageLayoutView="120" workbookViewId="0">
      <pane ySplit="3" topLeftCell="A4" activePane="bottomLeft" state="frozen"/>
      <selection pane="bottomLeft" activeCell="AF1" sqref="AF1:AL1048576"/>
    </sheetView>
  </sheetViews>
  <sheetFormatPr baseColWidth="10" defaultColWidth="8.83203125" defaultRowHeight="15" x14ac:dyDescent="0.2"/>
  <cols>
    <col min="1" max="1" width="20.83203125" customWidth="1"/>
    <col min="2" max="2" width="9.33203125" customWidth="1"/>
    <col min="3" max="3" width="10.83203125" customWidth="1"/>
    <col min="4" max="4" width="9.6640625" customWidth="1"/>
    <col min="5" max="5" width="13" customWidth="1"/>
    <col min="6" max="6" width="10.33203125" style="3" customWidth="1"/>
    <col min="7" max="7" width="9" customWidth="1"/>
    <col min="8" max="8" width="14.6640625" customWidth="1"/>
    <col min="9" max="9" width="17" customWidth="1"/>
    <col min="10" max="10" width="13.1640625" customWidth="1"/>
    <col min="11" max="11" width="13.33203125" customWidth="1"/>
    <col min="12" max="16" width="13.1640625" customWidth="1"/>
    <col min="17" max="17" width="13.5" customWidth="1"/>
    <col min="18" max="18" width="12.33203125" customWidth="1"/>
    <col min="19" max="19" width="14" customWidth="1"/>
    <col min="20" max="20" width="12.1640625" customWidth="1"/>
    <col min="21" max="21" width="13.1640625" customWidth="1"/>
    <col min="22" max="22" width="12.33203125" customWidth="1"/>
    <col min="23" max="23" width="13.33203125" customWidth="1"/>
    <col min="24" max="27" width="12.33203125" customWidth="1"/>
    <col min="28" max="28" width="12.1640625" customWidth="1"/>
    <col min="29" max="29" width="15.1640625" customWidth="1"/>
    <col min="30" max="31" width="12.1640625" customWidth="1"/>
    <col min="32" max="32" width="39.5" bestFit="1" customWidth="1"/>
  </cols>
  <sheetData>
    <row r="1" spans="1:126" s="23" customFormat="1" ht="19" x14ac:dyDescent="0.25">
      <c r="A1" s="100" t="s">
        <v>113</v>
      </c>
      <c r="F1" s="106"/>
      <c r="H1" s="40"/>
      <c r="P1" s="40"/>
      <c r="S1" s="55"/>
      <c r="T1" s="40"/>
    </row>
    <row r="2" spans="1:126" s="23" customFormat="1" ht="19" customHeight="1" thickBot="1" x14ac:dyDescent="0.3">
      <c r="A2" s="141" t="s">
        <v>56</v>
      </c>
      <c r="B2" s="142"/>
      <c r="C2" s="142"/>
      <c r="D2" s="142"/>
      <c r="E2" s="142"/>
      <c r="F2" s="143"/>
      <c r="G2" s="142"/>
      <c r="H2" s="144"/>
      <c r="I2" s="141" t="s">
        <v>55</v>
      </c>
      <c r="J2" s="142"/>
      <c r="K2" s="142"/>
      <c r="L2" s="142"/>
      <c r="M2" s="142"/>
      <c r="N2" s="142"/>
      <c r="O2" s="142"/>
      <c r="P2" s="144"/>
      <c r="Q2" s="141" t="s">
        <v>74</v>
      </c>
      <c r="R2" s="142"/>
      <c r="S2" s="145"/>
      <c r="T2" s="144"/>
      <c r="U2" s="141" t="s">
        <v>75</v>
      </c>
      <c r="V2" s="142"/>
      <c r="W2" s="142"/>
      <c r="X2" s="142"/>
      <c r="Y2" s="142"/>
      <c r="Z2" s="142"/>
      <c r="AA2" s="142"/>
      <c r="AB2" s="142"/>
      <c r="AC2" s="142"/>
      <c r="AD2" s="142"/>
      <c r="AE2" s="142"/>
    </row>
    <row r="3" spans="1:126" s="115" customFormat="1" ht="60" x14ac:dyDescent="0.2">
      <c r="A3" s="134" t="s">
        <v>3</v>
      </c>
      <c r="B3" s="110" t="s">
        <v>4</v>
      </c>
      <c r="C3" s="110" t="s">
        <v>196</v>
      </c>
      <c r="D3" s="110" t="s">
        <v>197</v>
      </c>
      <c r="E3" s="110" t="s">
        <v>198</v>
      </c>
      <c r="F3" s="135" t="s">
        <v>57</v>
      </c>
      <c r="G3" s="134" t="s">
        <v>2</v>
      </c>
      <c r="H3" s="136" t="s">
        <v>6</v>
      </c>
      <c r="I3" s="134" t="s">
        <v>38</v>
      </c>
      <c r="J3" s="134" t="s">
        <v>39</v>
      </c>
      <c r="K3" s="134" t="s">
        <v>40</v>
      </c>
      <c r="L3" s="134" t="s">
        <v>41</v>
      </c>
      <c r="M3" s="134" t="s">
        <v>42</v>
      </c>
      <c r="N3" s="134" t="s">
        <v>0</v>
      </c>
      <c r="O3" s="134" t="s">
        <v>1</v>
      </c>
      <c r="P3" s="136" t="s">
        <v>43</v>
      </c>
      <c r="Q3" s="137" t="s">
        <v>7</v>
      </c>
      <c r="R3" s="137" t="s">
        <v>8</v>
      </c>
      <c r="S3" s="137" t="s">
        <v>9</v>
      </c>
      <c r="T3" s="138" t="s">
        <v>5</v>
      </c>
      <c r="U3" s="139" t="s">
        <v>58</v>
      </c>
      <c r="V3" s="139" t="s">
        <v>59</v>
      </c>
      <c r="W3" s="139" t="s">
        <v>60</v>
      </c>
      <c r="X3" s="139" t="s">
        <v>61</v>
      </c>
      <c r="Y3" s="139" t="s">
        <v>62</v>
      </c>
      <c r="Z3" s="139" t="s">
        <v>63</v>
      </c>
      <c r="AA3" s="139" t="s">
        <v>423</v>
      </c>
      <c r="AB3" s="139" t="s">
        <v>64</v>
      </c>
      <c r="AC3" s="139" t="s">
        <v>422</v>
      </c>
      <c r="AD3" s="140" t="s">
        <v>52</v>
      </c>
      <c r="AE3" s="140" t="s">
        <v>53</v>
      </c>
      <c r="AF3" s="115" t="s">
        <v>127</v>
      </c>
    </row>
    <row r="4" spans="1:126" s="3" customFormat="1" x14ac:dyDescent="0.2">
      <c r="A4" s="163" t="s">
        <v>229</v>
      </c>
      <c r="B4" s="152" t="s">
        <v>199</v>
      </c>
      <c r="C4" s="151" t="s">
        <v>200</v>
      </c>
      <c r="D4" s="152" t="s">
        <v>205</v>
      </c>
      <c r="E4" s="151">
        <v>180117</v>
      </c>
      <c r="F4" s="153">
        <v>2.4799999999999999E-2</v>
      </c>
      <c r="G4" s="154">
        <v>0.69</v>
      </c>
      <c r="H4" s="155">
        <v>40</v>
      </c>
      <c r="I4" s="152">
        <v>37.799999999999997</v>
      </c>
      <c r="J4" s="151">
        <v>89.2</v>
      </c>
      <c r="K4" s="152">
        <v>19.899999999999999</v>
      </c>
      <c r="L4" s="151">
        <v>646.70000000000005</v>
      </c>
      <c r="M4" s="152">
        <v>46.6</v>
      </c>
      <c r="N4" s="151">
        <v>510.6</v>
      </c>
      <c r="O4" s="152">
        <v>895.8</v>
      </c>
      <c r="P4" s="155">
        <v>211.8</v>
      </c>
      <c r="Q4" s="156">
        <f>(((N4*'Calibration Coefficients'!B$3)+'Calibration Coefficients'!B$4)/$H4)*(1000/1)*(1/1000)*(1/1000)*($G9/$F4)</f>
        <v>0.24030884576612907</v>
      </c>
      <c r="R4" s="157">
        <f>(((O4*'Calibration Coefficients'!C$3)+'Calibration Coefficients'!C$4)/$H4)*(1000/1)*(1/1000)*(1/1000)*($G9/$F4)</f>
        <v>0.65559556451612899</v>
      </c>
      <c r="S4" s="156">
        <f t="shared" ref="S4:S11" si="0">Q4+R4</f>
        <v>0.89590441028225809</v>
      </c>
      <c r="T4" s="157">
        <f t="shared" ref="T4:T11" si="1">R4/Q4</f>
        <v>2.7281374617152507</v>
      </c>
      <c r="U4" s="158">
        <f>(((I4*'Calibration Coefficients'!F$3)+'Calibration Coefficients'!F$4)/$H4)*(1000/1)*(1/1000)*(1/1000)*($G9/$F4)</f>
        <v>8.9193901209677438E-3</v>
      </c>
      <c r="V4" s="159">
        <f>(((J4*'Calibration Coefficients'!G$3)+'Calibration Coefficients'!G$4)/$H4)*(1000/1)*(1/1000)*(1/1000)*($G9/$F4)</f>
        <v>3.2755372983870969E-2</v>
      </c>
      <c r="W4" s="158">
        <f>(((K4*'Calibration Coefficients'!H$3)+'Calibration Coefficients'!H$4)/$H4)*(1000/1)*(1/1000)*(1/1000)*($G9/$F4)</f>
        <v>5.5291708669354834E-3</v>
      </c>
      <c r="X4" s="159">
        <f>(((L4*'Calibration Coefficients'!I$3)+'Calibration Coefficients'!I$4)/$H4)*(1000/1)*(1/1000)*(1/1000)*($G9/$F4)</f>
        <v>0.11118415826612904</v>
      </c>
      <c r="Y4" s="158">
        <f>(((M4*'Calibration Coefficients'!J$3)+'Calibration Coefficients'!J$4)/$H4)*(1000/1)*(1/1000)*(1/1000)*($G9/$F4)</f>
        <v>1.8768009072580649E-2</v>
      </c>
      <c r="Z4" s="159">
        <f>(((P4*'Calibration Coefficients'!K$3)+'Calibration Coefficients'!K$4)/$H4)*(1000/1)*(1/1000)*(1/1000)*($G9/$F4)</f>
        <v>8.5045599798387106E-2</v>
      </c>
      <c r="AA4" s="159">
        <f>(U4+V4+W4+X4+Y4+Z4)/S4</f>
        <v>0.29266705030089463</v>
      </c>
      <c r="AB4" s="158">
        <f t="shared" ref="AB4:AB11" si="2">U4+W4+Y4</f>
        <v>3.3216570060483876E-2</v>
      </c>
      <c r="AC4" s="159">
        <f>(U4+W4+Y4)/S4</f>
        <v>3.707602025311927E-2</v>
      </c>
      <c r="AD4" s="158">
        <f t="shared" ref="AD4:AD11" si="3">Y4/AB4</f>
        <v>0.56501947788125262</v>
      </c>
      <c r="AE4" s="160">
        <f t="shared" ref="AE4:AE11" si="4">(Y4+W4)/AB4</f>
        <v>0.73147769005871255</v>
      </c>
    </row>
    <row r="5" spans="1:126" s="3" customFormat="1" x14ac:dyDescent="0.2">
      <c r="A5" s="163" t="s">
        <v>230</v>
      </c>
      <c r="B5" s="152" t="s">
        <v>199</v>
      </c>
      <c r="C5" s="151" t="s">
        <v>200</v>
      </c>
      <c r="D5" s="152" t="s">
        <v>205</v>
      </c>
      <c r="E5" s="151">
        <v>180117</v>
      </c>
      <c r="F5" s="153">
        <v>2.8500000000000001E-2</v>
      </c>
      <c r="G5" s="154">
        <v>0.66</v>
      </c>
      <c r="H5" s="155">
        <v>40</v>
      </c>
      <c r="I5" s="152">
        <v>95.4</v>
      </c>
      <c r="J5" s="151">
        <v>143.19999999999999</v>
      </c>
      <c r="K5" s="152">
        <v>22.4</v>
      </c>
      <c r="L5" s="151">
        <v>752.4</v>
      </c>
      <c r="M5" s="152">
        <v>0</v>
      </c>
      <c r="N5" s="151">
        <v>567.4</v>
      </c>
      <c r="O5" s="152">
        <v>1140.9000000000001</v>
      </c>
      <c r="P5" s="155">
        <v>263.3</v>
      </c>
      <c r="Q5" s="156">
        <f>(((N5*'Calibration Coefficients'!B$3)+'Calibration Coefficients'!B$4)/$H5)*(1000/1)*(1/1000)*(1/1000)*($G5/$F5)</f>
        <v>0.20448797368421054</v>
      </c>
      <c r="R5" s="157">
        <f>(((O5*'Calibration Coefficients'!C$3)+'Calibration Coefficients'!C$4)/$H5)*(1000/1)*(1/1000)*(1/1000)*($G5/$F5)</f>
        <v>0.63938437894736844</v>
      </c>
      <c r="S5" s="156">
        <f t="shared" si="0"/>
        <v>0.843872352631579</v>
      </c>
      <c r="T5" s="157">
        <f t="shared" si="1"/>
        <v>3.1267578597789112</v>
      </c>
      <c r="U5" s="158">
        <f>(((I5*'Calibration Coefficients'!F$3)+'Calibration Coefficients'!F$4)/$H5)*(1000/1)*(1/1000)*(1/1000)*($G5/$F5)</f>
        <v>1.7237775789473685E-2</v>
      </c>
      <c r="V5" s="159">
        <f>(((J5*'Calibration Coefficients'!G$3)+'Calibration Coefficients'!G$4)/$H5)*(1000/1)*(1/1000)*(1/1000)*($G5/$F5)</f>
        <v>4.0267086315789472E-2</v>
      </c>
      <c r="W5" s="158">
        <f>(((K5*'Calibration Coefficients'!H$3)+'Calibration Coefficients'!H$4)/$H5)*(1000/1)*(1/1000)*(1/1000)*($G5/$F5)</f>
        <v>4.7658947368421052E-3</v>
      </c>
      <c r="X5" s="159">
        <f>(((L5*'Calibration Coefficients'!I$3)+'Calibration Coefficients'!I$4)/$H5)*(1000/1)*(1/1000)*(1/1000)*($G5/$F5)</f>
        <v>9.9055439999999995E-2</v>
      </c>
      <c r="Y5" s="158">
        <f>(((M5*'Calibration Coefficients'!J$3)+'Calibration Coefficients'!J$4)/$H5)*(1000/1)*(1/1000)*(1/1000)*($G5/$F5)</f>
        <v>0</v>
      </c>
      <c r="Z5" s="159">
        <f>(((P5*'Calibration Coefficients'!K$3)+'Calibration Coefficients'!K$4)/$H5)*(1000/1)*(1/1000)*(1/1000)*($G5/$F5)</f>
        <v>8.095920684210528E-2</v>
      </c>
      <c r="AA5" s="159">
        <f t="shared" ref="AA5:AA68" si="5">(U5+V5+W5+X5+Y5+Z5)/S5</f>
        <v>0.28711143685256912</v>
      </c>
      <c r="AB5" s="158">
        <f t="shared" si="2"/>
        <v>2.2003670526315789E-2</v>
      </c>
      <c r="AC5" s="159">
        <f t="shared" ref="AC5:AC68" si="6">(U5+W5+Y5)/S5</f>
        <v>2.6074643229747136E-2</v>
      </c>
      <c r="AD5" s="158">
        <f t="shared" si="3"/>
        <v>0</v>
      </c>
      <c r="AE5" s="160">
        <f t="shared" si="4"/>
        <v>0.21659544170788347</v>
      </c>
    </row>
    <row r="6" spans="1:126" s="3" customFormat="1" x14ac:dyDescent="0.2">
      <c r="A6" s="163" t="s">
        <v>230</v>
      </c>
      <c r="B6" s="152" t="s">
        <v>199</v>
      </c>
      <c r="C6" s="151" t="s">
        <v>200</v>
      </c>
      <c r="D6" s="152" t="s">
        <v>205</v>
      </c>
      <c r="E6" s="151">
        <v>180117</v>
      </c>
      <c r="F6" s="153">
        <v>2.69E-2</v>
      </c>
      <c r="G6" s="154">
        <v>0.68</v>
      </c>
      <c r="H6" s="155">
        <v>40</v>
      </c>
      <c r="I6" s="152">
        <v>45.6</v>
      </c>
      <c r="J6" s="151">
        <v>92.4</v>
      </c>
      <c r="K6" s="152">
        <v>10.9</v>
      </c>
      <c r="L6" s="151">
        <v>610.6</v>
      </c>
      <c r="M6" s="152">
        <v>0</v>
      </c>
      <c r="N6" s="151">
        <v>485.5</v>
      </c>
      <c r="O6" s="152">
        <v>924</v>
      </c>
      <c r="P6" s="155">
        <v>223</v>
      </c>
      <c r="Q6" s="156">
        <f>(((N6*'Calibration Coefficients'!B$3)+'Calibration Coefficients'!B$4)/$H6)*(1000/1)*(1/1000)*(1/1000)*($G10/$F6)</f>
        <v>0.19380519284386621</v>
      </c>
      <c r="R6" s="157">
        <f>(((O6*'Calibration Coefficients'!C$3)+'Calibration Coefficients'!C$4)/$H6)*(1000/1)*(1/1000)*(1/1000)*($G10/$F6)</f>
        <v>0.57356698884758373</v>
      </c>
      <c r="S6" s="156">
        <f t="shared" si="0"/>
        <v>0.76737218169144994</v>
      </c>
      <c r="T6" s="157">
        <f t="shared" si="1"/>
        <v>2.9595026863375229</v>
      </c>
      <c r="U6" s="158">
        <f>(((I6*'Calibration Coefficients'!F$3)+'Calibration Coefficients'!F$4)/$H6)*(1000/1)*(1/1000)*(1/1000)*($G10/$F6)</f>
        <v>9.1263144981412626E-3</v>
      </c>
      <c r="V6" s="159">
        <f>(((J6*'Calibration Coefficients'!G$3)+'Calibration Coefficients'!G$4)/$H6)*(1000/1)*(1/1000)*(1/1000)*($G10/$F6)</f>
        <v>2.8779079182156136E-2</v>
      </c>
      <c r="W6" s="158">
        <f>(((K6*'Calibration Coefficients'!H$3)+'Calibration Coefficients'!H$4)/$H6)*(1000/1)*(1/1000)*(1/1000)*($G10/$F6)</f>
        <v>2.5687430297397771E-3</v>
      </c>
      <c r="X6" s="159">
        <f>(((L6*'Calibration Coefficients'!I$3)+'Calibration Coefficients'!I$4)/$H6)*(1000/1)*(1/1000)*(1/1000)*($G10/$F6)</f>
        <v>8.9039780297397758E-2</v>
      </c>
      <c r="Y6" s="158">
        <f>(((M6*'Calibration Coefficients'!J$3)+'Calibration Coefficients'!J$4)/$H6)*(1000/1)*(1/1000)*(1/1000)*($G10/$F6)</f>
        <v>0</v>
      </c>
      <c r="Z6" s="159">
        <f>(((P6*'Calibration Coefficients'!K$3)+'Calibration Coefficients'!K$4)/$H6)*(1000/1)*(1/1000)*(1/1000)*($G10/$F6)</f>
        <v>7.5948287174721185E-2</v>
      </c>
      <c r="AA6" s="159">
        <f t="shared" si="5"/>
        <v>0.26774778794987608</v>
      </c>
      <c r="AB6" s="158">
        <f t="shared" si="2"/>
        <v>1.1695057527881039E-2</v>
      </c>
      <c r="AC6" s="159">
        <f t="shared" si="6"/>
        <v>1.524039808441149E-2</v>
      </c>
      <c r="AD6" s="158">
        <f t="shared" si="3"/>
        <v>0</v>
      </c>
      <c r="AE6" s="160">
        <f t="shared" si="4"/>
        <v>0.21964347106595147</v>
      </c>
    </row>
    <row r="7" spans="1:126" s="3" customFormat="1" x14ac:dyDescent="0.2">
      <c r="A7" s="163" t="s">
        <v>231</v>
      </c>
      <c r="B7" s="152" t="s">
        <v>199</v>
      </c>
      <c r="C7" s="151" t="s">
        <v>200</v>
      </c>
      <c r="D7" s="152" t="s">
        <v>205</v>
      </c>
      <c r="E7" s="151">
        <v>180117</v>
      </c>
      <c r="F7" s="153">
        <v>2.5700000000000001E-2</v>
      </c>
      <c r="G7" s="154">
        <v>0.7</v>
      </c>
      <c r="H7" s="155">
        <v>40</v>
      </c>
      <c r="I7" s="152">
        <v>44.9</v>
      </c>
      <c r="J7" s="151">
        <v>73</v>
      </c>
      <c r="K7" s="152">
        <v>15.5</v>
      </c>
      <c r="L7" s="151">
        <v>501.5</v>
      </c>
      <c r="M7" s="152">
        <v>6.2</v>
      </c>
      <c r="N7" s="151">
        <v>379.7</v>
      </c>
      <c r="O7" s="152">
        <v>768.6</v>
      </c>
      <c r="P7" s="155">
        <v>200.9</v>
      </c>
      <c r="Q7" s="156">
        <f>(((N7*'Calibration Coefficients'!B$3)+'Calibration Coefficients'!B$4)/$H7)*(1000/1)*(1/1000)*(1/1000)*($G11/$F7)</f>
        <v>0.17014475194552534</v>
      </c>
      <c r="R7" s="157">
        <f>(((O7*'Calibration Coefficients'!C$3)+'Calibration Coefficients'!C$4)/$H7)*(1000/1)*(1/1000)*(1/1000)*($G11/$F7)</f>
        <v>0.53556765758754865</v>
      </c>
      <c r="S7" s="156">
        <f t="shared" si="0"/>
        <v>0.70571240953307401</v>
      </c>
      <c r="T7" s="157">
        <f t="shared" si="1"/>
        <v>3.1477177606924927</v>
      </c>
      <c r="U7" s="158">
        <f>(((I7*'Calibration Coefficients'!F$3)+'Calibration Coefficients'!F$4)/$H7)*(1000/1)*(1/1000)*(1/1000)*($G11/$F7)</f>
        <v>1.0087387743190662E-2</v>
      </c>
      <c r="V7" s="159">
        <f>(((J7*'Calibration Coefficients'!G$3)+'Calibration Coefficients'!G$4)/$H7)*(1000/1)*(1/1000)*(1/1000)*($G11/$F7)</f>
        <v>2.5522873540856035E-2</v>
      </c>
      <c r="W7" s="158">
        <f>(((K7*'Calibration Coefficients'!H$3)+'Calibration Coefficients'!H$4)/$H7)*(1000/1)*(1/1000)*(1/1000)*($G11/$F7)</f>
        <v>4.100413424124514E-3</v>
      </c>
      <c r="X7" s="159">
        <f>(((L7*'Calibration Coefficients'!I$3)+'Calibration Coefficients'!I$4)/$H7)*(1000/1)*(1/1000)*(1/1000)*($G11/$F7)</f>
        <v>8.2091842412451363E-2</v>
      </c>
      <c r="Y7" s="158">
        <f>(((M7*'Calibration Coefficients'!J$3)+'Calibration Coefficients'!J$4)/$H7)*(1000/1)*(1/1000)*(1/1000)*($G11/$F7)</f>
        <v>2.3774587548638136E-3</v>
      </c>
      <c r="Z7" s="159">
        <f>(((P7*'Calibration Coefficients'!K$3)+'Calibration Coefficients'!K$4)/$H7)*(1000/1)*(1/1000)*(1/1000)*($G11/$F7)</f>
        <v>7.6805946108949419E-2</v>
      </c>
      <c r="AA7" s="159">
        <f t="shared" si="5"/>
        <v>0.28479862231332403</v>
      </c>
      <c r="AB7" s="158">
        <f t="shared" si="2"/>
        <v>1.6565259922178988E-2</v>
      </c>
      <c r="AC7" s="159">
        <f t="shared" si="6"/>
        <v>2.3473102780124256E-2</v>
      </c>
      <c r="AD7" s="158">
        <f t="shared" si="3"/>
        <v>0.14352076369660027</v>
      </c>
      <c r="AE7" s="160">
        <f t="shared" si="4"/>
        <v>0.39105164720749103</v>
      </c>
    </row>
    <row r="8" spans="1:126" s="3" customFormat="1" x14ac:dyDescent="0.2">
      <c r="A8" s="163" t="s">
        <v>232</v>
      </c>
      <c r="B8" s="152" t="s">
        <v>199</v>
      </c>
      <c r="C8" s="151" t="s">
        <v>200</v>
      </c>
      <c r="D8" s="152" t="s">
        <v>205</v>
      </c>
      <c r="E8" s="151">
        <v>180117</v>
      </c>
      <c r="F8" s="153">
        <v>2.7099999999999999E-2</v>
      </c>
      <c r="G8" s="154">
        <v>0.71</v>
      </c>
      <c r="H8" s="155">
        <v>40</v>
      </c>
      <c r="I8" s="152">
        <v>72.8</v>
      </c>
      <c r="J8" s="151">
        <v>121</v>
      </c>
      <c r="K8" s="152">
        <v>17.8</v>
      </c>
      <c r="L8" s="151">
        <v>672.4</v>
      </c>
      <c r="M8" s="152">
        <v>0</v>
      </c>
      <c r="N8" s="151">
        <v>526</v>
      </c>
      <c r="O8" s="152">
        <v>1061.3800000000001</v>
      </c>
      <c r="P8" s="155">
        <v>274.5</v>
      </c>
      <c r="Q8" s="156">
        <f>(((N8*'Calibration Coefficients'!B$3)+'Calibration Coefficients'!B$4)/$H8)*(1000/1)*(1/1000)*(1/1000)*($G14/$F8)</f>
        <v>0.22654635608856089</v>
      </c>
      <c r="R8" s="157">
        <f>(((O8*'Calibration Coefficients'!C$3)+'Calibration Coefficients'!C$4)/$H8)*(1000/1)*(1/1000)*(1/1000)*($G14/$F8)</f>
        <v>0.71085044280442833</v>
      </c>
      <c r="S8" s="156">
        <f t="shared" si="0"/>
        <v>0.93739679889298921</v>
      </c>
      <c r="T8" s="157">
        <f t="shared" si="1"/>
        <v>3.1377703666376546</v>
      </c>
      <c r="U8" s="158">
        <f>(((I8*'Calibration Coefficients'!F$3)+'Calibration Coefficients'!F$4)/$H8)*(1000/1)*(1/1000)*(1/1000)*($G14/$F8)</f>
        <v>1.5720166051660517E-2</v>
      </c>
      <c r="V8" s="159">
        <f>(((J8*'Calibration Coefficients'!G$3)+'Calibration Coefficients'!G$4)/$H8)*(1000/1)*(1/1000)*(1/1000)*($G14/$F8)</f>
        <v>4.0661692804428051E-2</v>
      </c>
      <c r="W8" s="158">
        <f>(((K8*'Calibration Coefficients'!H$3)+'Calibration Coefficients'!H$4)/$H8)*(1000/1)*(1/1000)*(1/1000)*($G14/$F8)</f>
        <v>4.5259455719557206E-3</v>
      </c>
      <c r="X8" s="159">
        <f>(((L8*'Calibration Coefficients'!I$3)+'Calibration Coefficients'!I$4)/$H8)*(1000/1)*(1/1000)*(1/1000)*($G14/$F8)</f>
        <v>0.10579134686346862</v>
      </c>
      <c r="Y8" s="158">
        <f>(((M8*'Calibration Coefficients'!J$3)+'Calibration Coefficients'!J$4)/$H8)*(1000/1)*(1/1000)*(1/1000)*($G14/$F8)</f>
        <v>0</v>
      </c>
      <c r="Z8" s="159">
        <f>(((P8*'Calibration Coefficients'!K$3)+'Calibration Coefficients'!K$4)/$H8)*(1000/1)*(1/1000)*(1/1000)*($G14/$F8)</f>
        <v>0.10086735470479707</v>
      </c>
      <c r="AA8" s="159">
        <f t="shared" si="5"/>
        <v>0.28543569416098963</v>
      </c>
      <c r="AB8" s="158">
        <f t="shared" si="2"/>
        <v>2.0246111623616239E-2</v>
      </c>
      <c r="AC8" s="159">
        <f t="shared" si="6"/>
        <v>2.1598229957181112E-2</v>
      </c>
      <c r="AD8" s="158">
        <f t="shared" si="3"/>
        <v>0</v>
      </c>
      <c r="AE8" s="160">
        <f t="shared" si="4"/>
        <v>0.22354641010061385</v>
      </c>
    </row>
    <row r="9" spans="1:126" s="3" customFormat="1" x14ac:dyDescent="0.2">
      <c r="A9" s="163" t="s">
        <v>233</v>
      </c>
      <c r="B9" s="152" t="s">
        <v>199</v>
      </c>
      <c r="C9" s="151" t="s">
        <v>200</v>
      </c>
      <c r="D9" s="152" t="s">
        <v>205</v>
      </c>
      <c r="E9" s="151">
        <v>180116</v>
      </c>
      <c r="F9" s="153">
        <v>2.4299999999999999E-2</v>
      </c>
      <c r="G9" s="154">
        <v>0.75</v>
      </c>
      <c r="H9" s="155">
        <v>40</v>
      </c>
      <c r="I9" s="152">
        <v>83.2</v>
      </c>
      <c r="J9" s="151">
        <v>88.3</v>
      </c>
      <c r="K9" s="152">
        <v>29.5</v>
      </c>
      <c r="L9" s="151">
        <v>548.20000000000005</v>
      </c>
      <c r="M9" s="152">
        <v>11.475199999999999</v>
      </c>
      <c r="N9" s="151">
        <v>474.7</v>
      </c>
      <c r="O9" s="152">
        <v>994.5</v>
      </c>
      <c r="P9" s="155">
        <v>276.7</v>
      </c>
      <c r="Q9" s="156">
        <f>(((N9*'Calibration Coefficients'!B$3)+'Calibration Coefficients'!B$4)/$H9)*(1000/1)*(1/1000)*(1/1000)*($G9/$F9)</f>
        <v>0.22800983796296304</v>
      </c>
      <c r="R9" s="157">
        <f>(((O9*'Calibration Coefficients'!C$3)+'Calibration Coefficients'!C$4)/$H9)*(1000/1)*(1/1000)*(1/1000)*($G9/$F9)</f>
        <v>0.74280555555555561</v>
      </c>
      <c r="S9" s="156">
        <f t="shared" si="0"/>
        <v>0.97081539351851864</v>
      </c>
      <c r="T9" s="157">
        <f t="shared" si="1"/>
        <v>3.2577785335570204</v>
      </c>
      <c r="U9" s="158">
        <f>(((I9*'Calibration Coefficients'!F$3)+'Calibration Coefficients'!F$4)/$H9)*(1000/1)*(1/1000)*(1/1000)*($G9/$F9)</f>
        <v>2.003604938271605E-2</v>
      </c>
      <c r="V9" s="159">
        <f>(((J9*'Calibration Coefficients'!G$3)+'Calibration Coefficients'!G$4)/$H9)*(1000/1)*(1/1000)*(1/1000)*($G9/$F9)</f>
        <v>3.30920601851852E-2</v>
      </c>
      <c r="W9" s="158">
        <f>(((K9*'Calibration Coefficients'!H$3)+'Calibration Coefficients'!H$4)/$H9)*(1000/1)*(1/1000)*(1/1000)*($G9/$F9)</f>
        <v>8.3651620370370373E-3</v>
      </c>
      <c r="X9" s="159">
        <f>(((L9*'Calibration Coefficients'!I$3)+'Calibration Coefficients'!I$4)/$H9)*(1000/1)*(1/1000)*(1/1000)*($G9/$F9)</f>
        <v>9.61887962962963E-2</v>
      </c>
      <c r="Y9" s="158">
        <f>(((M9*'Calibration Coefficients'!J$3)+'Calibration Coefficients'!J$4)/$H9)*(1000/1)*(1/1000)*(1/1000)*($G9/$F9)</f>
        <v>4.7166967901234565E-3</v>
      </c>
      <c r="Z9" s="159">
        <f>(((P9*'Calibration Coefficients'!K$3)+'Calibration Coefficients'!K$4)/$H9)*(1000/1)*(1/1000)*(1/1000)*($G9/$F9)</f>
        <v>0.11339148919753085</v>
      </c>
      <c r="AA9" s="159">
        <f t="shared" si="5"/>
        <v>0.28408104746809221</v>
      </c>
      <c r="AB9" s="158">
        <f t="shared" si="2"/>
        <v>3.3117908209876548E-2</v>
      </c>
      <c r="AC9" s="159">
        <f t="shared" si="6"/>
        <v>3.4113497201406717E-2</v>
      </c>
      <c r="AD9" s="158">
        <f t="shared" si="3"/>
        <v>0.14242133773161511</v>
      </c>
      <c r="AE9" s="160">
        <f t="shared" si="4"/>
        <v>0.39500860816019695</v>
      </c>
    </row>
    <row r="10" spans="1:126" s="3" customFormat="1" x14ac:dyDescent="0.2">
      <c r="A10" s="163" t="s">
        <v>233</v>
      </c>
      <c r="B10" s="152" t="s">
        <v>199</v>
      </c>
      <c r="C10" s="151" t="s">
        <v>200</v>
      </c>
      <c r="D10" s="152" t="s">
        <v>205</v>
      </c>
      <c r="E10" s="151">
        <v>180117</v>
      </c>
      <c r="F10" s="153">
        <v>2.7699999999999999E-2</v>
      </c>
      <c r="G10" s="154">
        <v>0.69</v>
      </c>
      <c r="H10" s="155">
        <v>40</v>
      </c>
      <c r="I10" s="152">
        <v>75.599999999999994</v>
      </c>
      <c r="J10" s="151">
        <v>118.7</v>
      </c>
      <c r="K10" s="152">
        <v>31.1</v>
      </c>
      <c r="L10" s="151">
        <v>668.8</v>
      </c>
      <c r="M10" s="152">
        <v>16.100000000000001</v>
      </c>
      <c r="N10" s="151">
        <v>662.5</v>
      </c>
      <c r="O10" s="152">
        <v>1277</v>
      </c>
      <c r="P10" s="155">
        <v>306.39999999999998</v>
      </c>
      <c r="Q10" s="156">
        <f>(((N10*'Calibration Coefficients'!B$3)+'Calibration Coefficients'!B$4)/$H10)*(1000/1)*(1/1000)*(1/1000)*($G17/$F10)</f>
        <v>0.28287793321299648</v>
      </c>
      <c r="R10" s="157">
        <f>(((O10*'Calibration Coefficients'!C$3)+'Calibration Coefficients'!C$4)/$H10)*(1000/1)*(1/1000)*(1/1000)*($G17/$F10)</f>
        <v>0.84789111913357407</v>
      </c>
      <c r="S10" s="156">
        <f t="shared" si="0"/>
        <v>1.1307690523465705</v>
      </c>
      <c r="T10" s="157">
        <f t="shared" si="1"/>
        <v>2.997374554823065</v>
      </c>
      <c r="U10" s="158">
        <f>(((I10*'Calibration Coefficients'!F$3)+'Calibration Coefficients'!F$4)/$H10)*(1000/1)*(1/1000)*(1/1000)*($G17/$F10)</f>
        <v>1.6184131407942243E-2</v>
      </c>
      <c r="V10" s="159">
        <f>(((J10*'Calibration Coefficients'!G$3)+'Calibration Coefficients'!G$4)/$H10)*(1000/1)*(1/1000)*(1/1000)*($G17/$F10)</f>
        <v>3.9545097833935026E-2</v>
      </c>
      <c r="W10" s="158">
        <f>(((K10*'Calibration Coefficients'!H$3)+'Calibration Coefficients'!H$4)/$H10)*(1000/1)*(1/1000)*(1/1000)*($G17/$F10)</f>
        <v>7.8395577617328526E-3</v>
      </c>
      <c r="X10" s="159">
        <f>(((L10*'Calibration Coefficients'!I$3)+'Calibration Coefficients'!I$4)/$H10)*(1000/1)*(1/1000)*(1/1000)*($G17/$F10)</f>
        <v>0.10431831335740073</v>
      </c>
      <c r="Y10" s="158">
        <f>(((M10*'Calibration Coefficients'!J$3)+'Calibration Coefficients'!J$4)/$H10)*(1000/1)*(1/1000)*(1/1000)*($G17/$F10)</f>
        <v>5.8827772563176907E-3</v>
      </c>
      <c r="Z10" s="159">
        <f>(((P10*'Calibration Coefficients'!K$3)+'Calibration Coefficients'!K$4)/$H10)*(1000/1)*(1/1000)*(1/1000)*($G17/$F10)</f>
        <v>0.11161919711191337</v>
      </c>
      <c r="AA10" s="159">
        <f t="shared" si="5"/>
        <v>0.25238493584256028</v>
      </c>
      <c r="AB10" s="158">
        <f t="shared" si="2"/>
        <v>2.9906466425992786E-2</v>
      </c>
      <c r="AC10" s="159">
        <f t="shared" si="6"/>
        <v>2.6447899651950081E-2</v>
      </c>
      <c r="AD10" s="158">
        <f t="shared" si="3"/>
        <v>0.19670586195381334</v>
      </c>
      <c r="AE10" s="160">
        <f t="shared" si="4"/>
        <v>0.45884173752215568</v>
      </c>
    </row>
    <row r="11" spans="1:126" s="3" customFormat="1" x14ac:dyDescent="0.2">
      <c r="A11" s="163" t="s">
        <v>234</v>
      </c>
      <c r="B11" s="152" t="s">
        <v>199</v>
      </c>
      <c r="C11" s="151" t="s">
        <v>200</v>
      </c>
      <c r="D11" s="152" t="s">
        <v>205</v>
      </c>
      <c r="E11" s="151">
        <v>180117</v>
      </c>
      <c r="F11" s="153">
        <v>2.5000000000000001E-2</v>
      </c>
      <c r="G11" s="154">
        <v>0.74</v>
      </c>
      <c r="H11" s="155">
        <v>40</v>
      </c>
      <c r="I11" s="152">
        <v>83.4</v>
      </c>
      <c r="J11" s="151">
        <v>91</v>
      </c>
      <c r="K11" s="152">
        <v>26.9</v>
      </c>
      <c r="L11" s="151">
        <v>588</v>
      </c>
      <c r="M11" s="152">
        <v>0</v>
      </c>
      <c r="N11" s="151">
        <v>539</v>
      </c>
      <c r="O11" s="152">
        <v>1093.5</v>
      </c>
      <c r="P11" s="155">
        <v>294.7</v>
      </c>
      <c r="Q11" s="156">
        <f>(((N11*'Calibration Coefficients'!B$3)+'Calibration Coefficients'!B$4)/$H11)*(1000/1)*(1/1000)*(1/1000)*($G11/$F11)</f>
        <v>0.24829035000000002</v>
      </c>
      <c r="R11" s="157">
        <f>(((O11*'Calibration Coefficients'!C$3)+'Calibration Coefficients'!C$4)/$H11)*(1000/1)*(1/1000)*(1/1000)*($G11/$F11)</f>
        <v>0.78329592000000003</v>
      </c>
      <c r="S11" s="156">
        <f t="shared" si="0"/>
        <v>1.03158627</v>
      </c>
      <c r="T11" s="157">
        <f t="shared" si="1"/>
        <v>3.1547578067371527</v>
      </c>
      <c r="U11" s="158">
        <f>(((I11*'Calibration Coefficients'!F$3)+'Calibration Coefficients'!F$4)/$H11)*(1000/1)*(1/1000)*(1/1000)*($G11/$F11)</f>
        <v>1.9261563600000003E-2</v>
      </c>
      <c r="V11" s="159">
        <f>(((J11*'Calibration Coefficients'!G$3)+'Calibration Coefficients'!G$4)/$H11)*(1000/1)*(1/1000)*(1/1000)*($G11/$F11)</f>
        <v>3.2707038000000008E-2</v>
      </c>
      <c r="W11" s="158">
        <f>(((K11*'Calibration Coefficients'!H$3)+'Calibration Coefficients'!H$4)/$H11)*(1000/1)*(1/1000)*(1/1000)*($G11/$F11)</f>
        <v>7.3154549999999994E-3</v>
      </c>
      <c r="X11" s="159">
        <f>(((L11*'Calibration Coefficients'!I$3)+'Calibration Coefficients'!I$4)/$H11)*(1000/1)*(1/1000)*(1/1000)*($G11/$F11)</f>
        <v>9.8946287999999993E-2</v>
      </c>
      <c r="Y11" s="158">
        <f>(((M11*'Calibration Coefficients'!J$3)+'Calibration Coefficients'!J$4)/$H11)*(1000/1)*(1/1000)*(1/1000)*($G11/$F11)</f>
        <v>0</v>
      </c>
      <c r="Z11" s="159">
        <f>(((P11*'Calibration Coefficients'!K$3)+'Calibration Coefficients'!K$4)/$H11)*(1000/1)*(1/1000)*(1/1000)*($G11/$F11)</f>
        <v>0.11582122580000002</v>
      </c>
      <c r="AA11" s="159">
        <f t="shared" si="5"/>
        <v>0.26566035083037703</v>
      </c>
      <c r="AB11" s="158">
        <f t="shared" si="2"/>
        <v>2.6577018600000002E-2</v>
      </c>
      <c r="AC11" s="159">
        <f t="shared" si="6"/>
        <v>2.5763253518292756E-2</v>
      </c>
      <c r="AD11" s="158">
        <f t="shared" si="3"/>
        <v>0</v>
      </c>
      <c r="AE11" s="160">
        <f t="shared" si="4"/>
        <v>0.27525491516192863</v>
      </c>
    </row>
    <row r="12" spans="1:126" s="113" customFormat="1" x14ac:dyDescent="0.2">
      <c r="A12" s="163"/>
      <c r="B12" s="151"/>
      <c r="C12" s="151"/>
      <c r="D12" s="151"/>
      <c r="E12" s="151"/>
      <c r="F12" s="153"/>
      <c r="G12" s="161"/>
      <c r="H12" s="151"/>
      <c r="I12" s="151"/>
      <c r="J12" s="151"/>
      <c r="K12" s="151"/>
      <c r="L12" s="151"/>
      <c r="M12" s="151"/>
      <c r="N12" s="151"/>
      <c r="O12" s="151"/>
      <c r="P12" s="151"/>
      <c r="Q12" s="151"/>
      <c r="R12" s="151"/>
      <c r="S12" s="151"/>
      <c r="T12" s="151"/>
      <c r="U12" s="151"/>
      <c r="V12" s="151"/>
      <c r="W12" s="151"/>
      <c r="X12" s="151"/>
      <c r="Y12" s="151"/>
      <c r="Z12" s="151"/>
      <c r="AA12" s="159"/>
      <c r="AB12" s="151"/>
      <c r="AC12" s="159"/>
      <c r="AD12" s="151"/>
      <c r="AE12" s="162"/>
    </row>
    <row r="13" spans="1:126" s="3" customFormat="1" x14ac:dyDescent="0.2">
      <c r="A13" s="163" t="s">
        <v>235</v>
      </c>
      <c r="B13" s="152" t="s">
        <v>207</v>
      </c>
      <c r="C13" s="151" t="s">
        <v>200</v>
      </c>
      <c r="D13" s="152" t="s">
        <v>205</v>
      </c>
      <c r="E13" s="151">
        <v>180116</v>
      </c>
      <c r="F13" s="153">
        <v>2.41E-2</v>
      </c>
      <c r="G13" s="154">
        <v>0.76</v>
      </c>
      <c r="H13" s="155">
        <v>40</v>
      </c>
      <c r="I13" s="152">
        <v>59.3</v>
      </c>
      <c r="J13" s="151">
        <v>76.3</v>
      </c>
      <c r="K13" s="152">
        <v>29.5</v>
      </c>
      <c r="L13" s="151">
        <v>537.6</v>
      </c>
      <c r="M13" s="152">
        <v>13.4</v>
      </c>
      <c r="N13" s="151">
        <v>503.9</v>
      </c>
      <c r="O13" s="152">
        <v>996.5</v>
      </c>
      <c r="P13" s="155">
        <v>261.8</v>
      </c>
      <c r="Q13" s="156">
        <f>(((N13*'Calibration Coefficients'!B$3)+'Calibration Coefficients'!B$4)/$H13)*(1000/1)*(1/1000)*(1/1000)*($G13/$F13)</f>
        <v>0.24729781120331951</v>
      </c>
      <c r="R13" s="157">
        <f>(((O13*'Calibration Coefficients'!C$3)+'Calibration Coefficients'!C$4)/$H13)*(1000/1)*(1/1000)*(1/1000)*($G13/$F13)</f>
        <v>0.76048248962655618</v>
      </c>
      <c r="S13" s="156">
        <f t="shared" ref="S13:S21" si="7">Q13+R13</f>
        <v>1.0077803008298756</v>
      </c>
      <c r="T13" s="157">
        <f t="shared" ref="T13:T21" si="8">R13/Q13</f>
        <v>3.0751687041876581</v>
      </c>
      <c r="U13" s="158">
        <f>(((I13*'Calibration Coefficients'!F$3)+'Calibration Coefficients'!F$4)/$H13)*(1000/1)*(1/1000)*(1/1000)*($G13/$F13)</f>
        <v>1.4590998755186721E-2</v>
      </c>
      <c r="V13" s="159">
        <f>(((J13*'Calibration Coefficients'!G$3)+'Calibration Coefficients'!G$4)/$H13)*(1000/1)*(1/1000)*(1/1000)*($G13/$F13)</f>
        <v>2.921656804979253E-2</v>
      </c>
      <c r="W13" s="158">
        <f>(((K13*'Calibration Coefficients'!H$3)+'Calibration Coefficients'!H$4)/$H13)*(1000/1)*(1/1000)*(1/1000)*($G13/$F13)</f>
        <v>8.5470435684647308E-3</v>
      </c>
      <c r="X13" s="159">
        <f>(((L13*'Calibration Coefficients'!I$3)+'Calibration Coefficients'!I$4)/$H13)*(1000/1)*(1/1000)*(1/1000)*($G13/$F13)</f>
        <v>9.6379857261410795E-2</v>
      </c>
      <c r="Y13" s="158">
        <f>(((M13*'Calibration Coefficients'!J$3)+'Calibration Coefficients'!J$4)/$H13)*(1000/1)*(1/1000)*(1/1000)*($G13/$F13)</f>
        <v>5.6276107883817426E-3</v>
      </c>
      <c r="Z13" s="159">
        <f>(((P13*'Calibration Coefficients'!K$3)+'Calibration Coefficients'!K$4)/$H13)*(1000/1)*(1/1000)*(1/1000)*($G13/$F13)</f>
        <v>0.1096181585062241</v>
      </c>
      <c r="AA13" s="159">
        <f t="shared" si="5"/>
        <v>0.26194224744429029</v>
      </c>
      <c r="AB13" s="158">
        <f t="shared" ref="AB13:AB21" si="9">U13+W13+Y13</f>
        <v>2.8765653112033194E-2</v>
      </c>
      <c r="AC13" s="159">
        <f t="shared" si="6"/>
        <v>2.8543575507822071E-2</v>
      </c>
      <c r="AD13" s="158">
        <f t="shared" ref="AD13:AD21" si="10">Y13/AB13</f>
        <v>0.19563646848079425</v>
      </c>
      <c r="AE13" s="160">
        <f t="shared" ref="AE13:AE21" si="11">(Y13+W13)/AB13</f>
        <v>0.49276316799207176</v>
      </c>
    </row>
    <row r="14" spans="1:126" s="3" customFormat="1" x14ac:dyDescent="0.2">
      <c r="A14" s="163" t="s">
        <v>236</v>
      </c>
      <c r="B14" s="152" t="s">
        <v>207</v>
      </c>
      <c r="C14" s="151" t="s">
        <v>200</v>
      </c>
      <c r="D14" s="152" t="s">
        <v>205</v>
      </c>
      <c r="E14" s="151">
        <v>180116</v>
      </c>
      <c r="F14" s="153">
        <v>2.4299999999999999E-2</v>
      </c>
      <c r="G14" s="154">
        <v>0.75</v>
      </c>
      <c r="H14" s="155">
        <v>40</v>
      </c>
      <c r="I14" s="152">
        <v>47.2</v>
      </c>
      <c r="J14" s="151">
        <v>78.599999999999994</v>
      </c>
      <c r="K14" s="152">
        <v>21.1</v>
      </c>
      <c r="L14" s="151">
        <v>483.5</v>
      </c>
      <c r="M14" s="152">
        <v>47.2</v>
      </c>
      <c r="N14" s="151">
        <v>399.8</v>
      </c>
      <c r="O14" s="152">
        <v>896</v>
      </c>
      <c r="P14" s="155">
        <v>259.39999999999998</v>
      </c>
      <c r="Q14" s="156">
        <f>(((N14*'Calibration Coefficients'!B$3)+'Calibration Coefficients'!B$4)/$H14)*(1000/1)*(1/1000)*(1/1000)*($G14/$F14)</f>
        <v>0.19203356481481484</v>
      </c>
      <c r="R14" s="157">
        <f>(((O14*'Calibration Coefficients'!C$3)+'Calibration Coefficients'!C$4)/$H14)*(1000/1)*(1/1000)*(1/1000)*($G14/$F14)</f>
        <v>0.6692345679012347</v>
      </c>
      <c r="S14" s="156">
        <f t="shared" si="7"/>
        <v>0.86126813271604952</v>
      </c>
      <c r="T14" s="157">
        <f t="shared" si="8"/>
        <v>3.4849874736565072</v>
      </c>
      <c r="U14" s="158">
        <f>(((I14*'Calibration Coefficients'!F$3)+'Calibration Coefficients'!F$4)/$H14)*(1000/1)*(1/1000)*(1/1000)*($G14/$F14)</f>
        <v>1.1366604938271607E-2</v>
      </c>
      <c r="V14" s="159">
        <f>(((J14*'Calibration Coefficients'!G$3)+'Calibration Coefficients'!G$4)/$H14)*(1000/1)*(1/1000)*(1/1000)*($G14/$F14)</f>
        <v>2.9456805555555559E-2</v>
      </c>
      <c r="W14" s="158">
        <f>(((K14*'Calibration Coefficients'!H$3)+'Calibration Coefficients'!H$4)/$H14)*(1000/1)*(1/1000)*(1/1000)*($G14/$F14)</f>
        <v>5.9832175925925938E-3</v>
      </c>
      <c r="X14" s="159">
        <f>(((L14*'Calibration Coefficients'!I$3)+'Calibration Coefficients'!I$4)/$H14)*(1000/1)*(1/1000)*(1/1000)*($G14/$F14)</f>
        <v>8.4836342592592609E-2</v>
      </c>
      <c r="Y14" s="158">
        <f>(((M14*'Calibration Coefficients'!J$3)+'Calibration Coefficients'!J$4)/$H14)*(1000/1)*(1/1000)*(1/1000)*($G14/$F14)</f>
        <v>1.9400802469135805E-2</v>
      </c>
      <c r="Z14" s="159">
        <f>(((P14*'Calibration Coefficients'!K$3)+'Calibration Coefficients'!K$4)/$H14)*(1000/1)*(1/1000)*(1/1000)*($G14/$F14)</f>
        <v>0.10630195987654321</v>
      </c>
      <c r="AA14" s="159">
        <f t="shared" si="5"/>
        <v>0.29879862408602015</v>
      </c>
      <c r="AB14" s="158">
        <f t="shared" si="9"/>
        <v>3.6750625000000009E-2</v>
      </c>
      <c r="AC14" s="159">
        <f t="shared" si="6"/>
        <v>4.267036431976786E-2</v>
      </c>
      <c r="AD14" s="158">
        <f t="shared" si="10"/>
        <v>0.52790401439800816</v>
      </c>
      <c r="AE14" s="160">
        <f t="shared" si="11"/>
        <v>0.69070988756595009</v>
      </c>
    </row>
    <row r="15" spans="1:126" s="113" customFormat="1" ht="16" x14ac:dyDescent="0.2">
      <c r="A15" s="164" t="s">
        <v>237</v>
      </c>
      <c r="B15" s="165" t="s">
        <v>207</v>
      </c>
      <c r="C15" s="166" t="s">
        <v>200</v>
      </c>
      <c r="D15" s="165" t="s">
        <v>205</v>
      </c>
      <c r="E15" s="166">
        <v>180116</v>
      </c>
      <c r="F15" s="167">
        <v>2.53E-2</v>
      </c>
      <c r="G15" s="168">
        <v>0.77</v>
      </c>
      <c r="H15" s="166">
        <v>40</v>
      </c>
      <c r="I15" s="165">
        <v>23.2</v>
      </c>
      <c r="J15" s="166">
        <v>52.5</v>
      </c>
      <c r="K15" s="165">
        <v>26.2</v>
      </c>
      <c r="L15" s="166">
        <v>432.4</v>
      </c>
      <c r="M15" s="165">
        <v>98</v>
      </c>
      <c r="N15" s="166">
        <v>230.2</v>
      </c>
      <c r="O15" s="165">
        <v>478.1</v>
      </c>
      <c r="P15" s="166">
        <v>179</v>
      </c>
      <c r="Q15" s="166">
        <f>(((N15*'Calibration Coefficients'!B$3)+'Calibration Coefficients'!B$4)/$H15)*(1000/1)*(1/1000)*(1/1000)*($G15/$F15)</f>
        <v>0.10903222826086957</v>
      </c>
      <c r="R15" s="166">
        <f>(((O15*'Calibration Coefficients'!C$3)+'Calibration Coefficients'!C$4)/$H15)*(1000/1)*(1/1000)*(1/1000)*($G15/$F15)</f>
        <v>0.35213104347826091</v>
      </c>
      <c r="S15" s="166">
        <f t="shared" si="7"/>
        <v>0.46116327173913046</v>
      </c>
      <c r="T15" s="166">
        <f t="shared" si="8"/>
        <v>3.2296051277220088</v>
      </c>
      <c r="U15" s="166">
        <f>(((I15*'Calibration Coefficients'!F$3)+'Calibration Coefficients'!F$4)/$H15)*(1000/1)*(1/1000)*(1/1000)*($G15/$F15)</f>
        <v>5.5092434782608697E-3</v>
      </c>
      <c r="V15" s="166">
        <f>(((J15*'Calibration Coefficients'!G$3)+'Calibration Coefficients'!G$4)/$H15)*(1000/1)*(1/1000)*(1/1000)*($G15/$F15)</f>
        <v>1.9401603260869569E-2</v>
      </c>
      <c r="W15" s="166">
        <f>(((K15*'Calibration Coefficients'!H$3)+'Calibration Coefficients'!H$4)/$H15)*(1000/1)*(1/1000)*(1/1000)*($G15/$F15)</f>
        <v>7.3260326086956526E-3</v>
      </c>
      <c r="X15" s="166">
        <f>(((L15*'Calibration Coefficients'!I$3)+'Calibration Coefficients'!I$4)/$H15)*(1000/1)*(1/1000)*(1/1000)*($G15/$F15)</f>
        <v>7.4814600000000009E-2</v>
      </c>
      <c r="Y15" s="166">
        <f>(((M15*'Calibration Coefficients'!J$3)+'Calibration Coefficients'!J$4)/$H15)*(1000/1)*(1/1000)*(1/1000)*($G15/$F15)</f>
        <v>3.9720891304347826E-2</v>
      </c>
      <c r="Z15" s="166">
        <f>(((P15*'Calibration Coefficients'!K$3)+'Calibration Coefficients'!K$4)/$H15)*(1000/1)*(1/1000)*(1/1000)*($G15/$F15)</f>
        <v>7.2333510869565229E-2</v>
      </c>
      <c r="AA15" s="159">
        <f t="shared" si="5"/>
        <v>0.4751156368013677</v>
      </c>
      <c r="AB15" s="166">
        <f t="shared" si="9"/>
        <v>5.2556167391304351E-2</v>
      </c>
      <c r="AC15" s="159">
        <f t="shared" si="6"/>
        <v>0.11396433890562338</v>
      </c>
      <c r="AD15" s="166">
        <f t="shared" si="10"/>
        <v>0.75577983091133505</v>
      </c>
      <c r="AE15" s="171">
        <f t="shared" si="11"/>
        <v>0.89517417742351579</v>
      </c>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row>
    <row r="16" spans="1:126" s="3" customFormat="1" x14ac:dyDescent="0.2">
      <c r="A16" s="163" t="s">
        <v>238</v>
      </c>
      <c r="B16" s="152" t="s">
        <v>207</v>
      </c>
      <c r="C16" s="151" t="s">
        <v>200</v>
      </c>
      <c r="D16" s="152" t="s">
        <v>205</v>
      </c>
      <c r="E16" s="151">
        <v>180116</v>
      </c>
      <c r="F16" s="153">
        <v>2.4500000000000001E-2</v>
      </c>
      <c r="G16" s="154">
        <v>0.76</v>
      </c>
      <c r="H16" s="155">
        <v>40</v>
      </c>
      <c r="I16" s="152">
        <v>39.9</v>
      </c>
      <c r="J16" s="151">
        <v>64.900000000000006</v>
      </c>
      <c r="K16" s="152">
        <v>27.3</v>
      </c>
      <c r="L16" s="151">
        <v>478.5</v>
      </c>
      <c r="M16" s="152">
        <v>30.2</v>
      </c>
      <c r="N16" s="151">
        <v>287.2</v>
      </c>
      <c r="O16" s="152">
        <v>565.29999999999995</v>
      </c>
      <c r="P16" s="155">
        <v>174.2</v>
      </c>
      <c r="Q16" s="156">
        <f>(((N16*'Calibration Coefficients'!B$3)+'Calibration Coefficients'!B$4)/$H16)*(1000/1)*(1/1000)*(1/1000)*($G16/$F16)</f>
        <v>0.13864726530612245</v>
      </c>
      <c r="R16" s="157">
        <f>(((O16*'Calibration Coefficients'!C$3)+'Calibration Coefficients'!C$4)/$H16)*(1000/1)*(1/1000)*(1/1000)*($G16/$F16)</f>
        <v>0.42436724897959183</v>
      </c>
      <c r="S16" s="156">
        <f t="shared" si="7"/>
        <v>0.56301451428571425</v>
      </c>
      <c r="T16" s="157">
        <f t="shared" si="8"/>
        <v>3.0607689812173482</v>
      </c>
      <c r="U16" s="158">
        <f>(((I16*'Calibration Coefficients'!F$3)+'Calibration Coefficients'!F$4)/$H16)*(1000/1)*(1/1000)*(1/1000)*($G16/$F16)</f>
        <v>9.6572657142857121E-3</v>
      </c>
      <c r="V16" s="159">
        <f>(((J16*'Calibration Coefficients'!G$3)+'Calibration Coefficients'!G$4)/$H16)*(1000/1)*(1/1000)*(1/1000)*($G16/$F16)</f>
        <v>2.4445578367346947E-2</v>
      </c>
      <c r="W16" s="158">
        <f>(((K16*'Calibration Coefficients'!H$3)+'Calibration Coefficients'!H$4)/$H16)*(1000/1)*(1/1000)*(1/1000)*($G16/$F16)</f>
        <v>7.7804999999999984E-3</v>
      </c>
      <c r="X16" s="159">
        <f>(((L16*'Calibration Coefficients'!I$3)+'Calibration Coefficients'!I$4)/$H16)*(1000/1)*(1/1000)*(1/1000)*($G16/$F16)</f>
        <v>8.4383963265306117E-2</v>
      </c>
      <c r="Y16" s="158">
        <f>(((M16*'Calibration Coefficients'!J$3)+'Calibration Coefficients'!J$4)/$H16)*(1000/1)*(1/1000)*(1/1000)*($G16/$F16)</f>
        <v>1.2476051428571429E-2</v>
      </c>
      <c r="Z16" s="159">
        <f>(((P16*'Calibration Coefficients'!K$3)+'Calibration Coefficients'!K$4)/$H16)*(1000/1)*(1/1000)*(1/1000)*($G16/$F16)</f>
        <v>7.1748358367346943E-2</v>
      </c>
      <c r="AA16" s="159">
        <f t="shared" si="5"/>
        <v>0.3738655253140391</v>
      </c>
      <c r="AB16" s="158">
        <f t="shared" si="9"/>
        <v>2.9913817142857138E-2</v>
      </c>
      <c r="AC16" s="159">
        <f t="shared" si="6"/>
        <v>5.313152038506188E-2</v>
      </c>
      <c r="AD16" s="158">
        <f t="shared" si="10"/>
        <v>0.41706651374481901</v>
      </c>
      <c r="AE16" s="160">
        <f t="shared" si="11"/>
        <v>0.67716371106481521</v>
      </c>
    </row>
    <row r="17" spans="1:126" s="3" customFormat="1" x14ac:dyDescent="0.2">
      <c r="A17" s="163" t="s">
        <v>239</v>
      </c>
      <c r="B17" s="152" t="s">
        <v>207</v>
      </c>
      <c r="C17" s="151" t="s">
        <v>200</v>
      </c>
      <c r="D17" s="152" t="s">
        <v>205</v>
      </c>
      <c r="E17" s="151">
        <v>180116</v>
      </c>
      <c r="F17" s="153">
        <v>2.7099999999999999E-2</v>
      </c>
      <c r="G17" s="154">
        <v>0.76</v>
      </c>
      <c r="H17" s="155">
        <v>40</v>
      </c>
      <c r="I17" s="152">
        <v>76.8</v>
      </c>
      <c r="J17" s="151">
        <v>77.8</v>
      </c>
      <c r="K17" s="152">
        <v>43.9</v>
      </c>
      <c r="L17" s="151">
        <v>537.29999999999995</v>
      </c>
      <c r="M17" s="152">
        <v>38.6</v>
      </c>
      <c r="N17" s="151">
        <v>400.1</v>
      </c>
      <c r="O17" s="152">
        <v>947</v>
      </c>
      <c r="P17" s="155">
        <v>281.7</v>
      </c>
      <c r="Q17" s="156">
        <f>(((N17*'Calibration Coefficients'!B$3)+'Calibration Coefficients'!B$4)/$H17)*(1000/1)*(1/1000)*(1/1000)*($G17/$F17)</f>
        <v>0.17461928966789672</v>
      </c>
      <c r="R17" s="157">
        <f>(((O17*'Calibration Coefficients'!C$3)+'Calibration Coefficients'!C$4)/$H17)*(1000/1)*(1/1000)*(1/1000)*($G17/$F17)</f>
        <v>0.64270199261992622</v>
      </c>
      <c r="S17" s="156">
        <f t="shared" si="7"/>
        <v>0.81732128228782297</v>
      </c>
      <c r="T17" s="157">
        <f t="shared" si="8"/>
        <v>3.6805898926874701</v>
      </c>
      <c r="U17" s="158">
        <f>(((I17*'Calibration Coefficients'!F$3)+'Calibration Coefficients'!F$4)/$H17)*(1000/1)*(1/1000)*(1/1000)*($G17/$F17)</f>
        <v>1.6805030258302583E-2</v>
      </c>
      <c r="V17" s="159">
        <f>(((J17*'Calibration Coefficients'!G$3)+'Calibration Coefficients'!G$4)/$H17)*(1000/1)*(1/1000)*(1/1000)*($G17/$F17)</f>
        <v>2.6493053136531372E-2</v>
      </c>
      <c r="W17" s="158">
        <f>(((K17*'Calibration Coefficients'!H$3)+'Calibration Coefficients'!H$4)/$H17)*(1000/1)*(1/1000)*(1/1000)*($G17/$F17)</f>
        <v>1.1311134686346863E-2</v>
      </c>
      <c r="X17" s="159">
        <f>(((L17*'Calibration Coefficients'!I$3)+'Calibration Coefficients'!I$4)/$H17)*(1000/1)*(1/1000)*(1/1000)*($G17/$F17)</f>
        <v>8.5662670848708475E-2</v>
      </c>
      <c r="Y17" s="158">
        <f>(((M17*'Calibration Coefficients'!J$3)+'Calibration Coefficients'!J$4)/$H17)*(1000/1)*(1/1000)*(1/1000)*($G17/$F17)</f>
        <v>1.4416316605166055E-2</v>
      </c>
      <c r="Z17" s="159">
        <f>(((P17*'Calibration Coefficients'!K$3)+'Calibration Coefficients'!K$4)/$H17)*(1000/1)*(1/1000)*(1/1000)*($G17/$F17)</f>
        <v>0.1048932298892989</v>
      </c>
      <c r="AA17" s="159">
        <f t="shared" si="5"/>
        <v>0.31760024001545772</v>
      </c>
      <c r="AB17" s="158">
        <f t="shared" si="9"/>
        <v>4.2532481549815503E-2</v>
      </c>
      <c r="AC17" s="159">
        <f t="shared" si="6"/>
        <v>5.2038876842604373E-2</v>
      </c>
      <c r="AD17" s="158">
        <f t="shared" si="10"/>
        <v>0.33894840084233435</v>
      </c>
      <c r="AE17" s="160">
        <f t="shared" si="11"/>
        <v>0.60488949513514845</v>
      </c>
    </row>
    <row r="18" spans="1:126" s="3" customFormat="1" x14ac:dyDescent="0.2">
      <c r="A18" s="163" t="s">
        <v>240</v>
      </c>
      <c r="B18" s="152" t="s">
        <v>207</v>
      </c>
      <c r="C18" s="151" t="s">
        <v>200</v>
      </c>
      <c r="D18" s="152" t="s">
        <v>205</v>
      </c>
      <c r="E18" s="151">
        <v>180116</v>
      </c>
      <c r="F18" s="153">
        <v>2.1600000000000001E-2</v>
      </c>
      <c r="G18" s="154">
        <v>0.75</v>
      </c>
      <c r="H18" s="155">
        <v>40</v>
      </c>
      <c r="I18" s="152">
        <v>75.900000000000006</v>
      </c>
      <c r="J18" s="151">
        <v>83.2</v>
      </c>
      <c r="K18" s="152">
        <v>26.9</v>
      </c>
      <c r="L18" s="151">
        <v>550.5</v>
      </c>
      <c r="M18" s="152">
        <v>18.963000000000001</v>
      </c>
      <c r="N18" s="151">
        <v>435.9</v>
      </c>
      <c r="O18" s="152">
        <v>879.5</v>
      </c>
      <c r="P18" s="155">
        <v>223</v>
      </c>
      <c r="Q18" s="156">
        <f>(((N18*'Calibration Coefficients'!B$3)+'Calibration Coefficients'!B$4)/$H18)*(1000/1)*(1/1000)*(1/1000)*($G18/$F18)</f>
        <v>0.23554492187500004</v>
      </c>
      <c r="R18" s="157">
        <f>(((O18*'Calibration Coefficients'!C$3)+'Calibration Coefficients'!C$4)/$H18)*(1000/1)*(1/1000)*(1/1000)*($G18/$F18)</f>
        <v>0.73902430555555543</v>
      </c>
      <c r="S18" s="156">
        <f t="shared" si="7"/>
        <v>0.97456922743055552</v>
      </c>
      <c r="T18" s="157">
        <f t="shared" si="8"/>
        <v>3.1375089714213575</v>
      </c>
      <c r="U18" s="158">
        <f>(((I18*'Calibration Coefficients'!F$3)+'Calibration Coefficients'!F$4)/$H18)*(1000/1)*(1/1000)*(1/1000)*($G18/$F18)</f>
        <v>2.0562838541666673E-2</v>
      </c>
      <c r="V18" s="159">
        <f>(((J18*'Calibration Coefficients'!G$3)+'Calibration Coefficients'!G$4)/$H18)*(1000/1)*(1/1000)*(1/1000)*($G18/$F18)</f>
        <v>3.5078333333333329E-2</v>
      </c>
      <c r="W18" s="158">
        <f>(((K18*'Calibration Coefficients'!H$3)+'Calibration Coefficients'!H$4)/$H18)*(1000/1)*(1/1000)*(1/1000)*($G18/$F18)</f>
        <v>8.5813802083333328E-3</v>
      </c>
      <c r="X18" s="159">
        <f>(((L18*'Calibration Coefficients'!I$3)+'Calibration Coefficients'!I$4)/$H18)*(1000/1)*(1/1000)*(1/1000)*($G18/$F18)</f>
        <v>0.10866640625</v>
      </c>
      <c r="Y18" s="158">
        <f>(((M18*'Calibration Coefficients'!J$3)+'Calibration Coefficients'!J$4)/$H18)*(1000/1)*(1/1000)*(1/1000)*($G18/$F18)</f>
        <v>8.7687414062500007E-3</v>
      </c>
      <c r="Z18" s="159">
        <f>(((P18*'Calibration Coefficients'!K$3)+'Calibration Coefficients'!K$4)/$H18)*(1000/1)*(1/1000)*(1/1000)*($G18/$F18)</f>
        <v>0.10280842013888888</v>
      </c>
      <c r="AA18" s="159">
        <f t="shared" si="5"/>
        <v>0.29188908480977288</v>
      </c>
      <c r="AB18" s="158">
        <f t="shared" si="9"/>
        <v>3.7912960156250008E-2</v>
      </c>
      <c r="AC18" s="159">
        <f t="shared" si="6"/>
        <v>3.8902275065884485E-2</v>
      </c>
      <c r="AD18" s="158">
        <f t="shared" si="10"/>
        <v>0.2312861187865981</v>
      </c>
      <c r="AE18" s="160">
        <f t="shared" si="11"/>
        <v>0.45763036025355402</v>
      </c>
    </row>
    <row r="19" spans="1:126" s="3" customFormat="1" x14ac:dyDescent="0.2">
      <c r="A19" s="163" t="s">
        <v>241</v>
      </c>
      <c r="B19" s="152" t="s">
        <v>207</v>
      </c>
      <c r="C19" s="151" t="s">
        <v>200</v>
      </c>
      <c r="D19" s="152" t="s">
        <v>205</v>
      </c>
      <c r="E19" s="151">
        <v>180116</v>
      </c>
      <c r="F19" s="153">
        <v>2.53E-2</v>
      </c>
      <c r="G19" s="154">
        <v>0.74</v>
      </c>
      <c r="H19" s="155">
        <v>40</v>
      </c>
      <c r="I19" s="152">
        <v>65.099999999999994</v>
      </c>
      <c r="J19" s="151">
        <v>63.7</v>
      </c>
      <c r="K19" s="152">
        <v>37</v>
      </c>
      <c r="L19" s="151">
        <v>466.7</v>
      </c>
      <c r="M19" s="152">
        <v>20.7</v>
      </c>
      <c r="N19" s="151">
        <v>359.4</v>
      </c>
      <c r="O19" s="152">
        <v>788.6</v>
      </c>
      <c r="P19" s="155">
        <v>229.2</v>
      </c>
      <c r="Q19" s="156">
        <f>(((N19*'Calibration Coefficients'!B$3)+'Calibration Coefficients'!B$4)/$H19)*(1000/1)*(1/1000)*(1/1000)*($G19/$F19)</f>
        <v>0.16359447628458498</v>
      </c>
      <c r="R19" s="157">
        <f>(((O19*'Calibration Coefficients'!C$3)+'Calibration Coefficients'!C$4)/$H19)*(1000/1)*(1/1000)*(1/1000)*($G19/$F19)</f>
        <v>0.55819165217391309</v>
      </c>
      <c r="S19" s="156">
        <f t="shared" si="7"/>
        <v>0.7217861284584981</v>
      </c>
      <c r="T19" s="157">
        <f t="shared" si="8"/>
        <v>3.4120446169765319</v>
      </c>
      <c r="U19" s="158">
        <f>(((I19*'Calibration Coefficients'!F$3)+'Calibration Coefficients'!F$4)/$H19)*(1000/1)*(1/1000)*(1/1000)*($G19/$F19)</f>
        <v>1.4856823517786562E-2</v>
      </c>
      <c r="V19" s="159">
        <f>(((J19*'Calibration Coefficients'!G$3)+'Calibration Coefficients'!G$4)/$H19)*(1000/1)*(1/1000)*(1/1000)*($G19/$F19)</f>
        <v>2.2623445256917001E-2</v>
      </c>
      <c r="W19" s="158">
        <f>(((K19*'Calibration Coefficients'!H$3)+'Calibration Coefficients'!H$4)/$H19)*(1000/1)*(1/1000)*(1/1000)*($G19/$F19)</f>
        <v>9.9428359683794484E-3</v>
      </c>
      <c r="X19" s="159">
        <f>(((L19*'Calibration Coefficients'!I$3)+'Calibration Coefficients'!I$4)/$H19)*(1000/1)*(1/1000)*(1/1000)*($G19/$F19)</f>
        <v>7.7603171146245056E-2</v>
      </c>
      <c r="Y19" s="158">
        <f>(((M19*'Calibration Coefficients'!J$3)+'Calibration Coefficients'!J$4)/$H19)*(1000/1)*(1/1000)*(1/1000)*($G19/$F19)</f>
        <v>8.0631409090909083E-3</v>
      </c>
      <c r="Z19" s="159">
        <f>(((P19*'Calibration Coefficients'!K$3)+'Calibration Coefficients'!K$4)/$H19)*(1000/1)*(1/1000)*(1/1000)*($G19/$F19)</f>
        <v>8.9010680632411077E-2</v>
      </c>
      <c r="AA19" s="159">
        <f t="shared" si="5"/>
        <v>0.3077090133405086</v>
      </c>
      <c r="AB19" s="158">
        <f t="shared" si="9"/>
        <v>3.2862800395256922E-2</v>
      </c>
      <c r="AC19" s="159">
        <f t="shared" si="6"/>
        <v>4.552983092850682E-2</v>
      </c>
      <c r="AD19" s="158">
        <f t="shared" si="10"/>
        <v>0.24535769356572118</v>
      </c>
      <c r="AE19" s="160">
        <f t="shared" si="11"/>
        <v>0.54791364889491145</v>
      </c>
    </row>
    <row r="20" spans="1:126" s="3" customFormat="1" x14ac:dyDescent="0.2">
      <c r="A20" s="163" t="s">
        <v>242</v>
      </c>
      <c r="B20" s="152" t="s">
        <v>207</v>
      </c>
      <c r="C20" s="151" t="s">
        <v>200</v>
      </c>
      <c r="D20" s="152" t="s">
        <v>205</v>
      </c>
      <c r="E20" s="151">
        <v>180117</v>
      </c>
      <c r="F20" s="153">
        <v>2.29E-2</v>
      </c>
      <c r="G20" s="154">
        <v>0.73</v>
      </c>
      <c r="H20" s="155">
        <v>40</v>
      </c>
      <c r="I20" s="152">
        <v>61.8</v>
      </c>
      <c r="J20" s="151">
        <v>101.6</v>
      </c>
      <c r="K20" s="152">
        <v>12</v>
      </c>
      <c r="L20" s="151">
        <v>519.79999999999995</v>
      </c>
      <c r="M20" s="152">
        <v>9.8000000000000007</v>
      </c>
      <c r="N20" s="151">
        <v>463.4</v>
      </c>
      <c r="O20" s="152">
        <v>860.5</v>
      </c>
      <c r="P20" s="155">
        <v>169.9</v>
      </c>
      <c r="Q20" s="156">
        <f>(((N20*'Calibration Coefficients'!B$3)+'Calibration Coefficients'!B$4)/$H20)*(1000/1)*(1/1000)*(1/1000)*($G20/$F20)</f>
        <v>0.2298914246724891</v>
      </c>
      <c r="R20" s="157">
        <f>(((O20*'Calibration Coefficients'!C$3)+'Calibration Coefficients'!C$4)/$H20)*(1000/1)*(1/1000)*(1/1000)*($G20/$F20)</f>
        <v>0.66382502183406111</v>
      </c>
      <c r="S20" s="156">
        <f t="shared" si="7"/>
        <v>0.89371644650655024</v>
      </c>
      <c r="T20" s="157">
        <f t="shared" si="8"/>
        <v>2.887558867320815</v>
      </c>
      <c r="U20" s="158">
        <f>(((I20*'Calibration Coefficients'!F$3)+'Calibration Coefficients'!F$4)/$H20)*(1000/1)*(1/1000)*(1/1000)*($G20/$F20)</f>
        <v>1.5371265720524016E-2</v>
      </c>
      <c r="V20" s="159">
        <f>(((J20*'Calibration Coefficients'!G$3)+'Calibration Coefficients'!G$4)/$H20)*(1000/1)*(1/1000)*(1/1000)*($G20/$F20)</f>
        <v>3.932685327510916E-2</v>
      </c>
      <c r="W20" s="158">
        <f>(((K20*'Calibration Coefficients'!H$3)+'Calibration Coefficients'!H$4)/$H20)*(1000/1)*(1/1000)*(1/1000)*($G20/$F20)</f>
        <v>3.5145196506550219E-3</v>
      </c>
      <c r="X20" s="159">
        <f>(((L20*'Calibration Coefficients'!I$3)+'Calibration Coefficients'!I$4)/$H20)*(1000/1)*(1/1000)*(1/1000)*($G20/$F20)</f>
        <v>9.4200698253275095E-2</v>
      </c>
      <c r="Y20" s="158">
        <f>(((M20*'Calibration Coefficients'!J$3)+'Calibration Coefficients'!J$4)/$H20)*(1000/1)*(1/1000)*(1/1000)*($G20/$F20)</f>
        <v>4.1604102620087331E-3</v>
      </c>
      <c r="Z20" s="159">
        <f>(((P20*'Calibration Coefficients'!K$3)+'Calibration Coefficients'!K$4)/$H20)*(1000/1)*(1/1000)*(1/1000)*($G20/$F20)</f>
        <v>7.1911287882096067E-2</v>
      </c>
      <c r="AA20" s="159">
        <f t="shared" si="5"/>
        <v>0.25565718963413242</v>
      </c>
      <c r="AB20" s="158">
        <f t="shared" si="9"/>
        <v>2.3046195633187772E-2</v>
      </c>
      <c r="AC20" s="159">
        <f t="shared" si="6"/>
        <v>2.5786921258160893E-2</v>
      </c>
      <c r="AD20" s="158">
        <f t="shared" si="10"/>
        <v>0.18052481755459529</v>
      </c>
      <c r="AE20" s="160">
        <f t="shared" si="11"/>
        <v>0.33302372481866116</v>
      </c>
    </row>
    <row r="21" spans="1:126" s="3" customFormat="1" x14ac:dyDescent="0.2">
      <c r="A21" s="163" t="s">
        <v>243</v>
      </c>
      <c r="B21" s="152" t="s">
        <v>207</v>
      </c>
      <c r="C21" s="151" t="s">
        <v>200</v>
      </c>
      <c r="D21" s="152" t="s">
        <v>205</v>
      </c>
      <c r="E21" s="151">
        <v>180117</v>
      </c>
      <c r="F21" s="153">
        <v>2.76E-2</v>
      </c>
      <c r="G21" s="154">
        <v>0.73</v>
      </c>
      <c r="H21" s="155">
        <v>40</v>
      </c>
      <c r="I21" s="152">
        <v>63.1</v>
      </c>
      <c r="J21" s="151">
        <v>81</v>
      </c>
      <c r="K21" s="152">
        <v>24.8</v>
      </c>
      <c r="L21" s="151">
        <v>614</v>
      </c>
      <c r="M21" s="152">
        <v>13.5</v>
      </c>
      <c r="N21" s="151">
        <v>424.7</v>
      </c>
      <c r="O21" s="152">
        <v>896</v>
      </c>
      <c r="P21" s="155">
        <v>269.39999999999998</v>
      </c>
      <c r="Q21" s="156">
        <f>(((N21*'Calibration Coefficients'!B$3)+'Calibration Coefficients'!B$4)/$H21)*(1000/1)*(1/1000)*(1/1000)*($G26/$F21)</f>
        <v>0.16762955163043478</v>
      </c>
      <c r="R21" s="157">
        <f>(((O21*'Calibration Coefficients'!C$3)+'Calibration Coefficients'!C$4)/$H21)*(1000/1)*(1/1000)*(1/1000)*($G26/$F21)</f>
        <v>0.54993623188405794</v>
      </c>
      <c r="S21" s="156">
        <f t="shared" si="7"/>
        <v>0.71756578351449274</v>
      </c>
      <c r="T21" s="157">
        <f t="shared" si="8"/>
        <v>3.2806639792038412</v>
      </c>
      <c r="U21" s="158">
        <f>(((I21*'Calibration Coefficients'!F$3)+'Calibration Coefficients'!F$4)/$H21)*(1000/1)*(1/1000)*(1/1000)*($G26/$F21)</f>
        <v>1.2486826992753624E-2</v>
      </c>
      <c r="V21" s="159">
        <f>(((J21*'Calibration Coefficients'!G$3)+'Calibration Coefficients'!G$4)/$H21)*(1000/1)*(1/1000)*(1/1000)*($G26/$F21)</f>
        <v>2.4944918478260872E-2</v>
      </c>
      <c r="W21" s="158">
        <f>(((K21*'Calibration Coefficients'!H$3)+'Calibration Coefficients'!H$4)/$H21)*(1000/1)*(1/1000)*(1/1000)*($G26/$F21)</f>
        <v>5.7788043478260876E-3</v>
      </c>
      <c r="X21" s="159">
        <f>(((L21*'Calibration Coefficients'!I$3)+'Calibration Coefficients'!I$4)/$H21)*(1000/1)*(1/1000)*(1/1000)*($G26/$F21)</f>
        <v>8.8529456521739117E-2</v>
      </c>
      <c r="Y21" s="158">
        <f>(((M21*'Calibration Coefficients'!J$3)+'Calibration Coefficients'!J$4)/$H21)*(1000/1)*(1/1000)*(1/1000)*($G26/$F21)</f>
        <v>4.5597961956521729E-3</v>
      </c>
      <c r="Z21" s="159">
        <f>(((P21*'Calibration Coefficients'!K$3)+'Calibration Coefficients'!K$4)/$H21)*(1000/1)*(1/1000)*(1/1000)*($G26/$F21)</f>
        <v>9.0719961956521725E-2</v>
      </c>
      <c r="AA21" s="159">
        <f t="shared" si="5"/>
        <v>0.31637484633235502</v>
      </c>
      <c r="AB21" s="158">
        <f t="shared" si="9"/>
        <v>2.2825427536231884E-2</v>
      </c>
      <c r="AC21" s="159">
        <f t="shared" si="6"/>
        <v>3.1809526123775765E-2</v>
      </c>
      <c r="AD21" s="158">
        <f t="shared" si="10"/>
        <v>0.19976827108338682</v>
      </c>
      <c r="AE21" s="160">
        <f t="shared" si="11"/>
        <v>0.45294225166504809</v>
      </c>
    </row>
    <row r="22" spans="1:126" s="113" customFormat="1" x14ac:dyDescent="0.2">
      <c r="A22" s="163"/>
      <c r="B22" s="151"/>
      <c r="C22" s="151"/>
      <c r="D22" s="151"/>
      <c r="E22" s="151"/>
      <c r="F22" s="153"/>
      <c r="G22" s="161"/>
      <c r="H22" s="151"/>
      <c r="I22" s="151"/>
      <c r="J22" s="151"/>
      <c r="K22" s="151"/>
      <c r="L22" s="151"/>
      <c r="M22" s="151"/>
      <c r="N22" s="151"/>
      <c r="O22" s="151"/>
      <c r="P22" s="151"/>
      <c r="Q22" s="151"/>
      <c r="R22" s="151"/>
      <c r="S22" s="151"/>
      <c r="T22" s="151"/>
      <c r="U22" s="151"/>
      <c r="V22" s="151"/>
      <c r="W22" s="151"/>
      <c r="X22" s="151"/>
      <c r="Y22" s="151"/>
      <c r="Z22" s="151"/>
      <c r="AA22" s="159"/>
      <c r="AB22" s="151"/>
      <c r="AC22" s="159"/>
      <c r="AD22" s="151"/>
      <c r="AE22" s="162"/>
    </row>
    <row r="23" spans="1:126" s="3" customFormat="1" x14ac:dyDescent="0.2">
      <c r="A23" s="163" t="s">
        <v>244</v>
      </c>
      <c r="B23" s="152" t="s">
        <v>199</v>
      </c>
      <c r="C23" s="151" t="s">
        <v>206</v>
      </c>
      <c r="D23" s="152" t="s">
        <v>205</v>
      </c>
      <c r="E23" s="151">
        <v>180117</v>
      </c>
      <c r="F23" s="153">
        <v>2.7099999999999999E-2</v>
      </c>
      <c r="G23" s="154">
        <v>0.72</v>
      </c>
      <c r="H23" s="155">
        <v>40</v>
      </c>
      <c r="I23" s="152">
        <v>71.599999999999994</v>
      </c>
      <c r="J23" s="151">
        <v>103.03</v>
      </c>
      <c r="K23" s="152">
        <v>16.2</v>
      </c>
      <c r="L23" s="151">
        <v>618.29999999999995</v>
      </c>
      <c r="M23" s="152">
        <v>22.09</v>
      </c>
      <c r="N23" s="151">
        <v>483.27600000000001</v>
      </c>
      <c r="O23" s="152">
        <v>877</v>
      </c>
      <c r="P23" s="155">
        <v>191.7</v>
      </c>
      <c r="Q23" s="156">
        <f>(((N23*'Calibration Coefficients'!B$3)+'Calibration Coefficients'!B$4)/$H23)*(1000/1)*(1/1000)*(1/1000)*($G23/$F23)</f>
        <v>0.19981946789667895</v>
      </c>
      <c r="R23" s="157">
        <f>(((O23*'Calibration Coefficients'!C$3)+'Calibration Coefficients'!C$4)/$H23)*(1000/1)*(1/1000)*(1/1000)*($G23/$F23)</f>
        <v>0.56386892988929882</v>
      </c>
      <c r="S23" s="156">
        <f t="shared" ref="S23:S32" si="12">Q23+R23</f>
        <v>0.76368839778597775</v>
      </c>
      <c r="T23" s="157">
        <f t="shared" ref="T23:T32" si="13">R23/Q23</f>
        <v>2.8218918598104747</v>
      </c>
      <c r="U23" s="158">
        <f>(((I23*'Calibration Coefficients'!F$3)+'Calibration Coefficients'!F$4)/$H23)*(1000/1)*(1/1000)*(1/1000)*($G23/$F23)</f>
        <v>1.4842600738007377E-2</v>
      </c>
      <c r="V23" s="159">
        <f>(((J23*'Calibration Coefficients'!G$3)+'Calibration Coefficients'!G$4)/$H23)*(1000/1)*(1/1000)*(1/1000)*($G23/$F23)</f>
        <v>3.3238010258302579E-2</v>
      </c>
      <c r="W23" s="158">
        <f>(((K23*'Calibration Coefficients'!H$3)+'Calibration Coefficients'!H$4)/$H23)*(1000/1)*(1/1000)*(1/1000)*($G23/$F23)</f>
        <v>3.9543542435424356E-3</v>
      </c>
      <c r="X23" s="159">
        <f>(((L23*'Calibration Coefficients'!I$3)+'Calibration Coefficients'!I$4)/$H23)*(1000/1)*(1/1000)*(1/1000)*($G23/$F23)</f>
        <v>9.3388397047970487E-2</v>
      </c>
      <c r="Y23" s="158">
        <f>(((M23*'Calibration Coefficients'!J$3)+'Calibration Coefficients'!J$4)/$H23)*(1000/1)*(1/1000)*(1/1000)*($G23/$F23)</f>
        <v>7.815947380073799E-3</v>
      </c>
      <c r="Z23" s="159">
        <f>(((P23*'Calibration Coefficients'!K$3)+'Calibration Coefficients'!K$4)/$H23)*(1000/1)*(1/1000)*(1/1000)*($G23/$F23)</f>
        <v>6.7624120295202941E-2</v>
      </c>
      <c r="AA23" s="159">
        <f t="shared" si="5"/>
        <v>0.28920621369056881</v>
      </c>
      <c r="AB23" s="158">
        <f t="shared" ref="AB23:AB32" si="14">U23+W23+Y23</f>
        <v>2.661290236162361E-2</v>
      </c>
      <c r="AC23" s="159">
        <f t="shared" si="6"/>
        <v>3.484785475172536E-2</v>
      </c>
      <c r="AD23" s="158">
        <f t="shared" ref="AD23:AD32" si="15">Y23/AB23</f>
        <v>0.29369015351533273</v>
      </c>
      <c r="AE23" s="160">
        <f t="shared" ref="AE23:AE32" si="16">(Y23+W23)/AB23</f>
        <v>0.44227801476434486</v>
      </c>
    </row>
    <row r="24" spans="1:126" s="3" customFormat="1" x14ac:dyDescent="0.2">
      <c r="A24" s="163" t="s">
        <v>245</v>
      </c>
      <c r="B24" s="152" t="s">
        <v>199</v>
      </c>
      <c r="C24" s="151" t="s">
        <v>206</v>
      </c>
      <c r="D24" s="152" t="s">
        <v>205</v>
      </c>
      <c r="E24" s="151">
        <v>180117</v>
      </c>
      <c r="F24" s="153">
        <v>2.64E-2</v>
      </c>
      <c r="G24" s="154">
        <v>0.76</v>
      </c>
      <c r="H24" s="155">
        <v>40</v>
      </c>
      <c r="I24" s="152">
        <v>49.7</v>
      </c>
      <c r="J24" s="151">
        <v>64.8</v>
      </c>
      <c r="K24" s="152">
        <v>23.4</v>
      </c>
      <c r="L24" s="151">
        <v>525.70000000000005</v>
      </c>
      <c r="M24" s="152">
        <v>10.3</v>
      </c>
      <c r="N24" s="151">
        <v>305.8</v>
      </c>
      <c r="O24" s="152">
        <v>653.20000000000005</v>
      </c>
      <c r="P24" s="155">
        <v>165.9</v>
      </c>
      <c r="Q24" s="156">
        <f>(((N24*'Calibration Coefficients'!B$3)+'Calibration Coefficients'!B$4)/$H24)*(1000/1)*(1/1000)*(1/1000)*($G24/$F24)</f>
        <v>0.13700187500000002</v>
      </c>
      <c r="R24" s="157">
        <f>(((O24*'Calibration Coefficients'!C$3)+'Calibration Coefficients'!C$4)/$H24)*(1000/1)*(1/1000)*(1/1000)*($G24/$F24)</f>
        <v>0.45506266666666678</v>
      </c>
      <c r="S24" s="156">
        <f t="shared" si="12"/>
        <v>0.59206454166666678</v>
      </c>
      <c r="T24" s="157">
        <f t="shared" si="13"/>
        <v>3.3215798445580886</v>
      </c>
      <c r="U24" s="158">
        <f>(((I24*'Calibration Coefficients'!F$3)+'Calibration Coefficients'!F$4)/$H24)*(1000/1)*(1/1000)*(1/1000)*($G24/$F24)</f>
        <v>1.1163485984848485E-2</v>
      </c>
      <c r="V24" s="159">
        <f>(((J24*'Calibration Coefficients'!G$3)+'Calibration Coefficients'!G$4)/$H24)*(1000/1)*(1/1000)*(1/1000)*($G24/$F24)</f>
        <v>2.265128181818182E-2</v>
      </c>
      <c r="W24" s="158">
        <f>(((K24*'Calibration Coefficients'!H$3)+'Calibration Coefficients'!H$4)/$H24)*(1000/1)*(1/1000)*(1/1000)*($G24/$F24)</f>
        <v>6.1890340909090914E-3</v>
      </c>
      <c r="X24" s="159">
        <f>(((L24*'Calibration Coefficients'!I$3)+'Calibration Coefficients'!I$4)/$H24)*(1000/1)*(1/1000)*(1/1000)*($G24/$F24)</f>
        <v>8.6035584090909098E-2</v>
      </c>
      <c r="Y24" s="158">
        <f>(((M24*'Calibration Coefficients'!J$3)+'Calibration Coefficients'!J$4)/$H24)*(1000/1)*(1/1000)*(1/1000)*($G24/$F24)</f>
        <v>3.9488405303030301E-3</v>
      </c>
      <c r="Z24" s="159">
        <f>(((P24*'Calibration Coefficients'!K$3)+'Calibration Coefficients'!K$4)/$H24)*(1000/1)*(1/1000)*(1/1000)*($G24/$F24)</f>
        <v>6.3412132954545453E-2</v>
      </c>
      <c r="AA24" s="159">
        <f t="shared" si="5"/>
        <v>0.32665418355450454</v>
      </c>
      <c r="AB24" s="158">
        <f t="shared" si="14"/>
        <v>2.1301360606060606E-2</v>
      </c>
      <c r="AC24" s="159">
        <f t="shared" si="6"/>
        <v>3.5978105606691277E-2</v>
      </c>
      <c r="AD24" s="158">
        <f t="shared" si="15"/>
        <v>0.18537973246551756</v>
      </c>
      <c r="AE24" s="160">
        <f t="shared" si="16"/>
        <v>0.47592615367150398</v>
      </c>
    </row>
    <row r="25" spans="1:126" s="3" customFormat="1" x14ac:dyDescent="0.2">
      <c r="A25" s="163" t="s">
        <v>246</v>
      </c>
      <c r="B25" s="152" t="s">
        <v>199</v>
      </c>
      <c r="C25" s="151" t="s">
        <v>206</v>
      </c>
      <c r="D25" s="152" t="s">
        <v>205</v>
      </c>
      <c r="E25" s="151">
        <v>180117</v>
      </c>
      <c r="F25" s="153">
        <v>2.5899999999999999E-2</v>
      </c>
      <c r="G25" s="154">
        <v>0.72</v>
      </c>
      <c r="H25" s="155">
        <v>40</v>
      </c>
      <c r="I25" s="152">
        <v>56.6</v>
      </c>
      <c r="J25" s="151">
        <v>85.3</v>
      </c>
      <c r="K25" s="152">
        <v>22.2</v>
      </c>
      <c r="L25" s="151">
        <v>586</v>
      </c>
      <c r="M25" s="152">
        <v>11.1</v>
      </c>
      <c r="N25" s="151">
        <v>440.2</v>
      </c>
      <c r="O25" s="152">
        <v>827.8</v>
      </c>
      <c r="P25" s="155">
        <v>186.4</v>
      </c>
      <c r="Q25" s="156">
        <f>(((N25*'Calibration Coefficients'!B$3)+'Calibration Coefficients'!B$4)/$H25)*(1000/1)*(1/1000)*(1/1000)*($G25/$F25)</f>
        <v>0.19044173745173745</v>
      </c>
      <c r="R25" s="157">
        <f>(((O25*'Calibration Coefficients'!C$3)+'Calibration Coefficients'!C$4)/$H25)*(1000/1)*(1/1000)*(1/1000)*($G25/$F25)</f>
        <v>0.55689525868725875</v>
      </c>
      <c r="S25" s="156">
        <f t="shared" si="12"/>
        <v>0.74733699613899618</v>
      </c>
      <c r="T25" s="157">
        <f t="shared" si="13"/>
        <v>2.9242290379144933</v>
      </c>
      <c r="U25" s="158">
        <f>(((I25*'Calibration Coefficients'!F$3)+'Calibration Coefficients'!F$4)/$H25)*(1000/1)*(1/1000)*(1/1000)*($G25/$F25)</f>
        <v>1.2276736679536682E-2</v>
      </c>
      <c r="V25" s="159">
        <f>(((J25*'Calibration Coefficients'!G$3)+'Calibration Coefficients'!G$4)/$H25)*(1000/1)*(1/1000)*(1/1000)*($G25/$F25)</f>
        <v>2.8793196138996141E-2</v>
      </c>
      <c r="W25" s="158">
        <f>(((K25*'Calibration Coefficients'!H$3)+'Calibration Coefficients'!H$4)/$H25)*(1000/1)*(1/1000)*(1/1000)*($G25/$F25)</f>
        <v>5.6700000000000006E-3</v>
      </c>
      <c r="X25" s="159">
        <f>(((L25*'Calibration Coefficients'!I$3)+'Calibration Coefficients'!I$4)/$H25)*(1000/1)*(1/1000)*(1/1000)*($G25/$F25)</f>
        <v>9.2610625482625469E-2</v>
      </c>
      <c r="Y25" s="158">
        <f>(((M25*'Calibration Coefficients'!J$3)+'Calibration Coefficients'!J$4)/$H25)*(1000/1)*(1/1000)*(1/1000)*($G25/$F25)</f>
        <v>4.1094E-3</v>
      </c>
      <c r="Z25" s="159">
        <f>(((P25*'Calibration Coefficients'!K$3)+'Calibration Coefficients'!K$4)/$H25)*(1000/1)*(1/1000)*(1/1000)*($G25/$F25)</f>
        <v>6.8801031660231673E-2</v>
      </c>
      <c r="AA25" s="159">
        <f t="shared" si="5"/>
        <v>0.28402312619073372</v>
      </c>
      <c r="AB25" s="158">
        <f t="shared" si="14"/>
        <v>2.2056136679536681E-2</v>
      </c>
      <c r="AC25" s="159">
        <f t="shared" si="6"/>
        <v>2.951297312121089E-2</v>
      </c>
      <c r="AD25" s="158">
        <f t="shared" si="15"/>
        <v>0.18631549394652752</v>
      </c>
      <c r="AE25" s="160">
        <f t="shared" si="16"/>
        <v>0.44338680622491639</v>
      </c>
    </row>
    <row r="26" spans="1:126" s="3" customFormat="1" x14ac:dyDescent="0.2">
      <c r="A26" s="163" t="s">
        <v>247</v>
      </c>
      <c r="B26" s="152" t="s">
        <v>199</v>
      </c>
      <c r="C26" s="151" t="s">
        <v>206</v>
      </c>
      <c r="D26" s="152" t="s">
        <v>205</v>
      </c>
      <c r="E26" s="151">
        <v>180117</v>
      </c>
      <c r="F26" s="153">
        <v>2.6100000000000002E-2</v>
      </c>
      <c r="G26" s="154">
        <v>0.7</v>
      </c>
      <c r="H26" s="155">
        <v>40</v>
      </c>
      <c r="I26" s="152">
        <v>31.9</v>
      </c>
      <c r="J26" s="151">
        <v>66.400000000000006</v>
      </c>
      <c r="K26" s="152">
        <v>16.899999999999999</v>
      </c>
      <c r="L26" s="151">
        <v>543.29999999999995</v>
      </c>
      <c r="M26" s="152">
        <v>15.1</v>
      </c>
      <c r="N26" s="151">
        <v>423.3</v>
      </c>
      <c r="O26" s="152">
        <v>779.1</v>
      </c>
      <c r="P26" s="155">
        <v>179.6</v>
      </c>
      <c r="Q26" s="156">
        <f>(((N26*'Calibration Coefficients'!B$3)+'Calibration Coefficients'!B$4)/$H26)*(1000/1)*(1/1000)*(1/1000)*($G30/$F26)</f>
        <v>0.1766790948275862</v>
      </c>
      <c r="R26" s="157">
        <f>(((O26*'Calibration Coefficients'!C$3)+'Calibration Coefficients'!C$4)/$H26)*(1000/1)*(1/1000)*(1/1000)*($G30/$F26)</f>
        <v>0.50566873563218384</v>
      </c>
      <c r="S26" s="156">
        <f t="shared" si="12"/>
        <v>0.6823478304597701</v>
      </c>
      <c r="T26" s="157">
        <f t="shared" si="13"/>
        <v>2.8620745206196863</v>
      </c>
      <c r="U26" s="158">
        <f>(((I26*'Calibration Coefficients'!F$3)+'Calibration Coefficients'!F$4)/$H26)*(1000/1)*(1/1000)*(1/1000)*($G30/$F26)</f>
        <v>6.6754722222222215E-3</v>
      </c>
      <c r="V26" s="159">
        <f>(((J26*'Calibration Coefficients'!G$3)+'Calibration Coefficients'!G$4)/$H26)*(1000/1)*(1/1000)*(1/1000)*($G30/$F26)</f>
        <v>2.1623885057471263E-2</v>
      </c>
      <c r="W26" s="158">
        <f>(((K26*'Calibration Coefficients'!H$3)+'Calibration Coefficients'!H$4)/$H26)*(1000/1)*(1/1000)*(1/1000)*($G30/$F26)</f>
        <v>4.1642959770114927E-3</v>
      </c>
      <c r="X26" s="159">
        <f>(((L26*'Calibration Coefficients'!I$3)+'Calibration Coefficients'!I$4)/$H26)*(1000/1)*(1/1000)*(1/1000)*($G30/$F26)</f>
        <v>8.2837637931034463E-2</v>
      </c>
      <c r="Y26" s="158">
        <f>(((M26*'Calibration Coefficients'!J$3)+'Calibration Coefficients'!J$4)/$H26)*(1000/1)*(1/1000)*(1/1000)*($G30/$F26)</f>
        <v>5.3933323754789264E-3</v>
      </c>
      <c r="Z26" s="159">
        <f>(((P26*'Calibration Coefficients'!K$3)+'Calibration Coefficients'!K$4)/$H26)*(1000/1)*(1/1000)*(1/1000)*($G30/$F26)</f>
        <v>6.3955835249042137E-2</v>
      </c>
      <c r="AA26" s="159">
        <f t="shared" si="5"/>
        <v>0.27061045784793059</v>
      </c>
      <c r="AB26" s="158">
        <f t="shared" si="14"/>
        <v>1.6233100574712639E-2</v>
      </c>
      <c r="AC26" s="159">
        <f t="shared" si="6"/>
        <v>2.3790066957162709E-2</v>
      </c>
      <c r="AD26" s="158">
        <f t="shared" si="15"/>
        <v>0.33224289781586597</v>
      </c>
      <c r="AE26" s="160">
        <f t="shared" si="16"/>
        <v>0.58877404895642438</v>
      </c>
    </row>
    <row r="27" spans="1:126" s="111" customFormat="1" ht="16" x14ac:dyDescent="0.2">
      <c r="A27" s="163" t="s">
        <v>248</v>
      </c>
      <c r="B27" s="152" t="s">
        <v>199</v>
      </c>
      <c r="C27" s="151" t="s">
        <v>206</v>
      </c>
      <c r="D27" s="152" t="s">
        <v>205</v>
      </c>
      <c r="E27" s="151">
        <v>180117</v>
      </c>
      <c r="F27" s="153">
        <v>2.5499999999999998E-2</v>
      </c>
      <c r="G27" s="154">
        <v>0.68</v>
      </c>
      <c r="H27" s="155">
        <v>40</v>
      </c>
      <c r="I27" s="152">
        <v>48.5</v>
      </c>
      <c r="J27" s="151">
        <v>86.1</v>
      </c>
      <c r="K27" s="152">
        <v>17.5</v>
      </c>
      <c r="L27" s="151">
        <v>483.4</v>
      </c>
      <c r="M27" s="152">
        <v>19.5</v>
      </c>
      <c r="N27" s="151">
        <v>456.4</v>
      </c>
      <c r="O27" s="152">
        <v>852.2</v>
      </c>
      <c r="P27" s="155">
        <v>184.7</v>
      </c>
      <c r="Q27" s="156">
        <f>(((N27*'Calibration Coefficients'!B$3)+'Calibration Coefficients'!B$4)/$H27)*(1000/1)*(1/1000)*(1/1000)*($G27/$F27)</f>
        <v>0.18940600000000007</v>
      </c>
      <c r="R27" s="157">
        <f>(((O27*'Calibration Coefficients'!C$3)+'Calibration Coefficients'!C$4)/$H27)*(1000/1)*(1/1000)*(1/1000)*($G27/$F27)</f>
        <v>0.54995306666666688</v>
      </c>
      <c r="S27" s="156">
        <f t="shared" si="12"/>
        <v>0.73935906666666695</v>
      </c>
      <c r="T27" s="157">
        <f t="shared" si="13"/>
        <v>2.9035672928347922</v>
      </c>
      <c r="U27" s="158">
        <f>(((I27*'Calibration Coefficients'!F$3)+'Calibration Coefficients'!F$4)/$H27)*(1000/1)*(1/1000)*(1/1000)*($G27/$F27)</f>
        <v>1.0091233333333336E-2</v>
      </c>
      <c r="V27" s="159">
        <f>(((J27*'Calibration Coefficients'!G$3)+'Calibration Coefficients'!G$4)/$H27)*(1000/1)*(1/1000)*(1/1000)*($G27/$F27)</f>
        <v>2.7879180000000007E-2</v>
      </c>
      <c r="W27" s="158">
        <f>(((K27*'Calibration Coefficients'!H$3)+'Calibration Coefficients'!H$4)/$H27)*(1000/1)*(1/1000)*(1/1000)*($G27/$F27)</f>
        <v>4.2875000000000014E-3</v>
      </c>
      <c r="X27" s="159">
        <f>(((L27*'Calibration Coefficients'!I$3)+'Calibration Coefficients'!I$4)/$H27)*(1000/1)*(1/1000)*(1/1000)*($G27/$F27)</f>
        <v>7.3283440000000005E-2</v>
      </c>
      <c r="Y27" s="158">
        <f>(((M27*'Calibration Coefficients'!J$3)+'Calibration Coefficients'!J$4)/$H27)*(1000/1)*(1/1000)*(1/1000)*($G27/$F27)</f>
        <v>6.9251E-3</v>
      </c>
      <c r="Z27" s="159">
        <f>(((P27*'Calibration Coefficients'!K$3)+'Calibration Coefficients'!K$4)/$H27)*(1000/1)*(1/1000)*(1/1000)*($G27/$F27)</f>
        <v>6.5396113333333353E-2</v>
      </c>
      <c r="AA27" s="159">
        <f t="shared" si="5"/>
        <v>0.25408840594006371</v>
      </c>
      <c r="AB27" s="158">
        <f t="shared" si="14"/>
        <v>2.1303833333333338E-2</v>
      </c>
      <c r="AC27" s="159">
        <f t="shared" si="6"/>
        <v>2.8813920453264651E-2</v>
      </c>
      <c r="AD27" s="158">
        <f t="shared" si="15"/>
        <v>0.3250635644602301</v>
      </c>
      <c r="AE27" s="160">
        <f t="shared" si="16"/>
        <v>0.5263184246966508</v>
      </c>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row>
    <row r="28" spans="1:126" s="111" customFormat="1" ht="16" x14ac:dyDescent="0.2">
      <c r="A28" s="163" t="s">
        <v>249</v>
      </c>
      <c r="B28" s="152" t="s">
        <v>199</v>
      </c>
      <c r="C28" s="151" t="s">
        <v>206</v>
      </c>
      <c r="D28" s="152" t="s">
        <v>205</v>
      </c>
      <c r="E28" s="151">
        <v>180117</v>
      </c>
      <c r="F28" s="153">
        <v>2.8500000000000001E-2</v>
      </c>
      <c r="G28" s="154">
        <v>0.75</v>
      </c>
      <c r="H28" s="155">
        <v>40</v>
      </c>
      <c r="I28" s="152">
        <v>41</v>
      </c>
      <c r="J28" s="151">
        <v>83.6</v>
      </c>
      <c r="K28" s="152">
        <v>13.7</v>
      </c>
      <c r="L28" s="151">
        <v>572.70000000000005</v>
      </c>
      <c r="M28" s="152">
        <v>15.3</v>
      </c>
      <c r="N28" s="151">
        <v>459.5</v>
      </c>
      <c r="O28" s="152">
        <v>898.8</v>
      </c>
      <c r="P28" s="155">
        <v>206.7</v>
      </c>
      <c r="Q28" s="156">
        <f>(((N28*'Calibration Coefficients'!B$3)+'Calibration Coefficients'!B$4)/$H28)*(1000/1)*(1/1000)*(1/1000)*($G29/$F28)</f>
        <v>0.18065605263157899</v>
      </c>
      <c r="R28" s="157">
        <f>(((O28*'Calibration Coefficients'!C$3)+'Calibration Coefficients'!C$4)/$H28)*(1000/1)*(1/1000)*(1/1000)*($G29/$F28)</f>
        <v>0.54949793684210524</v>
      </c>
      <c r="S28" s="156">
        <f t="shared" si="12"/>
        <v>0.73015398947368426</v>
      </c>
      <c r="T28" s="157">
        <f t="shared" si="13"/>
        <v>3.0416801919320364</v>
      </c>
      <c r="U28" s="158">
        <f>(((I28*'Calibration Coefficients'!F$3)+'Calibration Coefficients'!F$4)/$H28)*(1000/1)*(1/1000)*(1/1000)*($G29/$F28)</f>
        <v>8.0817473684210526E-3</v>
      </c>
      <c r="V28" s="159">
        <f>(((J28*'Calibration Coefficients'!G$3)+'Calibration Coefficients'!G$4)/$H28)*(1000/1)*(1/1000)*(1/1000)*($G29/$F28)</f>
        <v>2.5644959999999998E-2</v>
      </c>
      <c r="W28" s="158">
        <f>(((K28*'Calibration Coefficients'!H$3)+'Calibration Coefficients'!H$4)/$H28)*(1000/1)*(1/1000)*(1/1000)*($G29/$F28)</f>
        <v>3.1798421052631571E-3</v>
      </c>
      <c r="X28" s="159">
        <f>(((L28*'Calibration Coefficients'!I$3)+'Calibration Coefficients'!I$4)/$H28)*(1000/1)*(1/1000)*(1/1000)*($G29/$F28)</f>
        <v>8.2251776842105245E-2</v>
      </c>
      <c r="Y28" s="158">
        <f>(((M28*'Calibration Coefficients'!J$3)+'Calibration Coefficients'!J$4)/$H28)*(1000/1)*(1/1000)*(1/1000)*($G29/$F28)</f>
        <v>5.1475642105263146E-3</v>
      </c>
      <c r="Z28" s="159">
        <f>(((P28*'Calibration Coefficients'!K$3)+'Calibration Coefficients'!K$4)/$H28)*(1000/1)*(1/1000)*(1/1000)*($G29/$F28)</f>
        <v>6.9333707368421038E-2</v>
      </c>
      <c r="AA28" s="159">
        <f t="shared" si="5"/>
        <v>0.26520377986884347</v>
      </c>
      <c r="AB28" s="158">
        <f t="shared" si="14"/>
        <v>1.6409153684210524E-2</v>
      </c>
      <c r="AC28" s="159">
        <f t="shared" si="6"/>
        <v>2.2473552046245352E-2</v>
      </c>
      <c r="AD28" s="158">
        <f t="shared" si="15"/>
        <v>0.31370077394542811</v>
      </c>
      <c r="AE28" s="160">
        <f t="shared" si="16"/>
        <v>0.50748542405342945</v>
      </c>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row>
    <row r="29" spans="1:126" s="122" customFormat="1" x14ac:dyDescent="0.2">
      <c r="A29" s="163" t="s">
        <v>250</v>
      </c>
      <c r="B29" s="152" t="s">
        <v>199</v>
      </c>
      <c r="C29" s="151" t="s">
        <v>206</v>
      </c>
      <c r="D29" s="152" t="s">
        <v>205</v>
      </c>
      <c r="E29" s="151">
        <v>180117</v>
      </c>
      <c r="F29" s="153">
        <v>2.6800000000000001E-2</v>
      </c>
      <c r="G29" s="154">
        <v>0.72</v>
      </c>
      <c r="H29" s="155">
        <v>40</v>
      </c>
      <c r="I29" s="152">
        <v>47.1</v>
      </c>
      <c r="J29" s="151">
        <v>99</v>
      </c>
      <c r="K29" s="152">
        <v>22.1</v>
      </c>
      <c r="L29" s="151">
        <v>566.20000000000005</v>
      </c>
      <c r="M29" s="152">
        <v>19.600000000000001</v>
      </c>
      <c r="N29" s="151">
        <v>453.7</v>
      </c>
      <c r="O29" s="152">
        <v>908.6</v>
      </c>
      <c r="P29" s="155">
        <v>190.5</v>
      </c>
      <c r="Q29" s="156">
        <f>(((N29*'Calibration Coefficients'!B$3)+'Calibration Coefficients'!B$4)/$H29)*(1000/1)*(1/1000)*(1/1000)*($G32/$F29)</f>
        <v>0.19495979944029851</v>
      </c>
      <c r="R29" s="157">
        <f>(((O29*'Calibration Coefficients'!C$3)+'Calibration Coefficients'!C$4)/$H29)*(1000/1)*(1/1000)*(1/1000)*($G32/$F29)</f>
        <v>0.60713465671641798</v>
      </c>
      <c r="S29" s="156">
        <f t="shared" si="12"/>
        <v>0.80209445615671648</v>
      </c>
      <c r="T29" s="157">
        <f t="shared" si="13"/>
        <v>3.1141530636542205</v>
      </c>
      <c r="U29" s="158">
        <f>(((I29*'Calibration Coefficients'!F$3)+'Calibration Coefficients'!F$4)/$H29)*(1000/1)*(1/1000)*(1/1000)*($G32/$F29)</f>
        <v>1.0147325932835821E-2</v>
      </c>
      <c r="V29" s="159">
        <f>(((J29*'Calibration Coefficients'!G$3)+'Calibration Coefficients'!G$4)/$H29)*(1000/1)*(1/1000)*(1/1000)*($G32/$F29)</f>
        <v>3.319252052238806E-2</v>
      </c>
      <c r="W29" s="158">
        <f>(((K29*'Calibration Coefficients'!H$3)+'Calibration Coefficients'!H$4)/$H29)*(1000/1)*(1/1000)*(1/1000)*($G32/$F29)</f>
        <v>5.6064319029850759E-3</v>
      </c>
      <c r="X29" s="159">
        <f>(((L29*'Calibration Coefficients'!I$3)+'Calibration Coefficients'!I$4)/$H29)*(1000/1)*(1/1000)*(1/1000)*($G32/$F29)</f>
        <v>8.8878611194029858E-2</v>
      </c>
      <c r="Y29" s="158">
        <f>(((M29*'Calibration Coefficients'!J$3)+'Calibration Coefficients'!J$4)/$H29)*(1000/1)*(1/1000)*(1/1000)*($G32/$F29)</f>
        <v>7.2073514925373129E-3</v>
      </c>
      <c r="Z29" s="159">
        <f>(((P29*'Calibration Coefficients'!K$3)+'Calibration Coefficients'!K$4)/$H29)*(1000/1)*(1/1000)*(1/1000)*($G32/$F29)</f>
        <v>6.9840640858208944E-2</v>
      </c>
      <c r="AA29" s="159">
        <f t="shared" si="5"/>
        <v>0.26788974821314854</v>
      </c>
      <c r="AB29" s="158">
        <f t="shared" si="14"/>
        <v>2.2961109328358213E-2</v>
      </c>
      <c r="AC29" s="159">
        <f t="shared" si="6"/>
        <v>2.8626440629421303E-2</v>
      </c>
      <c r="AD29" s="158">
        <f t="shared" si="15"/>
        <v>0.31389387113086231</v>
      </c>
      <c r="AE29" s="160">
        <f t="shared" si="16"/>
        <v>0.55806464802189115</v>
      </c>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row>
    <row r="30" spans="1:126" s="122" customFormat="1" x14ac:dyDescent="0.2">
      <c r="A30" s="163" t="s">
        <v>251</v>
      </c>
      <c r="B30" s="152" t="s">
        <v>199</v>
      </c>
      <c r="C30" s="151" t="s">
        <v>206</v>
      </c>
      <c r="D30" s="152" t="s">
        <v>205</v>
      </c>
      <c r="E30" s="151">
        <v>180117</v>
      </c>
      <c r="F30" s="153">
        <v>2.6200000000000001E-2</v>
      </c>
      <c r="G30" s="154">
        <v>0.7</v>
      </c>
      <c r="H30" s="155">
        <v>40</v>
      </c>
      <c r="I30" s="152">
        <v>44.9</v>
      </c>
      <c r="J30" s="151">
        <v>87</v>
      </c>
      <c r="K30" s="152">
        <v>18.600000000000001</v>
      </c>
      <c r="L30" s="151">
        <v>569</v>
      </c>
      <c r="M30" s="152">
        <v>23</v>
      </c>
      <c r="N30" s="151">
        <v>468.5</v>
      </c>
      <c r="O30" s="152">
        <v>468.5</v>
      </c>
      <c r="P30" s="155">
        <v>930.7</v>
      </c>
      <c r="Q30" s="156">
        <f>(((N30*'Calibration Coefficients'!B$3)+'Calibration Coefficients'!B$4)/$H30)*(1000/1)*(1/1000)*(1/1000)*($G36/$F30)</f>
        <v>0.19201570849236643</v>
      </c>
      <c r="R30" s="157">
        <f>(((O30*'Calibration Coefficients'!C$3)+'Calibration Coefficients'!C$4)/$H30)*(1000/1)*(1/1000)*(1/1000)*($G36/$F30)</f>
        <v>0.29858828244274815</v>
      </c>
      <c r="S30" s="156">
        <f t="shared" si="12"/>
        <v>0.49060399093511459</v>
      </c>
      <c r="T30" s="169">
        <f t="shared" si="13"/>
        <v>1.5550200803212852</v>
      </c>
      <c r="U30" s="158">
        <f>(((I30*'Calibration Coefficients'!F$3)+'Calibration Coefficients'!F$4)/$H30)*(1000/1)*(1/1000)*(1/1000)*($G36/$F30)</f>
        <v>9.2263073473282439E-3</v>
      </c>
      <c r="V30" s="159">
        <f>(((J30*'Calibration Coefficients'!G$3)+'Calibration Coefficients'!G$4)/$H30)*(1000/1)*(1/1000)*(1/1000)*($G36/$F30)</f>
        <v>2.7821155534351147E-2</v>
      </c>
      <c r="W30" s="158">
        <f>(((K30*'Calibration Coefficients'!H$3)+'Calibration Coefficients'!H$4)/$H30)*(1000/1)*(1/1000)*(1/1000)*($G36/$F30)</f>
        <v>4.5004723282442748E-3</v>
      </c>
      <c r="X30" s="159">
        <f>(((L30*'Calibration Coefficients'!I$3)+'Calibration Coefficients'!I$4)/$H30)*(1000/1)*(1/1000)*(1/1000)*($G36/$F30)</f>
        <v>8.5190375954198483E-2</v>
      </c>
      <c r="Y30" s="158">
        <f>(((M30*'Calibration Coefficients'!J$3)+'Calibration Coefficients'!J$4)/$H30)*(1000/1)*(1/1000)*(1/1000)*($G36/$F30)</f>
        <v>8.0667452290076325E-3</v>
      </c>
      <c r="Z30" s="159">
        <f>(((P30*'Calibration Coefficients'!K$3)+'Calibration Coefficients'!K$4)/$H30)*(1000/1)*(1/1000)*(1/1000)*($G36/$F30)</f>
        <v>0.3254421672709924</v>
      </c>
      <c r="AA30" s="159">
        <f t="shared" si="5"/>
        <v>0.9381236846175447</v>
      </c>
      <c r="AB30" s="158">
        <f t="shared" si="14"/>
        <v>2.1793524904580152E-2</v>
      </c>
      <c r="AC30" s="159">
        <f t="shared" si="6"/>
        <v>4.4421825560449796E-2</v>
      </c>
      <c r="AD30" s="158">
        <f t="shared" si="15"/>
        <v>0.37014412603407337</v>
      </c>
      <c r="AE30" s="160">
        <f t="shared" si="16"/>
        <v>0.57664914750026353</v>
      </c>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row>
    <row r="31" spans="1:126" s="122" customFormat="1" x14ac:dyDescent="0.2">
      <c r="A31" s="163" t="s">
        <v>252</v>
      </c>
      <c r="B31" s="152" t="s">
        <v>199</v>
      </c>
      <c r="C31" s="151" t="s">
        <v>206</v>
      </c>
      <c r="D31" s="152" t="s">
        <v>205</v>
      </c>
      <c r="E31" s="151">
        <v>180117</v>
      </c>
      <c r="F31" s="153">
        <v>2.3099999999999999E-2</v>
      </c>
      <c r="G31" s="154">
        <v>0.75</v>
      </c>
      <c r="H31" s="155">
        <v>40</v>
      </c>
      <c r="I31" s="152">
        <v>62.4</v>
      </c>
      <c r="J31" s="151">
        <v>77.599999999999994</v>
      </c>
      <c r="K31" s="152">
        <v>12.8</v>
      </c>
      <c r="L31" s="151">
        <v>479.1</v>
      </c>
      <c r="M31" s="152">
        <v>0</v>
      </c>
      <c r="N31" s="151">
        <v>397.6</v>
      </c>
      <c r="O31" s="152">
        <v>807</v>
      </c>
      <c r="P31" s="155">
        <v>217.9</v>
      </c>
      <c r="Q31" s="156">
        <f>(((N31*'Calibration Coefficients'!B$3)+'Calibration Coefficients'!B$4)/$H31)*(1000/1)*(1/1000)*(1/1000)*($G31/$F31)</f>
        <v>0.20089772727272731</v>
      </c>
      <c r="R31" s="157">
        <f>(((O31*'Calibration Coefficients'!C$3)+'Calibration Coefficients'!C$4)/$H31)*(1000/1)*(1/1000)*(1/1000)*($G31/$F31)</f>
        <v>0.63407142857142862</v>
      </c>
      <c r="S31" s="156">
        <f t="shared" si="12"/>
        <v>0.83496915584415587</v>
      </c>
      <c r="T31" s="157">
        <f t="shared" si="13"/>
        <v>3.1561901529659884</v>
      </c>
      <c r="U31" s="158">
        <f>(((I31*'Calibration Coefficients'!F$3)+'Calibration Coefficients'!F$4)/$H31)*(1000/1)*(1/1000)*(1/1000)*($G31/$F31)</f>
        <v>1.5807662337662339E-2</v>
      </c>
      <c r="V31" s="159">
        <f>(((J31*'Calibration Coefficients'!G$3)+'Calibration Coefficients'!G$4)/$H31)*(1000/1)*(1/1000)*(1/1000)*($G31/$F31)</f>
        <v>3.0592792207792215E-2</v>
      </c>
      <c r="W31" s="158">
        <f>(((K31*'Calibration Coefficients'!H$3)+'Calibration Coefficients'!H$4)/$H31)*(1000/1)*(1/1000)*(1/1000)*($G31/$F31)</f>
        <v>3.8181818181818187E-3</v>
      </c>
      <c r="X31" s="159">
        <f>(((L31*'Calibration Coefficients'!I$3)+'Calibration Coefficients'!I$4)/$H31)*(1000/1)*(1/1000)*(1/1000)*($G31/$F31)</f>
        <v>8.8431282467532485E-2</v>
      </c>
      <c r="Y31" s="158">
        <f>(((M31*'Calibration Coefficients'!J$3)+'Calibration Coefficients'!J$4)/$H31)*(1000/1)*(1/1000)*(1/1000)*($G31/$F31)</f>
        <v>0</v>
      </c>
      <c r="Z31" s="159">
        <f>(((P31*'Calibration Coefficients'!K$3)+'Calibration Coefficients'!K$4)/$H31)*(1000/1)*(1/1000)*(1/1000)*($G31/$F31)</f>
        <v>9.3934001623376645E-2</v>
      </c>
      <c r="AA31" s="159">
        <f t="shared" si="5"/>
        <v>0.27855390684390319</v>
      </c>
      <c r="AB31" s="158">
        <f t="shared" si="14"/>
        <v>1.9625844155844157E-2</v>
      </c>
      <c r="AC31" s="159">
        <f t="shared" si="6"/>
        <v>2.3504873226128192E-2</v>
      </c>
      <c r="AD31" s="158">
        <f t="shared" si="15"/>
        <v>0</v>
      </c>
      <c r="AE31" s="160">
        <f t="shared" si="16"/>
        <v>0.19454866694459336</v>
      </c>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row>
    <row r="32" spans="1:126" s="122" customFormat="1" x14ac:dyDescent="0.2">
      <c r="A32" s="163" t="s">
        <v>253</v>
      </c>
      <c r="B32" s="152" t="s">
        <v>199</v>
      </c>
      <c r="C32" s="151" t="s">
        <v>206</v>
      </c>
      <c r="D32" s="152" t="s">
        <v>205</v>
      </c>
      <c r="E32" s="151">
        <v>180116</v>
      </c>
      <c r="F32" s="153">
        <v>2.5399999999999999E-2</v>
      </c>
      <c r="G32" s="154">
        <v>0.74</v>
      </c>
      <c r="H32" s="155">
        <v>40</v>
      </c>
      <c r="I32" s="152">
        <v>57.9</v>
      </c>
      <c r="J32" s="151">
        <v>82.2</v>
      </c>
      <c r="K32" s="152">
        <v>16.399999999999999</v>
      </c>
      <c r="L32" s="151">
        <v>555</v>
      </c>
      <c r="M32" s="152">
        <v>22.5</v>
      </c>
      <c r="N32" s="151">
        <v>442</v>
      </c>
      <c r="O32" s="152">
        <v>845.5</v>
      </c>
      <c r="P32" s="155">
        <v>187.9</v>
      </c>
      <c r="Q32" s="156">
        <f>(((N32*'Calibration Coefficients'!B$3)+'Calibration Coefficients'!B$4)/$H32)*(1000/1)*(1/1000)*(1/1000)*($G32/$F32)</f>
        <v>0.20040088582677171</v>
      </c>
      <c r="R32" s="157">
        <f>(((O32*'Calibration Coefficients'!C$3)+'Calibration Coefficients'!C$4)/$H32)*(1000/1)*(1/1000)*(1/1000)*($G32/$F32)</f>
        <v>0.59611078740157486</v>
      </c>
      <c r="S32" s="156">
        <f t="shared" si="12"/>
        <v>0.7965116732283466</v>
      </c>
      <c r="T32" s="157">
        <f t="shared" si="13"/>
        <v>2.9745915789856254</v>
      </c>
      <c r="U32" s="158">
        <f>(((I32*'Calibration Coefficients'!F$3)+'Calibration Coefficients'!F$4)/$H32)*(1000/1)*(1/1000)*(1/1000)*($G32/$F32)</f>
        <v>1.3161650196850394E-2</v>
      </c>
      <c r="V32" s="159">
        <f>(((J32*'Calibration Coefficients'!G$3)+'Calibration Coefficients'!G$4)/$H32)*(1000/1)*(1/1000)*(1/1000)*($G32/$F32)</f>
        <v>2.9078897244094491E-2</v>
      </c>
      <c r="W32" s="158">
        <f>(((K32*'Calibration Coefficients'!H$3)+'Calibration Coefficients'!H$4)/$H32)*(1000/1)*(1/1000)*(1/1000)*($G32/$F32)</f>
        <v>4.3897440944881891E-3</v>
      </c>
      <c r="X32" s="159">
        <f>(((L32*'Calibration Coefficients'!I$3)+'Calibration Coefficients'!I$4)/$H32)*(1000/1)*(1/1000)*(1/1000)*($G32/$F32)</f>
        <v>9.1922421259842527E-2</v>
      </c>
      <c r="Y32" s="158">
        <f>(((M32*'Calibration Coefficients'!J$3)+'Calibration Coefficients'!J$4)/$H32)*(1000/1)*(1/1000)*(1/1000)*($G32/$F32)</f>
        <v>8.7297785433070874E-3</v>
      </c>
      <c r="Z32" s="159">
        <f>(((P32*'Calibration Coefficients'!K$3)+'Calibration Coefficients'!K$4)/$H32)*(1000/1)*(1/1000)*(1/1000)*($G32/$F32)</f>
        <v>7.2684380511811045E-2</v>
      </c>
      <c r="AA32" s="159">
        <f t="shared" si="5"/>
        <v>0.27616277230294012</v>
      </c>
      <c r="AB32" s="158">
        <f t="shared" si="14"/>
        <v>2.628117283464567E-2</v>
      </c>
      <c r="AC32" s="159">
        <f t="shared" si="6"/>
        <v>3.2995339199644466E-2</v>
      </c>
      <c r="AD32" s="158">
        <f t="shared" si="15"/>
        <v>0.3321685298533894</v>
      </c>
      <c r="AE32" s="160">
        <f t="shared" si="16"/>
        <v>0.49919852208803289</v>
      </c>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row>
    <row r="33" spans="1:126" s="120" customFormat="1" x14ac:dyDescent="0.2">
      <c r="A33" s="163" t="s">
        <v>195</v>
      </c>
      <c r="B33" s="151"/>
      <c r="C33" s="151"/>
      <c r="D33" s="151"/>
      <c r="E33" s="151"/>
      <c r="F33" s="153"/>
      <c r="G33" s="161"/>
      <c r="H33" s="151"/>
      <c r="I33" s="151"/>
      <c r="J33" s="151"/>
      <c r="K33" s="151"/>
      <c r="L33" s="151"/>
      <c r="M33" s="151"/>
      <c r="N33" s="151"/>
      <c r="O33" s="151"/>
      <c r="P33" s="151"/>
      <c r="Q33" s="151"/>
      <c r="R33" s="151"/>
      <c r="S33" s="151"/>
      <c r="T33" s="151"/>
      <c r="U33" s="151"/>
      <c r="V33" s="151"/>
      <c r="W33" s="151"/>
      <c r="X33" s="151"/>
      <c r="Y33" s="151"/>
      <c r="Z33" s="151"/>
      <c r="AA33" s="159"/>
      <c r="AB33" s="151"/>
      <c r="AC33" s="159"/>
      <c r="AD33" s="151"/>
      <c r="AE33" s="162"/>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row>
    <row r="34" spans="1:126" s="122" customFormat="1" x14ac:dyDescent="0.2">
      <c r="A34" s="163" t="s">
        <v>254</v>
      </c>
      <c r="B34" s="152" t="s">
        <v>207</v>
      </c>
      <c r="C34" s="151" t="s">
        <v>206</v>
      </c>
      <c r="D34" s="152" t="s">
        <v>205</v>
      </c>
      <c r="E34" s="151">
        <v>180116</v>
      </c>
      <c r="F34" s="153">
        <v>2.5499999999999998E-2</v>
      </c>
      <c r="G34" s="154">
        <v>0.78</v>
      </c>
      <c r="H34" s="155">
        <v>40</v>
      </c>
      <c r="I34" s="152">
        <v>64.5</v>
      </c>
      <c r="J34" s="151">
        <v>94.2</v>
      </c>
      <c r="K34" s="152">
        <v>14.8</v>
      </c>
      <c r="L34" s="151">
        <v>582.5</v>
      </c>
      <c r="M34" s="152">
        <v>12.6</v>
      </c>
      <c r="N34" s="151">
        <v>539.6</v>
      </c>
      <c r="O34" s="152">
        <v>966</v>
      </c>
      <c r="P34" s="155">
        <v>194.2</v>
      </c>
      <c r="Q34" s="156">
        <f>(((N34*'Calibration Coefficients'!B$3)+'Calibration Coefficients'!B$4)/$H34)*(1000/1)*(1/1000)*(1/1000)*($G34/$F34)</f>
        <v>0.25686547058823533</v>
      </c>
      <c r="R34" s="157">
        <f>(((O34*'Calibration Coefficients'!C$3)+'Calibration Coefficients'!C$4)/$H34)*(1000/1)*(1/1000)*(1/1000)*($G34/$F34)</f>
        <v>0.71506729411764702</v>
      </c>
      <c r="S34" s="156">
        <f t="shared" ref="S34:S40" si="17">Q34+R34</f>
        <v>0.97193276470588241</v>
      </c>
      <c r="T34" s="157">
        <f t="shared" ref="T34:T40" si="18">R34/Q34</f>
        <v>2.7838202327471482</v>
      </c>
      <c r="U34" s="158">
        <f>(((I34*'Calibration Coefficients'!F$3)+'Calibration Coefficients'!F$4)/$H34)*(1000/1)*(1/1000)*(1/1000)*($G34/$F34)</f>
        <v>1.5393873529411767E-2</v>
      </c>
      <c r="V34" s="159">
        <f>(((J34*'Calibration Coefficients'!G$3)+'Calibration Coefficients'!G$4)/$H34)*(1000/1)*(1/1000)*(1/1000)*($G34/$F34)</f>
        <v>3.4987542352941187E-2</v>
      </c>
      <c r="W34" s="158">
        <f>(((K34*'Calibration Coefficients'!H$3)+'Calibration Coefficients'!H$4)/$H34)*(1000/1)*(1/1000)*(1/1000)*($G34/$F34)</f>
        <v>4.1592352941176476E-3</v>
      </c>
      <c r="X34" s="159">
        <f>(((L34*'Calibration Coefficients'!I$3)+'Calibration Coefficients'!I$4)/$H34)*(1000/1)*(1/1000)*(1/1000)*($G34/$F34)</f>
        <v>0.10129332352941178</v>
      </c>
      <c r="Y34" s="158">
        <f>(((M34*'Calibration Coefficients'!J$3)+'Calibration Coefficients'!J$4)/$H34)*(1000/1)*(1/1000)*(1/1000)*($G34/$F34)</f>
        <v>5.1327211764705871E-3</v>
      </c>
      <c r="Z34" s="159">
        <f>(((P34*'Calibration Coefficients'!K$3)+'Calibration Coefficients'!K$4)/$H34)*(1000/1)*(1/1000)*(1/1000)*($G34/$F34)</f>
        <v>7.8871474117647056E-2</v>
      </c>
      <c r="AA34" s="159">
        <f t="shared" si="5"/>
        <v>0.24676415767563689</v>
      </c>
      <c r="AB34" s="158">
        <f t="shared" ref="AB34:AB40" si="19">U34+W34+Y34</f>
        <v>2.4685830000000002E-2</v>
      </c>
      <c r="AC34" s="159">
        <f t="shared" si="6"/>
        <v>2.5398701326290001E-2</v>
      </c>
      <c r="AD34" s="158">
        <f t="shared" ref="AD34:AD40" si="20">Y34/AB34</f>
        <v>0.20792175820989559</v>
      </c>
      <c r="AE34" s="160">
        <f t="shared" ref="AE34:AE40" si="21">(Y34+W34)/AB34</f>
        <v>0.37640850927792319</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row>
    <row r="35" spans="1:126" s="122" customFormat="1" x14ac:dyDescent="0.2">
      <c r="A35" s="163" t="s">
        <v>255</v>
      </c>
      <c r="B35" s="152" t="s">
        <v>207</v>
      </c>
      <c r="C35" s="151" t="s">
        <v>206</v>
      </c>
      <c r="D35" s="152" t="s">
        <v>205</v>
      </c>
      <c r="E35" s="151">
        <v>180117</v>
      </c>
      <c r="F35" s="153">
        <v>2.47E-2</v>
      </c>
      <c r="G35" s="154">
        <v>0.69</v>
      </c>
      <c r="H35" s="155">
        <v>40</v>
      </c>
      <c r="I35" s="152">
        <v>33.299999999999997</v>
      </c>
      <c r="J35" s="151">
        <v>75.900000000000006</v>
      </c>
      <c r="K35" s="152">
        <v>23.6</v>
      </c>
      <c r="L35" s="151">
        <v>519.70000000000005</v>
      </c>
      <c r="M35" s="152">
        <v>58.4</v>
      </c>
      <c r="N35" s="151">
        <v>372.3</v>
      </c>
      <c r="O35" s="152">
        <v>687.4</v>
      </c>
      <c r="P35" s="155">
        <v>161.30000000000001</v>
      </c>
      <c r="Q35" s="156">
        <f>(((N35*'Calibration Coefficients'!B$3)+'Calibration Coefficients'!B$4)/$H35)*(1000/1)*(1/1000)*(1/1000)*($G39/$F35)</f>
        <v>0.16654584261133606</v>
      </c>
      <c r="R35" s="157">
        <f>(((O35*'Calibration Coefficients'!C$3)+'Calibration Coefficients'!C$4)/$H35)*(1000/1)*(1/1000)*(1/1000)*($G39/$F35)</f>
        <v>0.47817436437246963</v>
      </c>
      <c r="S35" s="156">
        <f t="shared" si="17"/>
        <v>0.64472020698380572</v>
      </c>
      <c r="T35" s="157">
        <f t="shared" si="18"/>
        <v>2.8711275939104248</v>
      </c>
      <c r="U35" s="158">
        <f>(((I35*'Calibration Coefficients'!F$3)+'Calibration Coefficients'!F$4)/$H35)*(1000/1)*(1/1000)*(1/1000)*($G39/$F35)</f>
        <v>7.4686035425101209E-3</v>
      </c>
      <c r="V35" s="159">
        <f>(((J35*'Calibration Coefficients'!G$3)+'Calibration Coefficients'!G$4)/$H35)*(1000/1)*(1/1000)*(1/1000)*($G39/$F35)</f>
        <v>2.6491788765182191E-2</v>
      </c>
      <c r="W35" s="158">
        <f>(((K35*'Calibration Coefficients'!H$3)+'Calibration Coefficients'!H$4)/$H35)*(1000/1)*(1/1000)*(1/1000)*($G39/$F35)</f>
        <v>6.2326214574898783E-3</v>
      </c>
      <c r="X35" s="159">
        <f>(((L35*'Calibration Coefficients'!I$3)+'Calibration Coefficients'!I$4)/$H35)*(1000/1)*(1/1000)*(1/1000)*($G39/$F35)</f>
        <v>8.4926764979757097E-2</v>
      </c>
      <c r="Y35" s="158">
        <f>(((M35*'Calibration Coefficients'!J$3)+'Calibration Coefficients'!J$4)/$H35)*(1000/1)*(1/1000)*(1/1000)*($G39/$F35)</f>
        <v>2.2356146558704451E-2</v>
      </c>
      <c r="Z35" s="159">
        <f>(((P35*'Calibration Coefficients'!K$3)+'Calibration Coefficients'!K$4)/$H35)*(1000/1)*(1/1000)*(1/1000)*($G39/$F35)</f>
        <v>6.1561908198380567E-2</v>
      </c>
      <c r="AA35" s="159">
        <f t="shared" si="5"/>
        <v>0.32423031144000575</v>
      </c>
      <c r="AB35" s="158">
        <f t="shared" si="19"/>
        <v>3.6057371558704449E-2</v>
      </c>
      <c r="AC35" s="159">
        <f t="shared" si="6"/>
        <v>5.5927162152077776E-2</v>
      </c>
      <c r="AD35" s="158">
        <f t="shared" si="20"/>
        <v>0.6200159798754814</v>
      </c>
      <c r="AE35" s="160">
        <f t="shared" si="21"/>
        <v>0.79286888589894577</v>
      </c>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row>
    <row r="36" spans="1:126" s="122" customFormat="1" x14ac:dyDescent="0.2">
      <c r="A36" s="163" t="s">
        <v>256</v>
      </c>
      <c r="B36" s="152" t="s">
        <v>207</v>
      </c>
      <c r="C36" s="151" t="s">
        <v>206</v>
      </c>
      <c r="D36" s="152" t="s">
        <v>205</v>
      </c>
      <c r="E36" s="151">
        <v>180117</v>
      </c>
      <c r="F36" s="153">
        <v>2.5600000000000001E-2</v>
      </c>
      <c r="G36" s="154">
        <v>0.69</v>
      </c>
      <c r="H36" s="155">
        <v>40</v>
      </c>
      <c r="I36" s="152">
        <v>42.6</v>
      </c>
      <c r="J36" s="151">
        <v>75.8</v>
      </c>
      <c r="K36" s="152">
        <v>15.1</v>
      </c>
      <c r="L36" s="151">
        <v>541.4</v>
      </c>
      <c r="M36" s="152">
        <v>23</v>
      </c>
      <c r="N36" s="151">
        <v>449.7</v>
      </c>
      <c r="O36" s="152">
        <v>834</v>
      </c>
      <c r="P36" s="155">
        <v>192.3</v>
      </c>
      <c r="Q36" s="156">
        <f>(((N36*'Calibration Coefficients'!B$3)+'Calibration Coefficients'!B$4)/$H36)*(1000/1)*(1/1000)*(1/1000)*($G40/$F36)</f>
        <v>0.18589649414062503</v>
      </c>
      <c r="R36" s="157">
        <f>(((O36*'Calibration Coefficients'!C$3)+'Calibration Coefficients'!C$4)/$H36)*(1000/1)*(1/1000)*(1/1000)*($G40/$F36)</f>
        <v>0.53610562500000003</v>
      </c>
      <c r="S36" s="156">
        <f t="shared" si="17"/>
        <v>0.72200211914062506</v>
      </c>
      <c r="T36" s="157">
        <f t="shared" si="18"/>
        <v>2.8838931442916427</v>
      </c>
      <c r="U36" s="158">
        <f>(((I36*'Calibration Coefficients'!F$3)+'Calibration Coefficients'!F$4)/$H36)*(1000/1)*(1/1000)*(1/1000)*($G40/$F36)</f>
        <v>8.8290164062500009E-3</v>
      </c>
      <c r="V36" s="159">
        <f>(((J36*'Calibration Coefficients'!G$3)+'Calibration Coefficients'!G$4)/$H36)*(1000/1)*(1/1000)*(1/1000)*($G40/$F36)</f>
        <v>2.4448164843750002E-2</v>
      </c>
      <c r="W36" s="158">
        <f>(((K36*'Calibration Coefficients'!H$3)+'Calibration Coefficients'!H$4)/$H36)*(1000/1)*(1/1000)*(1/1000)*($G40/$F36)</f>
        <v>3.6850488281250002E-3</v>
      </c>
      <c r="X36" s="159">
        <f>(((L36*'Calibration Coefficients'!I$3)+'Calibration Coefficients'!I$4)/$H36)*(1000/1)*(1/1000)*(1/1000)*($G40/$F36)</f>
        <v>8.1755629687499984E-2</v>
      </c>
      <c r="Y36" s="158">
        <f>(((M36*'Calibration Coefficients'!J$3)+'Calibration Coefficients'!J$4)/$H36)*(1000/1)*(1/1000)*(1/1000)*($G40/$F36)</f>
        <v>8.1361601562500007E-3</v>
      </c>
      <c r="Z36" s="159">
        <f>(((P36*'Calibration Coefficients'!K$3)+'Calibration Coefficients'!K$4)/$H36)*(1000/1)*(1/1000)*(1/1000)*($G40/$F36)</f>
        <v>6.7821055078125012E-2</v>
      </c>
      <c r="AA36" s="159">
        <f t="shared" si="5"/>
        <v>0.26963227646992949</v>
      </c>
      <c r="AB36" s="158">
        <f t="shared" si="19"/>
        <v>2.0650225390625002E-2</v>
      </c>
      <c r="AC36" s="159">
        <f t="shared" si="6"/>
        <v>2.8601336260902218E-2</v>
      </c>
      <c r="AD36" s="158">
        <f t="shared" si="20"/>
        <v>0.3939986127194397</v>
      </c>
      <c r="AE36" s="160">
        <f t="shared" si="21"/>
        <v>0.57244939271906026</v>
      </c>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row>
    <row r="37" spans="1:126" s="122" customFormat="1" x14ac:dyDescent="0.2">
      <c r="A37" s="163" t="s">
        <v>257</v>
      </c>
      <c r="B37" s="152" t="s">
        <v>207</v>
      </c>
      <c r="C37" s="151" t="s">
        <v>206</v>
      </c>
      <c r="D37" s="152" t="s">
        <v>205</v>
      </c>
      <c r="E37" s="151">
        <v>180116</v>
      </c>
      <c r="F37" s="153">
        <v>2.8500000000000001E-2</v>
      </c>
      <c r="G37" s="154">
        <v>0.77</v>
      </c>
      <c r="H37" s="155">
        <v>40</v>
      </c>
      <c r="I37" s="152">
        <v>46</v>
      </c>
      <c r="J37" s="151">
        <v>65.099999999999994</v>
      </c>
      <c r="K37" s="152">
        <v>21.4</v>
      </c>
      <c r="L37" s="151">
        <v>442</v>
      </c>
      <c r="M37" s="152">
        <v>21.3</v>
      </c>
      <c r="N37" s="151">
        <v>345.6</v>
      </c>
      <c r="O37" s="152">
        <v>704.1</v>
      </c>
      <c r="P37" s="155">
        <v>172.4</v>
      </c>
      <c r="Q37" s="156">
        <f>(((N37*'Calibration Coefficients'!B$3)+'Calibration Coefficients'!B$4)/$H37)*(1000/1)*(1/1000)*(1/1000)*($G37/$F37)</f>
        <v>0.14531115789473686</v>
      </c>
      <c r="R37" s="157">
        <f>(((O37*'Calibration Coefficients'!C$3)+'Calibration Coefficients'!C$4)/$H37)*(1000/1)*(1/1000)*(1/1000)*($G37/$F37)</f>
        <v>0.46035787368421055</v>
      </c>
      <c r="S37" s="156">
        <f t="shared" si="17"/>
        <v>0.60566903157894747</v>
      </c>
      <c r="T37" s="157">
        <f t="shared" si="18"/>
        <v>3.1680834448906734</v>
      </c>
      <c r="U37" s="158">
        <f>(((I37*'Calibration Coefficients'!F$3)+'Calibration Coefficients'!F$4)/$H37)*(1000/1)*(1/1000)*(1/1000)*($G37/$F37)</f>
        <v>9.6970017543859654E-3</v>
      </c>
      <c r="V37" s="159">
        <f>(((J37*'Calibration Coefficients'!G$3)+'Calibration Coefficients'!G$4)/$H37)*(1000/1)*(1/1000)*(1/1000)*($G37/$F37)</f>
        <v>2.1356740263157894E-2</v>
      </c>
      <c r="W37" s="158">
        <f>(((K37*'Calibration Coefficients'!H$3)+'Calibration Coefficients'!H$4)/$H37)*(1000/1)*(1/1000)*(1/1000)*($G37/$F37)</f>
        <v>5.3119868421052626E-3</v>
      </c>
      <c r="X37" s="159">
        <f>(((L37*'Calibration Coefficients'!I$3)+'Calibration Coefficients'!I$4)/$H37)*(1000/1)*(1/1000)*(1/1000)*($G37/$F37)</f>
        <v>6.7888873684210524E-2</v>
      </c>
      <c r="Y37" s="158">
        <f>(((M37*'Calibration Coefficients'!J$3)+'Calibration Coefficients'!J$4)/$H37)*(1000/1)*(1/1000)*(1/1000)*($G37/$F37)</f>
        <v>7.6638707894736841E-3</v>
      </c>
      <c r="Z37" s="159">
        <f>(((P37*'Calibration Coefficients'!K$3)+'Calibration Coefficients'!K$4)/$H37)*(1000/1)*(1/1000)*(1/1000)*($G37/$F37)</f>
        <v>6.1844265614035096E-2</v>
      </c>
      <c r="AA37" s="159">
        <f t="shared" si="5"/>
        <v>0.28689388079555278</v>
      </c>
      <c r="AB37" s="158">
        <f t="shared" si="19"/>
        <v>2.2672859385964913E-2</v>
      </c>
      <c r="AC37" s="159">
        <f t="shared" si="6"/>
        <v>3.7434404276635962E-2</v>
      </c>
      <c r="AD37" s="158">
        <f t="shared" si="20"/>
        <v>0.33801959686733729</v>
      </c>
      <c r="AE37" s="160">
        <f t="shared" si="21"/>
        <v>0.57230794804872898</v>
      </c>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row>
    <row r="38" spans="1:126" s="122" customFormat="1" x14ac:dyDescent="0.2">
      <c r="A38" s="163" t="s">
        <v>258</v>
      </c>
      <c r="B38" s="152" t="s">
        <v>207</v>
      </c>
      <c r="C38" s="151" t="s">
        <v>206</v>
      </c>
      <c r="D38" s="152" t="s">
        <v>205</v>
      </c>
      <c r="E38" s="151">
        <v>180117</v>
      </c>
      <c r="F38" s="153">
        <v>2.1600000000000001E-2</v>
      </c>
      <c r="G38" s="154">
        <v>0.72</v>
      </c>
      <c r="H38" s="155">
        <v>40</v>
      </c>
      <c r="I38" s="152">
        <v>19.3</v>
      </c>
      <c r="J38" s="151">
        <v>58.4</v>
      </c>
      <c r="K38" s="152">
        <v>30.5</v>
      </c>
      <c r="L38" s="151">
        <v>545</v>
      </c>
      <c r="M38" s="152">
        <v>55.3</v>
      </c>
      <c r="N38" s="151">
        <v>352.7</v>
      </c>
      <c r="O38" s="152">
        <v>727.8</v>
      </c>
      <c r="P38" s="155">
        <v>171.7</v>
      </c>
      <c r="Q38" s="156">
        <f>(((N38*'Calibration Coefficients'!B$3)+'Calibration Coefficients'!B$4)/$H38)*(1000/1)*(1/1000)*(1/1000)*($G38/$F38)</f>
        <v>0.182963125</v>
      </c>
      <c r="R38" s="157">
        <f>(((O38*'Calibration Coefficients'!C$3)+'Calibration Coefficients'!C$4)/$H38)*(1000/1)*(1/1000)*(1/1000)*($G38/$F38)</f>
        <v>0.58709199999999984</v>
      </c>
      <c r="S38" s="156">
        <f t="shared" si="17"/>
        <v>0.77005512499999984</v>
      </c>
      <c r="T38" s="157">
        <f t="shared" si="18"/>
        <v>3.2087995873485426</v>
      </c>
      <c r="U38" s="158">
        <f>(((I38*'Calibration Coefficients'!F$3)+'Calibration Coefficients'!F$4)/$H38)*(1000/1)*(1/1000)*(1/1000)*($G38/$F38)</f>
        <v>5.0196083333333332E-3</v>
      </c>
      <c r="V38" s="159">
        <f>(((J38*'Calibration Coefficients'!G$3)+'Calibration Coefficients'!G$4)/$H38)*(1000/1)*(1/1000)*(1/1000)*($G38/$F38)</f>
        <v>2.3637400000000003E-2</v>
      </c>
      <c r="W38" s="158">
        <f>(((K38*'Calibration Coefficients'!H$3)+'Calibration Coefficients'!H$4)/$H38)*(1000/1)*(1/1000)*(1/1000)*($G38/$F38)</f>
        <v>9.340625E-3</v>
      </c>
      <c r="X38" s="159">
        <f>(((L38*'Calibration Coefficients'!I$3)+'Calibration Coefficients'!I$4)/$H38)*(1000/1)*(1/1000)*(1/1000)*($G38/$F38)</f>
        <v>0.10327749999999998</v>
      </c>
      <c r="Y38" s="158">
        <f>(((M38*'Calibration Coefficients'!J$3)+'Calibration Coefficients'!J$4)/$H38)*(1000/1)*(1/1000)*(1/1000)*($G38/$F38)</f>
        <v>2.4548591666666661E-2</v>
      </c>
      <c r="Z38" s="159">
        <f>(((P38*'Calibration Coefficients'!K$3)+'Calibration Coefficients'!K$4)/$H38)*(1000/1)*(1/1000)*(1/1000)*($G38/$F38)</f>
        <v>7.599155833333332E-2</v>
      </c>
      <c r="AA38" s="159">
        <f t="shared" si="5"/>
        <v>0.31402334129434351</v>
      </c>
      <c r="AB38" s="158">
        <f t="shared" si="19"/>
        <v>3.8908824999999994E-2</v>
      </c>
      <c r="AC38" s="159">
        <f t="shared" si="6"/>
        <v>5.0527324261363762E-2</v>
      </c>
      <c r="AD38" s="158">
        <f t="shared" si="20"/>
        <v>0.63092606026182141</v>
      </c>
      <c r="AE38" s="160">
        <f t="shared" si="21"/>
        <v>0.87099049294515229</v>
      </c>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row>
    <row r="39" spans="1:126" s="122" customFormat="1" x14ac:dyDescent="0.2">
      <c r="A39" s="163" t="s">
        <v>259</v>
      </c>
      <c r="B39" s="152" t="s">
        <v>207</v>
      </c>
      <c r="C39" s="151" t="s">
        <v>206</v>
      </c>
      <c r="D39" s="152" t="s">
        <v>205</v>
      </c>
      <c r="E39" s="151">
        <v>180117</v>
      </c>
      <c r="F39" s="153">
        <v>2.6200000000000001E-2</v>
      </c>
      <c r="G39" s="154">
        <v>0.71</v>
      </c>
      <c r="H39" s="155">
        <v>40</v>
      </c>
      <c r="I39" s="152">
        <v>64</v>
      </c>
      <c r="J39" s="151">
        <v>86.3</v>
      </c>
      <c r="K39" s="152">
        <v>37.6</v>
      </c>
      <c r="L39" s="151">
        <v>553.5</v>
      </c>
      <c r="M39" s="152">
        <v>50</v>
      </c>
      <c r="N39" s="151">
        <v>411.5</v>
      </c>
      <c r="O39" s="152">
        <v>939.4</v>
      </c>
      <c r="P39" s="155">
        <v>273.60000000000002</v>
      </c>
      <c r="Q39" s="156">
        <f>(((N39*'Calibration Coefficients'!B$3)+'Calibration Coefficients'!B$4)/$H39)*(1000/1)*(1/1000)*(1/1000)*($G39/$F39)</f>
        <v>0.17354266459923662</v>
      </c>
      <c r="R39" s="157">
        <f>(((O39*'Calibration Coefficients'!C$3)+'Calibration Coefficients'!C$4)/$H39)*(1000/1)*(1/1000)*(1/1000)*($G39/$F39)</f>
        <v>0.61605995419847326</v>
      </c>
      <c r="S39" s="156">
        <f t="shared" si="17"/>
        <v>0.78960261879770988</v>
      </c>
      <c r="T39" s="157">
        <f t="shared" si="18"/>
        <v>3.5499048929618842</v>
      </c>
      <c r="U39" s="158">
        <f>(((I39*'Calibration Coefficients'!F$3)+'Calibration Coefficients'!F$4)/$H39)*(1000/1)*(1/1000)*(1/1000)*($G39/$F39)</f>
        <v>1.3532274809160303E-2</v>
      </c>
      <c r="V39" s="159">
        <f>(((J39*'Calibration Coefficients'!G$3)+'Calibration Coefficients'!G$4)/$H39)*(1000/1)*(1/1000)*(1/1000)*($G39/$F39)</f>
        <v>2.8397229103053437E-2</v>
      </c>
      <c r="W39" s="158">
        <f>(((K39*'Calibration Coefficients'!H$3)+'Calibration Coefficients'!H$4)/$H39)*(1000/1)*(1/1000)*(1/1000)*($G39/$F39)</f>
        <v>9.3614312977099209E-3</v>
      </c>
      <c r="X39" s="159">
        <f>(((L39*'Calibration Coefficients'!I$3)+'Calibration Coefficients'!I$4)/$H39)*(1000/1)*(1/1000)*(1/1000)*($G39/$F39)</f>
        <v>8.5271745229007628E-2</v>
      </c>
      <c r="Y39" s="158">
        <f>(((M39*'Calibration Coefficients'!J$3)+'Calibration Coefficients'!J$4)/$H39)*(1000/1)*(1/1000)*(1/1000)*($G39/$F39)</f>
        <v>1.8044704198473281E-2</v>
      </c>
      <c r="Z39" s="159">
        <f>(((P39*'Calibration Coefficients'!K$3)+'Calibration Coefficients'!K$4)/$H39)*(1000/1)*(1/1000)*(1/1000)*($G39/$F39)</f>
        <v>9.8444047328244272E-2</v>
      </c>
      <c r="AA39" s="159">
        <f t="shared" si="5"/>
        <v>0.32047947403082089</v>
      </c>
      <c r="AB39" s="158">
        <f t="shared" si="19"/>
        <v>4.0938410305343509E-2</v>
      </c>
      <c r="AC39" s="159">
        <f t="shared" si="6"/>
        <v>5.1846852240280648E-2</v>
      </c>
      <c r="AD39" s="158">
        <f t="shared" si="20"/>
        <v>0.44077686612364592</v>
      </c>
      <c r="AE39" s="160">
        <f t="shared" si="21"/>
        <v>0.66944796565796305</v>
      </c>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row>
    <row r="40" spans="1:126" s="122" customFormat="1" x14ac:dyDescent="0.2">
      <c r="A40" s="163" t="s">
        <v>260</v>
      </c>
      <c r="B40" s="152" t="s">
        <v>207</v>
      </c>
      <c r="C40" s="151" t="s">
        <v>206</v>
      </c>
      <c r="D40" s="152" t="s">
        <v>205</v>
      </c>
      <c r="E40" s="151">
        <v>180117</v>
      </c>
      <c r="F40" s="153">
        <v>2.4500000000000001E-2</v>
      </c>
      <c r="G40" s="154">
        <v>0.68</v>
      </c>
      <c r="H40" s="155">
        <v>40</v>
      </c>
      <c r="I40" s="152">
        <v>39.6</v>
      </c>
      <c r="J40" s="151">
        <v>80.5</v>
      </c>
      <c r="K40" s="152">
        <v>9.9</v>
      </c>
      <c r="L40" s="151">
        <v>539.20000000000005</v>
      </c>
      <c r="M40" s="152">
        <v>15.8</v>
      </c>
      <c r="N40" s="151">
        <v>470</v>
      </c>
      <c r="O40" s="152">
        <v>909.6</v>
      </c>
      <c r="P40" s="155">
        <v>183.5</v>
      </c>
      <c r="Q40" s="156">
        <f>(((N40*'Calibration Coefficients'!B$3)+'Calibration Coefficients'!B$4)/$H40)*(1000/1)*(1/1000)*(1/1000)*($G52/$F40)</f>
        <v>0.22390943877551026</v>
      </c>
      <c r="R40" s="157">
        <f>(((O40*'Calibration Coefficients'!C$3)+'Calibration Coefficients'!C$4)/$H40)*(1000/1)*(1/1000)*(1/1000)*($G52/$F40)</f>
        <v>0.67384653061224487</v>
      </c>
      <c r="S40" s="156">
        <f t="shared" si="17"/>
        <v>0.89775596938775515</v>
      </c>
      <c r="T40" s="157">
        <f t="shared" si="18"/>
        <v>3.0094601384260438</v>
      </c>
      <c r="U40" s="158">
        <f>(((I40*'Calibration Coefficients'!F$3)+'Calibration Coefficients'!F$4)/$H40)*(1000/1)*(1/1000)*(1/1000)*($G52/$F40)</f>
        <v>9.4585408163265303E-3</v>
      </c>
      <c r="V40" s="159">
        <f>(((J40*'Calibration Coefficients'!G$3)+'Calibration Coefficients'!G$4)/$H40)*(1000/1)*(1/1000)*(1/1000)*($G52/$F40)</f>
        <v>2.9922589285714292E-2</v>
      </c>
      <c r="W40" s="158">
        <f>(((K40*'Calibration Coefficients'!H$3)+'Calibration Coefficients'!H$4)/$H40)*(1000/1)*(1/1000)*(1/1000)*($G52/$F40)</f>
        <v>2.784375E-3</v>
      </c>
      <c r="X40" s="159">
        <f>(((L40*'Calibration Coefficients'!I$3)+'Calibration Coefficients'!I$4)/$H40)*(1000/1)*(1/1000)*(1/1000)*($G52/$F40)</f>
        <v>9.3837306122448977E-2</v>
      </c>
      <c r="Y40" s="158">
        <f>(((M40*'Calibration Coefficients'!J$3)+'Calibration Coefficients'!J$4)/$H40)*(1000/1)*(1/1000)*(1/1000)*($G52/$F40)</f>
        <v>6.4413214285714291E-3</v>
      </c>
      <c r="Z40" s="159">
        <f>(((P40*'Calibration Coefficients'!K$3)+'Calibration Coefficients'!K$4)/$H40)*(1000/1)*(1/1000)*(1/1000)*($G52/$F40)</f>
        <v>7.4584323979591832E-2</v>
      </c>
      <c r="AA40" s="159">
        <f t="shared" si="5"/>
        <v>0.24174548990262965</v>
      </c>
      <c r="AB40" s="158">
        <f t="shared" si="19"/>
        <v>1.8684237244897959E-2</v>
      </c>
      <c r="AC40" s="159">
        <f t="shared" si="6"/>
        <v>2.0812155955521071E-2</v>
      </c>
      <c r="AD40" s="158">
        <f t="shared" si="20"/>
        <v>0.34474628769394045</v>
      </c>
      <c r="AE40" s="160">
        <f t="shared" si="21"/>
        <v>0.49376896191417491</v>
      </c>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row>
    <row r="41" spans="1:126" s="120" customFormat="1" x14ac:dyDescent="0.2">
      <c r="A41" s="163"/>
      <c r="B41" s="151"/>
      <c r="C41" s="151"/>
      <c r="D41" s="151"/>
      <c r="E41" s="151"/>
      <c r="F41" s="153"/>
      <c r="G41" s="161"/>
      <c r="H41" s="151"/>
      <c r="I41" s="151"/>
      <c r="J41" s="151"/>
      <c r="K41" s="151"/>
      <c r="L41" s="151"/>
      <c r="M41" s="151"/>
      <c r="N41" s="151"/>
      <c r="O41" s="151"/>
      <c r="P41" s="151"/>
      <c r="Q41" s="151"/>
      <c r="R41" s="151"/>
      <c r="S41" s="151"/>
      <c r="T41" s="151"/>
      <c r="U41" s="151"/>
      <c r="V41" s="151"/>
      <c r="W41" s="151"/>
      <c r="X41" s="151"/>
      <c r="Y41" s="151"/>
      <c r="Z41" s="151"/>
      <c r="AA41" s="159"/>
      <c r="AB41" s="151"/>
      <c r="AC41" s="159"/>
      <c r="AD41" s="151"/>
      <c r="AE41" s="162"/>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row>
    <row r="42" spans="1:126" s="122" customFormat="1" x14ac:dyDescent="0.2">
      <c r="A42" s="163" t="s">
        <v>261</v>
      </c>
      <c r="B42" s="152" t="s">
        <v>199</v>
      </c>
      <c r="C42" s="151" t="s">
        <v>200</v>
      </c>
      <c r="D42" s="152" t="s">
        <v>201</v>
      </c>
      <c r="E42" s="151">
        <v>171026</v>
      </c>
      <c r="F42" s="153">
        <v>2.6499999999999999E-2</v>
      </c>
      <c r="G42" s="154">
        <v>0.73</v>
      </c>
      <c r="H42" s="155">
        <v>40</v>
      </c>
      <c r="I42" s="152">
        <v>106.465</v>
      </c>
      <c r="J42" s="151">
        <v>53.284999999999997</v>
      </c>
      <c r="K42" s="152">
        <v>48.372999999999998</v>
      </c>
      <c r="L42" s="151">
        <v>443.93</v>
      </c>
      <c r="M42" s="152">
        <v>18.065999999999999</v>
      </c>
      <c r="N42" s="151">
        <v>282.42200000000003</v>
      </c>
      <c r="O42" s="152">
        <v>653.93100000000004</v>
      </c>
      <c r="P42" s="155">
        <v>171.68100000000001</v>
      </c>
      <c r="Q42" s="156">
        <f>(((N42*'Calibration Coefficients'!B$3)+'Calibration Coefficients'!B$4)/$H42)*(1000/1)*(1/1000)*(1/1000)*($G42/$F42)</f>
        <v>0.1210751107075472</v>
      </c>
      <c r="R42" s="157">
        <f>(((O42*'Calibration Coefficients'!C$3)+'Calibration Coefficients'!C$4)/$H42)*(1000/1)*(1/1000)*(1/1000)*($G42/$F42)</f>
        <v>0.43593754890566039</v>
      </c>
      <c r="S42" s="156">
        <f t="shared" ref="S42:S47" si="22">Q42+R42</f>
        <v>0.55701265961320756</v>
      </c>
      <c r="T42" s="157">
        <f t="shared" ref="T42:T47" si="23">R42/Q42</f>
        <v>3.6005546173618841</v>
      </c>
      <c r="U42" s="158">
        <f>(((I42*'Calibration Coefficients'!F$3)+'Calibration Coefficients'!F$4)/$H42)*(1000/1)*(1/1000)*(1/1000)*($G42/$F42)</f>
        <v>2.288324560849057E-2</v>
      </c>
      <c r="V42" s="159">
        <f>(((J42*'Calibration Coefficients'!G$3)+'Calibration Coefficients'!G$4)/$H42)*(1000/1)*(1/1000)*(1/1000)*($G42/$F42)</f>
        <v>1.7823380080188682E-2</v>
      </c>
      <c r="W42" s="158">
        <f>(((K42*'Calibration Coefficients'!H$3)+'Calibration Coefficients'!H$4)/$H42)*(1000/1)*(1/1000)*(1/1000)*($G42/$F42)</f>
        <v>1.2242704316037736E-2</v>
      </c>
      <c r="X42" s="159">
        <f>(((L42*'Calibration Coefficients'!I$3)+'Calibration Coefficients'!I$4)/$H42)*(1000/1)*(1/1000)*(1/1000)*($G42/$F42)</f>
        <v>6.9521950811320773E-2</v>
      </c>
      <c r="Y42" s="158">
        <f>(((M42*'Calibration Coefficients'!J$3)+'Calibration Coefficients'!J$4)/$H42)*(1000/1)*(1/1000)*(1/1000)*($G42/$F42)</f>
        <v>6.6276825339622635E-3</v>
      </c>
      <c r="Z42" s="159">
        <f>(((P42*'Calibration Coefficients'!K$3)+'Calibration Coefficients'!K$4)/$H42)*(1000/1)*(1/1000)*(1/1000)*($G42/$F42)</f>
        <v>6.2793621455660378E-2</v>
      </c>
      <c r="AA42" s="159">
        <f t="shared" si="5"/>
        <v>0.34450309430832615</v>
      </c>
      <c r="AB42" s="158">
        <f t="shared" ref="AB42:AB47" si="24">U42+W42+Y42</f>
        <v>4.1753632458490571E-2</v>
      </c>
      <c r="AC42" s="159">
        <f t="shared" si="6"/>
        <v>7.4959934460887306E-2</v>
      </c>
      <c r="AD42" s="158">
        <f t="shared" ref="AD42:AD47" si="25">Y42/AB42</f>
        <v>0.1587330764706803</v>
      </c>
      <c r="AE42" s="160">
        <f t="shared" ref="AE42:AE47" si="26">(Y42+W42)/AB42</f>
        <v>0.45194599221421083</v>
      </c>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row>
    <row r="43" spans="1:126" s="122" customFormat="1" x14ac:dyDescent="0.2">
      <c r="A43" s="163" t="s">
        <v>262</v>
      </c>
      <c r="B43" s="152" t="s">
        <v>199</v>
      </c>
      <c r="C43" s="151" t="s">
        <v>200</v>
      </c>
      <c r="D43" s="152" t="s">
        <v>201</v>
      </c>
      <c r="E43" s="151">
        <v>171026</v>
      </c>
      <c r="F43" s="153">
        <v>2.3099999999999999E-2</v>
      </c>
      <c r="G43" s="154">
        <v>0.76</v>
      </c>
      <c r="H43" s="155">
        <v>40</v>
      </c>
      <c r="I43" s="152">
        <v>132.238</v>
      </c>
      <c r="J43" s="151">
        <v>69.688999999999993</v>
      </c>
      <c r="K43" s="152">
        <v>32.326000000000001</v>
      </c>
      <c r="L43" s="151">
        <v>498.16399999999999</v>
      </c>
      <c r="M43" s="152">
        <v>0</v>
      </c>
      <c r="N43" s="151">
        <v>384.76499999999999</v>
      </c>
      <c r="O43" s="152">
        <v>824.779</v>
      </c>
      <c r="P43" s="155">
        <v>209.941</v>
      </c>
      <c r="Q43" s="156">
        <f>(((N43*'Calibration Coefficients'!B$3)+'Calibration Coefficients'!B$4)/$H43)*(1000/1)*(1/1000)*(1/1000)*($G43/$F43)</f>
        <v>0.19700467694805202</v>
      </c>
      <c r="R43" s="157">
        <f>(((O43*'Calibration Coefficients'!C$3)+'Calibration Coefficients'!C$4)/$H43)*(1000/1)*(1/1000)*(1/1000)*($G43/$F43)</f>
        <v>0.65668118476190473</v>
      </c>
      <c r="S43" s="156">
        <f t="shared" si="22"/>
        <v>0.85368586170995675</v>
      </c>
      <c r="T43" s="157">
        <f t="shared" si="23"/>
        <v>3.3333278932005479</v>
      </c>
      <c r="U43" s="158">
        <f>(((I43*'Calibration Coefficients'!F$3)+'Calibration Coefficients'!F$4)/$H43)*(1000/1)*(1/1000)*(1/1000)*($G43/$F43)</f>
        <v>3.3946238796536798E-2</v>
      </c>
      <c r="V43" s="159">
        <f>(((J43*'Calibration Coefficients'!G$3)+'Calibration Coefficients'!G$4)/$H43)*(1000/1)*(1/1000)*(1/1000)*($G43/$F43)</f>
        <v>2.7840302974025986E-2</v>
      </c>
      <c r="W43" s="158">
        <f>(((K43*'Calibration Coefficients'!H$3)+'Calibration Coefficients'!H$4)/$H43)*(1000/1)*(1/1000)*(1/1000)*($G43/$F43)</f>
        <v>9.7712681818181817E-3</v>
      </c>
      <c r="X43" s="159">
        <f>(((L43*'Calibration Coefficients'!I$3)+'Calibration Coefficients'!I$4)/$H43)*(1000/1)*(1/1000)*(1/1000)*($G43/$F43)</f>
        <v>9.3176076987012982E-2</v>
      </c>
      <c r="Y43" s="158">
        <f>(((M43*'Calibration Coefficients'!J$3)+'Calibration Coefficients'!J$4)/$H43)*(1000/1)*(1/1000)*(1/1000)*($G43/$F43)</f>
        <v>0</v>
      </c>
      <c r="Z43" s="159">
        <f>(((P43*'Calibration Coefficients'!K$3)+'Calibration Coefficients'!K$4)/$H43)*(1000/1)*(1/1000)*(1/1000)*($G43/$F43)</f>
        <v>9.1709681251082267E-2</v>
      </c>
      <c r="AA43" s="159">
        <f t="shared" si="5"/>
        <v>0.30039570724155196</v>
      </c>
      <c r="AB43" s="158">
        <f t="shared" si="24"/>
        <v>4.3717506978354984E-2</v>
      </c>
      <c r="AC43" s="159">
        <f t="shared" si="6"/>
        <v>5.1210297533553606E-2</v>
      </c>
      <c r="AD43" s="158">
        <f t="shared" si="25"/>
        <v>0</v>
      </c>
      <c r="AE43" s="160">
        <f t="shared" si="26"/>
        <v>0.22350927253596697</v>
      </c>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row>
    <row r="44" spans="1:126" s="122" customFormat="1" x14ac:dyDescent="0.2">
      <c r="A44" s="163" t="s">
        <v>263</v>
      </c>
      <c r="B44" s="152" t="s">
        <v>199</v>
      </c>
      <c r="C44" s="151" t="s">
        <v>200</v>
      </c>
      <c r="D44" s="152" t="s">
        <v>201</v>
      </c>
      <c r="E44" s="151">
        <v>171103</v>
      </c>
      <c r="F44" s="153">
        <v>2.53E-2</v>
      </c>
      <c r="G44" s="154">
        <v>0.7</v>
      </c>
      <c r="H44" s="155">
        <v>40</v>
      </c>
      <c r="I44" s="152">
        <v>103.5</v>
      </c>
      <c r="J44" s="151">
        <v>109.5</v>
      </c>
      <c r="K44" s="152">
        <v>14.8</v>
      </c>
      <c r="L44" s="151">
        <v>546.5</v>
      </c>
      <c r="M44" s="152">
        <v>0</v>
      </c>
      <c r="N44" s="151">
        <v>437.5</v>
      </c>
      <c r="O44" s="152">
        <v>847.5</v>
      </c>
      <c r="P44" s="155">
        <v>165.1</v>
      </c>
      <c r="Q44" s="156">
        <f>(((N44*'Calibration Coefficients'!B$3)+'Calibration Coefficients'!B$4)/$H44)*(1000/1)*(1/1000)*(1/1000)*($G44/$F44)</f>
        <v>0.18838006422924902</v>
      </c>
      <c r="R44" s="157">
        <f>(((O44*'Calibration Coefficients'!C$3)+'Calibration Coefficients'!C$4)/$H44)*(1000/1)*(1/1000)*(1/1000)*($G44/$F44)</f>
        <v>0.56745652173913042</v>
      </c>
      <c r="S44" s="156">
        <f t="shared" si="22"/>
        <v>0.75583658596837944</v>
      </c>
      <c r="T44" s="157">
        <f t="shared" si="23"/>
        <v>3.012296041308089</v>
      </c>
      <c r="U44" s="158">
        <f>(((I44*'Calibration Coefficients'!F$3)+'Calibration Coefficients'!F$4)/$H44)*(1000/1)*(1/1000)*(1/1000)*($G44/$F44)</f>
        <v>2.2343522727272726E-2</v>
      </c>
      <c r="V44" s="159">
        <f>(((J44*'Calibration Coefficients'!G$3)+'Calibration Coefficients'!G$4)/$H44)*(1000/1)*(1/1000)*(1/1000)*($G44/$F44)</f>
        <v>3.6787455533596837E-2</v>
      </c>
      <c r="W44" s="158">
        <f>(((K44*'Calibration Coefficients'!H$3)+'Calibration Coefficients'!H$4)/$H44)*(1000/1)*(1/1000)*(1/1000)*($G44/$F44)</f>
        <v>3.7621541501976288E-3</v>
      </c>
      <c r="X44" s="159">
        <f>(((L44*'Calibration Coefficients'!I$3)+'Calibration Coefficients'!I$4)/$H44)*(1000/1)*(1/1000)*(1/1000)*($G44/$F44)</f>
        <v>8.5960345849802361E-2</v>
      </c>
      <c r="Y44" s="158">
        <f>(((M44*'Calibration Coefficients'!J$3)+'Calibration Coefficients'!J$4)/$H44)*(1000/1)*(1/1000)*(1/1000)*($G44/$F44)</f>
        <v>0</v>
      </c>
      <c r="Z44" s="159">
        <f>(((P44*'Calibration Coefficients'!K$3)+'Calibration Coefficients'!K$4)/$H44)*(1000/1)*(1/1000)*(1/1000)*($G44/$F44)</f>
        <v>6.0651410079051393E-2</v>
      </c>
      <c r="AA44" s="159">
        <f t="shared" si="5"/>
        <v>0.27718278293118459</v>
      </c>
      <c r="AB44" s="158">
        <f t="shared" si="24"/>
        <v>2.6105676877470355E-2</v>
      </c>
      <c r="AC44" s="159">
        <f t="shared" si="6"/>
        <v>3.4538784390839863E-2</v>
      </c>
      <c r="AD44" s="158">
        <f t="shared" si="25"/>
        <v>0</v>
      </c>
      <c r="AE44" s="160">
        <f t="shared" si="26"/>
        <v>0.14411249200147849</v>
      </c>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row>
    <row r="45" spans="1:126" s="122" customFormat="1" x14ac:dyDescent="0.2">
      <c r="A45" s="163" t="s">
        <v>264</v>
      </c>
      <c r="B45" s="152" t="s">
        <v>199</v>
      </c>
      <c r="C45" s="151" t="s">
        <v>200</v>
      </c>
      <c r="D45" s="152" t="s">
        <v>201</v>
      </c>
      <c r="E45" s="151">
        <v>171103</v>
      </c>
      <c r="F45" s="153">
        <v>2.3800000000000002E-2</v>
      </c>
      <c r="G45" s="154">
        <v>0.72</v>
      </c>
      <c r="H45" s="155">
        <v>40</v>
      </c>
      <c r="I45" s="152">
        <v>38.9</v>
      </c>
      <c r="J45" s="151">
        <v>103.1</v>
      </c>
      <c r="K45" s="152">
        <v>35.299999999999997</v>
      </c>
      <c r="L45" s="151">
        <v>500.3</v>
      </c>
      <c r="M45" s="152">
        <v>96.6</v>
      </c>
      <c r="N45" s="151">
        <v>391.6</v>
      </c>
      <c r="O45" s="152">
        <v>775.2</v>
      </c>
      <c r="P45" s="155">
        <v>151.9</v>
      </c>
      <c r="Q45" s="156">
        <f>(((N45*'Calibration Coefficients'!B$3)+'Calibration Coefficients'!B$4)/$H45)*(1000/1)*(1/1000)*(1/1000)*($G45/$F45)</f>
        <v>0.1843646218487395</v>
      </c>
      <c r="R45" s="157">
        <f>(((O45*'Calibration Coefficients'!C$3)+'Calibration Coefficients'!C$4)/$H45)*(1000/1)*(1/1000)*(1/1000)*($G45/$F45)</f>
        <v>0.56752457142857138</v>
      </c>
      <c r="S45" s="156">
        <f t="shared" si="22"/>
        <v>0.75188919327731085</v>
      </c>
      <c r="T45" s="157">
        <f t="shared" si="23"/>
        <v>3.0782726411263024</v>
      </c>
      <c r="U45" s="158">
        <f>(((I45*'Calibration Coefficients'!F$3)+'Calibration Coefficients'!F$4)/$H45)*(1000/1)*(1/1000)*(1/1000)*($G45/$F45)</f>
        <v>9.182034453781511E-3</v>
      </c>
      <c r="V45" s="159">
        <f>(((J45*'Calibration Coefficients'!G$3)+'Calibration Coefficients'!G$4)/$H45)*(1000/1)*(1/1000)*(1/1000)*($G45/$F45)</f>
        <v>3.787235546218487E-2</v>
      </c>
      <c r="W45" s="158">
        <f>(((K45*'Calibration Coefficients'!H$3)+'Calibration Coefficients'!H$4)/$H45)*(1000/1)*(1/1000)*(1/1000)*($G45/$F45)</f>
        <v>9.8113235294117647E-3</v>
      </c>
      <c r="X45" s="159">
        <f>(((L45*'Calibration Coefficients'!I$3)+'Calibration Coefficients'!I$4)/$H45)*(1000/1)*(1/1000)*(1/1000)*($G45/$F45)</f>
        <v>8.604319159663866E-2</v>
      </c>
      <c r="Y45" s="158">
        <f>(((M45*'Calibration Coefficients'!J$3)+'Calibration Coefficients'!J$4)/$H45)*(1000/1)*(1/1000)*(1/1000)*($G45/$F45)</f>
        <v>3.8918435294117634E-2</v>
      </c>
      <c r="Z45" s="159">
        <f>(((P45*'Calibration Coefficients'!K$3)+'Calibration Coefficients'!K$4)/$H45)*(1000/1)*(1/1000)*(1/1000)*($G45/$F45)</f>
        <v>6.101401764705882E-2</v>
      </c>
      <c r="AA45" s="159">
        <f t="shared" si="5"/>
        <v>0.32297492789423404</v>
      </c>
      <c r="AB45" s="158">
        <f t="shared" si="24"/>
        <v>5.7911793277310913E-2</v>
      </c>
      <c r="AC45" s="159">
        <f t="shared" si="6"/>
        <v>7.7021712501129075E-2</v>
      </c>
      <c r="AD45" s="158">
        <f t="shared" si="25"/>
        <v>0.67202953132113374</v>
      </c>
      <c r="AE45" s="160">
        <f t="shared" si="26"/>
        <v>0.84144793427802689</v>
      </c>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row>
    <row r="46" spans="1:126" s="122" customFormat="1" x14ac:dyDescent="0.2">
      <c r="A46" s="163" t="s">
        <v>265</v>
      </c>
      <c r="B46" s="152" t="s">
        <v>199</v>
      </c>
      <c r="C46" s="151" t="s">
        <v>200</v>
      </c>
      <c r="D46" s="152" t="s">
        <v>201</v>
      </c>
      <c r="E46" s="151">
        <v>171026</v>
      </c>
      <c r="F46" s="153">
        <v>2.4899999999999999E-2</v>
      </c>
      <c r="G46" s="154">
        <v>0.73</v>
      </c>
      <c r="H46" s="155">
        <v>40</v>
      </c>
      <c r="I46" s="152">
        <v>133.54400000000001</v>
      </c>
      <c r="J46" s="151">
        <v>71.281999999999996</v>
      </c>
      <c r="K46" s="152">
        <v>28.196000000000002</v>
      </c>
      <c r="L46" s="151">
        <v>486.83199999999999</v>
      </c>
      <c r="M46" s="152">
        <v>0</v>
      </c>
      <c r="N46" s="151">
        <v>380.77</v>
      </c>
      <c r="O46" s="152">
        <v>738.98299999999995</v>
      </c>
      <c r="P46" s="155">
        <v>178.261</v>
      </c>
      <c r="Q46" s="156">
        <f>(((N46*'Calibration Coefficients'!B$3)+'Calibration Coefficients'!B$4)/$H46)*(1000/1)*(1/1000)*(1/1000)*($G46/$F46)</f>
        <v>0.17372631250000001</v>
      </c>
      <c r="R46" s="157">
        <f>(((O46*'Calibration Coefficients'!C$3)+'Calibration Coefficients'!C$4)/$H46)*(1000/1)*(1/1000)*(1/1000)*($G46/$F46)</f>
        <v>0.52429211558232924</v>
      </c>
      <c r="S46" s="156">
        <f t="shared" si="22"/>
        <v>0.69801842808232928</v>
      </c>
      <c r="T46" s="157">
        <f t="shared" si="23"/>
        <v>3.0179200147492291</v>
      </c>
      <c r="U46" s="158">
        <f>(((I46*'Calibration Coefficients'!F$3)+'Calibration Coefficients'!F$4)/$H46)*(1000/1)*(1/1000)*(1/1000)*($G46/$F46)</f>
        <v>3.0547921839357436E-2</v>
      </c>
      <c r="V46" s="159">
        <f>(((J46*'Calibration Coefficients'!G$3)+'Calibration Coefficients'!G$4)/$H46)*(1000/1)*(1/1000)*(1/1000)*($G46/$F46)</f>
        <v>2.5375318475903613E-2</v>
      </c>
      <c r="W46" s="158">
        <f>(((K46*'Calibration Coefficients'!H$3)+'Calibration Coefficients'!H$4)/$H46)*(1000/1)*(1/1000)*(1/1000)*($G46/$F46)</f>
        <v>7.5946605421686759E-3</v>
      </c>
      <c r="X46" s="159">
        <f>(((L46*'Calibration Coefficients'!I$3)+'Calibration Coefficients'!I$4)/$H46)*(1000/1)*(1/1000)*(1/1000)*($G46/$F46)</f>
        <v>8.1139644240963857E-2</v>
      </c>
      <c r="Y46" s="158">
        <f>(((M46*'Calibration Coefficients'!J$3)+'Calibration Coefficients'!J$4)/$H46)*(1000/1)*(1/1000)*(1/1000)*($G46/$F46)</f>
        <v>0</v>
      </c>
      <c r="Z46" s="159">
        <f>(((P46*'Calibration Coefficients'!K$3)+'Calibration Coefficients'!K$4)/$H46)*(1000/1)*(1/1000)*(1/1000)*($G46/$F46)</f>
        <v>6.9389884019076309E-2</v>
      </c>
      <c r="AA46" s="159">
        <f t="shared" si="5"/>
        <v>0.30665011195409814</v>
      </c>
      <c r="AB46" s="158">
        <f t="shared" si="24"/>
        <v>3.8142582381526111E-2</v>
      </c>
      <c r="AC46" s="159">
        <f t="shared" si="6"/>
        <v>5.464409082481602E-2</v>
      </c>
      <c r="AD46" s="158">
        <f t="shared" si="25"/>
        <v>0</v>
      </c>
      <c r="AE46" s="160">
        <f t="shared" si="26"/>
        <v>0.19911238484594729</v>
      </c>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row>
    <row r="47" spans="1:126" s="122" customFormat="1" x14ac:dyDescent="0.2">
      <c r="A47" s="163" t="s">
        <v>266</v>
      </c>
      <c r="B47" s="152" t="s">
        <v>199</v>
      </c>
      <c r="C47" s="151" t="s">
        <v>200</v>
      </c>
      <c r="D47" s="152" t="s">
        <v>201</v>
      </c>
      <c r="E47" s="151">
        <v>171026</v>
      </c>
      <c r="F47" s="153">
        <v>2.41E-2</v>
      </c>
      <c r="G47" s="154">
        <v>0.77</v>
      </c>
      <c r="H47" s="155">
        <v>40</v>
      </c>
      <c r="I47" s="152">
        <v>99.611999999999995</v>
      </c>
      <c r="J47" s="151">
        <v>67.441000000000003</v>
      </c>
      <c r="K47" s="152">
        <v>35.762</v>
      </c>
      <c r="L47" s="151">
        <v>507.27800000000002</v>
      </c>
      <c r="M47" s="152">
        <v>11.339</v>
      </c>
      <c r="N47" s="151">
        <v>482.81700000000001</v>
      </c>
      <c r="O47" s="152">
        <v>857.24300000000005</v>
      </c>
      <c r="P47" s="155">
        <v>189.685</v>
      </c>
      <c r="Q47" s="156">
        <f>(((N47*'Calibration Coefficients'!B$3)+'Calibration Coefficients'!B$4)/$H47)*(1000/1)*(1/1000)*(1/1000)*($G47/$F47)</f>
        <v>0.24006873290975103</v>
      </c>
      <c r="R47" s="157">
        <f>(((O47*'Calibration Coefficients'!C$3)+'Calibration Coefficients'!C$4)/$H47)*(1000/1)*(1/1000)*(1/1000)*($G47/$F47)</f>
        <v>0.66281601917012456</v>
      </c>
      <c r="S47" s="156">
        <f t="shared" si="22"/>
        <v>0.90288475207987562</v>
      </c>
      <c r="T47" s="157">
        <f t="shared" si="23"/>
        <v>2.7609427147653451</v>
      </c>
      <c r="U47" s="158">
        <f>(((I47*'Calibration Coefficients'!F$3)+'Calibration Coefficients'!F$4)/$H47)*(1000/1)*(1/1000)*(1/1000)*($G47/$F47)</f>
        <v>2.4832424278008296E-2</v>
      </c>
      <c r="V47" s="159">
        <f>(((J47*'Calibration Coefficients'!G$3)+'Calibration Coefficients'!G$4)/$H47)*(1000/1)*(1/1000)*(1/1000)*($G47/$F47)</f>
        <v>2.6164099739626558E-2</v>
      </c>
      <c r="W47" s="158">
        <f>(((K47*'Calibration Coefficients'!H$3)+'Calibration Coefficients'!H$4)/$H47)*(1000/1)*(1/1000)*(1/1000)*($G47/$F47)</f>
        <v>1.0497667997925311E-2</v>
      </c>
      <c r="X47" s="159">
        <f>(((L47*'Calibration Coefficients'!I$3)+'Calibration Coefficients'!I$4)/$H47)*(1000/1)*(1/1000)*(1/1000)*($G47/$F47)</f>
        <v>9.2140418302904564E-2</v>
      </c>
      <c r="Y47" s="158">
        <f>(((M47*'Calibration Coefficients'!J$3)+'Calibration Coefficients'!J$4)/$H47)*(1000/1)*(1/1000)*(1/1000)*($G47/$F47)</f>
        <v>4.8247092126556014E-3</v>
      </c>
      <c r="Z47" s="159">
        <f>(((P47*'Calibration Coefficients'!K$3)+'Calibration Coefficients'!K$4)/$H47)*(1000/1)*(1/1000)*(1/1000)*($G47/$F47)</f>
        <v>8.046795818983403E-2</v>
      </c>
      <c r="AA47" s="159">
        <f t="shared" si="5"/>
        <v>0.2646265508090197</v>
      </c>
      <c r="AB47" s="158">
        <f t="shared" si="24"/>
        <v>4.0154801488589201E-2</v>
      </c>
      <c r="AC47" s="159">
        <f t="shared" si="6"/>
        <v>4.4473894808932185E-2</v>
      </c>
      <c r="AD47" s="158">
        <f t="shared" si="25"/>
        <v>0.12015273476141179</v>
      </c>
      <c r="AE47" s="160">
        <f t="shared" si="26"/>
        <v>0.38158269104966375</v>
      </c>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row>
    <row r="48" spans="1:126" s="120" customFormat="1" x14ac:dyDescent="0.2">
      <c r="A48" s="163"/>
      <c r="B48" s="151"/>
      <c r="C48" s="151"/>
      <c r="D48" s="151"/>
      <c r="E48" s="151"/>
      <c r="F48" s="153"/>
      <c r="G48" s="161"/>
      <c r="H48" s="151"/>
      <c r="I48" s="151"/>
      <c r="J48" s="151"/>
      <c r="K48" s="151"/>
      <c r="L48" s="151"/>
      <c r="M48" s="151"/>
      <c r="N48" s="151"/>
      <c r="O48" s="151"/>
      <c r="P48" s="151"/>
      <c r="Q48" s="151"/>
      <c r="R48" s="151"/>
      <c r="S48" s="151"/>
      <c r="T48" s="151"/>
      <c r="U48" s="151"/>
      <c r="V48" s="151"/>
      <c r="W48" s="151"/>
      <c r="X48" s="151"/>
      <c r="Y48" s="151"/>
      <c r="Z48" s="151"/>
      <c r="AA48" s="159"/>
      <c r="AB48" s="151"/>
      <c r="AC48" s="159"/>
      <c r="AD48" s="151"/>
      <c r="AE48" s="162"/>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row>
    <row r="49" spans="1:126" s="122" customFormat="1" ht="16" customHeight="1" x14ac:dyDescent="0.2">
      <c r="A49" s="163" t="s">
        <v>267</v>
      </c>
      <c r="B49" s="152" t="s">
        <v>207</v>
      </c>
      <c r="C49" s="151" t="s">
        <v>200</v>
      </c>
      <c r="D49" s="152" t="s">
        <v>201</v>
      </c>
      <c r="E49" s="151">
        <v>171026</v>
      </c>
      <c r="F49" s="153">
        <v>2.4299999999999999E-2</v>
      </c>
      <c r="G49" s="154">
        <v>0.75</v>
      </c>
      <c r="H49" s="155">
        <v>40</v>
      </c>
      <c r="I49" s="152">
        <v>105.867</v>
      </c>
      <c r="J49" s="151">
        <v>68.289000000000001</v>
      </c>
      <c r="K49" s="152">
        <v>27.536000000000001</v>
      </c>
      <c r="L49" s="151">
        <v>471.66699999999997</v>
      </c>
      <c r="M49" s="152">
        <v>0</v>
      </c>
      <c r="N49" s="151">
        <v>441.714</v>
      </c>
      <c r="O49" s="152">
        <v>940.90800000000002</v>
      </c>
      <c r="P49" s="155">
        <v>221.15799999999999</v>
      </c>
      <c r="Q49" s="156">
        <f>(((N49*'Calibration Coefficients'!B$3)+'Calibration Coefficients'!B$4)/$H49)*(1000/1)*(1/1000)*(1/1000)*($G49/$F49)</f>
        <v>0.2121658680555556</v>
      </c>
      <c r="R49" s="157">
        <f>(((O49*'Calibration Coefficients'!C$3)+'Calibration Coefficients'!C$4)/$H49)*(1000/1)*(1/1000)*(1/1000)*($G49/$F49)</f>
        <v>0.70277696296296299</v>
      </c>
      <c r="S49" s="156">
        <f>Q49+R49</f>
        <v>0.91494283101851859</v>
      </c>
      <c r="T49" s="157">
        <f>R49/Q49</f>
        <v>3.3123940688656903</v>
      </c>
      <c r="U49" s="158">
        <f>(((I49*'Calibration Coefficients'!F$3)+'Calibration Coefficients'!F$4)/$H49)*(1000/1)*(1/1000)*(1/1000)*($G49/$F49)</f>
        <v>2.5494668750000001E-2</v>
      </c>
      <c r="V49" s="159">
        <f>(((J49*'Calibration Coefficients'!G$3)+'Calibration Coefficients'!G$4)/$H49)*(1000/1)*(1/1000)*(1/1000)*($G49/$F49)</f>
        <v>2.5592567361111113E-2</v>
      </c>
      <c r="W49" s="158">
        <f>(((K49*'Calibration Coefficients'!H$3)+'Calibration Coefficients'!H$4)/$H49)*(1000/1)*(1/1000)*(1/1000)*($G49/$F49)</f>
        <v>7.8082407407407423E-3</v>
      </c>
      <c r="X49" s="159">
        <f>(((L49*'Calibration Coefficients'!I$3)+'Calibration Coefficients'!I$4)/$H49)*(1000/1)*(1/1000)*(1/1000)*($G49/$F49)</f>
        <v>8.2760089351851862E-2</v>
      </c>
      <c r="Y49" s="158">
        <f>(((M49*'Calibration Coefficients'!J$3)+'Calibration Coefficients'!J$4)/$H49)*(1000/1)*(1/1000)*(1/1000)*($G49/$F49)</f>
        <v>0</v>
      </c>
      <c r="Z49" s="159">
        <f>(((P49*'Calibration Coefficients'!K$3)+'Calibration Coefficients'!K$4)/$H49)*(1000/1)*(1/1000)*(1/1000)*($G49/$F49)</f>
        <v>9.0630411882716061E-2</v>
      </c>
      <c r="AA49" s="159">
        <f t="shared" si="5"/>
        <v>0.25388031930676802</v>
      </c>
      <c r="AB49" s="158">
        <f>U49+W49+Y49</f>
        <v>3.3302909490740745E-2</v>
      </c>
      <c r="AC49" s="159">
        <f t="shared" si="6"/>
        <v>3.6398896588618321E-2</v>
      </c>
      <c r="AD49" s="158">
        <f>Y49/AB49</f>
        <v>0</v>
      </c>
      <c r="AE49" s="160">
        <f>(Y49+W49)/AB49</f>
        <v>0.23446121855844693</v>
      </c>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row>
    <row r="50" spans="1:126" s="122" customFormat="1" x14ac:dyDescent="0.2">
      <c r="A50" s="163" t="s">
        <v>268</v>
      </c>
      <c r="B50" s="152" t="s">
        <v>207</v>
      </c>
      <c r="C50" s="151" t="s">
        <v>200</v>
      </c>
      <c r="D50" s="152" t="s">
        <v>201</v>
      </c>
      <c r="E50" s="151">
        <v>171026</v>
      </c>
      <c r="F50" s="153">
        <v>2.4500000000000001E-2</v>
      </c>
      <c r="G50" s="154">
        <v>0.77</v>
      </c>
      <c r="H50" s="155">
        <v>40</v>
      </c>
      <c r="I50" s="152">
        <v>97.441999999999993</v>
      </c>
      <c r="J50" s="151">
        <v>69.914000000000001</v>
      </c>
      <c r="K50" s="152">
        <v>25.673999999999999</v>
      </c>
      <c r="L50" s="151">
        <v>482.089</v>
      </c>
      <c r="M50" s="152">
        <v>0</v>
      </c>
      <c r="N50" s="151">
        <v>475.96699999999998</v>
      </c>
      <c r="O50" s="152">
        <v>931.59900000000005</v>
      </c>
      <c r="P50" s="155">
        <v>198.31</v>
      </c>
      <c r="Q50" s="156">
        <f>(((N50*'Calibration Coefficients'!B$3)+'Calibration Coefficients'!B$4)/$H50)*(1000/1)*(1/1000)*(1/1000)*($G50/$F50)</f>
        <v>0.23279885946428572</v>
      </c>
      <c r="R50" s="157">
        <f>(((O50*'Calibration Coefficients'!C$3)+'Calibration Coefficients'!C$4)/$H50)*(1000/1)*(1/1000)*(1/1000)*($G50/$F50)</f>
        <v>0.70854758228571435</v>
      </c>
      <c r="S50" s="156">
        <f>Q50+R50</f>
        <v>0.94134644175000004</v>
      </c>
      <c r="T50" s="157">
        <f>R50/Q50</f>
        <v>3.0436041822379054</v>
      </c>
      <c r="U50" s="158">
        <f>(((I50*'Calibration Coefficients'!F$3)+'Calibration Coefficients'!F$4)/$H50)*(1000/1)*(1/1000)*(1/1000)*($G50/$F50)</f>
        <v>2.3894866442857137E-2</v>
      </c>
      <c r="V50" s="159">
        <f>(((J50*'Calibration Coefficients'!G$3)+'Calibration Coefficients'!G$4)/$H50)*(1000/1)*(1/1000)*(1/1000)*($G50/$F50)</f>
        <v>2.6680680557142854E-2</v>
      </c>
      <c r="W50" s="158">
        <f>(((K50*'Calibration Coefficients'!H$3)+'Calibration Coefficients'!H$4)/$H50)*(1000/1)*(1/1000)*(1/1000)*($G50/$F50)</f>
        <v>7.4133675000000012E-3</v>
      </c>
      <c r="X50" s="159">
        <f>(((L50*'Calibration Coefficients'!I$3)+'Calibration Coefficients'!I$4)/$H50)*(1000/1)*(1/1000)*(1/1000)*($G50/$F50)</f>
        <v>8.6135530328571422E-2</v>
      </c>
      <c r="Y50" s="158">
        <f>(((M50*'Calibration Coefficients'!J$3)+'Calibration Coefficients'!J$4)/$H50)*(1000/1)*(1/1000)*(1/1000)*($G50/$F50)</f>
        <v>0</v>
      </c>
      <c r="Z50" s="159">
        <f>(((P50*'Calibration Coefficients'!K$3)+'Calibration Coefficients'!K$4)/$H50)*(1000/1)*(1/1000)*(1/1000)*($G50/$F50)</f>
        <v>8.2753346499999991E-2</v>
      </c>
      <c r="AA50" s="159">
        <f t="shared" si="5"/>
        <v>0.2410141274946519</v>
      </c>
      <c r="AB50" s="158">
        <f>U50+W50+Y50</f>
        <v>3.1308233942857137E-2</v>
      </c>
      <c r="AC50" s="159">
        <f t="shared" si="6"/>
        <v>3.3258992177899883E-2</v>
      </c>
      <c r="AD50" s="158">
        <f>Y50/AB50</f>
        <v>0</v>
      </c>
      <c r="AE50" s="160">
        <f>(Y50+W50)/AB50</f>
        <v>0.23678651161003397</v>
      </c>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row>
    <row r="51" spans="1:126" s="3" customFormat="1" x14ac:dyDescent="0.2">
      <c r="A51" s="163" t="s">
        <v>269</v>
      </c>
      <c r="B51" s="152" t="s">
        <v>207</v>
      </c>
      <c r="C51" s="151" t="s">
        <v>200</v>
      </c>
      <c r="D51" s="152" t="s">
        <v>201</v>
      </c>
      <c r="E51" s="151">
        <v>171026</v>
      </c>
      <c r="F51" s="153">
        <v>2.2700000000000001E-2</v>
      </c>
      <c r="G51" s="154">
        <v>0.76</v>
      </c>
      <c r="H51" s="155">
        <v>40</v>
      </c>
      <c r="I51" s="152">
        <v>126.828</v>
      </c>
      <c r="J51" s="151">
        <v>79.040999999999997</v>
      </c>
      <c r="K51" s="152">
        <v>29.834</v>
      </c>
      <c r="L51" s="151">
        <v>483.209</v>
      </c>
      <c r="M51" s="152">
        <v>0</v>
      </c>
      <c r="N51" s="151">
        <v>443.01499999999999</v>
      </c>
      <c r="O51" s="152">
        <v>852.846</v>
      </c>
      <c r="P51" s="155">
        <v>205.875</v>
      </c>
      <c r="Q51" s="156">
        <f>(((N51*'Calibration Coefficients'!B$3)+'Calibration Coefficients'!B$4)/$H51)*(1000/1)*(1/1000)*(1/1000)*($G51/$F51)</f>
        <v>0.23082642786343616</v>
      </c>
      <c r="R51" s="157">
        <f>(((O51*'Calibration Coefficients'!C$3)+'Calibration Coefficients'!C$4)/$H51)*(1000/1)*(1/1000)*(1/1000)*($G51/$F51)</f>
        <v>0.69099311154185017</v>
      </c>
      <c r="S51" s="156">
        <f>Q51+R51</f>
        <v>0.92181953940528638</v>
      </c>
      <c r="T51" s="157">
        <f>R51/Q51</f>
        <v>2.9935615169276129</v>
      </c>
      <c r="U51" s="158">
        <f>(((I51*'Calibration Coefficients'!F$3)+'Calibration Coefficients'!F$4)/$H51)*(1000/1)*(1/1000)*(1/1000)*($G51/$F51)</f>
        <v>3.313116111013216E-2</v>
      </c>
      <c r="V51" s="159">
        <f>(((J51*'Calibration Coefficients'!G$3)+'Calibration Coefficients'!G$4)/$H51)*(1000/1)*(1/1000)*(1/1000)*($G51/$F51)</f>
        <v>3.2132777986784149E-2</v>
      </c>
      <c r="W51" s="158">
        <f>(((K51*'Calibration Coefficients'!H$3)+'Calibration Coefficients'!H$4)/$H51)*(1000/1)*(1/1000)*(1/1000)*($G51/$F51)</f>
        <v>9.1769121145374461E-3</v>
      </c>
      <c r="X51" s="159">
        <f>(((L51*'Calibration Coefficients'!I$3)+'Calibration Coefficients'!I$4)/$H51)*(1000/1)*(1/1000)*(1/1000)*($G51/$F51)</f>
        <v>9.1971489224669606E-2</v>
      </c>
      <c r="Y51" s="158">
        <f>(((M51*'Calibration Coefficients'!J$3)+'Calibration Coefficients'!J$4)/$H51)*(1000/1)*(1/1000)*(1/1000)*($G51/$F51)</f>
        <v>0</v>
      </c>
      <c r="Z51" s="159">
        <f>(((P51*'Calibration Coefficients'!K$3)+'Calibration Coefficients'!K$4)/$H51)*(1000/1)*(1/1000)*(1/1000)*($G51/$F51)</f>
        <v>9.1518239537444951E-2</v>
      </c>
      <c r="AA51" s="159">
        <f t="shared" si="5"/>
        <v>0.27980593700581857</v>
      </c>
      <c r="AB51" s="158">
        <f>U51+W51+Y51</f>
        <v>4.2308073224669604E-2</v>
      </c>
      <c r="AC51" s="159">
        <f t="shared" si="6"/>
        <v>4.5896264307832675E-2</v>
      </c>
      <c r="AD51" s="158">
        <f>Y51/AB51</f>
        <v>0</v>
      </c>
      <c r="AE51" s="160">
        <f>(Y51+W51)/AB51</f>
        <v>0.21690687887876772</v>
      </c>
    </row>
    <row r="52" spans="1:126" s="3" customFormat="1" x14ac:dyDescent="0.2">
      <c r="A52" s="163" t="s">
        <v>270</v>
      </c>
      <c r="B52" s="152" t="s">
        <v>207</v>
      </c>
      <c r="C52" s="151" t="s">
        <v>200</v>
      </c>
      <c r="D52" s="152" t="s">
        <v>201</v>
      </c>
      <c r="E52" s="151">
        <v>171026</v>
      </c>
      <c r="F52" s="153">
        <v>2.35E-2</v>
      </c>
      <c r="G52" s="154">
        <v>0.75</v>
      </c>
      <c r="H52" s="155">
        <v>40</v>
      </c>
      <c r="I52" s="152">
        <v>99.007999999999996</v>
      </c>
      <c r="J52" s="151">
        <v>69.150000000000006</v>
      </c>
      <c r="K52" s="152">
        <v>16.402999999999999</v>
      </c>
      <c r="L52" s="151">
        <v>468.30700000000002</v>
      </c>
      <c r="M52" s="152">
        <v>0</v>
      </c>
      <c r="N52" s="151">
        <v>441.15600000000001</v>
      </c>
      <c r="O52" s="152">
        <v>834.02</v>
      </c>
      <c r="P52" s="155">
        <v>174.68100000000001</v>
      </c>
      <c r="Q52" s="156">
        <f>(((N52*'Calibration Coefficients'!B$3)+'Calibration Coefficients'!B$4)/$H52)*(1000/1)*(1/1000)*(1/1000)*($G52/$F52)</f>
        <v>0.21911139095744683</v>
      </c>
      <c r="R52" s="157">
        <f>(((O52*'Calibration Coefficients'!C$3)+'Calibration Coefficients'!C$4)/$H52)*(1000/1)*(1/1000)*(1/1000)*($G52/$F52)</f>
        <v>0.6441473617021275</v>
      </c>
      <c r="S52" s="156">
        <f>Q52+R52</f>
        <v>0.8632587526595743</v>
      </c>
      <c r="T52" s="157">
        <f>R52/Q52</f>
        <v>2.939816861585375</v>
      </c>
      <c r="U52" s="158">
        <f>(((I52*'Calibration Coefficients'!F$3)+'Calibration Coefficients'!F$4)/$H52)*(1000/1)*(1/1000)*(1/1000)*($G52/$F52)</f>
        <v>2.4654571914893616E-2</v>
      </c>
      <c r="V52" s="159">
        <f>(((J52*'Calibration Coefficients'!G$3)+'Calibration Coefficients'!G$4)/$H52)*(1000/1)*(1/1000)*(1/1000)*($G52/$F52)</f>
        <v>2.6797464095744683E-2</v>
      </c>
      <c r="W52" s="158">
        <f>(((K52*'Calibration Coefficients'!H$3)+'Calibration Coefficients'!H$4)/$H52)*(1000/1)*(1/1000)*(1/1000)*($G52/$F52)</f>
        <v>4.8096562499999997E-3</v>
      </c>
      <c r="X52" s="159">
        <f>(((L52*'Calibration Coefficients'!I$3)+'Calibration Coefficients'!I$4)/$H52)*(1000/1)*(1/1000)*(1/1000)*($G52/$F52)</f>
        <v>8.4967828563829798E-2</v>
      </c>
      <c r="Y52" s="158">
        <f>(((M52*'Calibration Coefficients'!J$3)+'Calibration Coefficients'!J$4)/$H52)*(1000/1)*(1/1000)*(1/1000)*($G52/$F52)</f>
        <v>0</v>
      </c>
      <c r="Z52" s="159">
        <f>(((P52*'Calibration Coefficients'!K$3)+'Calibration Coefficients'!K$4)/$H52)*(1000/1)*(1/1000)*(1/1000)*($G52/$F52)</f>
        <v>7.4021073750000013E-2</v>
      </c>
      <c r="AA52" s="159">
        <f t="shared" si="5"/>
        <v>0.249346553291597</v>
      </c>
      <c r="AB52" s="158">
        <f>U52+W52+Y52</f>
        <v>2.9464228164893615E-2</v>
      </c>
      <c r="AC52" s="159">
        <f t="shared" si="6"/>
        <v>3.4131398116866614E-2</v>
      </c>
      <c r="AD52" s="158">
        <f>Y52/AB52</f>
        <v>0</v>
      </c>
      <c r="AE52" s="160">
        <f>(Y52+W52)/AB52</f>
        <v>0.16323713701520495</v>
      </c>
    </row>
    <row r="53" spans="1:126" s="3" customFormat="1" x14ac:dyDescent="0.2">
      <c r="A53" s="163" t="s">
        <v>271</v>
      </c>
      <c r="B53" s="152" t="s">
        <v>207</v>
      </c>
      <c r="C53" s="151" t="s">
        <v>200</v>
      </c>
      <c r="D53" s="152" t="s">
        <v>201</v>
      </c>
      <c r="E53" s="151">
        <v>171026</v>
      </c>
      <c r="F53" s="153">
        <v>2.5399999999999999E-2</v>
      </c>
      <c r="G53" s="154">
        <v>0.76</v>
      </c>
      <c r="H53" s="155">
        <v>40</v>
      </c>
      <c r="I53" s="152">
        <v>114.745</v>
      </c>
      <c r="J53" s="151">
        <v>83.010999999999996</v>
      </c>
      <c r="K53" s="152">
        <v>14.757</v>
      </c>
      <c r="L53" s="151">
        <v>577.14599999999996</v>
      </c>
      <c r="M53" s="152">
        <v>0</v>
      </c>
      <c r="N53" s="151">
        <v>571.65099999999995</v>
      </c>
      <c r="O53" s="152">
        <v>988.03099999999995</v>
      </c>
      <c r="P53" s="155">
        <v>196.46899999999999</v>
      </c>
      <c r="Q53" s="156">
        <f>(((N53*'Calibration Coefficients'!B$3)+'Calibration Coefficients'!B$4)/$H53)*(1000/1)*(1/1000)*(1/1000)*($G53/$F53)</f>
        <v>0.26618906309055124</v>
      </c>
      <c r="R53" s="157">
        <f>(((O53*'Calibration Coefficients'!C$3)+'Calibration Coefficients'!C$4)/$H53)*(1000/1)*(1/1000)*(1/1000)*($G53/$F53)</f>
        <v>0.71542780125984251</v>
      </c>
      <c r="S53" s="156">
        <f>Q53+R53</f>
        <v>0.98161686435039375</v>
      </c>
      <c r="T53" s="157">
        <f>R53/Q53</f>
        <v>2.6876679039832334</v>
      </c>
      <c r="U53" s="158">
        <f>(((I53*'Calibration Coefficients'!F$3)+'Calibration Coefficients'!F$4)/$H53)*(1000/1)*(1/1000)*(1/1000)*($G53/$F53)</f>
        <v>2.6788439980314962E-2</v>
      </c>
      <c r="V53" s="159">
        <f>(((J53*'Calibration Coefficients'!G$3)+'Calibration Coefficients'!G$4)/$H53)*(1000/1)*(1/1000)*(1/1000)*($G53/$F53)</f>
        <v>3.0159465011811021E-2</v>
      </c>
      <c r="W53" s="158">
        <f>(((K53*'Calibration Coefficients'!H$3)+'Calibration Coefficients'!H$4)/$H53)*(1000/1)*(1/1000)*(1/1000)*($G53/$F53)</f>
        <v>4.0567225393700786E-3</v>
      </c>
      <c r="X53" s="159">
        <f>(((L53*'Calibration Coefficients'!I$3)+'Calibration Coefficients'!I$4)/$H53)*(1000/1)*(1/1000)*(1/1000)*($G53/$F53)</f>
        <v>9.8173897937007856E-2</v>
      </c>
      <c r="Y53" s="158">
        <f>(((M53*'Calibration Coefficients'!J$3)+'Calibration Coefficients'!J$4)/$H53)*(1000/1)*(1/1000)*(1/1000)*($G53/$F53)</f>
        <v>0</v>
      </c>
      <c r="Z53" s="159">
        <f>(((P53*'Calibration Coefficients'!K$3)+'Calibration Coefficients'!K$4)/$H53)*(1000/1)*(1/1000)*(1/1000)*($G53/$F53)</f>
        <v>7.8053111500000008E-2</v>
      </c>
      <c r="AA53" s="159">
        <f t="shared" si="5"/>
        <v>0.24167436968953981</v>
      </c>
      <c r="AB53" s="158">
        <f>U53+W53+Y53</f>
        <v>3.084516251968504E-2</v>
      </c>
      <c r="AC53" s="159">
        <f t="shared" si="6"/>
        <v>3.1422812341450036E-2</v>
      </c>
      <c r="AD53" s="158">
        <f>Y53/AB53</f>
        <v>0</v>
      </c>
      <c r="AE53" s="160">
        <f>(Y53+W53)/AB53</f>
        <v>0.13151892251438529</v>
      </c>
    </row>
    <row r="54" spans="1:126" s="113" customFormat="1" x14ac:dyDescent="0.2">
      <c r="A54" s="163"/>
      <c r="B54" s="151"/>
      <c r="C54" s="151"/>
      <c r="D54" s="151"/>
      <c r="E54" s="151"/>
      <c r="F54" s="153"/>
      <c r="G54" s="161"/>
      <c r="H54" s="151"/>
      <c r="I54" s="151"/>
      <c r="J54" s="151"/>
      <c r="K54" s="151"/>
      <c r="L54" s="151"/>
      <c r="M54" s="151"/>
      <c r="N54" s="151"/>
      <c r="O54" s="151"/>
      <c r="P54" s="151"/>
      <c r="Q54" s="151"/>
      <c r="R54" s="151"/>
      <c r="S54" s="151"/>
      <c r="T54" s="151"/>
      <c r="U54" s="151"/>
      <c r="V54" s="151"/>
      <c r="W54" s="151"/>
      <c r="X54" s="151"/>
      <c r="Y54" s="151"/>
      <c r="Z54" s="151"/>
      <c r="AA54" s="159"/>
      <c r="AB54" s="151"/>
      <c r="AC54" s="159"/>
      <c r="AD54" s="151"/>
      <c r="AE54" s="162"/>
    </row>
    <row r="55" spans="1:126" s="3" customFormat="1" x14ac:dyDescent="0.2">
      <c r="A55" s="163" t="s">
        <v>272</v>
      </c>
      <c r="B55" s="152" t="s">
        <v>199</v>
      </c>
      <c r="C55" s="151" t="s">
        <v>206</v>
      </c>
      <c r="D55" s="152" t="s">
        <v>201</v>
      </c>
      <c r="E55" s="151">
        <v>171103</v>
      </c>
      <c r="F55" s="153">
        <v>2.7400000000000001E-2</v>
      </c>
      <c r="G55" s="154">
        <v>0.71</v>
      </c>
      <c r="H55" s="155">
        <v>40</v>
      </c>
      <c r="I55" s="152">
        <v>82.2</v>
      </c>
      <c r="J55" s="151">
        <v>114.2</v>
      </c>
      <c r="K55" s="152">
        <v>17.899999999999999</v>
      </c>
      <c r="L55" s="151">
        <v>559.6</v>
      </c>
      <c r="M55" s="152">
        <v>10.7</v>
      </c>
      <c r="N55" s="151">
        <v>449.5</v>
      </c>
      <c r="O55" s="152">
        <v>840.4</v>
      </c>
      <c r="P55" s="155">
        <v>171.6</v>
      </c>
      <c r="Q55" s="156">
        <f>(((N55*'Calibration Coefficients'!B$3)+'Calibration Coefficients'!B$4)/$H55)*(1000/1)*(1/1000)*(1/1000)*($G55/$F55)</f>
        <v>0.18126620666058396</v>
      </c>
      <c r="R55" s="157">
        <f>(((O55*'Calibration Coefficients'!C$3)+'Calibration Coefficients'!C$4)/$H55)*(1000/1)*(1/1000)*(1/1000)*($G55/$F55)</f>
        <v>0.5269982773722629</v>
      </c>
      <c r="S55" s="156">
        <f>Q55+R55</f>
        <v>0.70826448403284692</v>
      </c>
      <c r="T55" s="157">
        <f>R55/Q55</f>
        <v>2.9073167419399515</v>
      </c>
      <c r="U55" s="158">
        <f>(((I55*'Calibration Coefficients'!F$3)+'Calibration Coefficients'!F$4)/$H55)*(1000/1)*(1/1000)*(1/1000)*($G55/$F55)</f>
        <v>1.6619325000000001E-2</v>
      </c>
      <c r="V55" s="159">
        <f>(((J55*'Calibration Coefficients'!G$3)+'Calibration Coefficients'!G$4)/$H55)*(1000/1)*(1/1000)*(1/1000)*($G55/$F55)</f>
        <v>3.5932050547445256E-2</v>
      </c>
      <c r="W55" s="158">
        <f>(((K55*'Calibration Coefficients'!H$3)+'Calibration Coefficients'!H$4)/$H55)*(1000/1)*(1/1000)*(1/1000)*($G55/$F55)</f>
        <v>4.2614575729927016E-3</v>
      </c>
      <c r="X55" s="159">
        <f>(((L55*'Calibration Coefficients'!I$3)+'Calibration Coefficients'!I$4)/$H55)*(1000/1)*(1/1000)*(1/1000)*($G55/$F55)</f>
        <v>8.2435819708029198E-2</v>
      </c>
      <c r="Y55" s="158">
        <f>(((M55*'Calibration Coefficients'!J$3)+'Calibration Coefficients'!J$4)/$H55)*(1000/1)*(1/1000)*(1/1000)*($G55/$F55)</f>
        <v>3.6924469890510943E-3</v>
      </c>
      <c r="Z55" s="159">
        <f>(((P55*'Calibration Coefficients'!K$3)+'Calibration Coefficients'!K$4)/$H55)*(1000/1)*(1/1000)*(1/1000)*($G55/$F55)</f>
        <v>5.9039324452554741E-2</v>
      </c>
      <c r="AA55" s="159">
        <f t="shared" si="5"/>
        <v>0.2851765531429723</v>
      </c>
      <c r="AB55" s="158">
        <f>U55+W55+Y55</f>
        <v>2.4573229562043795E-2</v>
      </c>
      <c r="AC55" s="159">
        <f t="shared" si="6"/>
        <v>3.4694990524054246E-2</v>
      </c>
      <c r="AD55" s="158">
        <f>Y55/AB55</f>
        <v>0.15026299167263335</v>
      </c>
      <c r="AE55" s="160">
        <f>(Y55+W55)/AB55</f>
        <v>0.32368169360731991</v>
      </c>
    </row>
    <row r="56" spans="1:126" s="3" customFormat="1" x14ac:dyDescent="0.2">
      <c r="A56" s="163" t="s">
        <v>273</v>
      </c>
      <c r="B56" s="152" t="s">
        <v>199</v>
      </c>
      <c r="C56" s="151" t="s">
        <v>206</v>
      </c>
      <c r="D56" s="152" t="s">
        <v>201</v>
      </c>
      <c r="E56" s="151">
        <v>171103</v>
      </c>
      <c r="F56" s="153">
        <v>2.6800000000000001E-2</v>
      </c>
      <c r="G56" s="154">
        <v>0.74</v>
      </c>
      <c r="H56" s="155">
        <v>40</v>
      </c>
      <c r="I56" s="152">
        <v>76.900000000000006</v>
      </c>
      <c r="J56" s="151">
        <v>96.1</v>
      </c>
      <c r="K56" s="152">
        <v>12.1</v>
      </c>
      <c r="L56" s="151">
        <v>490.4</v>
      </c>
      <c r="M56" s="152">
        <v>0</v>
      </c>
      <c r="N56" s="151">
        <v>394.1</v>
      </c>
      <c r="O56" s="152">
        <v>781.2</v>
      </c>
      <c r="P56" s="155">
        <v>171</v>
      </c>
      <c r="Q56" s="156">
        <f>(((N56*'Calibration Coefficients'!B$3)+'Calibration Coefficients'!B$4)/$H56)*(1000/1)*(1/1000)*(1/1000)*($G56/$F56)</f>
        <v>0.16934903451492542</v>
      </c>
      <c r="R56" s="157">
        <f>(((O56*'Calibration Coefficients'!C$3)+'Calibration Coefficients'!C$4)/$H56)*(1000/1)*(1/1000)*(1/1000)*($G56/$F56)</f>
        <v>0.52200483582089552</v>
      </c>
      <c r="S56" s="156">
        <f>Q56+R56</f>
        <v>0.69135387033582096</v>
      </c>
      <c r="T56" s="157">
        <f>R56/Q56</f>
        <v>3.0824199105480528</v>
      </c>
      <c r="U56" s="158">
        <f>(((I56*'Calibration Coefficients'!F$3)+'Calibration Coefficients'!F$4)/$H56)*(1000/1)*(1/1000)*(1/1000)*($G56/$F56)</f>
        <v>1.6567502425373134E-2</v>
      </c>
      <c r="V56" s="159">
        <f>(((J56*'Calibration Coefficients'!G$3)+'Calibration Coefficients'!G$4)/$H56)*(1000/1)*(1/1000)*(1/1000)*($G56/$F56)</f>
        <v>3.2220214365671643E-2</v>
      </c>
      <c r="W56" s="158">
        <f>(((K56*'Calibration Coefficients'!H$3)+'Calibration Coefficients'!H$4)/$H56)*(1000/1)*(1/1000)*(1/1000)*($G56/$F56)</f>
        <v>3.0695848880597019E-3</v>
      </c>
      <c r="X56" s="159">
        <f>(((L56*'Calibration Coefficients'!I$3)+'Calibration Coefficients'!I$4)/$H56)*(1000/1)*(1/1000)*(1/1000)*($G56/$F56)</f>
        <v>7.6979991044776111E-2</v>
      </c>
      <c r="Y56" s="158">
        <f>(((M56*'Calibration Coefficients'!J$3)+'Calibration Coefficients'!J$4)/$H56)*(1000/1)*(1/1000)*(1/1000)*($G56/$F56)</f>
        <v>0</v>
      </c>
      <c r="Z56" s="159">
        <f>(((P56*'Calibration Coefficients'!K$3)+'Calibration Coefficients'!K$4)/$H56)*(1000/1)*(1/1000)*(1/1000)*($G56/$F56)</f>
        <v>6.2691598880597027E-2</v>
      </c>
      <c r="AA56" s="159">
        <f t="shared" si="5"/>
        <v>0.2770345257652837</v>
      </c>
      <c r="AB56" s="158">
        <f>U56+W56+Y56</f>
        <v>1.9637087313432836E-2</v>
      </c>
      <c r="AC56" s="159">
        <f t="shared" si="6"/>
        <v>2.8403814827700668E-2</v>
      </c>
      <c r="AD56" s="158">
        <f>Y56/AB56</f>
        <v>0</v>
      </c>
      <c r="AE56" s="160">
        <f>(Y56+W56)/AB56</f>
        <v>0.15631569178591667</v>
      </c>
    </row>
    <row r="57" spans="1:126" s="3" customFormat="1" x14ac:dyDescent="0.2">
      <c r="A57" s="163" t="s">
        <v>274</v>
      </c>
      <c r="B57" s="152" t="s">
        <v>199</v>
      </c>
      <c r="C57" s="151" t="s">
        <v>206</v>
      </c>
      <c r="D57" s="152" t="s">
        <v>201</v>
      </c>
      <c r="E57" s="151">
        <v>171103</v>
      </c>
      <c r="F57" s="153">
        <v>2.6599999999999999E-2</v>
      </c>
      <c r="G57" s="154">
        <v>0.72</v>
      </c>
      <c r="H57" s="155">
        <v>40</v>
      </c>
      <c r="I57" s="152">
        <v>101.5</v>
      </c>
      <c r="J57" s="151">
        <v>129.4</v>
      </c>
      <c r="K57" s="152">
        <v>19.399999999999999</v>
      </c>
      <c r="L57" s="151">
        <v>633.1</v>
      </c>
      <c r="M57" s="152">
        <v>14.9</v>
      </c>
      <c r="N57" s="151">
        <v>533.29999999999995</v>
      </c>
      <c r="O57" s="152">
        <v>1068.7</v>
      </c>
      <c r="P57" s="155">
        <v>174.7</v>
      </c>
      <c r="Q57" s="156">
        <f>(((N57*'Calibration Coefficients'!B$3)+'Calibration Coefficients'!B$4)/$H57)*(1000/1)*(1/1000)*(1/1000)*($G57/$F57)</f>
        <v>0.22464761278195486</v>
      </c>
      <c r="R57" s="157">
        <f>(((O57*'Calibration Coefficients'!C$3)+'Calibration Coefficients'!C$4)/$H57)*(1000/1)*(1/1000)*(1/1000)*($G57/$F57)</f>
        <v>0.70003867669172948</v>
      </c>
      <c r="S57" s="156">
        <f>Q57+R57</f>
        <v>0.92468628947368436</v>
      </c>
      <c r="T57" s="157">
        <f>R57/Q57</f>
        <v>3.1161634349134784</v>
      </c>
      <c r="U57" s="158">
        <f>(((I57*'Calibration Coefficients'!F$3)+'Calibration Coefficients'!F$4)/$H57)*(1000/1)*(1/1000)*(1/1000)*($G57/$F57)</f>
        <v>2.1436342105263156E-2</v>
      </c>
      <c r="V57" s="159">
        <f>(((J57*'Calibration Coefficients'!G$3)+'Calibration Coefficients'!G$4)/$H57)*(1000/1)*(1/1000)*(1/1000)*($G57/$F57)</f>
        <v>4.252979097744361E-2</v>
      </c>
      <c r="W57" s="158">
        <f>(((K57*'Calibration Coefficients'!H$3)+'Calibration Coefficients'!H$4)/$H57)*(1000/1)*(1/1000)*(1/1000)*($G57/$F57)</f>
        <v>4.824473684210526E-3</v>
      </c>
      <c r="X57" s="159">
        <f>(((L57*'Calibration Coefficients'!I$3)+'Calibration Coefficients'!I$4)/$H57)*(1000/1)*(1/1000)*(1/1000)*($G57/$F57)</f>
        <v>9.7421237593984952E-2</v>
      </c>
      <c r="Y57" s="158">
        <f>(((M57*'Calibration Coefficients'!J$3)+'Calibration Coefficients'!J$4)/$H57)*(1000/1)*(1/1000)*(1/1000)*($G57/$F57)</f>
        <v>5.3710578947368422E-3</v>
      </c>
      <c r="Z57" s="159">
        <f>(((P57*'Calibration Coefficients'!K$3)+'Calibration Coefficients'!K$4)/$H57)*(1000/1)*(1/1000)*(1/1000)*($G57/$F57)</f>
        <v>6.2785603759398498E-2</v>
      </c>
      <c r="AA57" s="159">
        <f t="shared" si="5"/>
        <v>0.25345731701984697</v>
      </c>
      <c r="AB57" s="158">
        <f>U57+W57+Y57</f>
        <v>3.1631873684210526E-2</v>
      </c>
      <c r="AC57" s="159">
        <f t="shared" si="6"/>
        <v>3.4208221798351576E-2</v>
      </c>
      <c r="AD57" s="158">
        <f>Y57/AB57</f>
        <v>0.16979891701508273</v>
      </c>
      <c r="AE57" s="160">
        <f>(Y57+W57)/AB57</f>
        <v>0.3223182945383537</v>
      </c>
    </row>
    <row r="58" spans="1:126" s="113" customFormat="1" ht="16" x14ac:dyDescent="0.2">
      <c r="A58" s="164" t="s">
        <v>275</v>
      </c>
      <c r="B58" s="166" t="s">
        <v>199</v>
      </c>
      <c r="C58" s="166" t="s">
        <v>206</v>
      </c>
      <c r="D58" s="166" t="s">
        <v>201</v>
      </c>
      <c r="E58" s="166">
        <v>171103</v>
      </c>
      <c r="F58" s="167">
        <v>2.5100000000000001E-2</v>
      </c>
      <c r="G58" s="170">
        <v>0.73</v>
      </c>
      <c r="H58" s="166">
        <v>40</v>
      </c>
      <c r="I58" s="166">
        <v>90.3</v>
      </c>
      <c r="J58" s="166">
        <v>97.9</v>
      </c>
      <c r="K58" s="166">
        <v>17.100000000000001</v>
      </c>
      <c r="L58" s="166">
        <v>552.6</v>
      </c>
      <c r="M58" s="166">
        <v>15.3</v>
      </c>
      <c r="N58" s="166">
        <v>370.3</v>
      </c>
      <c r="O58" s="166">
        <v>158.1</v>
      </c>
      <c r="P58" s="166">
        <v>180.7</v>
      </c>
      <c r="Q58" s="166">
        <f>(((N58*'Calibration Coefficients'!B$3)+'Calibration Coefficients'!B$4)/$H58)*(1000/1)*(1/1000)*(1/1000)*($G58/$F58)</f>
        <v>0.16760316484063748</v>
      </c>
      <c r="R58" s="166">
        <f>(((O58*'Calibration Coefficients'!C$3)+'Calibration Coefficients'!C$4)/$H58)*(1000/1)*(1/1000)*(1/1000)*($G58/$F58)</f>
        <v>0.11127468525896414</v>
      </c>
      <c r="S58" s="166">
        <f>Q58+R58</f>
        <v>0.27887785009960164</v>
      </c>
      <c r="T58" s="166">
        <f>R58/Q58</f>
        <v>0.66391756602429153</v>
      </c>
      <c r="U58" s="166">
        <f>(((I58*'Calibration Coefficients'!F$3)+'Calibration Coefficients'!F$4)/$H58)*(1000/1)*(1/1000)*(1/1000)*($G58/$F58)</f>
        <v>2.0491354482071712E-2</v>
      </c>
      <c r="V58" s="166">
        <f>(((J58*'Calibration Coefficients'!G$3)+'Calibration Coefficients'!G$4)/$H58)*(1000/1)*(1/1000)*(1/1000)*($G58/$F58)</f>
        <v>3.4573228984063752E-2</v>
      </c>
      <c r="W58" s="166">
        <f>(((K58*'Calibration Coefficients'!H$3)+'Calibration Coefficients'!H$4)/$H58)*(1000/1)*(1/1000)*(1/1000)*($G58/$F58)</f>
        <v>4.5692255976095622E-3</v>
      </c>
      <c r="X58" s="166">
        <f>(((L58*'Calibration Coefficients'!I$3)+'Calibration Coefficients'!I$4)/$H58)*(1000/1)*(1/1000)*(1/1000)*($G58/$F58)</f>
        <v>9.1367236254980069E-2</v>
      </c>
      <c r="Y58" s="166">
        <f>(((M58*'Calibration Coefficients'!J$3)+'Calibration Coefficients'!J$4)/$H58)*(1000/1)*(1/1000)*(1/1000)*($G58/$F58)</f>
        <v>5.9260222111553774E-3</v>
      </c>
      <c r="Z58" s="166">
        <f>(((P58*'Calibration Coefficients'!K$3)+'Calibration Coefficients'!K$4)/$H58)*(1000/1)*(1/1000)*(1/1000)*($G58/$F58)</f>
        <v>6.9778816832669316E-2</v>
      </c>
      <c r="AA58" s="159">
        <f t="shared" si="5"/>
        <v>0.81292180171921669</v>
      </c>
      <c r="AB58" s="166">
        <f>U58+W58+Y58</f>
        <v>3.0986602290836652E-2</v>
      </c>
      <c r="AC58" s="159">
        <f t="shared" si="6"/>
        <v>0.11111173684023216</v>
      </c>
      <c r="AD58" s="166">
        <f>Y58/AB58</f>
        <v>0.19124465972533616</v>
      </c>
      <c r="AE58" s="171">
        <f>(Y58+W58)/AB58</f>
        <v>0.33870276289919632</v>
      </c>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8"/>
      <c r="CY58" s="118"/>
      <c r="CZ58" s="118"/>
      <c r="DA58" s="118"/>
      <c r="DB58" s="118"/>
      <c r="DC58" s="118"/>
      <c r="DD58" s="118"/>
      <c r="DE58" s="118"/>
      <c r="DF58" s="118"/>
      <c r="DG58" s="118"/>
      <c r="DH58" s="118"/>
      <c r="DI58" s="118"/>
      <c r="DJ58" s="118"/>
      <c r="DK58" s="118"/>
      <c r="DL58" s="118"/>
      <c r="DM58" s="118"/>
      <c r="DN58" s="118"/>
      <c r="DO58" s="118"/>
      <c r="DP58" s="118"/>
      <c r="DQ58" s="118"/>
      <c r="DR58" s="118"/>
      <c r="DS58" s="118"/>
      <c r="DT58" s="118"/>
      <c r="DU58" s="118"/>
      <c r="DV58" s="118"/>
    </row>
    <row r="59" spans="1:126" s="113" customFormat="1" ht="16" x14ac:dyDescent="0.2">
      <c r="A59" s="164"/>
      <c r="B59" s="166"/>
      <c r="C59" s="166"/>
      <c r="D59" s="166"/>
      <c r="E59" s="166"/>
      <c r="F59" s="167"/>
      <c r="G59" s="170"/>
      <c r="H59" s="166"/>
      <c r="I59" s="166"/>
      <c r="J59" s="166"/>
      <c r="K59" s="166"/>
      <c r="L59" s="166"/>
      <c r="M59" s="166"/>
      <c r="N59" s="166"/>
      <c r="O59" s="166"/>
      <c r="P59" s="166"/>
      <c r="Q59" s="166"/>
      <c r="R59" s="166"/>
      <c r="S59" s="166"/>
      <c r="T59" s="166"/>
      <c r="U59" s="166"/>
      <c r="V59" s="166"/>
      <c r="W59" s="166"/>
      <c r="X59" s="166"/>
      <c r="Y59" s="166"/>
      <c r="Z59" s="166"/>
      <c r="AA59" s="159"/>
      <c r="AB59" s="166"/>
      <c r="AC59" s="159"/>
      <c r="AD59" s="166"/>
      <c r="AE59" s="171"/>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8"/>
      <c r="CY59" s="118"/>
      <c r="CZ59" s="118"/>
      <c r="DA59" s="118"/>
      <c r="DB59" s="118"/>
      <c r="DC59" s="118"/>
      <c r="DD59" s="118"/>
      <c r="DE59" s="118"/>
      <c r="DF59" s="118"/>
      <c r="DG59" s="118"/>
      <c r="DH59" s="118"/>
      <c r="DI59" s="118"/>
      <c r="DJ59" s="118"/>
      <c r="DK59" s="118"/>
      <c r="DL59" s="118"/>
      <c r="DM59" s="118"/>
      <c r="DN59" s="118"/>
      <c r="DO59" s="118"/>
      <c r="DP59" s="118"/>
      <c r="DQ59" s="118"/>
      <c r="DR59" s="118"/>
      <c r="DS59" s="118"/>
      <c r="DT59" s="118"/>
      <c r="DU59" s="118"/>
      <c r="DV59" s="118"/>
    </row>
    <row r="60" spans="1:126" s="113" customFormat="1" x14ac:dyDescent="0.2">
      <c r="A60" s="163" t="s">
        <v>276</v>
      </c>
      <c r="B60" s="152" t="s">
        <v>207</v>
      </c>
      <c r="C60" s="151" t="s">
        <v>206</v>
      </c>
      <c r="D60" s="152" t="s">
        <v>201</v>
      </c>
      <c r="E60" s="151">
        <v>171103</v>
      </c>
      <c r="F60" s="153">
        <v>2.6599999999999999E-2</v>
      </c>
      <c r="G60" s="154">
        <v>0.74</v>
      </c>
      <c r="H60" s="155">
        <v>40</v>
      </c>
      <c r="I60" s="152">
        <v>99.5</v>
      </c>
      <c r="J60" s="151">
        <v>120.4</v>
      </c>
      <c r="K60" s="152">
        <v>15.3</v>
      </c>
      <c r="L60" s="151">
        <v>590.29999999999995</v>
      </c>
      <c r="M60" s="152">
        <v>8.6</v>
      </c>
      <c r="N60" s="151">
        <v>471.2</v>
      </c>
      <c r="O60" s="152">
        <v>972.3</v>
      </c>
      <c r="P60" s="155">
        <v>166.1</v>
      </c>
      <c r="Q60" s="156">
        <f>(((N60*'Calibration Coefficients'!B$3)+'Calibration Coefficients'!B$4)/$H60)*(1000/1)*(1/1000)*(1/1000)*($G60/$F60)</f>
        <v>0.20400214285714285</v>
      </c>
      <c r="R60" s="157">
        <f>(((O60*'Calibration Coefficients'!C$3)+'Calibration Coefficients'!C$4)/$H60)*(1000/1)*(1/1000)*(1/1000)*($G60/$F60)</f>
        <v>0.65458452631578956</v>
      </c>
      <c r="S60" s="156">
        <f>Q60+R60</f>
        <v>0.85858666917293247</v>
      </c>
      <c r="T60" s="157">
        <f>R60/Q60</f>
        <v>3.2087139730398677</v>
      </c>
      <c r="U60" s="158">
        <f>(((I60*'Calibration Coefficients'!F$3)+'Calibration Coefficients'!F$4)/$H60)*(1000/1)*(1/1000)*(1/1000)*($G60/$F60)</f>
        <v>2.1597671992481207E-2</v>
      </c>
      <c r="V60" s="159">
        <f>(((J60*'Calibration Coefficients'!G$3)+'Calibration Coefficients'!G$4)/$H60)*(1000/1)*(1/1000)*(1/1000)*($G60/$F60)</f>
        <v>4.0670984210526326E-2</v>
      </c>
      <c r="W60" s="158">
        <f>(((K60*'Calibration Coefficients'!H$3)+'Calibration Coefficients'!H$4)/$H60)*(1000/1)*(1/1000)*(1/1000)*($G60/$F60)</f>
        <v>3.9105592105263161E-3</v>
      </c>
      <c r="X60" s="159">
        <f>(((L60*'Calibration Coefficients'!I$3)+'Calibration Coefficients'!I$4)/$H60)*(1000/1)*(1/1000)*(1/1000)*($G60/$F60)</f>
        <v>9.3358386090225565E-2</v>
      </c>
      <c r="Y60" s="158">
        <f>(((M60*'Calibration Coefficients'!J$3)+'Calibration Coefficients'!J$4)/$H60)*(1000/1)*(1/1000)*(1/1000)*($G60/$F60)</f>
        <v>3.1861868421052628E-3</v>
      </c>
      <c r="Z60" s="159">
        <f>(((P60*'Calibration Coefficients'!K$3)+'Calibration Coefficients'!K$4)/$H60)*(1000/1)*(1/1000)*(1/1000)*($G60/$F60)</f>
        <v>6.1353031390977447E-2</v>
      </c>
      <c r="AA60" s="159">
        <f t="shared" si="5"/>
        <v>0.26098334365323067</v>
      </c>
      <c r="AB60" s="158">
        <f>U60+W60+Y60</f>
        <v>2.8694418045112788E-2</v>
      </c>
      <c r="AC60" s="159">
        <f t="shared" si="6"/>
        <v>3.3420525935667994E-2</v>
      </c>
      <c r="AD60" s="158">
        <f>Y60/AB60</f>
        <v>0.11103855938447693</v>
      </c>
      <c r="AE60" s="160">
        <f>(Y60+W60)/AB60</f>
        <v>0.24732148397204701</v>
      </c>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row>
    <row r="61" spans="1:126" s="3" customFormat="1" x14ac:dyDescent="0.2">
      <c r="A61" s="163" t="s">
        <v>277</v>
      </c>
      <c r="B61" s="152" t="s">
        <v>207</v>
      </c>
      <c r="C61" s="151" t="s">
        <v>206</v>
      </c>
      <c r="D61" s="152" t="s">
        <v>201</v>
      </c>
      <c r="E61" s="151">
        <v>171103</v>
      </c>
      <c r="F61" s="153">
        <v>2.5899999999999999E-2</v>
      </c>
      <c r="G61" s="154">
        <v>0.77</v>
      </c>
      <c r="H61" s="155">
        <v>40</v>
      </c>
      <c r="I61" s="152">
        <v>109.7</v>
      </c>
      <c r="J61" s="151">
        <v>105.5</v>
      </c>
      <c r="K61" s="152">
        <v>14.7</v>
      </c>
      <c r="L61" s="151">
        <v>540.79999999999995</v>
      </c>
      <c r="M61" s="152">
        <v>11</v>
      </c>
      <c r="N61" s="151">
        <v>438.3</v>
      </c>
      <c r="O61" s="152">
        <v>924.8</v>
      </c>
      <c r="P61" s="155">
        <v>188.9</v>
      </c>
      <c r="Q61" s="156">
        <f>(((N61*'Calibration Coefficients'!B$3)+'Calibration Coefficients'!B$4)/$H61)*(1000/1)*(1/1000)*(1/1000)*($G61/$F61)</f>
        <v>0.2027877871621622</v>
      </c>
      <c r="R61" s="157">
        <f>(((O61*'Calibration Coefficients'!C$3)+'Calibration Coefficients'!C$4)/$H61)*(1000/1)*(1/1000)*(1/1000)*($G61/$F61)</f>
        <v>0.66535610810810797</v>
      </c>
      <c r="S61" s="156">
        <f>Q61+R61</f>
        <v>0.86814389527027014</v>
      </c>
      <c r="T61" s="157">
        <f>R61/Q61</f>
        <v>3.2810462475042756</v>
      </c>
      <c r="U61" s="158">
        <f>(((I61*'Calibration Coefficients'!F$3)+'Calibration Coefficients'!F$4)/$H61)*(1000/1)*(1/1000)*(1/1000)*($G61/$F61)</f>
        <v>2.544669391891892E-2</v>
      </c>
      <c r="V61" s="159">
        <f>(((J61*'Calibration Coefficients'!G$3)+'Calibration Coefficients'!G$4)/$H61)*(1000/1)*(1/1000)*(1/1000)*($G61/$F61)</f>
        <v>3.8084787162162174E-2</v>
      </c>
      <c r="W61" s="158">
        <f>(((K61*'Calibration Coefficients'!H$3)+'Calibration Coefficients'!H$4)/$H61)*(1000/1)*(1/1000)*(1/1000)*($G61/$F61)</f>
        <v>4.015185810810811E-3</v>
      </c>
      <c r="X61" s="159">
        <f>(((L61*'Calibration Coefficients'!I$3)+'Calibration Coefficients'!I$4)/$H61)*(1000/1)*(1/1000)*(1/1000)*($G61/$F61)</f>
        <v>9.1402508108108099E-2</v>
      </c>
      <c r="Y61" s="158">
        <f>(((M61*'Calibration Coefficients'!J$3)+'Calibration Coefficients'!J$4)/$H61)*(1000/1)*(1/1000)*(1/1000)*($G61/$F61)</f>
        <v>4.3551824324324319E-3</v>
      </c>
      <c r="Z61" s="159">
        <f>(((P61*'Calibration Coefficients'!K$3)+'Calibration Coefficients'!K$4)/$H61)*(1000/1)*(1/1000)*(1/1000)*($G61/$F61)</f>
        <v>7.4565722297297313E-2</v>
      </c>
      <c r="AA61" s="159">
        <f t="shared" si="5"/>
        <v>0.27399844775234655</v>
      </c>
      <c r="AB61" s="158">
        <f>U61+W61+Y61</f>
        <v>3.3817062162162161E-2</v>
      </c>
      <c r="AC61" s="159">
        <f t="shared" si="6"/>
        <v>3.8953291437514803E-2</v>
      </c>
      <c r="AD61" s="158">
        <f>Y61/AB61</f>
        <v>0.12878654010653345</v>
      </c>
      <c r="AE61" s="160">
        <f>(Y61+W61)/AB61</f>
        <v>0.24751908380169199</v>
      </c>
    </row>
    <row r="62" spans="1:126" s="113" customFormat="1" x14ac:dyDescent="0.2">
      <c r="A62" s="163"/>
      <c r="B62" s="151"/>
      <c r="C62" s="151"/>
      <c r="D62" s="151"/>
      <c r="E62" s="151"/>
      <c r="F62" s="153"/>
      <c r="G62" s="161"/>
      <c r="H62" s="151"/>
      <c r="I62" s="151"/>
      <c r="J62" s="151"/>
      <c r="K62" s="151"/>
      <c r="L62" s="151"/>
      <c r="M62" s="151"/>
      <c r="N62" s="151"/>
      <c r="O62" s="151"/>
      <c r="P62" s="151"/>
      <c r="Q62" s="151"/>
      <c r="R62" s="151"/>
      <c r="S62" s="151"/>
      <c r="T62" s="151"/>
      <c r="U62" s="151"/>
      <c r="V62" s="151"/>
      <c r="W62" s="151"/>
      <c r="X62" s="151"/>
      <c r="Y62" s="151"/>
      <c r="Z62" s="151"/>
      <c r="AA62" s="159"/>
      <c r="AB62" s="151"/>
      <c r="AC62" s="159"/>
      <c r="AD62" s="151"/>
      <c r="AE62" s="162"/>
    </row>
    <row r="63" spans="1:126" s="3" customFormat="1" x14ac:dyDescent="0.2">
      <c r="A63" s="163" t="s">
        <v>278</v>
      </c>
      <c r="B63" s="152" t="s">
        <v>199</v>
      </c>
      <c r="C63" s="151" t="s">
        <v>200</v>
      </c>
      <c r="D63" s="152" t="s">
        <v>202</v>
      </c>
      <c r="E63" s="151">
        <v>171103</v>
      </c>
      <c r="F63" s="153">
        <v>2.7900000000000001E-2</v>
      </c>
      <c r="G63" s="154">
        <v>0.74</v>
      </c>
      <c r="H63" s="155">
        <v>40</v>
      </c>
      <c r="I63" s="152">
        <v>138.4</v>
      </c>
      <c r="J63" s="151">
        <v>142</v>
      </c>
      <c r="K63" s="152">
        <v>28.4</v>
      </c>
      <c r="L63" s="151">
        <v>717.8</v>
      </c>
      <c r="M63" s="152">
        <v>0</v>
      </c>
      <c r="N63" s="151">
        <v>561.5</v>
      </c>
      <c r="O63" s="152">
        <v>1136.0999999999999</v>
      </c>
      <c r="P63" s="155">
        <v>224.5</v>
      </c>
      <c r="Q63" s="156">
        <f>(((N63*'Calibration Coefficients'!B$3)+'Calibration Coefficients'!B$4)/$H63)*(1000/1)*(1/1000)*(1/1000)*($G63/$F63)</f>
        <v>0.23176969086021509</v>
      </c>
      <c r="R63" s="157">
        <f>(((O63*'Calibration Coefficients'!C$3)+'Calibration Coefficients'!C$4)/$H63)*(1000/1)*(1/1000)*(1/1000)*($G63/$F63)</f>
        <v>0.72922146236559138</v>
      </c>
      <c r="S63" s="156">
        <f>Q63+R63</f>
        <v>0.96099115322580642</v>
      </c>
      <c r="T63" s="157">
        <f>R63/Q63</f>
        <v>3.1463193468441881</v>
      </c>
      <c r="U63" s="158">
        <f>(((I63*'Calibration Coefficients'!F$3)+'Calibration Coefficients'!F$4)/$H63)*(1000/1)*(1/1000)*(1/1000)*($G63/$F63)</f>
        <v>2.8641607168458781E-2</v>
      </c>
      <c r="V63" s="159">
        <f>(((J63*'Calibration Coefficients'!G$3)+'Calibration Coefficients'!G$4)/$H63)*(1000/1)*(1/1000)*(1/1000)*($G63/$F63)</f>
        <v>4.573239784946237E-2</v>
      </c>
      <c r="W63" s="158">
        <f>(((K63*'Calibration Coefficients'!H$3)+'Calibration Coefficients'!H$4)/$H63)*(1000/1)*(1/1000)*(1/1000)*($G63/$F63)</f>
        <v>6.9205913978494611E-3</v>
      </c>
      <c r="X63" s="159">
        <f>(((L63*'Calibration Coefficients'!I$3)+'Calibration Coefficients'!I$4)/$H63)*(1000/1)*(1/1000)*(1/1000)*($G63/$F63)</f>
        <v>0.10823343440860211</v>
      </c>
      <c r="Y63" s="158">
        <f>(((M63*'Calibration Coefficients'!J$3)+'Calibration Coefficients'!J$4)/$H63)*(1000/1)*(1/1000)*(1/1000)*($G63/$F63)</f>
        <v>0</v>
      </c>
      <c r="Z63" s="159">
        <f>(((P63*'Calibration Coefficients'!K$3)+'Calibration Coefficients'!K$4)/$H63)*(1000/1)*(1/1000)*(1/1000)*($G63/$F63)</f>
        <v>7.9060612007168449E-2</v>
      </c>
      <c r="AA63" s="159">
        <f t="shared" si="5"/>
        <v>0.27949127515894029</v>
      </c>
      <c r="AB63" s="158">
        <f>U63+W63+Y63</f>
        <v>3.556219856630824E-2</v>
      </c>
      <c r="AC63" s="159">
        <f t="shared" si="6"/>
        <v>3.7005750205852422E-2</v>
      </c>
      <c r="AD63" s="158">
        <f>Y63/AB63</f>
        <v>0</v>
      </c>
      <c r="AE63" s="160">
        <f>(Y63+W63)/AB63</f>
        <v>0.19460527405091471</v>
      </c>
    </row>
    <row r="64" spans="1:126" s="3" customFormat="1" x14ac:dyDescent="0.2">
      <c r="A64" s="163" t="s">
        <v>279</v>
      </c>
      <c r="B64" s="152" t="s">
        <v>199</v>
      </c>
      <c r="C64" s="151" t="s">
        <v>200</v>
      </c>
      <c r="D64" s="152" t="s">
        <v>202</v>
      </c>
      <c r="E64" s="151">
        <v>180118</v>
      </c>
      <c r="F64" s="153">
        <v>2.5999999999999999E-2</v>
      </c>
      <c r="G64" s="154">
        <v>0.74</v>
      </c>
      <c r="H64" s="155">
        <v>40</v>
      </c>
      <c r="I64" s="152">
        <v>66.099999999999994</v>
      </c>
      <c r="J64" s="151">
        <v>94.1</v>
      </c>
      <c r="K64" s="152">
        <v>29.3</v>
      </c>
      <c r="L64" s="151">
        <v>635.29999999999995</v>
      </c>
      <c r="M64" s="152">
        <v>19.8</v>
      </c>
      <c r="N64" s="151">
        <v>584.1</v>
      </c>
      <c r="O64" s="152">
        <v>1007.6</v>
      </c>
      <c r="P64" s="155">
        <v>214.5</v>
      </c>
      <c r="Q64" s="156">
        <f>(((N64*'Calibration Coefficients'!B$3)+'Calibration Coefficients'!B$4)/$H64)*(1000/1)*(1/1000)*(1/1000)*($G64/$F64)</f>
        <v>0.25871698557692313</v>
      </c>
      <c r="R64" s="157">
        <f>(((O64*'Calibration Coefficients'!C$3)+'Calibration Coefficients'!C$4)/$H64)*(1000/1)*(1/1000)*(1/1000)*($G64/$F64)</f>
        <v>0.69400387692307697</v>
      </c>
      <c r="S64" s="156">
        <f>Q64+R64</f>
        <v>0.9527208625000001</v>
      </c>
      <c r="T64" s="157">
        <f>R64/Q64</f>
        <v>2.6824828504224048</v>
      </c>
      <c r="U64" s="158">
        <f>(((I64*'Calibration Coefficients'!F$3)+'Calibration Coefficients'!F$4)/$H64)*(1000/1)*(1/1000)*(1/1000)*($G64/$F64)</f>
        <v>1.4678903269230768E-2</v>
      </c>
      <c r="V64" s="159">
        <f>(((J64*'Calibration Coefficients'!G$3)+'Calibration Coefficients'!G$4)/$H64)*(1000/1)*(1/1000)*(1/1000)*($G64/$F64)</f>
        <v>3.2520417115384621E-2</v>
      </c>
      <c r="W64" s="158">
        <f>(((K64*'Calibration Coefficients'!H$3)+'Calibration Coefficients'!H$4)/$H64)*(1000/1)*(1/1000)*(1/1000)*($G64/$F64)</f>
        <v>7.6616682692307704E-3</v>
      </c>
      <c r="X64" s="159">
        <f>(((L64*'Calibration Coefficients'!I$3)+'Calibration Coefficients'!I$4)/$H64)*(1000/1)*(1/1000)*(1/1000)*($G64/$F64)</f>
        <v>0.10279398346153847</v>
      </c>
      <c r="Y64" s="158">
        <f>(((M64*'Calibration Coefficients'!J$3)+'Calibration Coefficients'!J$4)/$H64)*(1000/1)*(1/1000)*(1/1000)*($G64/$F64)</f>
        <v>7.5049234615384621E-3</v>
      </c>
      <c r="Z64" s="159">
        <f>(((P64*'Calibration Coefficients'!K$3)+'Calibration Coefficients'!K$4)/$H64)*(1000/1)*(1/1000)*(1/1000)*($G64/$F64)</f>
        <v>8.1059137500000017E-2</v>
      </c>
      <c r="AA64" s="159">
        <f t="shared" si="5"/>
        <v>0.25843774684520787</v>
      </c>
      <c r="AB64" s="158">
        <f>U64+W64+Y64</f>
        <v>2.9845495E-2</v>
      </c>
      <c r="AC64" s="159">
        <f t="shared" si="6"/>
        <v>3.1326589114133101E-2</v>
      </c>
      <c r="AD64" s="158">
        <f>Y64/AB64</f>
        <v>0.25145917203043416</v>
      </c>
      <c r="AE64" s="160">
        <f>(Y64+W64)/AB64</f>
        <v>0.50817021901527293</v>
      </c>
    </row>
    <row r="65" spans="1:126" s="3" customFormat="1" x14ac:dyDescent="0.2">
      <c r="A65" s="163" t="s">
        <v>280</v>
      </c>
      <c r="B65" s="152" t="s">
        <v>199</v>
      </c>
      <c r="C65" s="151" t="s">
        <v>200</v>
      </c>
      <c r="D65" s="152" t="s">
        <v>202</v>
      </c>
      <c r="E65" s="151">
        <v>180119</v>
      </c>
      <c r="F65" s="153">
        <v>2.4199999999999999E-2</v>
      </c>
      <c r="G65" s="154">
        <v>0.77</v>
      </c>
      <c r="H65" s="155">
        <v>40</v>
      </c>
      <c r="I65" s="152">
        <v>55.2</v>
      </c>
      <c r="J65" s="151">
        <v>69.099999999999994</v>
      </c>
      <c r="K65" s="152">
        <v>38.799999999999997</v>
      </c>
      <c r="L65" s="151">
        <v>456.1</v>
      </c>
      <c r="M65" s="152">
        <v>36.4</v>
      </c>
      <c r="N65" s="151">
        <v>417.1</v>
      </c>
      <c r="O65" s="152">
        <v>831.4</v>
      </c>
      <c r="P65" s="155">
        <v>230.7</v>
      </c>
      <c r="Q65" s="156">
        <f>(((N65*'Calibration Coefficients'!B$3)+'Calibration Coefficients'!B$4)/$H65)*(1000/1)*(1/1000)*(1/1000)*($G65/$F65)</f>
        <v>0.20653559659090914</v>
      </c>
      <c r="R65" s="157">
        <f>(((O65*'Calibration Coefficients'!C$3)+'Calibration Coefficients'!C$4)/$H65)*(1000/1)*(1/1000)*(1/1000)*($G65/$F65)</f>
        <v>0.64017800000000002</v>
      </c>
      <c r="S65" s="156">
        <f>Q65+R65</f>
        <v>0.84671359659090917</v>
      </c>
      <c r="T65" s="157">
        <f>R65/Q65</f>
        <v>3.0996012821364571</v>
      </c>
      <c r="U65" s="158">
        <f>(((I65*'Calibration Coefficients'!F$3)+'Calibration Coefficients'!F$4)/$H65)*(1000/1)*(1/1000)*(1/1000)*($G65/$F65)</f>
        <v>1.3704027272727274E-2</v>
      </c>
      <c r="V65" s="159">
        <f>(((J65*'Calibration Coefficients'!G$3)+'Calibration Coefficients'!G$4)/$H65)*(1000/1)*(1/1000)*(1/1000)*($G65/$F65)</f>
        <v>2.6696942045454548E-2</v>
      </c>
      <c r="W65" s="158">
        <f>(((K65*'Calibration Coefficients'!H$3)+'Calibration Coefficients'!H$4)/$H65)*(1000/1)*(1/1000)*(1/1000)*($G65/$F65)</f>
        <v>1.1342386363636364E-2</v>
      </c>
      <c r="X65" s="159">
        <f>(((L65*'Calibration Coefficients'!I$3)+'Calibration Coefficients'!I$4)/$H65)*(1000/1)*(1/1000)*(1/1000)*($G65/$F65)</f>
        <v>8.2502270454545459E-2</v>
      </c>
      <c r="Y65" s="158">
        <f>(((M65*'Calibration Coefficients'!J$3)+'Calibration Coefficients'!J$4)/$H65)*(1000/1)*(1/1000)*(1/1000)*($G65/$F65)</f>
        <v>1.5424086363636362E-2</v>
      </c>
      <c r="Z65" s="159">
        <f>(((P65*'Calibration Coefficients'!K$3)+'Calibration Coefficients'!K$4)/$H65)*(1000/1)*(1/1000)*(1/1000)*($G65/$F65)</f>
        <v>9.7462885227272741E-2</v>
      </c>
      <c r="AA65" s="159">
        <f t="shared" si="5"/>
        <v>0.29187271672770265</v>
      </c>
      <c r="AB65" s="158">
        <f>U65+W65+Y65</f>
        <v>4.04705E-2</v>
      </c>
      <c r="AC65" s="159">
        <f t="shared" si="6"/>
        <v>4.7797153799047087E-2</v>
      </c>
      <c r="AD65" s="158">
        <f>Y65/AB65</f>
        <v>0.38111924398355251</v>
      </c>
      <c r="AE65" s="160">
        <f>(Y65+W65)/AB65</f>
        <v>0.66138230877485393</v>
      </c>
    </row>
    <row r="66" spans="1:126" s="113" customFormat="1" x14ac:dyDescent="0.2">
      <c r="A66" s="163"/>
      <c r="B66" s="151"/>
      <c r="C66" s="151"/>
      <c r="D66" s="151"/>
      <c r="E66" s="151"/>
      <c r="F66" s="153"/>
      <c r="G66" s="161"/>
      <c r="H66" s="151"/>
      <c r="I66" s="151"/>
      <c r="J66" s="151"/>
      <c r="K66" s="151"/>
      <c r="L66" s="151"/>
      <c r="M66" s="151"/>
      <c r="N66" s="151"/>
      <c r="O66" s="151"/>
      <c r="P66" s="151"/>
      <c r="Q66" s="151"/>
      <c r="R66" s="151"/>
      <c r="S66" s="151"/>
      <c r="T66" s="151"/>
      <c r="U66" s="151"/>
      <c r="V66" s="151"/>
      <c r="W66" s="151"/>
      <c r="X66" s="151"/>
      <c r="Y66" s="151"/>
      <c r="Z66" s="151"/>
      <c r="AA66" s="159"/>
      <c r="AB66" s="151"/>
      <c r="AC66" s="159"/>
      <c r="AD66" s="151"/>
      <c r="AE66" s="162"/>
    </row>
    <row r="67" spans="1:126" s="3" customFormat="1" x14ac:dyDescent="0.2">
      <c r="A67" s="163" t="s">
        <v>281</v>
      </c>
      <c r="B67" s="152" t="s">
        <v>207</v>
      </c>
      <c r="C67" s="151" t="s">
        <v>200</v>
      </c>
      <c r="D67" s="152" t="s">
        <v>202</v>
      </c>
      <c r="E67" s="151">
        <v>180119</v>
      </c>
      <c r="F67" s="153">
        <v>2.5000000000000001E-2</v>
      </c>
      <c r="G67" s="154">
        <v>0.77</v>
      </c>
      <c r="H67" s="155">
        <v>40</v>
      </c>
      <c r="I67" s="152">
        <v>44.2</v>
      </c>
      <c r="J67" s="151">
        <v>67.2</v>
      </c>
      <c r="K67" s="152">
        <v>18.100000000000001</v>
      </c>
      <c r="L67" s="151">
        <v>447</v>
      </c>
      <c r="M67" s="152">
        <v>41.3</v>
      </c>
      <c r="N67" s="151">
        <v>476.9</v>
      </c>
      <c r="O67" s="152">
        <v>928.6</v>
      </c>
      <c r="P67" s="155">
        <v>193.2</v>
      </c>
      <c r="Q67" s="156">
        <f>(((N67*'Calibration Coefficients'!B$3)+'Calibration Coefficients'!B$4)/$H67)*(1000/1)*(1/1000)*(1/1000)*($G67/$F67)</f>
        <v>0.22859009250000001</v>
      </c>
      <c r="R67" s="157">
        <f>(((O67*'Calibration Coefficients'!C$3)+'Calibration Coefficients'!C$4)/$H67)*(1000/1)*(1/1000)*(1/1000)*($G67/$F67)</f>
        <v>0.69214129600000007</v>
      </c>
      <c r="S67" s="156">
        <f>Q67+R67</f>
        <v>0.92073138850000014</v>
      </c>
      <c r="T67" s="157">
        <f>R67/Q67</f>
        <v>3.0278709301454088</v>
      </c>
      <c r="U67" s="158">
        <f>(((I67*'Calibration Coefficients'!F$3)+'Calibration Coefficients'!F$4)/$H67)*(1000/1)*(1/1000)*(1/1000)*($G67/$F67)</f>
        <v>1.0622011400000003E-2</v>
      </c>
      <c r="V67" s="159">
        <f>(((J67*'Calibration Coefficients'!G$3)+'Calibration Coefficients'!G$4)/$H67)*(1000/1)*(1/1000)*(1/1000)*($G67/$F67)</f>
        <v>2.5132060800000001E-2</v>
      </c>
      <c r="W67" s="158">
        <f>(((K67*'Calibration Coefficients'!H$3)+'Calibration Coefficients'!H$4)/$H67)*(1000/1)*(1/1000)*(1/1000)*($G67/$F67)</f>
        <v>5.1218475000000003E-3</v>
      </c>
      <c r="X67" s="159">
        <f>(((L67*'Calibration Coefficients'!I$3)+'Calibration Coefficients'!I$4)/$H67)*(1000/1)*(1/1000)*(1/1000)*($G67/$F67)</f>
        <v>7.8268805999999982E-2</v>
      </c>
      <c r="Y67" s="158">
        <f>(((M67*'Calibration Coefficients'!J$3)+'Calibration Coefficients'!J$4)/$H67)*(1000/1)*(1/1000)*(1/1000)*($G67/$F67)</f>
        <v>1.6940392699999994E-2</v>
      </c>
      <c r="Z67" s="159">
        <f>(((P67*'Calibration Coefficients'!K$3)+'Calibration Coefficients'!K$4)/$H67)*(1000/1)*(1/1000)*(1/1000)*($G67/$F67)</f>
        <v>7.9008560400000011E-2</v>
      </c>
      <c r="AA67" s="159">
        <f t="shared" si="5"/>
        <v>0.23361175852863841</v>
      </c>
      <c r="AB67" s="158">
        <f>U67+W67+Y67</f>
        <v>3.2684251599999999E-2</v>
      </c>
      <c r="AC67" s="159">
        <f t="shared" si="6"/>
        <v>3.549813985732278E-2</v>
      </c>
      <c r="AD67" s="158">
        <f>Y67/AB67</f>
        <v>0.51830443931596692</v>
      </c>
      <c r="AE67" s="160">
        <f>(Y67+W67)/AB67</f>
        <v>0.67501133175709593</v>
      </c>
    </row>
    <row r="68" spans="1:126" s="3" customFormat="1" x14ac:dyDescent="0.2">
      <c r="A68" s="163" t="s">
        <v>282</v>
      </c>
      <c r="B68" s="152" t="s">
        <v>207</v>
      </c>
      <c r="C68" s="151" t="s">
        <v>200</v>
      </c>
      <c r="D68" s="152" t="s">
        <v>202</v>
      </c>
      <c r="E68" s="151">
        <v>180118</v>
      </c>
      <c r="F68" s="153">
        <v>2.2100000000000002E-2</v>
      </c>
      <c r="G68" s="154">
        <v>0.75</v>
      </c>
      <c r="H68" s="155">
        <v>40</v>
      </c>
      <c r="I68" s="152">
        <v>20.2</v>
      </c>
      <c r="J68" s="151">
        <v>39.4</v>
      </c>
      <c r="K68" s="152">
        <v>16.5</v>
      </c>
      <c r="L68" s="151">
        <v>331.6</v>
      </c>
      <c r="M68" s="152">
        <v>46.7</v>
      </c>
      <c r="N68" s="151">
        <v>268.3</v>
      </c>
      <c r="O68" s="152">
        <v>527.20000000000005</v>
      </c>
      <c r="P68" s="155">
        <v>153.19999999999999</v>
      </c>
      <c r="Q68" s="156">
        <f>(((N68*'Calibration Coefficients'!B$3)+'Calibration Coefficients'!B$4)/$H68)*(1000/1)*(1/1000)*(1/1000)*($G68/$F68)</f>
        <v>0.14169973133484165</v>
      </c>
      <c r="R68" s="157">
        <f>(((O68*'Calibration Coefficients'!C$3)+'Calibration Coefficients'!C$4)/$H68)*(1000/1)*(1/1000)*(1/1000)*($G68/$F68)</f>
        <v>0.43297194570135755</v>
      </c>
      <c r="S68" s="156">
        <f>Q68+R68</f>
        <v>0.57467167703619926</v>
      </c>
      <c r="T68" s="157">
        <f>R68/Q68</f>
        <v>3.0555593974855815</v>
      </c>
      <c r="U68" s="158">
        <f>(((I68*'Calibration Coefficients'!F$3)+'Calibration Coefficients'!F$4)/$H68)*(1000/1)*(1/1000)*(1/1000)*($G68/$F68)</f>
        <v>5.3487726244343886E-3</v>
      </c>
      <c r="V68" s="159">
        <f>(((J68*'Calibration Coefficients'!G$3)+'Calibration Coefficients'!G$4)/$H68)*(1000/1)*(1/1000)*(1/1000)*($G68/$F68)</f>
        <v>1.6235786199095024E-2</v>
      </c>
      <c r="W68" s="158">
        <f>(((K68*'Calibration Coefficients'!H$3)+'Calibration Coefficients'!H$4)/$H68)*(1000/1)*(1/1000)*(1/1000)*($G68/$F68)</f>
        <v>5.1445842760180997E-3</v>
      </c>
      <c r="X68" s="159">
        <f>(((L68*'Calibration Coefficients'!I$3)+'Calibration Coefficients'!I$4)/$H68)*(1000/1)*(1/1000)*(1/1000)*($G68/$F68)</f>
        <v>6.3975542986425341E-2</v>
      </c>
      <c r="Y68" s="158">
        <f>(((M68*'Calibration Coefficients'!J$3)+'Calibration Coefficients'!J$4)/$H68)*(1000/1)*(1/1000)*(1/1000)*($G68/$F68)</f>
        <v>2.1106128393665158E-2</v>
      </c>
      <c r="Z68" s="159">
        <f>(((P68*'Calibration Coefficients'!K$3)+'Calibration Coefficients'!K$4)/$H68)*(1000/1)*(1/1000)*(1/1000)*($G68/$F68)</f>
        <v>6.9030984162895936E-2</v>
      </c>
      <c r="AA68" s="159">
        <f t="shared" si="5"/>
        <v>0.31468716115470313</v>
      </c>
      <c r="AB68" s="158">
        <f>U68+W68+Y68</f>
        <v>3.1599485294117644E-2</v>
      </c>
      <c r="AC68" s="159">
        <f t="shared" si="6"/>
        <v>5.4987023994445362E-2</v>
      </c>
      <c r="AD68" s="158">
        <f>Y68/AB68</f>
        <v>0.66792633478729913</v>
      </c>
      <c r="AE68" s="160">
        <f>(Y68+W68)/AB68</f>
        <v>0.83073228647081532</v>
      </c>
    </row>
    <row r="69" spans="1:126" s="3" customFormat="1" x14ac:dyDescent="0.2">
      <c r="A69" s="163" t="s">
        <v>283</v>
      </c>
      <c r="B69" s="152" t="s">
        <v>207</v>
      </c>
      <c r="C69" s="151" t="s">
        <v>200</v>
      </c>
      <c r="D69" s="152" t="s">
        <v>202</v>
      </c>
      <c r="E69" s="151">
        <v>180118</v>
      </c>
      <c r="F69" s="153">
        <v>2.4E-2</v>
      </c>
      <c r="G69" s="154">
        <v>0.76</v>
      </c>
      <c r="H69" s="155">
        <v>40</v>
      </c>
      <c r="I69" s="152">
        <v>21.5</v>
      </c>
      <c r="J69" s="151">
        <v>43.9</v>
      </c>
      <c r="K69" s="152">
        <v>17</v>
      </c>
      <c r="L69" s="151">
        <v>438.9</v>
      </c>
      <c r="M69" s="152">
        <v>80.7</v>
      </c>
      <c r="N69" s="151">
        <v>296.5</v>
      </c>
      <c r="O69" s="152">
        <v>676.5</v>
      </c>
      <c r="P69" s="155">
        <v>205.8</v>
      </c>
      <c r="Q69" s="156">
        <f>(((N69*'Calibration Coefficients'!B$3)+'Calibration Coefficients'!B$4)/$H69)*(1000/1)*(1/1000)*(1/1000)*($G69/$F69)</f>
        <v>0.14611890625000001</v>
      </c>
      <c r="R69" s="157">
        <f>(((O69*'Calibration Coefficients'!C$3)+'Calibration Coefficients'!C$4)/$H69)*(1000/1)*(1/1000)*(1/1000)*($G69/$F69)</f>
        <v>0.51842449999999995</v>
      </c>
      <c r="S69" s="156">
        <f>Q69+R69</f>
        <v>0.66454340624999997</v>
      </c>
      <c r="T69" s="157">
        <f>R69/Q69</f>
        <v>3.5479631849489013</v>
      </c>
      <c r="U69" s="158">
        <f>(((I69*'Calibration Coefficients'!F$3)+'Calibration Coefficients'!F$4)/$H69)*(1000/1)*(1/1000)*(1/1000)*($G69/$F69)</f>
        <v>5.3122020833333335E-3</v>
      </c>
      <c r="V69" s="159">
        <f>(((J69*'Calibration Coefficients'!G$3)+'Calibration Coefficients'!G$4)/$H69)*(1000/1)*(1/1000)*(1/1000)*($G69/$F69)</f>
        <v>1.6880098750000006E-2</v>
      </c>
      <c r="W69" s="158">
        <f>(((K69*'Calibration Coefficients'!H$3)+'Calibration Coefficients'!H$4)/$H69)*(1000/1)*(1/1000)*(1/1000)*($G69/$F69)</f>
        <v>4.9459374999999998E-3</v>
      </c>
      <c r="X69" s="159">
        <f>(((L69*'Calibration Coefficients'!I$3)+'Calibration Coefficients'!I$4)/$H69)*(1000/1)*(1/1000)*(1/1000)*($G69/$F69)</f>
        <v>7.90129725E-2</v>
      </c>
      <c r="Y69" s="158">
        <f>(((M69*'Calibration Coefficients'!J$3)+'Calibration Coefficients'!J$4)/$H69)*(1000/1)*(1/1000)*(1/1000)*($G69/$F69)</f>
        <v>3.4032871250000006E-2</v>
      </c>
      <c r="Z69" s="159">
        <f>(((P69*'Calibration Coefficients'!K$3)+'Calibration Coefficients'!K$4)/$H69)*(1000/1)*(1/1000)*(1/1000)*($G69/$F69)</f>
        <v>8.6529467500000012E-2</v>
      </c>
      <c r="AA69" s="159">
        <f t="shared" ref="AA69:AA132" si="27">(U69+V69+W69+X69+Y69+Z69)/S69</f>
        <v>0.34115687169732323</v>
      </c>
      <c r="AB69" s="158">
        <f>U69+W69+Y69</f>
        <v>4.4291010833333339E-2</v>
      </c>
      <c r="AC69" s="159">
        <f t="shared" ref="AC69:AC132" si="28">(U69+W69+Y69)/S69</f>
        <v>6.6648785341602124E-2</v>
      </c>
      <c r="AD69" s="158">
        <f>Y69/AB69</f>
        <v>0.76839229021133393</v>
      </c>
      <c r="AE69" s="160">
        <f>(Y69+W69)/AB69</f>
        <v>0.88006139432393848</v>
      </c>
    </row>
    <row r="70" spans="1:126" s="3" customFormat="1" x14ac:dyDescent="0.2">
      <c r="A70" s="163" t="s">
        <v>284</v>
      </c>
      <c r="B70" s="152" t="s">
        <v>207</v>
      </c>
      <c r="C70" s="151" t="s">
        <v>200</v>
      </c>
      <c r="D70" s="152" t="s">
        <v>202</v>
      </c>
      <c r="E70" s="151">
        <v>180118</v>
      </c>
      <c r="F70" s="153">
        <v>2.5499999999999998E-2</v>
      </c>
      <c r="G70" s="154">
        <v>0.73</v>
      </c>
      <c r="H70" s="155">
        <v>40</v>
      </c>
      <c r="I70" s="152">
        <v>61</v>
      </c>
      <c r="J70" s="151">
        <v>100.2</v>
      </c>
      <c r="K70" s="152">
        <v>28.3</v>
      </c>
      <c r="L70" s="151">
        <v>762</v>
      </c>
      <c r="M70" s="152">
        <v>55.8</v>
      </c>
      <c r="N70" s="151">
        <v>686.2</v>
      </c>
      <c r="O70" s="152">
        <v>1275.2</v>
      </c>
      <c r="P70" s="155">
        <v>278.2</v>
      </c>
      <c r="Q70" s="156">
        <f>(((N70*'Calibration Coefficients'!B$3)+'Calibration Coefficients'!B$4)/$H70)*(1000/1)*(1/1000)*(1/1000)*($G70/$F70)</f>
        <v>0.30571219117647069</v>
      </c>
      <c r="R70" s="157">
        <f>(((O70*'Calibration Coefficients'!C$3)+'Calibration Coefficients'!C$4)/$H70)*(1000/1)*(1/1000)*(1/1000)*($G70/$F70)</f>
        <v>0.88343855686274519</v>
      </c>
      <c r="S70" s="156">
        <f>Q70+R70</f>
        <v>1.1891507480392158</v>
      </c>
      <c r="T70" s="157">
        <f>R70/Q70</f>
        <v>2.8897720874755208</v>
      </c>
      <c r="U70" s="158">
        <f>(((I70*'Calibration Coefficients'!F$3)+'Calibration Coefficients'!F$4)/$H70)*(1000/1)*(1/1000)*(1/1000)*($G70/$F70)</f>
        <v>1.36253068627451E-2</v>
      </c>
      <c r="V70" s="159">
        <f>(((J70*'Calibration Coefficients'!G$3)+'Calibration Coefficients'!G$4)/$H70)*(1000/1)*(1/1000)*(1/1000)*($G70/$F70)</f>
        <v>3.4830404117647061E-2</v>
      </c>
      <c r="W70" s="158">
        <f>(((K70*'Calibration Coefficients'!H$3)+'Calibration Coefficients'!H$4)/$H70)*(1000/1)*(1/1000)*(1/1000)*($G70/$F70)</f>
        <v>7.44331617647059E-3</v>
      </c>
      <c r="X70" s="159">
        <f>(((L70*'Calibration Coefficients'!I$3)+'Calibration Coefficients'!I$4)/$H70)*(1000/1)*(1/1000)*(1/1000)*($G70/$F70)</f>
        <v>0.12401325882352943</v>
      </c>
      <c r="Y70" s="158">
        <f>(((M70*'Calibration Coefficients'!J$3)+'Calibration Coefficients'!J$4)/$H70)*(1000/1)*(1/1000)*(1/1000)*($G70/$F70)</f>
        <v>2.127353117647059E-2</v>
      </c>
      <c r="Z70" s="159">
        <f>(((P70*'Calibration Coefficients'!K$3)+'Calibration Coefficients'!K$4)/$H70)*(1000/1)*(1/1000)*(1/1000)*($G70/$F70)</f>
        <v>0.10574409274509804</v>
      </c>
      <c r="AA70" s="159">
        <f t="shared" si="27"/>
        <v>0.25810849499784266</v>
      </c>
      <c r="AB70" s="158">
        <f>U70+W70+Y70</f>
        <v>4.2342154215686281E-2</v>
      </c>
      <c r="AC70" s="159">
        <f t="shared" si="28"/>
        <v>3.5607053424895056E-2</v>
      </c>
      <c r="AD70" s="158">
        <f>Y70/AB70</f>
        <v>0.50241967066922388</v>
      </c>
      <c r="AE70" s="160">
        <f>(Y70+W70)/AB70</f>
        <v>0.67820940820962283</v>
      </c>
    </row>
    <row r="71" spans="1:126" s="3" customFormat="1" x14ac:dyDescent="0.2">
      <c r="A71" s="163" t="s">
        <v>285</v>
      </c>
      <c r="B71" s="152" t="s">
        <v>207</v>
      </c>
      <c r="C71" s="151" t="s">
        <v>200</v>
      </c>
      <c r="D71" s="152" t="s">
        <v>202</v>
      </c>
      <c r="E71" s="151">
        <v>180118</v>
      </c>
      <c r="F71" s="153">
        <v>2.5100000000000001E-2</v>
      </c>
      <c r="G71" s="154">
        <v>0.73</v>
      </c>
      <c r="H71" s="155">
        <v>40</v>
      </c>
      <c r="I71" s="152">
        <v>66.8</v>
      </c>
      <c r="J71" s="151">
        <v>91.8</v>
      </c>
      <c r="K71" s="152">
        <v>38.1</v>
      </c>
      <c r="L71" s="151">
        <v>580.1</v>
      </c>
      <c r="M71" s="152">
        <v>33</v>
      </c>
      <c r="N71" s="151">
        <v>530.6</v>
      </c>
      <c r="O71" s="152">
        <v>1005.6</v>
      </c>
      <c r="P71" s="155">
        <v>255.2</v>
      </c>
      <c r="Q71" s="156">
        <f>(((N71*'Calibration Coefficients'!B$3)+'Calibration Coefficients'!B$4)/$H71)*(1000/1)*(1/1000)*(1/1000)*($G71/$F71)</f>
        <v>0.24015727589641439</v>
      </c>
      <c r="R71" s="157">
        <f>(((O71*'Calibration Coefficients'!C$3)+'Calibration Coefficients'!C$4)/$H71)*(1000/1)*(1/1000)*(1/1000)*($G71/$F71)</f>
        <v>0.70776611952191237</v>
      </c>
      <c r="S71" s="156">
        <f>Q71+R71</f>
        <v>0.94792339541832682</v>
      </c>
      <c r="T71" s="157">
        <f>R71/Q71</f>
        <v>2.9470942193197964</v>
      </c>
      <c r="U71" s="158">
        <f>(((I71*'Calibration Coefficients'!F$3)+'Calibration Coefficients'!F$4)/$H71)*(1000/1)*(1/1000)*(1/1000)*($G71/$F71)</f>
        <v>1.5158609960159362E-2</v>
      </c>
      <c r="V71" s="159">
        <f>(((J71*'Calibration Coefficients'!G$3)+'Calibration Coefficients'!G$4)/$H71)*(1000/1)*(1/1000)*(1/1000)*($G71/$F71)</f>
        <v>3.2419023705179288E-2</v>
      </c>
      <c r="W71" s="158">
        <f>(((K71*'Calibration Coefficients'!H$3)+'Calibration Coefficients'!H$4)/$H71)*(1000/1)*(1/1000)*(1/1000)*($G71/$F71)</f>
        <v>1.0180555278884462E-2</v>
      </c>
      <c r="X71" s="159">
        <f>(((L71*'Calibration Coefficients'!I$3)+'Calibration Coefficients'!I$4)/$H71)*(1000/1)*(1/1000)*(1/1000)*($G71/$F71)</f>
        <v>9.5914103784860566E-2</v>
      </c>
      <c r="Y71" s="158">
        <f>(((M71*'Calibration Coefficients'!J$3)+'Calibration Coefficients'!J$4)/$H71)*(1000/1)*(1/1000)*(1/1000)*($G71/$F71)</f>
        <v>1.2781616533864538E-2</v>
      </c>
      <c r="Z71" s="159">
        <f>(((P71*'Calibration Coefficients'!K$3)+'Calibration Coefficients'!K$4)/$H71)*(1000/1)*(1/1000)*(1/1000)*($G71/$F71)</f>
        <v>9.8547615139442241E-2</v>
      </c>
      <c r="AA71" s="159">
        <f t="shared" si="27"/>
        <v>0.27956006327435667</v>
      </c>
      <c r="AB71" s="158">
        <f>U71+W71+Y71</f>
        <v>3.8120781772908362E-2</v>
      </c>
      <c r="AC71" s="159">
        <f t="shared" si="28"/>
        <v>4.0215044756950355E-2</v>
      </c>
      <c r="AD71" s="158">
        <f>Y71/AB71</f>
        <v>0.33529261309504843</v>
      </c>
      <c r="AE71" s="160">
        <f>(Y71+W71)/AB71</f>
        <v>0.60235311934415081</v>
      </c>
    </row>
    <row r="72" spans="1:126" s="113" customFormat="1" x14ac:dyDescent="0.2">
      <c r="A72" s="163"/>
      <c r="B72" s="151"/>
      <c r="C72" s="151"/>
      <c r="D72" s="151"/>
      <c r="E72" s="151"/>
      <c r="F72" s="153"/>
      <c r="G72" s="161"/>
      <c r="H72" s="151"/>
      <c r="I72" s="151"/>
      <c r="J72" s="151"/>
      <c r="K72" s="151"/>
      <c r="L72" s="151"/>
      <c r="M72" s="151"/>
      <c r="N72" s="151"/>
      <c r="O72" s="151"/>
      <c r="P72" s="151"/>
      <c r="Q72" s="151"/>
      <c r="R72" s="151"/>
      <c r="S72" s="151"/>
      <c r="T72" s="151"/>
      <c r="U72" s="151"/>
      <c r="V72" s="151"/>
      <c r="W72" s="151"/>
      <c r="X72" s="151"/>
      <c r="Y72" s="151"/>
      <c r="Z72" s="151"/>
      <c r="AA72" s="159"/>
      <c r="AB72" s="151"/>
      <c r="AC72" s="159"/>
      <c r="AD72" s="151"/>
      <c r="AE72" s="162"/>
    </row>
    <row r="73" spans="1:126" s="3" customFormat="1" x14ac:dyDescent="0.2">
      <c r="A73" s="163" t="s">
        <v>286</v>
      </c>
      <c r="B73" s="152" t="s">
        <v>199</v>
      </c>
      <c r="C73" s="151" t="s">
        <v>206</v>
      </c>
      <c r="D73" s="152" t="s">
        <v>202</v>
      </c>
      <c r="E73" s="151">
        <v>180118</v>
      </c>
      <c r="F73" s="153">
        <v>2.5399999999999999E-2</v>
      </c>
      <c r="G73" s="154">
        <v>0.73</v>
      </c>
      <c r="H73" s="155">
        <v>40</v>
      </c>
      <c r="I73" s="152">
        <v>53.6</v>
      </c>
      <c r="J73" s="151">
        <v>89.4</v>
      </c>
      <c r="K73" s="152">
        <v>18.2</v>
      </c>
      <c r="L73" s="151">
        <v>665.2</v>
      </c>
      <c r="M73" s="152">
        <v>7.6</v>
      </c>
      <c r="N73" s="151">
        <v>529.1</v>
      </c>
      <c r="O73" s="152">
        <v>896.8</v>
      </c>
      <c r="P73" s="155">
        <v>191.9</v>
      </c>
      <c r="Q73" s="156">
        <f>(((N73*'Calibration Coefficients'!B$3)+'Calibration Coefficients'!B$4)/$H73)*(1000/1)*(1/1000)*(1/1000)*($G73/$F73)</f>
        <v>0.23664986958661419</v>
      </c>
      <c r="R73" s="157">
        <f>(((O73*'Calibration Coefficients'!C$3)+'Calibration Coefficients'!C$4)/$H73)*(1000/1)*(1/1000)*(1/1000)*($G73/$F73)</f>
        <v>0.62373499212598427</v>
      </c>
      <c r="S73" s="156">
        <f>Q73+R73</f>
        <v>0.86038486171259843</v>
      </c>
      <c r="T73" s="157">
        <f>R73/Q73</f>
        <v>2.6356870308677536</v>
      </c>
      <c r="U73" s="158">
        <f>(((I73*'Calibration Coefficients'!F$3)+'Calibration Coefficients'!F$4)/$H73)*(1000/1)*(1/1000)*(1/1000)*($G73/$F73)</f>
        <v>1.2019536220472443E-2</v>
      </c>
      <c r="V73" s="159">
        <f>(((J73*'Calibration Coefficients'!G$3)+'Calibration Coefficients'!G$4)/$H73)*(1000/1)*(1/1000)*(1/1000)*($G73/$F73)</f>
        <v>3.1198576181102368E-2</v>
      </c>
      <c r="W73" s="158">
        <f>(((K73*'Calibration Coefficients'!H$3)+'Calibration Coefficients'!H$4)/$H73)*(1000/1)*(1/1000)*(1/1000)*($G73/$F73)</f>
        <v>4.8057135826771648E-3</v>
      </c>
      <c r="X73" s="159">
        <f>(((L73*'Calibration Coefficients'!I$3)+'Calibration Coefficients'!I$4)/$H73)*(1000/1)*(1/1000)*(1/1000)*($G73/$F73)</f>
        <v>0.10868556141732284</v>
      </c>
      <c r="Y73" s="158">
        <f>(((M73*'Calibration Coefficients'!J$3)+'Calibration Coefficients'!J$4)/$H73)*(1000/1)*(1/1000)*(1/1000)*($G73/$F73)</f>
        <v>2.9088775590551176E-3</v>
      </c>
      <c r="Z73" s="159">
        <f>(((P73*'Calibration Coefficients'!K$3)+'Calibration Coefficients'!K$4)/$H73)*(1000/1)*(1/1000)*(1/1000)*($G73/$F73)</f>
        <v>7.3228548917322847E-2</v>
      </c>
      <c r="AA73" s="159">
        <f t="shared" si="27"/>
        <v>0.27063099810295421</v>
      </c>
      <c r="AB73" s="158">
        <f>U73+W73+Y73</f>
        <v>1.9734127362204729E-2</v>
      </c>
      <c r="AC73" s="159">
        <f t="shared" si="28"/>
        <v>2.293639537418626E-2</v>
      </c>
      <c r="AD73" s="158">
        <f>Y73/AB73</f>
        <v>0.14740340455217033</v>
      </c>
      <c r="AE73" s="160">
        <f>(Y73+W73)/AB73</f>
        <v>0.39092638859255824</v>
      </c>
    </row>
    <row r="74" spans="1:126" s="3" customFormat="1" x14ac:dyDescent="0.2">
      <c r="A74" s="163" t="s">
        <v>287</v>
      </c>
      <c r="B74" s="152" t="s">
        <v>199</v>
      </c>
      <c r="C74" s="151" t="s">
        <v>206</v>
      </c>
      <c r="D74" s="152" t="s">
        <v>202</v>
      </c>
      <c r="E74" s="151">
        <v>180118</v>
      </c>
      <c r="F74" s="153">
        <v>2.6499999999999999E-2</v>
      </c>
      <c r="G74" s="154">
        <v>0.77</v>
      </c>
      <c r="H74" s="155">
        <v>40</v>
      </c>
      <c r="I74" s="152">
        <v>38.700000000000003</v>
      </c>
      <c r="J74" s="151">
        <v>68.3</v>
      </c>
      <c r="K74" s="152">
        <v>29.8</v>
      </c>
      <c r="L74" s="151">
        <v>619.20000000000005</v>
      </c>
      <c r="M74" s="152">
        <v>44.8</v>
      </c>
      <c r="N74" s="151">
        <v>427.7</v>
      </c>
      <c r="O74" s="152">
        <v>805.7</v>
      </c>
      <c r="P74" s="155">
        <v>188.5</v>
      </c>
      <c r="Q74" s="156">
        <f>(((N74*'Calibration Coefficients'!B$3)+'Calibration Coefficients'!B$4)/$H74)*(1000/1)*(1/1000)*(1/1000)*($G74/$F74)</f>
        <v>0.19340311556603776</v>
      </c>
      <c r="R74" s="157">
        <f>(((O74*'Calibration Coefficients'!C$3)+'Calibration Coefficients'!C$4)/$H74)*(1000/1)*(1/1000)*(1/1000)*($G74/$F74)</f>
        <v>0.56654391698113216</v>
      </c>
      <c r="S74" s="156">
        <f>Q74+R74</f>
        <v>0.75994703254716989</v>
      </c>
      <c r="T74" s="157">
        <f>R74/Q74</f>
        <v>2.9293422462353504</v>
      </c>
      <c r="U74" s="158">
        <f>(((I74*'Calibration Coefficients'!F$3)+'Calibration Coefficients'!F$4)/$H74)*(1000/1)*(1/1000)*(1/1000)*($G74/$F74)</f>
        <v>8.7738376415094355E-3</v>
      </c>
      <c r="V74" s="159">
        <f>(((J74*'Calibration Coefficients'!G$3)+'Calibration Coefficients'!G$4)/$H74)*(1000/1)*(1/1000)*(1/1000)*($G74/$F74)</f>
        <v>2.4097593113207551E-2</v>
      </c>
      <c r="W74" s="158">
        <f>(((K74*'Calibration Coefficients'!H$3)+'Calibration Coefficients'!H$4)/$H74)*(1000/1)*(1/1000)*(1/1000)*($G74/$F74)</f>
        <v>7.9553349056603762E-3</v>
      </c>
      <c r="X74" s="159">
        <f>(((L74*'Calibration Coefficients'!I$3)+'Calibration Coefficients'!I$4)/$H74)*(1000/1)*(1/1000)*(1/1000)*($G74/$F74)</f>
        <v>0.10228366188679247</v>
      </c>
      <c r="Y74" s="158">
        <f>(((M74*'Calibration Coefficients'!J$3)+'Calibration Coefficients'!J$4)/$H74)*(1000/1)*(1/1000)*(1/1000)*($G74/$F74)</f>
        <v>1.7335867169811319E-2</v>
      </c>
      <c r="Z74" s="159">
        <f>(((P74*'Calibration Coefficients'!K$3)+'Calibration Coefficients'!K$4)/$H74)*(1000/1)*(1/1000)*(1/1000)*($G74/$F74)</f>
        <v>7.2723122169811333E-2</v>
      </c>
      <c r="AA74" s="159">
        <f t="shared" si="27"/>
        <v>0.30682324806935762</v>
      </c>
      <c r="AB74" s="158">
        <f>U74+W74+Y74</f>
        <v>3.4065039716981133E-2</v>
      </c>
      <c r="AC74" s="159">
        <f t="shared" si="28"/>
        <v>4.4825544752511048E-2</v>
      </c>
      <c r="AD74" s="158">
        <f>Y74/AB74</f>
        <v>0.50890494518253959</v>
      </c>
      <c r="AE74" s="160">
        <f>(Y74+W74)/AB74</f>
        <v>0.74243864928958969</v>
      </c>
    </row>
    <row r="75" spans="1:126" s="3" customFormat="1" x14ac:dyDescent="0.2">
      <c r="A75" s="163" t="s">
        <v>288</v>
      </c>
      <c r="B75" s="152" t="s">
        <v>199</v>
      </c>
      <c r="C75" s="151" t="s">
        <v>206</v>
      </c>
      <c r="D75" s="152" t="s">
        <v>202</v>
      </c>
      <c r="E75" s="151">
        <v>180118</v>
      </c>
      <c r="F75" s="153">
        <v>2.35E-2</v>
      </c>
      <c r="G75" s="154">
        <v>0.71</v>
      </c>
      <c r="H75" s="155">
        <v>40</v>
      </c>
      <c r="I75" s="152">
        <v>55.4</v>
      </c>
      <c r="J75" s="151">
        <v>90.6</v>
      </c>
      <c r="K75" s="152">
        <v>18.7</v>
      </c>
      <c r="L75" s="151">
        <v>653.70000000000005</v>
      </c>
      <c r="M75" s="152">
        <v>29.3</v>
      </c>
      <c r="N75" s="151">
        <v>470.2</v>
      </c>
      <c r="O75" s="152">
        <v>830.1</v>
      </c>
      <c r="P75" s="155">
        <v>167.5</v>
      </c>
      <c r="Q75" s="156">
        <f>(((N75*'Calibration Coefficients'!B$3)+'Calibration Coefficients'!B$4)/$H75)*(1000/1)*(1/1000)*(1/1000)*($G75/$F75)</f>
        <v>0.22108153723404256</v>
      </c>
      <c r="R75" s="157">
        <f>(((O75*'Calibration Coefficients'!C$3)+'Calibration Coefficients'!C$4)/$H75)*(1000/1)*(1/1000)*(1/1000)*($G75/$F75)</f>
        <v>0.60692673191489355</v>
      </c>
      <c r="S75" s="156">
        <f>Q75+R75</f>
        <v>0.8280082691489361</v>
      </c>
      <c r="T75" s="157">
        <f>R75/Q75</f>
        <v>2.7452619495421069</v>
      </c>
      <c r="U75" s="158">
        <f>(((I75*'Calibration Coefficients'!F$3)+'Calibration Coefficients'!F$4)/$H75)*(1000/1)*(1/1000)*(1/1000)*($G75/$F75)</f>
        <v>1.3059724893617019E-2</v>
      </c>
      <c r="V75" s="159">
        <f>(((J75*'Calibration Coefficients'!G$3)+'Calibration Coefficients'!G$4)/$H75)*(1000/1)*(1/1000)*(1/1000)*($G75/$F75)</f>
        <v>3.3237381063829785E-2</v>
      </c>
      <c r="W75" s="158">
        <f>(((K75*'Calibration Coefficients'!H$3)+'Calibration Coefficients'!H$4)/$H75)*(1000/1)*(1/1000)*(1/1000)*($G75/$F75)</f>
        <v>5.1907420212765959E-3</v>
      </c>
      <c r="X75" s="159">
        <f>(((L75*'Calibration Coefficients'!I$3)+'Calibration Coefficients'!I$4)/$H75)*(1000/1)*(1/1000)*(1/1000)*($G75/$F75)</f>
        <v>0.11227923382978724</v>
      </c>
      <c r="Y75" s="158">
        <f>(((M75*'Calibration Coefficients'!J$3)+'Calibration Coefficients'!J$4)/$H75)*(1000/1)*(1/1000)*(1/1000)*($G75/$F75)</f>
        <v>1.1789104361702125E-2</v>
      </c>
      <c r="Z75" s="159">
        <f>(((P75*'Calibration Coefficients'!K$3)+'Calibration Coefficients'!K$4)/$H75)*(1000/1)*(1/1000)*(1/1000)*($G75/$F75)</f>
        <v>6.7192624999999992E-2</v>
      </c>
      <c r="AA75" s="159">
        <f t="shared" si="27"/>
        <v>0.29317196484006236</v>
      </c>
      <c r="AB75" s="158">
        <f>U75+W75+Y75</f>
        <v>3.003957127659574E-2</v>
      </c>
      <c r="AC75" s="159">
        <f t="shared" si="28"/>
        <v>3.627931313714023E-2</v>
      </c>
      <c r="AD75" s="158">
        <f>Y75/AB75</f>
        <v>0.39245248386374892</v>
      </c>
      <c r="AE75" s="160">
        <f>(Y75+W75)/AB75</f>
        <v>0.56524929156389003</v>
      </c>
    </row>
    <row r="76" spans="1:126" s="113" customFormat="1" x14ac:dyDescent="0.2">
      <c r="A76" s="163"/>
      <c r="B76" s="151"/>
      <c r="C76" s="151"/>
      <c r="D76" s="151"/>
      <c r="E76" s="151"/>
      <c r="F76" s="153"/>
      <c r="G76" s="161"/>
      <c r="H76" s="151"/>
      <c r="I76" s="151"/>
      <c r="J76" s="151"/>
      <c r="K76" s="151"/>
      <c r="L76" s="151"/>
      <c r="M76" s="151"/>
      <c r="N76" s="151"/>
      <c r="O76" s="151"/>
      <c r="P76" s="151"/>
      <c r="Q76" s="151"/>
      <c r="R76" s="151"/>
      <c r="S76" s="151"/>
      <c r="T76" s="151"/>
      <c r="U76" s="151"/>
      <c r="V76" s="151"/>
      <c r="W76" s="151"/>
      <c r="X76" s="151"/>
      <c r="Y76" s="151"/>
      <c r="Z76" s="151"/>
      <c r="AA76" s="159"/>
      <c r="AB76" s="151"/>
      <c r="AC76" s="159"/>
      <c r="AD76" s="151"/>
      <c r="AE76" s="162"/>
    </row>
    <row r="77" spans="1:126" s="3" customFormat="1" x14ac:dyDescent="0.2">
      <c r="A77" s="163" t="s">
        <v>289</v>
      </c>
      <c r="B77" s="152" t="s">
        <v>207</v>
      </c>
      <c r="C77" s="151" t="s">
        <v>206</v>
      </c>
      <c r="D77" s="152" t="s">
        <v>202</v>
      </c>
      <c r="E77" s="151">
        <v>180118</v>
      </c>
      <c r="F77" s="153">
        <v>2.7E-2</v>
      </c>
      <c r="G77" s="154">
        <v>0.74</v>
      </c>
      <c r="H77" s="155">
        <v>40</v>
      </c>
      <c r="I77" s="152">
        <v>45.3</v>
      </c>
      <c r="J77" s="151">
        <v>77.2</v>
      </c>
      <c r="K77" s="152">
        <v>22.6</v>
      </c>
      <c r="L77" s="151">
        <v>556.4</v>
      </c>
      <c r="M77" s="152">
        <v>19.5</v>
      </c>
      <c r="N77" s="151">
        <v>470</v>
      </c>
      <c r="O77" s="152">
        <v>778.8</v>
      </c>
      <c r="P77" s="155">
        <v>167.9</v>
      </c>
      <c r="Q77" s="156">
        <f>(((N77*'Calibration Coefficients'!B$3)+'Calibration Coefficients'!B$4)/$H77)*(1000/1)*(1/1000)*(1/1000)*($G77/$F77)</f>
        <v>0.20046805555555561</v>
      </c>
      <c r="R77" s="157">
        <f>(((O77*'Calibration Coefficients'!C$3)+'Calibration Coefficients'!C$4)/$H77)*(1000/1)*(1/1000)*(1/1000)*($G77/$F77)</f>
        <v>0.51654631111111116</v>
      </c>
      <c r="S77" s="156">
        <f>Q77+R77</f>
        <v>0.71701436666666674</v>
      </c>
      <c r="T77" s="157">
        <f>R77/Q77</f>
        <v>2.5767013586259928</v>
      </c>
      <c r="U77" s="158">
        <f>(((I77*'Calibration Coefficients'!F$3)+'Calibration Coefficients'!F$4)/$H77)*(1000/1)*(1/1000)*(1/1000)*($G77/$F77)</f>
        <v>9.6872372222222228E-3</v>
      </c>
      <c r="V77" s="159">
        <f>(((J77*'Calibration Coefficients'!G$3)+'Calibration Coefficients'!G$4)/$H77)*(1000/1)*(1/1000)*(1/1000)*($G77/$F77)</f>
        <v>2.5691731111111112E-2</v>
      </c>
      <c r="W77" s="158">
        <f>(((K77*'Calibration Coefficients'!H$3)+'Calibration Coefficients'!H$4)/$H77)*(1000/1)*(1/1000)*(1/1000)*($G77/$F77)</f>
        <v>5.6908055555555557E-3</v>
      </c>
      <c r="X77" s="159">
        <f>(((L77*'Calibration Coefficients'!I$3)+'Calibration Coefficients'!I$4)/$H77)*(1000/1)*(1/1000)*(1/1000)*($G77/$F77)</f>
        <v>8.6693302222222227E-2</v>
      </c>
      <c r="Y77" s="158">
        <f>(((M77*'Calibration Coefficients'!J$3)+'Calibration Coefficients'!J$4)/$H77)*(1000/1)*(1/1000)*(1/1000)*($G77/$F77)</f>
        <v>7.1174638888888879E-3</v>
      </c>
      <c r="Z77" s="159">
        <f>(((P77*'Calibration Coefficients'!K$3)+'Calibration Coefficients'!K$4)/$H77)*(1000/1)*(1/1000)*(1/1000)*($G77/$F77)</f>
        <v>6.1099120925925933E-2</v>
      </c>
      <c r="AA77" s="159">
        <f t="shared" si="27"/>
        <v>0.27332738371340759</v>
      </c>
      <c r="AB77" s="158">
        <f>U77+W77+Y77</f>
        <v>2.2495506666666665E-2</v>
      </c>
      <c r="AC77" s="159">
        <f t="shared" si="28"/>
        <v>3.1373857641439164E-2</v>
      </c>
      <c r="AD77" s="158">
        <f>Y77/AB77</f>
        <v>0.31639491363114686</v>
      </c>
      <c r="AE77" s="160">
        <f>(Y77+W77)/AB77</f>
        <v>0.56937012507584228</v>
      </c>
    </row>
    <row r="78" spans="1:126" s="3" customFormat="1" x14ac:dyDescent="0.2">
      <c r="A78" s="163" t="s">
        <v>290</v>
      </c>
      <c r="B78" s="152" t="s">
        <v>207</v>
      </c>
      <c r="C78" s="151" t="s">
        <v>206</v>
      </c>
      <c r="D78" s="152" t="s">
        <v>202</v>
      </c>
      <c r="E78" s="151">
        <v>180118</v>
      </c>
      <c r="F78" s="153">
        <v>2.7400000000000001E-2</v>
      </c>
      <c r="G78" s="154">
        <v>0.73</v>
      </c>
      <c r="H78" s="155">
        <v>40</v>
      </c>
      <c r="I78" s="152">
        <v>45.9</v>
      </c>
      <c r="J78" s="151">
        <v>81.7</v>
      </c>
      <c r="K78" s="152">
        <v>28.3</v>
      </c>
      <c r="L78" s="151">
        <v>735.5</v>
      </c>
      <c r="M78" s="152">
        <v>50.4</v>
      </c>
      <c r="N78" s="151">
        <v>484.7</v>
      </c>
      <c r="O78" s="152">
        <v>832.3</v>
      </c>
      <c r="P78" s="155">
        <v>191.7</v>
      </c>
      <c r="Q78" s="156">
        <f>(((N78*'Calibration Coefficients'!B$3)+'Calibration Coefficients'!B$4)/$H78)*(1000/1)*(1/1000)*(1/1000)*($G78/$F78)</f>
        <v>0.20096696852189783</v>
      </c>
      <c r="R78" s="157">
        <f>(((O78*'Calibration Coefficients'!C$3)+'Calibration Coefficients'!C$4)/$H78)*(1000/1)*(1/1000)*(1/1000)*($G78/$F78)</f>
        <v>0.53662086861313874</v>
      </c>
      <c r="S78" s="156">
        <f>Q78+R78</f>
        <v>0.73758783713503662</v>
      </c>
      <c r="T78" s="157">
        <f>R78/Q78</f>
        <v>2.6701943735329188</v>
      </c>
      <c r="U78" s="158">
        <f>(((I78*'Calibration Coefficients'!F$3)+'Calibration Coefficients'!F$4)/$H78)*(1000/1)*(1/1000)*(1/1000)*($G78/$F78)</f>
        <v>9.5415462591240865E-3</v>
      </c>
      <c r="V78" s="159">
        <f>(((J78*'Calibration Coefficients'!G$3)+'Calibration Coefficients'!G$4)/$H78)*(1000/1)*(1/1000)*(1/1000)*($G78/$F78)</f>
        <v>2.6430322718978105E-2</v>
      </c>
      <c r="W78" s="158">
        <f>(((K78*'Calibration Coefficients'!H$3)+'Calibration Coefficients'!H$4)/$H78)*(1000/1)*(1/1000)*(1/1000)*($G78/$F78)</f>
        <v>6.9271738138686149E-3</v>
      </c>
      <c r="X78" s="159">
        <f>(((L78*'Calibration Coefficients'!I$3)+'Calibration Coefficients'!I$4)/$H78)*(1000/1)*(1/1000)*(1/1000)*($G78/$F78)</f>
        <v>0.11140006478102192</v>
      </c>
      <c r="Y78" s="158">
        <f>(((M78*'Calibration Coefficients'!J$3)+'Calibration Coefficients'!J$4)/$H78)*(1000/1)*(1/1000)*(1/1000)*($G78/$F78)</f>
        <v>1.7882389051094887E-2</v>
      </c>
      <c r="Z78" s="159">
        <f>(((P78*'Calibration Coefficients'!K$3)+'Calibration Coefficients'!K$4)/$H78)*(1000/1)*(1/1000)*(1/1000)*($G78/$F78)</f>
        <v>6.7812650638686134E-2</v>
      </c>
      <c r="AA78" s="159">
        <f t="shared" si="27"/>
        <v>0.32537704010273144</v>
      </c>
      <c r="AB78" s="158">
        <f>U78+W78+Y78</f>
        <v>3.4351109124087592E-2</v>
      </c>
      <c r="AC78" s="159">
        <f t="shared" si="28"/>
        <v>4.6572228275232032E-2</v>
      </c>
      <c r="AD78" s="158">
        <f>Y78/AB78</f>
        <v>0.52057675886090815</v>
      </c>
      <c r="AE78" s="160">
        <f>(Y78+W78)/AB78</f>
        <v>0.72223469627554493</v>
      </c>
    </row>
    <row r="79" spans="1:126" s="113" customFormat="1" x14ac:dyDescent="0.2">
      <c r="A79" s="163"/>
      <c r="B79" s="151"/>
      <c r="C79" s="151"/>
      <c r="D79" s="151"/>
      <c r="E79" s="151"/>
      <c r="F79" s="153"/>
      <c r="G79" s="161"/>
      <c r="H79" s="151"/>
      <c r="I79" s="151"/>
      <c r="J79" s="151"/>
      <c r="K79" s="151"/>
      <c r="L79" s="151"/>
      <c r="M79" s="151"/>
      <c r="N79" s="151"/>
      <c r="O79" s="151"/>
      <c r="P79" s="151"/>
      <c r="Q79" s="151"/>
      <c r="R79" s="151"/>
      <c r="S79" s="151"/>
      <c r="T79" s="151"/>
      <c r="U79" s="151"/>
      <c r="V79" s="151"/>
      <c r="W79" s="151"/>
      <c r="X79" s="151"/>
      <c r="Y79" s="151"/>
      <c r="Z79" s="151"/>
      <c r="AA79" s="159"/>
      <c r="AB79" s="151"/>
      <c r="AC79" s="159"/>
      <c r="AD79" s="151"/>
      <c r="AE79" s="162"/>
    </row>
    <row r="80" spans="1:126" s="3" customFormat="1" x14ac:dyDescent="0.2">
      <c r="A80" s="163" t="s">
        <v>291</v>
      </c>
      <c r="B80" s="152" t="s">
        <v>199</v>
      </c>
      <c r="C80" s="151" t="s">
        <v>200</v>
      </c>
      <c r="D80" s="152" t="s">
        <v>203</v>
      </c>
      <c r="E80" s="151">
        <v>180531</v>
      </c>
      <c r="F80" s="153">
        <v>2.35E-2</v>
      </c>
      <c r="G80" s="154">
        <v>0.7</v>
      </c>
      <c r="H80" s="155">
        <v>40</v>
      </c>
      <c r="I80" s="152">
        <v>115.4</v>
      </c>
      <c r="J80" s="151">
        <v>63.8</v>
      </c>
      <c r="K80" s="152">
        <v>59.4</v>
      </c>
      <c r="L80" s="151">
        <v>533.9</v>
      </c>
      <c r="M80" s="152">
        <v>16.399999999999999</v>
      </c>
      <c r="N80" s="151">
        <v>421.4</v>
      </c>
      <c r="O80" s="152">
        <v>788.1</v>
      </c>
      <c r="P80" s="155">
        <v>171.5</v>
      </c>
      <c r="Q80" s="156">
        <f>(((N80*'Calibration Coefficients'!B$3)+'Calibration Coefficients'!B$4)/$H80)*(1000/1)*(1/1000)*(1/1000)*($G80/$F80)</f>
        <v>0.19534579787234044</v>
      </c>
      <c r="R80" s="157">
        <f>(((O80*'Calibration Coefficients'!C$3)+'Calibration Coefficients'!C$4)/$H80)*(1000/1)*(1/1000)*(1/1000)*($G80/$F80)</f>
        <v>0.56810272340425538</v>
      </c>
      <c r="S80" s="156">
        <f>Q80+R80</f>
        <v>0.76344852127659579</v>
      </c>
      <c r="T80" s="157">
        <f>R80/Q80</f>
        <v>2.9081901407242641</v>
      </c>
      <c r="U80" s="158">
        <f>(((I80*'Calibration Coefficients'!F$3)+'Calibration Coefficients'!F$4)/$H80)*(1000/1)*(1/1000)*(1/1000)*($G80/$F80)</f>
        <v>2.6820678723404254E-2</v>
      </c>
      <c r="V80" s="159">
        <f>(((J80*'Calibration Coefficients'!G$3)+'Calibration Coefficients'!G$4)/$H80)*(1000/1)*(1/1000)*(1/1000)*($G80/$F80)</f>
        <v>2.30759170212766E-2</v>
      </c>
      <c r="W80" s="158">
        <f>(((K80*'Calibration Coefficients'!H$3)+'Calibration Coefficients'!H$4)/$H80)*(1000/1)*(1/1000)*(1/1000)*($G80/$F80)</f>
        <v>1.6256010638297871E-2</v>
      </c>
      <c r="X80" s="159">
        <f>(((L80*'Calibration Coefficients'!I$3)+'Calibration Coefficients'!I$4)/$H80)*(1000/1)*(1/1000)*(1/1000)*($G80/$F80)</f>
        <v>9.0410853191489352E-2</v>
      </c>
      <c r="Y80" s="158">
        <f>(((M80*'Calibration Coefficients'!J$3)+'Calibration Coefficients'!J$4)/$H80)*(1000/1)*(1/1000)*(1/1000)*($G80/$F80)</f>
        <v>6.5057404255319138E-3</v>
      </c>
      <c r="Z80" s="159">
        <f>(((P80*'Calibration Coefficients'!K$3)+'Calibration Coefficients'!K$4)/$H80)*(1000/1)*(1/1000)*(1/1000)*($G80/$F80)</f>
        <v>6.7828250000000007E-2</v>
      </c>
      <c r="AA80" s="159">
        <f t="shared" si="27"/>
        <v>0.30244010377268954</v>
      </c>
      <c r="AB80" s="158">
        <f>U80+W80+Y80</f>
        <v>4.9582429787234039E-2</v>
      </c>
      <c r="AC80" s="159">
        <f t="shared" si="28"/>
        <v>6.4945347859637056E-2</v>
      </c>
      <c r="AD80" s="158">
        <f>Y80/AB80</f>
        <v>0.13121060128454906</v>
      </c>
      <c r="AE80" s="160">
        <f>(Y80+W80)/AB80</f>
        <v>0.45906889116777899</v>
      </c>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row>
    <row r="81" spans="1:126" s="3" customFormat="1" x14ac:dyDescent="0.2">
      <c r="A81" s="163" t="s">
        <v>292</v>
      </c>
      <c r="B81" s="152" t="s">
        <v>199</v>
      </c>
      <c r="C81" s="151" t="s">
        <v>200</v>
      </c>
      <c r="D81" s="152" t="s">
        <v>203</v>
      </c>
      <c r="E81" s="151">
        <v>180119</v>
      </c>
      <c r="F81" s="153">
        <v>2.5499999999999998E-2</v>
      </c>
      <c r="G81" s="154">
        <v>0.77</v>
      </c>
      <c r="H81" s="155">
        <v>40</v>
      </c>
      <c r="I81" s="152">
        <v>42.2</v>
      </c>
      <c r="J81" s="151">
        <v>60.6</v>
      </c>
      <c r="K81" s="152">
        <v>28.1</v>
      </c>
      <c r="L81" s="151">
        <v>521.5</v>
      </c>
      <c r="M81" s="152">
        <v>29.1</v>
      </c>
      <c r="N81" s="151">
        <v>426.6</v>
      </c>
      <c r="O81" s="152">
        <v>794.7</v>
      </c>
      <c r="P81" s="155">
        <v>210.7</v>
      </c>
      <c r="Q81" s="156">
        <f>(((N81*'Calibration Coefficients'!B$3)+'Calibration Coefficients'!B$4)/$H81)*(1000/1)*(1/1000)*(1/1000)*($G81/$F81)</f>
        <v>0.20047063235294121</v>
      </c>
      <c r="R81" s="157">
        <f>(((O81*'Calibration Coefficients'!C$3)+'Calibration Coefficients'!C$4)/$H81)*(1000/1)*(1/1000)*(1/1000)*($G81/$F81)</f>
        <v>0.58072312941176463</v>
      </c>
      <c r="S81" s="156">
        <f>Q81+R81</f>
        <v>0.78119376176470579</v>
      </c>
      <c r="T81" s="157">
        <f>R81/Q81</f>
        <v>2.8967990103875407</v>
      </c>
      <c r="U81" s="158">
        <f>(((I81*'Calibration Coefficients'!F$3)+'Calibration Coefficients'!F$4)/$H81)*(1000/1)*(1/1000)*(1/1000)*($G81/$F81)</f>
        <v>9.9425268627450977E-3</v>
      </c>
      <c r="V81" s="159">
        <f>(((J81*'Calibration Coefficients'!G$3)+'Calibration Coefficients'!G$4)/$H81)*(1000/1)*(1/1000)*(1/1000)*($G81/$F81)</f>
        <v>2.2219346470588243E-2</v>
      </c>
      <c r="W81" s="158">
        <f>(((K81*'Calibration Coefficients'!H$3)+'Calibration Coefficients'!H$4)/$H81)*(1000/1)*(1/1000)*(1/1000)*($G81/$F81)</f>
        <v>7.7956838235294125E-3</v>
      </c>
      <c r="X81" s="159">
        <f>(((L81*'Calibration Coefficients'!I$3)+'Calibration Coefficients'!I$4)/$H81)*(1000/1)*(1/1000)*(1/1000)*($G81/$F81)</f>
        <v>8.9523144117647072E-2</v>
      </c>
      <c r="Y81" s="158">
        <f>(((M81*'Calibration Coefficients'!J$3)+'Calibration Coefficients'!J$4)/$H81)*(1000/1)*(1/1000)*(1/1000)*($G81/$F81)</f>
        <v>1.1702165588235296E-2</v>
      </c>
      <c r="Z81" s="159">
        <f>(((P81*'Calibration Coefficients'!K$3)+'Calibration Coefficients'!K$4)/$H81)*(1000/1)*(1/1000)*(1/1000)*($G81/$F81)</f>
        <v>8.4475620490196093E-2</v>
      </c>
      <c r="AA81" s="159">
        <f t="shared" si="27"/>
        <v>0.28886365764516847</v>
      </c>
      <c r="AB81" s="158">
        <f>U81+W81+Y81</f>
        <v>2.9440376274509808E-2</v>
      </c>
      <c r="AC81" s="159">
        <f t="shared" si="28"/>
        <v>3.7686394484262663E-2</v>
      </c>
      <c r="AD81" s="158">
        <f>Y81/AB81</f>
        <v>0.39748695733781481</v>
      </c>
      <c r="AE81" s="160">
        <f>(Y81+W81)/AB81</f>
        <v>0.66228261588648307</v>
      </c>
    </row>
    <row r="82" spans="1:126" s="3" customFormat="1" x14ac:dyDescent="0.2">
      <c r="A82" s="163" t="s">
        <v>293</v>
      </c>
      <c r="B82" s="152" t="s">
        <v>199</v>
      </c>
      <c r="C82" s="151" t="s">
        <v>200</v>
      </c>
      <c r="D82" s="152" t="s">
        <v>203</v>
      </c>
      <c r="E82" s="151">
        <v>180119</v>
      </c>
      <c r="F82" s="153">
        <v>2.5100000000000001E-2</v>
      </c>
      <c r="G82" s="154">
        <v>0.77</v>
      </c>
      <c r="H82" s="155">
        <v>40</v>
      </c>
      <c r="I82" s="152">
        <v>54</v>
      </c>
      <c r="J82" s="151">
        <v>64.400000000000006</v>
      </c>
      <c r="K82" s="152">
        <v>25.6</v>
      </c>
      <c r="L82" s="151">
        <v>506.1</v>
      </c>
      <c r="M82" s="152">
        <v>30</v>
      </c>
      <c r="N82" s="151">
        <v>377.6</v>
      </c>
      <c r="O82" s="152">
        <v>767.7</v>
      </c>
      <c r="P82" s="155">
        <v>214.4</v>
      </c>
      <c r="Q82" s="156">
        <f>(((N82*'Calibration Coefficients'!B$3)+'Calibration Coefficients'!B$4)/$H82)*(1000/1)*(1/1000)*(1/1000)*($G82/$F82)</f>
        <v>0.18027203187251001</v>
      </c>
      <c r="R82" s="157">
        <f>(((O82*'Calibration Coefficients'!C$3)+'Calibration Coefficients'!C$4)/$H82)*(1000/1)*(1/1000)*(1/1000)*($G82/$F82)</f>
        <v>0.56993313944223112</v>
      </c>
      <c r="S82" s="156">
        <f>Q82+R82</f>
        <v>0.75020517131474107</v>
      </c>
      <c r="T82" s="157">
        <f>R82/Q82</f>
        <v>3.1615172554625275</v>
      </c>
      <c r="U82" s="158">
        <f>(((I82*'Calibration Coefficients'!F$3)+'Calibration Coefficients'!F$4)/$H82)*(1000/1)*(1/1000)*(1/1000)*($G82/$F82)</f>
        <v>1.2925416334661356E-2</v>
      </c>
      <c r="V82" s="159">
        <f>(((J82*'Calibration Coefficients'!G$3)+'Calibration Coefficients'!G$4)/$H82)*(1000/1)*(1/1000)*(1/1000)*($G82/$F82)</f>
        <v>2.3988935856573714E-2</v>
      </c>
      <c r="W82" s="158">
        <f>(((K82*'Calibration Coefficients'!H$3)+'Calibration Coefficients'!H$4)/$H82)*(1000/1)*(1/1000)*(1/1000)*($G82/$F82)</f>
        <v>7.2152988047808767E-3</v>
      </c>
      <c r="X82" s="159">
        <f>(((L82*'Calibration Coefficients'!I$3)+'Calibration Coefficients'!I$4)/$H82)*(1000/1)*(1/1000)*(1/1000)*($G82/$F82)</f>
        <v>8.8264041633466156E-2</v>
      </c>
      <c r="Y82" s="158">
        <f>(((M82*'Calibration Coefficients'!J$3)+'Calibration Coefficients'!J$4)/$H82)*(1000/1)*(1/1000)*(1/1000)*($G82/$F82)</f>
        <v>1.2256344621513943E-2</v>
      </c>
      <c r="Z82" s="159">
        <f>(((P82*'Calibration Coefficients'!K$3)+'Calibration Coefficients'!K$4)/$H82)*(1000/1)*(1/1000)*(1/1000)*($G82/$F82)</f>
        <v>8.7328921115537861E-2</v>
      </c>
      <c r="AA82" s="159">
        <f t="shared" si="27"/>
        <v>0.30922068686888515</v>
      </c>
      <c r="AB82" s="158">
        <f>U82+W82+Y82</f>
        <v>3.2397059760956179E-2</v>
      </c>
      <c r="AC82" s="159">
        <f t="shared" si="28"/>
        <v>4.3184266117734231E-2</v>
      </c>
      <c r="AD82" s="158">
        <f>Y82/AB82</f>
        <v>0.378316572921993</v>
      </c>
      <c r="AE82" s="160">
        <f>(Y82+W82)/AB82</f>
        <v>0.60103119140957884</v>
      </c>
    </row>
    <row r="83" spans="1:126" s="3" customFormat="1" x14ac:dyDescent="0.2">
      <c r="A83" s="163" t="s">
        <v>294</v>
      </c>
      <c r="B83" s="152" t="s">
        <v>199</v>
      </c>
      <c r="C83" s="151" t="s">
        <v>200</v>
      </c>
      <c r="D83" s="152" t="s">
        <v>203</v>
      </c>
      <c r="E83" s="151">
        <v>180119</v>
      </c>
      <c r="F83" s="153">
        <v>2.63E-2</v>
      </c>
      <c r="G83" s="154">
        <v>0.73</v>
      </c>
      <c r="H83" s="155">
        <v>40</v>
      </c>
      <c r="I83" s="152">
        <v>51.8</v>
      </c>
      <c r="J83" s="151">
        <v>63.8</v>
      </c>
      <c r="K83" s="152">
        <v>29.8</v>
      </c>
      <c r="L83" s="151">
        <v>437.3</v>
      </c>
      <c r="M83" s="152">
        <v>34.299999999999997</v>
      </c>
      <c r="N83" s="151">
        <v>353.6</v>
      </c>
      <c r="O83" s="152">
        <v>677.4</v>
      </c>
      <c r="P83" s="155">
        <v>186.8</v>
      </c>
      <c r="Q83" s="156">
        <f>(((N83*'Calibration Coefficients'!B$3)+'Calibration Coefficients'!B$4)/$H83)*(1000/1)*(1/1000)*(1/1000)*($G83/$F83)</f>
        <v>0.15274209125475288</v>
      </c>
      <c r="R83" s="157">
        <f>(((O83*'Calibration Coefficients'!C$3)+'Calibration Coefficients'!C$4)/$H83)*(1000/1)*(1/1000)*(1/1000)*($G83/$F83)</f>
        <v>0.45501704942965771</v>
      </c>
      <c r="S83" s="156">
        <f>Q83+R83</f>
        <v>0.60775914068441061</v>
      </c>
      <c r="T83" s="157">
        <f>R83/Q83</f>
        <v>2.9789892602082526</v>
      </c>
      <c r="U83" s="158">
        <f>(((I83*'Calibration Coefficients'!F$3)+'Calibration Coefficients'!F$4)/$H83)*(1000/1)*(1/1000)*(1/1000)*($G83/$F83)</f>
        <v>1.1218392965779466E-2</v>
      </c>
      <c r="V83" s="159">
        <f>(((J83*'Calibration Coefficients'!G$3)+'Calibration Coefficients'!G$4)/$H83)*(1000/1)*(1/1000)*(1/1000)*($G83/$F83)</f>
        <v>2.1502843916349813E-2</v>
      </c>
      <c r="W83" s="158">
        <f>(((K83*'Calibration Coefficients'!H$3)+'Calibration Coefficients'!H$4)/$H83)*(1000/1)*(1/1000)*(1/1000)*($G83/$F83)</f>
        <v>7.5994249049429639E-3</v>
      </c>
      <c r="X83" s="159">
        <f>(((L83*'Calibration Coefficients'!I$3)+'Calibration Coefficients'!I$4)/$H83)*(1000/1)*(1/1000)*(1/1000)*($G83/$F83)</f>
        <v>6.9004443536121673E-2</v>
      </c>
      <c r="Y83" s="158">
        <f>(((M83*'Calibration Coefficients'!J$3)+'Calibration Coefficients'!J$4)/$H83)*(1000/1)*(1/1000)*(1/1000)*($G83/$F83)</f>
        <v>1.2678968916349807E-2</v>
      </c>
      <c r="Z83" s="159">
        <f>(((P83*'Calibration Coefficients'!K$3)+'Calibration Coefficients'!K$4)/$H83)*(1000/1)*(1/1000)*(1/1000)*($G83/$F83)</f>
        <v>6.8843080228136885E-2</v>
      </c>
      <c r="AA83" s="159">
        <f t="shared" si="27"/>
        <v>0.31401774435307311</v>
      </c>
      <c r="AB83" s="158">
        <f>U83+W83+Y83</f>
        <v>3.149678678707224E-2</v>
      </c>
      <c r="AC83" s="159">
        <f t="shared" si="28"/>
        <v>5.1824455904691175E-2</v>
      </c>
      <c r="AD83" s="158">
        <f>Y83/AB83</f>
        <v>0.4025480123437179</v>
      </c>
      <c r="AE83" s="160">
        <f>(Y83+W83)/AB83</f>
        <v>0.64382420843055577</v>
      </c>
    </row>
    <row r="84" spans="1:126" s="113" customFormat="1" x14ac:dyDescent="0.2">
      <c r="A84" s="163"/>
      <c r="B84" s="151"/>
      <c r="C84" s="151"/>
      <c r="D84" s="151"/>
      <c r="E84" s="151"/>
      <c r="F84" s="153"/>
      <c r="G84" s="161"/>
      <c r="H84" s="151"/>
      <c r="I84" s="151"/>
      <c r="J84" s="151"/>
      <c r="K84" s="151"/>
      <c r="L84" s="151"/>
      <c r="M84" s="151"/>
      <c r="N84" s="151"/>
      <c r="O84" s="151"/>
      <c r="P84" s="151"/>
      <c r="Q84" s="151"/>
      <c r="R84" s="151"/>
      <c r="S84" s="151"/>
      <c r="T84" s="151"/>
      <c r="U84" s="151"/>
      <c r="V84" s="151"/>
      <c r="W84" s="151"/>
      <c r="X84" s="151"/>
      <c r="Y84" s="151"/>
      <c r="Z84" s="151"/>
      <c r="AA84" s="159"/>
      <c r="AB84" s="151"/>
      <c r="AC84" s="159"/>
      <c r="AD84" s="151"/>
      <c r="AE84" s="162"/>
    </row>
    <row r="85" spans="1:126" s="3" customFormat="1" x14ac:dyDescent="0.2">
      <c r="A85" s="163" t="s">
        <v>295</v>
      </c>
      <c r="B85" s="152" t="s">
        <v>207</v>
      </c>
      <c r="C85" s="151" t="s">
        <v>200</v>
      </c>
      <c r="D85" s="152" t="s">
        <v>203</v>
      </c>
      <c r="E85" s="151">
        <v>180531</v>
      </c>
      <c r="F85" s="153">
        <v>2.7E-2</v>
      </c>
      <c r="G85" s="154">
        <v>0.7</v>
      </c>
      <c r="H85" s="155">
        <v>40</v>
      </c>
      <c r="I85" s="152">
        <v>62.1</v>
      </c>
      <c r="J85" s="151">
        <v>58.7</v>
      </c>
      <c r="K85" s="152">
        <v>54</v>
      </c>
      <c r="L85" s="151">
        <v>549.1</v>
      </c>
      <c r="M85" s="152">
        <v>88.5</v>
      </c>
      <c r="N85" s="151">
        <v>440.2</v>
      </c>
      <c r="O85" s="152">
        <v>815.7</v>
      </c>
      <c r="P85" s="155">
        <v>180.7</v>
      </c>
      <c r="Q85" s="156">
        <f>(((N85*'Calibration Coefficients'!B$3)+'Calibration Coefficients'!B$4)/$H85)*(1000/1)*(1/1000)*(1/1000)*($G85/$F85)</f>
        <v>0.1776084722222222</v>
      </c>
      <c r="R85" s="157">
        <f>(((O85*'Calibration Coefficients'!C$3)+'Calibration Coefficients'!C$4)/$H85)*(1000/1)*(1/1000)*(1/1000)*($G85/$F85)</f>
        <v>0.5117762222222223</v>
      </c>
      <c r="S85" s="156">
        <f>Q85+R85</f>
        <v>0.6893846944444445</v>
      </c>
      <c r="T85" s="157">
        <f>R85/Q85</f>
        <v>2.8814854146253355</v>
      </c>
      <c r="U85" s="158">
        <f>(((I85*'Calibration Coefficients'!F$3)+'Calibration Coefficients'!F$4)/$H85)*(1000/1)*(1/1000)*(1/1000)*($G85/$F85)</f>
        <v>1.2562024999999999E-2</v>
      </c>
      <c r="V85" s="159">
        <f>(((J85*'Calibration Coefficients'!G$3)+'Calibration Coefficients'!G$4)/$H85)*(1000/1)*(1/1000)*(1/1000)*($G85/$F85)</f>
        <v>1.8479086111111112E-2</v>
      </c>
      <c r="W85" s="158">
        <f>(((K85*'Calibration Coefficients'!H$3)+'Calibration Coefficients'!H$4)/$H85)*(1000/1)*(1/1000)*(1/1000)*($G85/$F85)</f>
        <v>1.2862500000000001E-2</v>
      </c>
      <c r="X85" s="159">
        <f>(((L85*'Calibration Coefficients'!I$3)+'Calibration Coefficients'!I$4)/$H85)*(1000/1)*(1/1000)*(1/1000)*($G85/$F85)</f>
        <v>8.0931238888888896E-2</v>
      </c>
      <c r="Y85" s="158">
        <f>(((M85*'Calibration Coefficients'!J$3)+'Calibration Coefficients'!J$4)/$H85)*(1000/1)*(1/1000)*(1/1000)*($G85/$F85)</f>
        <v>3.0556263888888883E-2</v>
      </c>
      <c r="Z85" s="159">
        <f>(((P85*'Calibration Coefficients'!K$3)+'Calibration Coefficients'!K$4)/$H85)*(1000/1)*(1/1000)*(1/1000)*($G85/$F85)</f>
        <v>6.2202628703703695E-2</v>
      </c>
      <c r="AA85" s="159">
        <f t="shared" si="27"/>
        <v>0.31563471650316399</v>
      </c>
      <c r="AB85" s="158">
        <f>U85+W85+Y85</f>
        <v>5.5980788888888883E-2</v>
      </c>
      <c r="AC85" s="159">
        <f t="shared" si="28"/>
        <v>8.1203991530450506E-2</v>
      </c>
      <c r="AD85" s="158">
        <f>Y85/AB85</f>
        <v>0.54583482111224257</v>
      </c>
      <c r="AE85" s="160">
        <f>(Y85+W85)/AB85</f>
        <v>0.77560114372569477</v>
      </c>
    </row>
    <row r="86" spans="1:126" s="3" customFormat="1" x14ac:dyDescent="0.2">
      <c r="A86" s="163" t="s">
        <v>296</v>
      </c>
      <c r="B86" s="152" t="s">
        <v>207</v>
      </c>
      <c r="C86" s="151" t="s">
        <v>200</v>
      </c>
      <c r="D86" s="152" t="s">
        <v>203</v>
      </c>
      <c r="E86" s="151">
        <v>180119</v>
      </c>
      <c r="F86" s="153">
        <v>2.58E-2</v>
      </c>
      <c r="G86" s="154">
        <v>0.78</v>
      </c>
      <c r="H86" s="155">
        <v>40</v>
      </c>
      <c r="I86" s="152">
        <v>53.3</v>
      </c>
      <c r="J86" s="151">
        <v>85.4</v>
      </c>
      <c r="K86" s="152">
        <v>26.5</v>
      </c>
      <c r="L86" s="151">
        <v>577.6</v>
      </c>
      <c r="M86" s="152">
        <v>53.2</v>
      </c>
      <c r="N86" s="151">
        <v>525.6</v>
      </c>
      <c r="O86" s="152">
        <v>902.1</v>
      </c>
      <c r="P86" s="155">
        <v>191.4</v>
      </c>
      <c r="Q86" s="156">
        <f>(((N86*'Calibration Coefficients'!B$3)+'Calibration Coefficients'!B$4)/$H86)*(1000/1)*(1/1000)*(1/1000)*($G86/$F86)</f>
        <v>0.24729174418604652</v>
      </c>
      <c r="R86" s="157">
        <f>(((O86*'Calibration Coefficients'!C$3)+'Calibration Coefficients'!C$4)/$H86)*(1000/1)*(1/1000)*(1/1000)*($G86/$F86)</f>
        <v>0.66000153488372093</v>
      </c>
      <c r="S86" s="156">
        <f>Q86+R86</f>
        <v>0.90729327906976742</v>
      </c>
      <c r="T86" s="157">
        <f>R86/Q86</f>
        <v>2.668918596761475</v>
      </c>
      <c r="U86" s="158">
        <f>(((I86*'Calibration Coefficients'!F$3)+'Calibration Coefficients'!F$4)/$H86)*(1000/1)*(1/1000)*(1/1000)*($G86/$F86)</f>
        <v>1.2572912209302322E-2</v>
      </c>
      <c r="V86" s="159">
        <f>(((J86*'Calibration Coefficients'!G$3)+'Calibration Coefficients'!G$4)/$H86)*(1000/1)*(1/1000)*(1/1000)*($G86/$F86)</f>
        <v>3.1350240697674427E-2</v>
      </c>
      <c r="W86" s="158">
        <f>(((K86*'Calibration Coefficients'!H$3)+'Calibration Coefficients'!H$4)/$H86)*(1000/1)*(1/1000)*(1/1000)*($G86/$F86)</f>
        <v>7.3606831395348835E-3</v>
      </c>
      <c r="X86" s="159">
        <f>(((L86*'Calibration Coefficients'!I$3)+'Calibration Coefficients'!I$4)/$H86)*(1000/1)*(1/1000)*(1/1000)*($G86/$F86)</f>
        <v>9.9273320930232556E-2</v>
      </c>
      <c r="Y86" s="158">
        <f>(((M86*'Calibration Coefficients'!J$3)+'Calibration Coefficients'!J$4)/$H86)*(1000/1)*(1/1000)*(1/1000)*($G86/$F86)</f>
        <v>2.1419495348837209E-2</v>
      </c>
      <c r="Z86" s="159">
        <f>(((P86*'Calibration Coefficients'!K$3)+'Calibration Coefficients'!K$4)/$H86)*(1000/1)*(1/1000)*(1/1000)*($G86/$F86)</f>
        <v>7.6830408139534886E-2</v>
      </c>
      <c r="AA86" s="159">
        <f t="shared" si="27"/>
        <v>0.27423002705389155</v>
      </c>
      <c r="AB86" s="158">
        <f>U86+W86+Y86</f>
        <v>4.1353090697674413E-2</v>
      </c>
      <c r="AC86" s="159">
        <f t="shared" si="28"/>
        <v>4.5578526427610094E-2</v>
      </c>
      <c r="AD86" s="158">
        <f>Y86/AB86</f>
        <v>0.51796600900840972</v>
      </c>
      <c r="AE86" s="160">
        <f>(Y86+W86)/AB86</f>
        <v>0.69596197050370923</v>
      </c>
    </row>
    <row r="87" spans="1:126" s="113" customFormat="1" ht="16" x14ac:dyDescent="0.2">
      <c r="A87" s="164" t="s">
        <v>297</v>
      </c>
      <c r="B87" s="166" t="s">
        <v>207</v>
      </c>
      <c r="C87" s="166" t="s">
        <v>200</v>
      </c>
      <c r="D87" s="166" t="s">
        <v>203</v>
      </c>
      <c r="E87" s="166">
        <v>180119</v>
      </c>
      <c r="F87" s="167">
        <v>2.5600000000000001E-2</v>
      </c>
      <c r="G87" s="170">
        <v>0.79</v>
      </c>
      <c r="H87" s="166">
        <v>40</v>
      </c>
      <c r="I87" s="166">
        <v>21.3</v>
      </c>
      <c r="J87" s="166">
        <v>44.5</v>
      </c>
      <c r="K87" s="166">
        <v>24.8</v>
      </c>
      <c r="L87" s="166">
        <v>417.5</v>
      </c>
      <c r="M87" s="166">
        <v>179.6</v>
      </c>
      <c r="N87" s="166">
        <v>294.3</v>
      </c>
      <c r="O87" s="166">
        <v>679.6</v>
      </c>
      <c r="P87" s="166">
        <v>179</v>
      </c>
      <c r="Q87" s="166">
        <f>(((N87*'Calibration Coefficients'!B$3)+'Calibration Coefficients'!B$4)/$H87)*(1000/1)*(1/1000)*(1/1000)*($G87/$F87)</f>
        <v>0.14133728759765629</v>
      </c>
      <c r="R87" s="166">
        <f>(((O87*'Calibration Coefficients'!C$3)+'Calibration Coefficients'!C$4)/$H87)*(1000/1)*(1/1000)*(1/1000)*($G87/$F87)</f>
        <v>0.50752315625</v>
      </c>
      <c r="S87" s="166">
        <f>Q87+R87</f>
        <v>0.64886044384765629</v>
      </c>
      <c r="T87" s="166">
        <f>R87/Q87</f>
        <v>3.5908652619311758</v>
      </c>
      <c r="U87" s="166">
        <f>(((I87*'Calibration Coefficients'!F$3)+'Calibration Coefficients'!F$4)/$H87)*(1000/1)*(1/1000)*(1/1000)*($G87/$F87)</f>
        <v>5.1286198242187506E-3</v>
      </c>
      <c r="V87" s="166">
        <f>(((J87*'Calibration Coefficients'!G$3)+'Calibration Coefficients'!G$4)/$H87)*(1000/1)*(1/1000)*(1/1000)*($G87/$F87)</f>
        <v>1.6674593261718752E-2</v>
      </c>
      <c r="W87" s="166">
        <f>(((K87*'Calibration Coefficients'!H$3)+'Calibration Coefficients'!H$4)/$H87)*(1000/1)*(1/1000)*(1/1000)*($G87/$F87)</f>
        <v>7.0313085937500014E-3</v>
      </c>
      <c r="X87" s="166">
        <f>(((L87*'Calibration Coefficients'!I$3)+'Calibration Coefficients'!I$4)/$H87)*(1000/1)*(1/1000)*(1/1000)*($G87/$F87)</f>
        <v>7.3244340820312503E-2</v>
      </c>
      <c r="Y87" s="166">
        <f>(((M87*'Calibration Coefficients'!J$3)+'Calibration Coefficients'!J$4)/$H87)*(1000/1)*(1/1000)*(1/1000)*($G87/$F87)</f>
        <v>7.3810162890624989E-2</v>
      </c>
      <c r="Z87" s="166">
        <f>(((P87*'Calibration Coefficients'!K$3)+'Calibration Coefficients'!K$4)/$H87)*(1000/1)*(1/1000)*(1/1000)*($G87/$F87)</f>
        <v>7.3342627929687515E-2</v>
      </c>
      <c r="AA87" s="159">
        <f t="shared" si="27"/>
        <v>0.38410671460014101</v>
      </c>
      <c r="AB87" s="166">
        <f>U87+W87+Y87</f>
        <v>8.5970091308593746E-2</v>
      </c>
      <c r="AC87" s="159">
        <f t="shared" si="28"/>
        <v>0.13249396249030457</v>
      </c>
      <c r="AD87" s="166">
        <f>Y87/AB87</f>
        <v>0.85855629285863944</v>
      </c>
      <c r="AE87" s="171">
        <f>(Y87+W87)/AB87</f>
        <v>0.94034413891908841</v>
      </c>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c r="CX87" s="118"/>
      <c r="CY87" s="118"/>
      <c r="CZ87" s="118"/>
      <c r="DA87" s="118"/>
      <c r="DB87" s="118"/>
      <c r="DC87" s="118"/>
      <c r="DD87" s="118"/>
      <c r="DE87" s="118"/>
      <c r="DF87" s="118"/>
      <c r="DG87" s="118"/>
      <c r="DH87" s="118"/>
      <c r="DI87" s="118"/>
      <c r="DJ87" s="118"/>
      <c r="DK87" s="118"/>
      <c r="DL87" s="118"/>
      <c r="DM87" s="118"/>
      <c r="DN87" s="118"/>
      <c r="DO87" s="118"/>
      <c r="DP87" s="118"/>
      <c r="DQ87" s="118"/>
      <c r="DR87" s="118"/>
      <c r="DS87" s="118"/>
      <c r="DT87" s="118"/>
      <c r="DU87" s="118"/>
      <c r="DV87" s="118"/>
    </row>
    <row r="88" spans="1:126" s="3" customFormat="1" x14ac:dyDescent="0.2">
      <c r="A88" s="163" t="s">
        <v>298</v>
      </c>
      <c r="B88" s="152" t="s">
        <v>207</v>
      </c>
      <c r="C88" s="151" t="s">
        <v>200</v>
      </c>
      <c r="D88" s="152" t="s">
        <v>203</v>
      </c>
      <c r="E88" s="151">
        <v>180119</v>
      </c>
      <c r="F88" s="153">
        <v>2.3800000000000002E-2</v>
      </c>
      <c r="G88" s="154">
        <v>0.77</v>
      </c>
      <c r="H88" s="155">
        <v>40</v>
      </c>
      <c r="I88" s="152">
        <v>61.5</v>
      </c>
      <c r="J88" s="151">
        <v>77.3</v>
      </c>
      <c r="K88" s="152">
        <v>29</v>
      </c>
      <c r="L88" s="151">
        <v>483.9</v>
      </c>
      <c r="M88" s="152">
        <v>40.6</v>
      </c>
      <c r="N88" s="151">
        <v>462.7</v>
      </c>
      <c r="O88" s="152">
        <v>886.4</v>
      </c>
      <c r="P88" s="155">
        <v>221.7</v>
      </c>
      <c r="Q88" s="156">
        <f>(((N88*'Calibration Coefficients'!B$3)+'Calibration Coefficients'!B$4)/$H88)*(1000/1)*(1/1000)*(1/1000)*($G88/$F88)</f>
        <v>0.23296604779411764</v>
      </c>
      <c r="R88" s="157">
        <f>(((O88*'Calibration Coefficients'!C$3)+'Calibration Coefficients'!C$4)/$H88)*(1000/1)*(1/1000)*(1/1000)*($G88/$F88)</f>
        <v>0.6939990588235293</v>
      </c>
      <c r="S88" s="156">
        <f>Q88+R88</f>
        <v>0.92696510661764697</v>
      </c>
      <c r="T88" s="157">
        <f>R88/Q88</f>
        <v>2.9789708216917807</v>
      </c>
      <c r="U88" s="158">
        <f>(((I88*'Calibration Coefficients'!F$3)+'Calibration Coefficients'!F$4)/$H88)*(1000/1)*(1/1000)*(1/1000)*($G88/$F88)</f>
        <v>1.5524680147058826E-2</v>
      </c>
      <c r="V88" s="159">
        <f>(((J88*'Calibration Coefficients'!G$3)+'Calibration Coefficients'!G$4)/$H88)*(1000/1)*(1/1000)*(1/1000)*($G88/$F88)</f>
        <v>3.0366963970588239E-2</v>
      </c>
      <c r="W88" s="158">
        <f>(((K88*'Calibration Coefficients'!H$3)+'Calibration Coefficients'!H$4)/$H88)*(1000/1)*(1/1000)*(1/1000)*($G88/$F88)</f>
        <v>8.620036764705883E-3</v>
      </c>
      <c r="X88" s="159">
        <f>(((L88*'Calibration Coefficients'!I$3)+'Calibration Coefficients'!I$4)/$H88)*(1000/1)*(1/1000)*(1/1000)*($G88/$F88)</f>
        <v>8.9002019117647047E-2</v>
      </c>
      <c r="Y88" s="158">
        <f>(((M88*'Calibration Coefficients'!J$3)+'Calibration Coefficients'!J$4)/$H88)*(1000/1)*(1/1000)*(1/1000)*($G88/$F88)</f>
        <v>1.7492927941176468E-2</v>
      </c>
      <c r="Z88" s="159">
        <f>(((P88*'Calibration Coefficients'!K$3)+'Calibration Coefficients'!K$4)/$H88)*(1000/1)*(1/1000)*(1/1000)*($G88/$F88)</f>
        <v>9.5234821323529395E-2</v>
      </c>
      <c r="AA88" s="159">
        <f t="shared" si="27"/>
        <v>0.27643052304276206</v>
      </c>
      <c r="AB88" s="158">
        <f>U88+W88+Y88</f>
        <v>4.1637644852941177E-2</v>
      </c>
      <c r="AC88" s="159">
        <f t="shared" si="28"/>
        <v>4.4918244015538553E-2</v>
      </c>
      <c r="AD88" s="158">
        <f>Y88/AB88</f>
        <v>0.420122896070593</v>
      </c>
      <c r="AE88" s="160">
        <f>(Y88+W88)/AB88</f>
        <v>0.62714797626306662</v>
      </c>
    </row>
    <row r="89" spans="1:126" s="3" customFormat="1" x14ac:dyDescent="0.2">
      <c r="A89" s="163" t="s">
        <v>299</v>
      </c>
      <c r="B89" s="152" t="s">
        <v>207</v>
      </c>
      <c r="C89" s="151" t="s">
        <v>200</v>
      </c>
      <c r="D89" s="152" t="s">
        <v>203</v>
      </c>
      <c r="E89" s="151">
        <v>180119</v>
      </c>
      <c r="F89" s="153">
        <v>2.5600000000000001E-2</v>
      </c>
      <c r="G89" s="154">
        <v>0.76</v>
      </c>
      <c r="H89" s="155">
        <v>40</v>
      </c>
      <c r="I89" s="152">
        <v>41.6</v>
      </c>
      <c r="J89" s="151">
        <v>58.3</v>
      </c>
      <c r="K89" s="152">
        <v>34.700000000000003</v>
      </c>
      <c r="L89" s="151">
        <v>461.4</v>
      </c>
      <c r="M89" s="152">
        <v>63.7</v>
      </c>
      <c r="N89" s="151">
        <v>366.5</v>
      </c>
      <c r="O89" s="152">
        <v>684.7</v>
      </c>
      <c r="P89" s="155">
        <v>193.6</v>
      </c>
      <c r="Q89" s="156">
        <f>(((N89*'Calibration Coefficients'!B$3)+'Calibration Coefficients'!B$4)/$H89)*(1000/1)*(1/1000)*(1/1000)*($G89/$F89)</f>
        <v>0.16932729492187501</v>
      </c>
      <c r="R89" s="157">
        <f>(((O89*'Calibration Coefficients'!C$3)+'Calibration Coefficients'!C$4)/$H89)*(1000/1)*(1/1000)*(1/1000)*($G89/$F89)</f>
        <v>0.49191415625000007</v>
      </c>
      <c r="S89" s="156">
        <f>Q89+R89</f>
        <v>0.66124145117187505</v>
      </c>
      <c r="T89" s="157">
        <f>R89/Q89</f>
        <v>2.9051084556507067</v>
      </c>
      <c r="U89" s="158">
        <f>(((I89*'Calibration Coefficients'!F$3)+'Calibration Coefficients'!F$4)/$H89)*(1000/1)*(1/1000)*(1/1000)*($G89/$F89)</f>
        <v>9.6360874999999995E-3</v>
      </c>
      <c r="V89" s="159">
        <f>(((J89*'Calibration Coefficients'!G$3)+'Calibration Coefficients'!G$4)/$H89)*(1000/1)*(1/1000)*(1/1000)*($G89/$F89)</f>
        <v>2.1016011328125001E-2</v>
      </c>
      <c r="W89" s="158">
        <f>(((K89*'Calibration Coefficients'!H$3)+'Calibration Coefficients'!H$4)/$H89)*(1000/1)*(1/1000)*(1/1000)*($G89/$F89)</f>
        <v>9.4645605468750005E-3</v>
      </c>
      <c r="X89" s="159">
        <f>(((L89*'Calibration Coefficients'!I$3)+'Calibration Coefficients'!I$4)/$H89)*(1000/1)*(1/1000)*(1/1000)*($G89/$F89)</f>
        <v>7.7872064062499996E-2</v>
      </c>
      <c r="Y89" s="158">
        <f>(((M89*'Calibration Coefficients'!J$3)+'Calibration Coefficients'!J$4)/$H89)*(1000/1)*(1/1000)*(1/1000)*($G89/$F89)</f>
        <v>2.5184641015624998E-2</v>
      </c>
      <c r="Z89" s="159">
        <f>(((P89*'Calibration Coefficients'!K$3)+'Calibration Coefficients'!K$4)/$H89)*(1000/1)*(1/1000)*(1/1000)*($G89/$F89)</f>
        <v>7.6312431249999993E-2</v>
      </c>
      <c r="AA89" s="159">
        <f t="shared" si="27"/>
        <v>0.33192988024895392</v>
      </c>
      <c r="AB89" s="158">
        <f>U89+W89+Y89</f>
        <v>4.4285289062499997E-2</v>
      </c>
      <c r="AC89" s="159">
        <f t="shared" si="28"/>
        <v>6.6972947603354371E-2</v>
      </c>
      <c r="AD89" s="158">
        <f>Y89/AB89</f>
        <v>0.56869090275287171</v>
      </c>
      <c r="AE89" s="160">
        <f>(Y89+W89)/AB89</f>
        <v>0.78240883814937834</v>
      </c>
    </row>
    <row r="90" spans="1:126" s="113" customFormat="1" x14ac:dyDescent="0.2">
      <c r="A90" s="163"/>
      <c r="B90" s="151"/>
      <c r="C90" s="151"/>
      <c r="D90" s="151"/>
      <c r="E90" s="151"/>
      <c r="F90" s="153"/>
      <c r="G90" s="161"/>
      <c r="H90" s="151"/>
      <c r="I90" s="151"/>
      <c r="J90" s="151"/>
      <c r="K90" s="151"/>
      <c r="L90" s="151"/>
      <c r="M90" s="151"/>
      <c r="N90" s="151"/>
      <c r="O90" s="151"/>
      <c r="P90" s="151"/>
      <c r="Q90" s="151"/>
      <c r="R90" s="151"/>
      <c r="S90" s="151"/>
      <c r="T90" s="151"/>
      <c r="U90" s="151"/>
      <c r="V90" s="151"/>
      <c r="W90" s="151"/>
      <c r="X90" s="151"/>
      <c r="Y90" s="151"/>
      <c r="Z90" s="151"/>
      <c r="AA90" s="159"/>
      <c r="AB90" s="151"/>
      <c r="AC90" s="159"/>
      <c r="AD90" s="151"/>
      <c r="AE90" s="162"/>
    </row>
    <row r="91" spans="1:126" s="3" customFormat="1" x14ac:dyDescent="0.2">
      <c r="A91" s="163" t="s">
        <v>300</v>
      </c>
      <c r="B91" s="152" t="s">
        <v>199</v>
      </c>
      <c r="C91" s="151" t="s">
        <v>206</v>
      </c>
      <c r="D91" s="152" t="s">
        <v>203</v>
      </c>
      <c r="E91" s="151">
        <v>180119</v>
      </c>
      <c r="F91" s="153">
        <v>2.7699999999999999E-2</v>
      </c>
      <c r="G91" s="154">
        <v>0.75</v>
      </c>
      <c r="H91" s="155">
        <v>40</v>
      </c>
      <c r="I91" s="152">
        <v>31.9</v>
      </c>
      <c r="J91" s="151">
        <v>54.4</v>
      </c>
      <c r="K91" s="152">
        <v>29.1</v>
      </c>
      <c r="L91" s="151">
        <v>461.6</v>
      </c>
      <c r="M91" s="152">
        <v>68.3</v>
      </c>
      <c r="N91" s="151">
        <v>329.7</v>
      </c>
      <c r="O91" s="152">
        <v>621.5</v>
      </c>
      <c r="P91" s="155">
        <v>135.19999999999999</v>
      </c>
      <c r="Q91" s="156">
        <f>(((N91*'Calibration Coefficients'!B$3)+'Calibration Coefficients'!B$4)/$H91)*(1000/1)*(1/1000)*(1/1000)*($G91/$F91)</f>
        <v>0.13892480821299641</v>
      </c>
      <c r="R91" s="157">
        <f>(((O91*'Calibration Coefficients'!C$3)+'Calibration Coefficients'!C$4)/$H91)*(1000/1)*(1/1000)*(1/1000)*($G91/$F91)</f>
        <v>0.40722833935018055</v>
      </c>
      <c r="S91" s="156">
        <f>Q91+R91</f>
        <v>0.5461531475631769</v>
      </c>
      <c r="T91" s="157">
        <f>R91/Q91</f>
        <v>2.9312859566869234</v>
      </c>
      <c r="U91" s="158">
        <f>(((I91*'Calibration Coefficients'!F$3)+'Calibration Coefficients'!F$4)/$H91)*(1000/1)*(1/1000)*(1/1000)*($G91/$F91)</f>
        <v>6.7391629061371843E-3</v>
      </c>
      <c r="V91" s="159">
        <f>(((J91*'Calibration Coefficients'!G$3)+'Calibration Coefficients'!G$4)/$H91)*(1000/1)*(1/1000)*(1/1000)*($G91/$F91)</f>
        <v>1.7884981949458485E-2</v>
      </c>
      <c r="W91" s="158">
        <f>(((K91*'Calibration Coefficients'!H$3)+'Calibration Coefficients'!H$4)/$H91)*(1000/1)*(1/1000)*(1/1000)*($G91/$F91)</f>
        <v>7.2388876353790639E-3</v>
      </c>
      <c r="X91" s="159">
        <f>(((L91*'Calibration Coefficients'!I$3)+'Calibration Coefficients'!I$4)/$H91)*(1000/1)*(1/1000)*(1/1000)*($G91/$F91)</f>
        <v>7.1052238267148016E-2</v>
      </c>
      <c r="Y91" s="158">
        <f>(((M91*'Calibration Coefficients'!J$3)+'Calibration Coefficients'!J$4)/$H91)*(1000/1)*(1/1000)*(1/1000)*($G91/$F91)</f>
        <v>2.4627759476534297E-2</v>
      </c>
      <c r="Z91" s="159">
        <f>(((P91*'Calibration Coefficients'!K$3)+'Calibration Coefficients'!K$4)/$H91)*(1000/1)*(1/1000)*(1/1000)*($G91/$F91)</f>
        <v>4.8604277978339355E-2</v>
      </c>
      <c r="AA91" s="159">
        <f t="shared" si="27"/>
        <v>0.32252365293311863</v>
      </c>
      <c r="AB91" s="158">
        <f>U91+W91+Y91</f>
        <v>3.8605810018050545E-2</v>
      </c>
      <c r="AC91" s="159">
        <f t="shared" si="28"/>
        <v>7.0686784815397904E-2</v>
      </c>
      <c r="AD91" s="158">
        <f>Y91/AB91</f>
        <v>0.63792883674813028</v>
      </c>
      <c r="AE91" s="160">
        <f>(Y91+W91)/AB91</f>
        <v>0.82543656245041297</v>
      </c>
    </row>
    <row r="92" spans="1:126" s="3" customFormat="1" x14ac:dyDescent="0.2">
      <c r="A92" s="163" t="s">
        <v>301</v>
      </c>
      <c r="B92" s="152" t="s">
        <v>199</v>
      </c>
      <c r="C92" s="151" t="s">
        <v>206</v>
      </c>
      <c r="D92" s="152" t="s">
        <v>203</v>
      </c>
      <c r="E92" s="151">
        <v>180119</v>
      </c>
      <c r="F92" s="153">
        <v>2.3599999999999999E-2</v>
      </c>
      <c r="G92" s="154">
        <v>0.74</v>
      </c>
      <c r="H92" s="155">
        <v>40</v>
      </c>
      <c r="I92" s="152">
        <v>36.4</v>
      </c>
      <c r="J92" s="151">
        <v>62.3</v>
      </c>
      <c r="K92" s="152">
        <v>24.7</v>
      </c>
      <c r="L92" s="151">
        <v>483.3</v>
      </c>
      <c r="M92" s="152">
        <v>47.8</v>
      </c>
      <c r="N92" s="151">
        <v>489.7</v>
      </c>
      <c r="O92" s="152">
        <v>813.2</v>
      </c>
      <c r="P92" s="155">
        <v>125.4</v>
      </c>
      <c r="Q92" s="156">
        <f>(((N92*'Calibration Coefficients'!B$3)+'Calibration Coefficients'!B$4)/$H92)*(1000/1)*(1/1000)*(1/1000)*($G92/$F92)</f>
        <v>0.23896218750000003</v>
      </c>
      <c r="R92" s="157">
        <f>(((O92*'Calibration Coefficients'!C$3)+'Calibration Coefficients'!C$4)/$H92)*(1000/1)*(1/1000)*(1/1000)*($G92/$F92)</f>
        <v>0.61706718644067793</v>
      </c>
      <c r="S92" s="156">
        <f>Q92+R92</f>
        <v>0.85602937394067791</v>
      </c>
      <c r="T92" s="157">
        <f>R92/Q92</f>
        <v>2.5822796187814352</v>
      </c>
      <c r="U92" s="158">
        <f>(((I92*'Calibration Coefficients'!F$3)+'Calibration Coefficients'!F$4)/$H92)*(1000/1)*(1/1000)*(1/1000)*($G92/$F92)</f>
        <v>8.9054296610169489E-3</v>
      </c>
      <c r="V92" s="159">
        <f>(((J92*'Calibration Coefficients'!G$3)+'Calibration Coefficients'!G$4)/$H92)*(1000/1)*(1/1000)*(1/1000)*($G92/$F92)</f>
        <v>2.3720065042372881E-2</v>
      </c>
      <c r="W92" s="158">
        <f>(((K92*'Calibration Coefficients'!H$3)+'Calibration Coefficients'!H$4)/$H92)*(1000/1)*(1/1000)*(1/1000)*($G92/$F92)</f>
        <v>7.1156408898305082E-3</v>
      </c>
      <c r="X92" s="159">
        <f>(((L92*'Calibration Coefficients'!I$3)+'Calibration Coefficients'!I$4)/$H92)*(1000/1)*(1/1000)*(1/1000)*($G92/$F92)</f>
        <v>8.6152320762711856E-2</v>
      </c>
      <c r="Y92" s="158">
        <f>(((M92*'Calibration Coefficients'!J$3)+'Calibration Coefficients'!J$4)/$H92)*(1000/1)*(1/1000)*(1/1000)*($G92/$F92)</f>
        <v>1.9960449576271182E-2</v>
      </c>
      <c r="Z92" s="159">
        <f>(((P92*'Calibration Coefficients'!K$3)+'Calibration Coefficients'!K$4)/$H92)*(1000/1)*(1/1000)*(1/1000)*($G92/$F92)</f>
        <v>5.2207580084745776E-2</v>
      </c>
      <c r="AA92" s="159">
        <f t="shared" si="27"/>
        <v>0.23137230105222376</v>
      </c>
      <c r="AB92" s="158">
        <f>U92+W92+Y92</f>
        <v>3.5981520127118638E-2</v>
      </c>
      <c r="AC92" s="159">
        <f t="shared" si="28"/>
        <v>4.2033043751150675E-2</v>
      </c>
      <c r="AD92" s="158">
        <f>Y92/AB92</f>
        <v>0.55474169812040108</v>
      </c>
      <c r="AE92" s="160">
        <f>(Y92+W92)/AB92</f>
        <v>0.7524999046856532</v>
      </c>
    </row>
    <row r="93" spans="1:126" s="113" customFormat="1" x14ac:dyDescent="0.2">
      <c r="A93" s="163"/>
      <c r="B93" s="151"/>
      <c r="C93" s="151"/>
      <c r="D93" s="151"/>
      <c r="E93" s="151"/>
      <c r="F93" s="153"/>
      <c r="G93" s="161"/>
      <c r="H93" s="151"/>
      <c r="I93" s="151"/>
      <c r="J93" s="151"/>
      <c r="K93" s="151"/>
      <c r="L93" s="151"/>
      <c r="M93" s="151"/>
      <c r="N93" s="151"/>
      <c r="O93" s="151"/>
      <c r="P93" s="151"/>
      <c r="Q93" s="151"/>
      <c r="R93" s="151"/>
      <c r="S93" s="151"/>
      <c r="T93" s="151"/>
      <c r="U93" s="151"/>
      <c r="V93" s="151"/>
      <c r="W93" s="151"/>
      <c r="X93" s="151"/>
      <c r="Y93" s="151"/>
      <c r="Z93" s="151"/>
      <c r="AA93" s="159"/>
      <c r="AB93" s="151"/>
      <c r="AC93" s="159"/>
      <c r="AD93" s="151"/>
      <c r="AE93" s="162"/>
    </row>
    <row r="94" spans="1:126" s="3" customFormat="1" x14ac:dyDescent="0.2">
      <c r="A94" s="163" t="s">
        <v>302</v>
      </c>
      <c r="B94" s="152" t="s">
        <v>207</v>
      </c>
      <c r="C94" s="151" t="s">
        <v>206</v>
      </c>
      <c r="D94" s="152" t="s">
        <v>203</v>
      </c>
      <c r="E94" s="151">
        <v>180119</v>
      </c>
      <c r="F94" s="153">
        <v>2.35E-2</v>
      </c>
      <c r="G94" s="154">
        <v>0.75</v>
      </c>
      <c r="H94" s="155">
        <v>40</v>
      </c>
      <c r="I94" s="152">
        <v>33.799999999999997</v>
      </c>
      <c r="J94" s="151">
        <v>76.2</v>
      </c>
      <c r="K94" s="152">
        <v>30.4</v>
      </c>
      <c r="L94" s="151">
        <v>614.20000000000005</v>
      </c>
      <c r="M94" s="152">
        <v>111.6</v>
      </c>
      <c r="N94" s="151">
        <v>522.4</v>
      </c>
      <c r="O94" s="152">
        <v>927.4</v>
      </c>
      <c r="P94" s="155">
        <v>178.3</v>
      </c>
      <c r="Q94" s="156">
        <f>(((N94*'Calibration Coefficients'!B$3)+'Calibration Coefficients'!B$4)/$H94)*(1000/1)*(1/1000)*(1/1000)*($G94/$F94)</f>
        <v>0.25946329787234046</v>
      </c>
      <c r="R94" s="157">
        <f>(((O94*'Calibration Coefficients'!C$3)+'Calibration Coefficients'!C$4)/$H94)*(1000/1)*(1/1000)*(1/1000)*($G94/$F94)</f>
        <v>0.71626851063829777</v>
      </c>
      <c r="S94" s="156">
        <f>Q94+R94</f>
        <v>0.97573180851063823</v>
      </c>
      <c r="T94" s="157">
        <f>R94/Q94</f>
        <v>2.7605773784264156</v>
      </c>
      <c r="U94" s="158">
        <f>(((I94*'Calibration Coefficients'!F$3)+'Calibration Coefficients'!F$4)/$H94)*(1000/1)*(1/1000)*(1/1000)*($G94/$F94)</f>
        <v>8.4167393617021261E-3</v>
      </c>
      <c r="V94" s="159">
        <f>(((J94*'Calibration Coefficients'!G$3)+'Calibration Coefficients'!G$4)/$H94)*(1000/1)*(1/1000)*(1/1000)*($G94/$F94)</f>
        <v>2.9529526595744694E-2</v>
      </c>
      <c r="W94" s="158">
        <f>(((K94*'Calibration Coefficients'!H$3)+'Calibration Coefficients'!H$4)/$H94)*(1000/1)*(1/1000)*(1/1000)*($G94/$F94)</f>
        <v>8.9138297872340434E-3</v>
      </c>
      <c r="X94" s="159">
        <f>(((L94*'Calibration Coefficients'!I$3)+'Calibration Coefficients'!I$4)/$H94)*(1000/1)*(1/1000)*(1/1000)*($G94/$F94)</f>
        <v>0.11143809574468086</v>
      </c>
      <c r="Y94" s="158">
        <f>(((M94*'Calibration Coefficients'!J$3)+'Calibration Coefficients'!J$4)/$H94)*(1000/1)*(1/1000)*(1/1000)*($G94/$F94)</f>
        <v>4.7432968085106386E-2</v>
      </c>
      <c r="Z94" s="159">
        <f>(((P94*'Calibration Coefficients'!K$3)+'Calibration Coefficients'!K$4)/$H94)*(1000/1)*(1/1000)*(1/1000)*($G94/$F94)</f>
        <v>7.5554625000000014E-2</v>
      </c>
      <c r="AA94" s="159">
        <f t="shared" si="27"/>
        <v>0.28828186405424672</v>
      </c>
      <c r="AB94" s="158">
        <f>U94+W94+Y94</f>
        <v>6.4763537234042559E-2</v>
      </c>
      <c r="AC94" s="159">
        <f t="shared" si="28"/>
        <v>6.6374321990074231E-2</v>
      </c>
      <c r="AD94" s="158">
        <f>Y94/AB94</f>
        <v>0.73240236884673338</v>
      </c>
      <c r="AE94" s="160">
        <f>(Y94+W94)/AB94</f>
        <v>0.87003891817573664</v>
      </c>
    </row>
    <row r="95" spans="1:126" s="113" customFormat="1" x14ac:dyDescent="0.2">
      <c r="A95" s="163"/>
      <c r="B95" s="151"/>
      <c r="C95" s="151"/>
      <c r="D95" s="151"/>
      <c r="E95" s="151"/>
      <c r="F95" s="153"/>
      <c r="G95" s="161"/>
      <c r="H95" s="151"/>
      <c r="I95" s="151"/>
      <c r="J95" s="151"/>
      <c r="K95" s="151"/>
      <c r="L95" s="151"/>
      <c r="M95" s="151"/>
      <c r="N95" s="151"/>
      <c r="O95" s="151"/>
      <c r="P95" s="151"/>
      <c r="Q95" s="151"/>
      <c r="R95" s="151"/>
      <c r="S95" s="151"/>
      <c r="T95" s="151"/>
      <c r="U95" s="151"/>
      <c r="V95" s="151"/>
      <c r="W95" s="151"/>
      <c r="X95" s="151"/>
      <c r="Y95" s="151"/>
      <c r="Z95" s="151"/>
      <c r="AA95" s="159"/>
      <c r="AB95" s="151"/>
      <c r="AC95" s="159"/>
      <c r="AD95" s="151"/>
      <c r="AE95" s="162"/>
    </row>
    <row r="96" spans="1:126" s="111" customFormat="1" ht="16" x14ac:dyDescent="0.2">
      <c r="A96" s="163" t="s">
        <v>303</v>
      </c>
      <c r="B96" s="152" t="s">
        <v>199</v>
      </c>
      <c r="C96" s="151" t="s">
        <v>200</v>
      </c>
      <c r="D96" s="152" t="s">
        <v>204</v>
      </c>
      <c r="E96" s="151">
        <v>180119</v>
      </c>
      <c r="F96" s="153">
        <v>2.41E-2</v>
      </c>
      <c r="G96" s="154">
        <v>0.74</v>
      </c>
      <c r="H96" s="155">
        <v>40</v>
      </c>
      <c r="I96" s="152">
        <v>80.2</v>
      </c>
      <c r="J96" s="151">
        <v>52.6</v>
      </c>
      <c r="K96" s="152">
        <v>50.1</v>
      </c>
      <c r="L96" s="151">
        <v>491.9</v>
      </c>
      <c r="M96" s="152">
        <v>13.6</v>
      </c>
      <c r="N96" s="151">
        <v>402.6</v>
      </c>
      <c r="O96" s="152">
        <v>701.8</v>
      </c>
      <c r="P96" s="155">
        <v>182.8</v>
      </c>
      <c r="Q96" s="156">
        <f>(((N96*'Calibration Coefficients'!B$3)+'Calibration Coefficients'!B$4)/$H96)*(1000/1)*(1/1000)*(1/1000)*($G96/$F96)</f>
        <v>0.19238349585062245</v>
      </c>
      <c r="R96" s="157">
        <f>(((O96*'Calibration Coefficients'!C$3)+'Calibration Coefficients'!C$4)/$H96)*(1000/1)*(1/1000)*(1/1000)*($G96/$F96)</f>
        <v>0.52148690456431535</v>
      </c>
      <c r="S96" s="156">
        <f t="shared" ref="S96:S101" si="29">Q96+R96</f>
        <v>0.71387040041493777</v>
      </c>
      <c r="T96" s="157">
        <f t="shared" ref="T96:T101" si="30">R96/Q96</f>
        <v>2.7106634187021301</v>
      </c>
      <c r="U96" s="158">
        <f>(((I96*'Calibration Coefficients'!F$3)+'Calibration Coefficients'!F$4)/$H96)*(1000/1)*(1/1000)*(1/1000)*($G96/$F96)</f>
        <v>1.9214222821576765E-2</v>
      </c>
      <c r="V96" s="159">
        <f>(((J96*'Calibration Coefficients'!G$3)+'Calibration Coefficients'!G$4)/$H96)*(1000/1)*(1/1000)*(1/1000)*($G96/$F96)</f>
        <v>1.9611397095435686E-2</v>
      </c>
      <c r="W96" s="158">
        <f>(((K96*'Calibration Coefficients'!H$3)+'Calibration Coefficients'!H$4)/$H96)*(1000/1)*(1/1000)*(1/1000)*($G96/$F96)</f>
        <v>1.41335010373444E-2</v>
      </c>
      <c r="X96" s="159">
        <f>(((L96*'Calibration Coefficients'!I$3)+'Calibration Coefficients'!I$4)/$H96)*(1000/1)*(1/1000)*(1/1000)*($G96/$F96)</f>
        <v>8.5866145643153521E-2</v>
      </c>
      <c r="Y96" s="158">
        <f>(((M96*'Calibration Coefficients'!J$3)+'Calibration Coefficients'!J$4)/$H96)*(1000/1)*(1/1000)*(1/1000)*($G96/$F96)</f>
        <v>5.5612995850622396E-3</v>
      </c>
      <c r="Z96" s="159">
        <f>(((P96*'Calibration Coefficients'!K$3)+'Calibration Coefficients'!K$4)/$H96)*(1000/1)*(1/1000)*(1/1000)*($G96/$F96)</f>
        <v>7.4525891286307058E-2</v>
      </c>
      <c r="AA96" s="159">
        <f t="shared" si="27"/>
        <v>0.30665574219303199</v>
      </c>
      <c r="AB96" s="158">
        <f t="shared" ref="AB96:AB101" si="31">U96+W96+Y96</f>
        <v>3.8909023443983407E-2</v>
      </c>
      <c r="AC96" s="159">
        <f t="shared" si="28"/>
        <v>5.4504323783935438E-2</v>
      </c>
      <c r="AD96" s="158">
        <f t="shared" ref="AD96:AD101" si="32">Y96/AB96</f>
        <v>0.14293084464247063</v>
      </c>
      <c r="AE96" s="160">
        <f t="shared" ref="AE96:AE101" si="33">(Y96+W96)/AB96</f>
        <v>0.50617566001780734</v>
      </c>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c r="BW96" s="126"/>
      <c r="BX96" s="126"/>
      <c r="BY96" s="126"/>
      <c r="BZ96" s="126"/>
      <c r="CA96" s="126"/>
      <c r="CB96" s="126"/>
      <c r="CC96" s="126"/>
      <c r="CD96" s="126"/>
      <c r="CE96" s="126"/>
      <c r="CF96" s="126"/>
      <c r="CG96" s="126"/>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row>
    <row r="97" spans="1:126" s="3" customFormat="1" x14ac:dyDescent="0.2">
      <c r="A97" s="163" t="s">
        <v>304</v>
      </c>
      <c r="B97" s="152" t="s">
        <v>199</v>
      </c>
      <c r="C97" s="151" t="s">
        <v>200</v>
      </c>
      <c r="D97" s="152" t="s">
        <v>204</v>
      </c>
      <c r="E97" s="151">
        <v>180531</v>
      </c>
      <c r="F97" s="153">
        <v>2.23E-2</v>
      </c>
      <c r="G97" s="154">
        <v>0.69</v>
      </c>
      <c r="H97" s="155">
        <v>40</v>
      </c>
      <c r="I97" s="152">
        <v>41.6</v>
      </c>
      <c r="J97" s="151">
        <v>51.8</v>
      </c>
      <c r="K97" s="152">
        <v>81.900000000000006</v>
      </c>
      <c r="L97" s="151">
        <v>535.29999999999995</v>
      </c>
      <c r="M97" s="152">
        <v>93</v>
      </c>
      <c r="N97" s="151">
        <v>427.8</v>
      </c>
      <c r="O97" s="152">
        <v>764</v>
      </c>
      <c r="P97" s="155">
        <v>170.2</v>
      </c>
      <c r="Q97" s="156">
        <f>(((N97*'Calibration Coefficients'!B$3)+'Calibration Coefficients'!B$4)/$H97)*(1000/1)*(1/1000)*(1/1000)*($G97/$F97)</f>
        <v>0.20599864910313906</v>
      </c>
      <c r="R97" s="157">
        <f>(((O97*'Calibration Coefficients'!C$3)+'Calibration Coefficients'!C$4)/$H97)*(1000/1)*(1/1000)*(1/1000)*($G97/$F97)</f>
        <v>0.57207497757847547</v>
      </c>
      <c r="S97" s="156">
        <f t="shared" si="29"/>
        <v>0.77807362668161451</v>
      </c>
      <c r="T97" s="157">
        <f t="shared" si="30"/>
        <v>2.7770812093629309</v>
      </c>
      <c r="U97" s="158">
        <f>(((I97*'Calibration Coefficients'!F$3)+'Calibration Coefficients'!F$4)/$H97)*(1000/1)*(1/1000)*(1/1000)*($G97/$F97)</f>
        <v>1.0043182062780268E-2</v>
      </c>
      <c r="V97" s="159">
        <f>(((J97*'Calibration Coefficients'!G$3)+'Calibration Coefficients'!G$4)/$H97)*(1000/1)*(1/1000)*(1/1000)*($G97/$F97)</f>
        <v>1.9461759417040356E-2</v>
      </c>
      <c r="W97" s="158">
        <f>(((K97*'Calibration Coefficients'!H$3)+'Calibration Coefficients'!H$4)/$H97)*(1000/1)*(1/1000)*(1/1000)*($G97/$F97)</f>
        <v>2.3282278587443948E-2</v>
      </c>
      <c r="X97" s="159">
        <f>(((L97*'Calibration Coefficients'!I$3)+'Calibration Coefficients'!I$4)/$H97)*(1000/1)*(1/1000)*(1/1000)*($G97/$F97)</f>
        <v>9.4161190358744373E-2</v>
      </c>
      <c r="Y97" s="158">
        <f>(((M97*'Calibration Coefficients'!J$3)+'Calibration Coefficients'!J$4)/$H97)*(1000/1)*(1/1000)*(1/1000)*($G97/$F97)</f>
        <v>3.8322151345291475E-2</v>
      </c>
      <c r="Z97" s="159">
        <f>(((P97*'Calibration Coefficients'!K$3)+'Calibration Coefficients'!K$4)/$H97)*(1000/1)*(1/1000)*(1/1000)*($G97/$F97)</f>
        <v>6.9923006502242147E-2</v>
      </c>
      <c r="AA97" s="159">
        <f t="shared" si="27"/>
        <v>0.32798125977089188</v>
      </c>
      <c r="AB97" s="158">
        <f t="shared" si="31"/>
        <v>7.1647611995515698E-2</v>
      </c>
      <c r="AC97" s="159">
        <f t="shared" si="28"/>
        <v>9.2083331883492422E-2</v>
      </c>
      <c r="AD97" s="158">
        <f t="shared" si="32"/>
        <v>0.53486990393608647</v>
      </c>
      <c r="AE97" s="160">
        <f t="shared" si="33"/>
        <v>0.85982530634225651</v>
      </c>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c r="BE97" s="126"/>
      <c r="BF97" s="126"/>
      <c r="BG97" s="126"/>
      <c r="BH97" s="126"/>
      <c r="BI97" s="126"/>
      <c r="BJ97" s="126"/>
      <c r="BK97" s="126"/>
      <c r="BL97" s="126"/>
      <c r="BM97" s="126"/>
      <c r="BN97" s="126"/>
      <c r="BO97" s="126"/>
      <c r="BP97" s="126"/>
      <c r="BQ97" s="126"/>
      <c r="BR97" s="126"/>
      <c r="BS97" s="126"/>
      <c r="BT97" s="126"/>
      <c r="BU97" s="126"/>
      <c r="BV97" s="126"/>
      <c r="BW97" s="126"/>
      <c r="BX97" s="126"/>
      <c r="BY97" s="126"/>
      <c r="BZ97" s="126"/>
      <c r="CA97" s="126"/>
      <c r="CB97" s="126"/>
      <c r="CC97" s="126"/>
      <c r="CD97" s="126"/>
      <c r="CE97" s="126"/>
      <c r="CF97" s="126"/>
      <c r="CG97" s="126"/>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row>
    <row r="98" spans="1:126" s="3" customFormat="1" x14ac:dyDescent="0.2">
      <c r="A98" s="163" t="s">
        <v>305</v>
      </c>
      <c r="B98" s="152" t="s">
        <v>199</v>
      </c>
      <c r="C98" s="151" t="s">
        <v>200</v>
      </c>
      <c r="D98" s="152" t="s">
        <v>204</v>
      </c>
      <c r="E98" s="151">
        <v>180531</v>
      </c>
      <c r="F98" s="153">
        <v>2.47E-2</v>
      </c>
      <c r="G98" s="154">
        <v>0.72</v>
      </c>
      <c r="H98" s="155">
        <v>40</v>
      </c>
      <c r="I98" s="152">
        <v>32</v>
      </c>
      <c r="J98" s="151">
        <v>56.2</v>
      </c>
      <c r="K98" s="152">
        <v>43.4</v>
      </c>
      <c r="L98" s="151">
        <v>578</v>
      </c>
      <c r="M98" s="152">
        <v>226.6</v>
      </c>
      <c r="N98" s="151">
        <v>423.1</v>
      </c>
      <c r="O98" s="152">
        <v>841</v>
      </c>
      <c r="P98" s="155">
        <v>188.7</v>
      </c>
      <c r="Q98" s="156">
        <f>(((N98*'Calibration Coefficients'!B$3)+'Calibration Coefficients'!B$4)/$H98)*(1000/1)*(1/1000)*(1/1000)*($G98/$F98)</f>
        <v>0.19193665991902836</v>
      </c>
      <c r="R98" s="157">
        <f>(((O98*'Calibration Coefficients'!C$3)+'Calibration Coefficients'!C$4)/$H98)*(1000/1)*(1/1000)*(1/1000)*($G98/$F98)</f>
        <v>0.59326251012145748</v>
      </c>
      <c r="S98" s="156">
        <f t="shared" si="29"/>
        <v>0.78519917004048589</v>
      </c>
      <c r="T98" s="157">
        <f t="shared" si="30"/>
        <v>3.0909285926499659</v>
      </c>
      <c r="U98" s="158">
        <f>(((I98*'Calibration Coefficients'!F$3)+'Calibration Coefficients'!F$4)/$H98)*(1000/1)*(1/1000)*(1/1000)*($G98/$F98)</f>
        <v>7.2781214574898787E-3</v>
      </c>
      <c r="V98" s="159">
        <f>(((J98*'Calibration Coefficients'!G$3)+'Calibration Coefficients'!G$4)/$H98)*(1000/1)*(1/1000)*(1/1000)*($G98/$F98)</f>
        <v>1.9892069635627532E-2</v>
      </c>
      <c r="W98" s="158">
        <f>(((K98*'Calibration Coefficients'!H$3)+'Calibration Coefficients'!H$4)/$H98)*(1000/1)*(1/1000)*(1/1000)*($G98/$F98)</f>
        <v>1.1623117408906881E-2</v>
      </c>
      <c r="X98" s="159">
        <f>(((L98*'Calibration Coefficients'!I$3)+'Calibration Coefficients'!I$4)/$H98)*(1000/1)*(1/1000)*(1/1000)*($G98/$F98)</f>
        <v>9.5784194331983791E-2</v>
      </c>
      <c r="Y98" s="158">
        <f>(((M98*'Calibration Coefficients'!J$3)+'Calibration Coefficients'!J$4)/$H98)*(1000/1)*(1/1000)*(1/1000)*($G98/$F98)</f>
        <v>8.7966670445344106E-2</v>
      </c>
      <c r="Z98" s="159">
        <f>(((P98*'Calibration Coefficients'!K$3)+'Calibration Coefficients'!K$4)/$H98)*(1000/1)*(1/1000)*(1/1000)*($G98/$F98)</f>
        <v>7.3033775708502016E-2</v>
      </c>
      <c r="AA98" s="159">
        <f t="shared" si="27"/>
        <v>0.37643690959659798</v>
      </c>
      <c r="AB98" s="158">
        <f t="shared" si="31"/>
        <v>0.10686790931174087</v>
      </c>
      <c r="AC98" s="159">
        <f t="shared" si="28"/>
        <v>0.13610293208311799</v>
      </c>
      <c r="AD98" s="158">
        <f t="shared" si="32"/>
        <v>0.82313456875758106</v>
      </c>
      <c r="AE98" s="160">
        <f t="shared" si="33"/>
        <v>0.93189609954603758</v>
      </c>
    </row>
    <row r="99" spans="1:126" s="113" customFormat="1" ht="16" x14ac:dyDescent="0.2">
      <c r="A99" s="164" t="s">
        <v>306</v>
      </c>
      <c r="B99" s="166" t="s">
        <v>199</v>
      </c>
      <c r="C99" s="166" t="s">
        <v>200</v>
      </c>
      <c r="D99" s="166" t="s">
        <v>204</v>
      </c>
      <c r="E99" s="166">
        <v>180119</v>
      </c>
      <c r="F99" s="167">
        <v>2.63E-2</v>
      </c>
      <c r="G99" s="170">
        <v>0.74</v>
      </c>
      <c r="H99" s="166">
        <v>40</v>
      </c>
      <c r="I99" s="166">
        <v>20.399999999999999</v>
      </c>
      <c r="J99" s="166">
        <v>41.7</v>
      </c>
      <c r="K99" s="166">
        <v>23.5</v>
      </c>
      <c r="L99" s="166">
        <v>490.3</v>
      </c>
      <c r="M99" s="166">
        <v>239.8</v>
      </c>
      <c r="N99" s="166">
        <v>406.1</v>
      </c>
      <c r="O99" s="166">
        <v>804.3</v>
      </c>
      <c r="P99" s="166">
        <v>204.6</v>
      </c>
      <c r="Q99" s="166">
        <f>(((N99*'Calibration Coefficients'!B$3)+'Calibration Coefficients'!B$4)/$H99)*(1000/1)*(1/1000)*(1/1000)*($G99/$F99)</f>
        <v>0.17782316064638787</v>
      </c>
      <c r="R99" s="166">
        <f>(((O99*'Calibration Coefficients'!C$3)+'Calibration Coefficients'!C$4)/$H99)*(1000/1)*(1/1000)*(1/1000)*($G99/$F99)</f>
        <v>0.5476579619771863</v>
      </c>
      <c r="S99" s="166">
        <f t="shared" si="29"/>
        <v>0.72548112262357423</v>
      </c>
      <c r="T99" s="166">
        <f t="shared" si="30"/>
        <v>3.0797898315745122</v>
      </c>
      <c r="U99" s="166">
        <f>(((I99*'Calibration Coefficients'!F$3)+'Calibration Coefficients'!F$4)/$H99)*(1000/1)*(1/1000)*(1/1000)*($G99/$F99)</f>
        <v>4.4785756653992394E-3</v>
      </c>
      <c r="V99" s="166">
        <f>(((J99*'Calibration Coefficients'!G$3)+'Calibration Coefficients'!G$4)/$H99)*(1000/1)*(1/1000)*(1/1000)*($G99/$F99)</f>
        <v>1.4246892205323197E-2</v>
      </c>
      <c r="W99" s="166">
        <f>(((K99*'Calibration Coefficients'!H$3)+'Calibration Coefficients'!H$4)/$H99)*(1000/1)*(1/1000)*(1/1000)*($G99/$F99)</f>
        <v>6.0749287072243358E-3</v>
      </c>
      <c r="X99" s="166">
        <f>(((L99*'Calibration Coefficients'!I$3)+'Calibration Coefficients'!I$4)/$H99)*(1000/1)*(1/1000)*(1/1000)*($G99/$F99)</f>
        <v>7.8427493155893535E-2</v>
      </c>
      <c r="Y99" s="166">
        <f>(((M99*'Calibration Coefficients'!J$3)+'Calibration Coefficients'!J$4)/$H99)*(1000/1)*(1/1000)*(1/1000)*($G99/$F99)</f>
        <v>8.9856160076045619E-2</v>
      </c>
      <c r="Z99" s="166">
        <f>(((P99*'Calibration Coefficients'!K$3)+'Calibration Coefficients'!K$4)/$H99)*(1000/1)*(1/1000)*(1/1000)*($G99/$F99)</f>
        <v>7.6435992775665415E-2</v>
      </c>
      <c r="AA99" s="159">
        <f t="shared" si="27"/>
        <v>0.3715052455271059</v>
      </c>
      <c r="AB99" s="166">
        <f t="shared" si="31"/>
        <v>0.10040966444866919</v>
      </c>
      <c r="AC99" s="159">
        <f t="shared" si="28"/>
        <v>0.13840424143023239</v>
      </c>
      <c r="AD99" s="166">
        <f t="shared" si="32"/>
        <v>0.89489553191347759</v>
      </c>
      <c r="AE99" s="171">
        <f t="shared" si="33"/>
        <v>0.95539696611884661</v>
      </c>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c r="CX99" s="127"/>
      <c r="CY99" s="127"/>
      <c r="CZ99" s="127"/>
      <c r="DA99" s="127"/>
      <c r="DB99" s="127"/>
      <c r="DC99" s="127"/>
      <c r="DD99" s="127"/>
      <c r="DE99" s="127"/>
      <c r="DF99" s="127"/>
      <c r="DG99" s="127"/>
      <c r="DH99" s="127"/>
      <c r="DI99" s="127"/>
      <c r="DJ99" s="127"/>
      <c r="DK99" s="127"/>
      <c r="DL99" s="127"/>
      <c r="DM99" s="127"/>
      <c r="DN99" s="127"/>
      <c r="DO99" s="127"/>
      <c r="DP99" s="127"/>
      <c r="DQ99" s="127"/>
      <c r="DR99" s="127"/>
      <c r="DS99" s="127"/>
      <c r="DT99" s="127"/>
      <c r="DU99" s="127"/>
      <c r="DV99" s="127"/>
    </row>
    <row r="100" spans="1:126" s="3" customFormat="1" x14ac:dyDescent="0.2">
      <c r="A100" s="163" t="s">
        <v>307</v>
      </c>
      <c r="B100" s="152" t="s">
        <v>199</v>
      </c>
      <c r="C100" s="151" t="s">
        <v>200</v>
      </c>
      <c r="D100" s="152" t="s">
        <v>204</v>
      </c>
      <c r="E100" s="151">
        <v>180531</v>
      </c>
      <c r="F100" s="153">
        <v>2.46E-2</v>
      </c>
      <c r="G100" s="154">
        <v>0.7</v>
      </c>
      <c r="H100" s="155">
        <v>40</v>
      </c>
      <c r="I100" s="152">
        <v>61.1</v>
      </c>
      <c r="J100" s="151">
        <v>67.8</v>
      </c>
      <c r="K100" s="152">
        <v>72.900000000000006</v>
      </c>
      <c r="L100" s="151">
        <v>630.6</v>
      </c>
      <c r="M100" s="152">
        <v>114.6</v>
      </c>
      <c r="N100" s="151">
        <v>650</v>
      </c>
      <c r="O100" s="152">
        <v>1047</v>
      </c>
      <c r="P100" s="155">
        <v>227</v>
      </c>
      <c r="Q100" s="156">
        <f>(((N100*'Calibration Coefficients'!B$3)+'Calibration Coefficients'!B$4)/$H100)*(1000/1)*(1/1000)*(1/1000)*($G100/$F100)</f>
        <v>0.28784298780487805</v>
      </c>
      <c r="R100" s="157">
        <f>(((O100*'Calibration Coefficients'!C$3)+'Calibration Coefficients'!C$4)/$H100)*(1000/1)*(1/1000)*(1/1000)*($G100/$F100)</f>
        <v>0.72098292682926823</v>
      </c>
      <c r="S100" s="156">
        <f t="shared" si="29"/>
        <v>1.0088259146341463</v>
      </c>
      <c r="T100" s="157">
        <f t="shared" si="30"/>
        <v>2.5047784986098236</v>
      </c>
      <c r="U100" s="158">
        <f>(((I100*'Calibration Coefficients'!F$3)+'Calibration Coefficients'!F$4)/$H100)*(1000/1)*(1/1000)*(1/1000)*($G100/$F100)</f>
        <v>1.3565566056910568E-2</v>
      </c>
      <c r="V100" s="159">
        <f>(((J100*'Calibration Coefficients'!G$3)+'Calibration Coefficients'!G$4)/$H100)*(1000/1)*(1/1000)*(1/1000)*($G100/$F100)</f>
        <v>2.3426140243902435E-2</v>
      </c>
      <c r="W100" s="158">
        <f>(((K100*'Calibration Coefficients'!H$3)+'Calibration Coefficients'!H$4)/$H100)*(1000/1)*(1/1000)*(1/1000)*($G100/$F100)</f>
        <v>1.9058460365853659E-2</v>
      </c>
      <c r="X100" s="159">
        <f>(((L100*'Calibration Coefficients'!I$3)+'Calibration Coefficients'!I$4)/$H100)*(1000/1)*(1/1000)*(1/1000)*($G100/$F100)</f>
        <v>0.10201108536585364</v>
      </c>
      <c r="Y100" s="158">
        <f>(((M100*'Calibration Coefficients'!J$3)+'Calibration Coefficients'!J$4)/$H100)*(1000/1)*(1/1000)*(1/1000)*($G100/$F100)</f>
        <v>4.3428042682926819E-2</v>
      </c>
      <c r="Z100" s="159">
        <f>(((P100*'Calibration Coefficients'!K$3)+'Calibration Coefficients'!K$4)/$H100)*(1000/1)*(1/1000)*(1/1000)*($G100/$F100)</f>
        <v>8.5764014227642293E-2</v>
      </c>
      <c r="AA100" s="159">
        <f t="shared" si="27"/>
        <v>0.28474021610285727</v>
      </c>
      <c r="AB100" s="158">
        <f t="shared" si="31"/>
        <v>7.6052069105691039E-2</v>
      </c>
      <c r="AC100" s="159">
        <f t="shared" si="28"/>
        <v>7.5386712417346596E-2</v>
      </c>
      <c r="AD100" s="158">
        <f t="shared" si="32"/>
        <v>0.57103039001574074</v>
      </c>
      <c r="AE100" s="160">
        <f t="shared" si="33"/>
        <v>0.82162791602608165</v>
      </c>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6"/>
      <c r="BS100" s="126"/>
      <c r="BT100" s="126"/>
      <c r="BU100" s="126"/>
      <c r="BV100" s="126"/>
      <c r="BW100" s="126"/>
      <c r="BX100" s="126"/>
      <c r="BY100" s="126"/>
      <c r="BZ100" s="126"/>
      <c r="CA100" s="126"/>
      <c r="CB100" s="126"/>
      <c r="CC100" s="126"/>
      <c r="CD100" s="126"/>
      <c r="CE100" s="126"/>
      <c r="CF100" s="126"/>
      <c r="CG100" s="126"/>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row>
    <row r="101" spans="1:126" s="3" customFormat="1" x14ac:dyDescent="0.2">
      <c r="A101" s="163" t="s">
        <v>308</v>
      </c>
      <c r="B101" s="152" t="s">
        <v>199</v>
      </c>
      <c r="C101" s="151" t="s">
        <v>200</v>
      </c>
      <c r="D101" s="152" t="s">
        <v>204</v>
      </c>
      <c r="E101" s="151">
        <v>180531</v>
      </c>
      <c r="F101" s="153">
        <v>2.3699999999999999E-2</v>
      </c>
      <c r="G101" s="154">
        <v>0.71</v>
      </c>
      <c r="H101" s="155">
        <v>40</v>
      </c>
      <c r="I101" s="152">
        <v>23.3</v>
      </c>
      <c r="J101" s="151">
        <v>43.1</v>
      </c>
      <c r="K101" s="152">
        <v>37.1</v>
      </c>
      <c r="L101" s="151">
        <v>496.5</v>
      </c>
      <c r="M101" s="152">
        <v>244.9</v>
      </c>
      <c r="N101" s="151">
        <v>350.6</v>
      </c>
      <c r="O101" s="152">
        <v>685.7</v>
      </c>
      <c r="P101" s="155">
        <v>180.3</v>
      </c>
      <c r="Q101" s="156">
        <f>(((N101*'Calibration Coefficients'!B$3)+'Calibration Coefficients'!B$4)/$H101)*(1000/1)*(1/1000)*(1/1000)*($G101/$F101)</f>
        <v>0.1634561550632912</v>
      </c>
      <c r="R101" s="157">
        <f>(((O101*'Calibration Coefficients'!C$3)+'Calibration Coefficients'!C$4)/$H101)*(1000/1)*(1/1000)*(1/1000)*($G101/$F101)</f>
        <v>0.4971180337552743</v>
      </c>
      <c r="S101" s="156">
        <f t="shared" si="29"/>
        <v>0.66057418881856544</v>
      </c>
      <c r="T101" s="157">
        <f t="shared" si="30"/>
        <v>3.0412928382096545</v>
      </c>
      <c r="U101" s="158">
        <f>(((I101*'Calibration Coefficients'!F$3)+'Calibration Coefficients'!F$4)/$H101)*(1000/1)*(1/1000)*(1/1000)*($G101/$F101)</f>
        <v>5.4462766877637131E-3</v>
      </c>
      <c r="V101" s="159">
        <f>(((J101*'Calibration Coefficients'!G$3)+'Calibration Coefficients'!G$4)/$H101)*(1000/1)*(1/1000)*(1/1000)*($G101/$F101)</f>
        <v>1.5678170569620255E-2</v>
      </c>
      <c r="W101" s="158">
        <f>(((K101*'Calibration Coefficients'!H$3)+'Calibration Coefficients'!H$4)/$H101)*(1000/1)*(1/1000)*(1/1000)*($G101/$F101)</f>
        <v>1.0211305379746835E-2</v>
      </c>
      <c r="X101" s="159">
        <f>(((L101*'Calibration Coefficients'!I$3)+'Calibration Coefficients'!I$4)/$H101)*(1000/1)*(1/1000)*(1/1000)*($G101/$F101)</f>
        <v>8.4558977848101263E-2</v>
      </c>
      <c r="Y101" s="158">
        <f>(((M101*'Calibration Coefficients'!J$3)+'Calibration Coefficients'!J$4)/$H101)*(1000/1)*(1/1000)*(1/1000)*($G101/$F101)</f>
        <v>9.7706058333333318E-2</v>
      </c>
      <c r="Z101" s="159">
        <f>(((P101*'Calibration Coefficients'!K$3)+'Calibration Coefficients'!K$4)/$H101)*(1000/1)*(1/1000)*(1/1000)*($G101/$F101)</f>
        <v>7.1716987658227857E-2</v>
      </c>
      <c r="AA101" s="159">
        <f t="shared" si="27"/>
        <v>0.4319238948574165</v>
      </c>
      <c r="AB101" s="158">
        <f t="shared" si="31"/>
        <v>0.11336364040084387</v>
      </c>
      <c r="AC101" s="159">
        <f t="shared" si="28"/>
        <v>0.17161379042616595</v>
      </c>
      <c r="AD101" s="158">
        <f t="shared" si="32"/>
        <v>0.86188179903056461</v>
      </c>
      <c r="AE101" s="160">
        <f t="shared" si="33"/>
        <v>0.9519574647699548</v>
      </c>
    </row>
    <row r="102" spans="1:126" s="113" customFormat="1" x14ac:dyDescent="0.2">
      <c r="A102" s="163"/>
      <c r="B102" s="151"/>
      <c r="C102" s="151"/>
      <c r="D102" s="151"/>
      <c r="E102" s="151"/>
      <c r="F102" s="153"/>
      <c r="G102" s="161"/>
      <c r="H102" s="151"/>
      <c r="I102" s="151"/>
      <c r="J102" s="151"/>
      <c r="K102" s="151"/>
      <c r="L102" s="151"/>
      <c r="M102" s="151"/>
      <c r="N102" s="151"/>
      <c r="O102" s="151"/>
      <c r="P102" s="151"/>
      <c r="Q102" s="151"/>
      <c r="R102" s="151"/>
      <c r="S102" s="151"/>
      <c r="T102" s="151"/>
      <c r="U102" s="151"/>
      <c r="V102" s="151"/>
      <c r="W102" s="151"/>
      <c r="X102" s="151"/>
      <c r="Y102" s="151"/>
      <c r="Z102" s="151"/>
      <c r="AA102" s="159"/>
      <c r="AB102" s="151"/>
      <c r="AC102" s="159"/>
      <c r="AD102" s="151"/>
      <c r="AE102" s="162"/>
    </row>
    <row r="103" spans="1:126" s="3" customFormat="1" x14ac:dyDescent="0.2">
      <c r="A103" s="163" t="s">
        <v>309</v>
      </c>
      <c r="B103" s="152" t="s">
        <v>207</v>
      </c>
      <c r="C103" s="151" t="s">
        <v>200</v>
      </c>
      <c r="D103" s="152" t="s">
        <v>204</v>
      </c>
      <c r="E103" s="151">
        <v>180119</v>
      </c>
      <c r="F103" s="153">
        <v>2.5899999999999999E-2</v>
      </c>
      <c r="G103" s="154">
        <v>0.77</v>
      </c>
      <c r="H103" s="155">
        <v>40</v>
      </c>
      <c r="I103" s="152">
        <v>24</v>
      </c>
      <c r="J103" s="151">
        <v>47.7</v>
      </c>
      <c r="K103" s="152">
        <v>16.2</v>
      </c>
      <c r="L103" s="151">
        <v>481.7</v>
      </c>
      <c r="M103" s="152">
        <v>181.3</v>
      </c>
      <c r="N103" s="151">
        <v>431.4</v>
      </c>
      <c r="O103" s="152">
        <v>719.1</v>
      </c>
      <c r="P103" s="155">
        <v>190.4</v>
      </c>
      <c r="Q103" s="156">
        <f>(((N103*'Calibration Coefficients'!B$3)+'Calibration Coefficients'!B$4)/$H103)*(1000/1)*(1/1000)*(1/1000)*($G103/$F103)</f>
        <v>0.19959537162162164</v>
      </c>
      <c r="R103" s="157">
        <f>(((O103*'Calibration Coefficients'!C$3)+'Calibration Coefficients'!C$4)/$H103)*(1000/1)*(1/1000)*(1/1000)*($G103/$F103)</f>
        <v>0.51736329729729724</v>
      </c>
      <c r="S103" s="156">
        <f t="shared" ref="S103:S109" si="34">Q103+R103</f>
        <v>0.71695866891891891</v>
      </c>
      <c r="T103" s="157">
        <f t="shared" ref="T103:T109" si="35">R103/Q103</f>
        <v>2.5920605928582194</v>
      </c>
      <c r="U103" s="158">
        <f>(((I103*'Calibration Coefficients'!F$3)+'Calibration Coefficients'!F$4)/$H103)*(1000/1)*(1/1000)*(1/1000)*($G103/$F103)</f>
        <v>5.5671891891891888E-3</v>
      </c>
      <c r="V103" s="159">
        <f>(((J103*'Calibration Coefficients'!G$3)+'Calibration Coefficients'!G$4)/$H103)*(1000/1)*(1/1000)*(1/1000)*($G103/$F103)</f>
        <v>1.7219377702702706E-2</v>
      </c>
      <c r="W103" s="158">
        <f>(((K103*'Calibration Coefficients'!H$3)+'Calibration Coefficients'!H$4)/$H103)*(1000/1)*(1/1000)*(1/1000)*($G103/$F103)</f>
        <v>4.4248986486486487E-3</v>
      </c>
      <c r="X103" s="159">
        <f>(((L103*'Calibration Coefficients'!I$3)+'Calibration Coefficients'!I$4)/$H103)*(1000/1)*(1/1000)*(1/1000)*($G103/$F103)</f>
        <v>8.141380945945946E-2</v>
      </c>
      <c r="Y103" s="158">
        <f>(((M103*'Calibration Coefficients'!J$3)+'Calibration Coefficients'!J$4)/$H103)*(1000/1)*(1/1000)*(1/1000)*($G103/$F103)</f>
        <v>7.1781324999999993E-2</v>
      </c>
      <c r="Z103" s="159">
        <f>(((P103*'Calibration Coefficients'!K$3)+'Calibration Coefficients'!K$4)/$H103)*(1000/1)*(1/1000)*(1/1000)*($G103/$F103)</f>
        <v>7.5157827027027044E-2</v>
      </c>
      <c r="AA103" s="159">
        <f t="shared" si="27"/>
        <v>0.35645628975012628</v>
      </c>
      <c r="AB103" s="158">
        <f t="shared" ref="AB103:AB109" si="36">U103+W103+Y103</f>
        <v>8.1773412837837831E-2</v>
      </c>
      <c r="AC103" s="159">
        <f t="shared" si="28"/>
        <v>0.11405596498490155</v>
      </c>
      <c r="AD103" s="158">
        <f t="shared" ref="AD103:AD109" si="37">Y103/AB103</f>
        <v>0.87780762119280975</v>
      </c>
      <c r="AE103" s="160">
        <f t="shared" ref="AE103:AE109" si="38">(Y103+W103)/AB103</f>
        <v>0.9319193244358126</v>
      </c>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6"/>
      <c r="BS103" s="126"/>
      <c r="BT103" s="126"/>
      <c r="BU103" s="126"/>
      <c r="BV103" s="126"/>
      <c r="BW103" s="126"/>
      <c r="BX103" s="126"/>
      <c r="BY103" s="126"/>
      <c r="BZ103" s="126"/>
      <c r="CA103" s="126"/>
      <c r="CB103" s="126"/>
      <c r="CC103" s="126"/>
      <c r="CD103" s="126"/>
      <c r="CE103" s="126"/>
      <c r="CF103" s="126"/>
      <c r="CG103" s="126"/>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row>
    <row r="104" spans="1:126" s="3" customFormat="1" x14ac:dyDescent="0.2">
      <c r="A104" s="172" t="s">
        <v>310</v>
      </c>
      <c r="B104" s="152" t="s">
        <v>207</v>
      </c>
      <c r="C104" s="151" t="s">
        <v>200</v>
      </c>
      <c r="D104" s="152" t="s">
        <v>204</v>
      </c>
      <c r="E104" s="151">
        <v>180531</v>
      </c>
      <c r="F104" s="153">
        <v>2.53E-2</v>
      </c>
      <c r="G104" s="154">
        <v>0.67</v>
      </c>
      <c r="H104" s="155">
        <v>40</v>
      </c>
      <c r="I104" s="152">
        <v>40.200000000000003</v>
      </c>
      <c r="J104" s="151">
        <v>49</v>
      </c>
      <c r="K104" s="152">
        <v>45.7</v>
      </c>
      <c r="L104" s="151">
        <v>661.5</v>
      </c>
      <c r="M104" s="152">
        <v>260</v>
      </c>
      <c r="N104" s="151">
        <v>443.8</v>
      </c>
      <c r="O104" s="152">
        <v>868.6</v>
      </c>
      <c r="P104" s="155">
        <v>209</v>
      </c>
      <c r="Q104" s="156">
        <f>(((N104*'Calibration Coefficients'!B$3)+'Calibration Coefficients'!B$4)/$H104)*(1000/1)*(1/1000)*(1/1000)*($G104/$F104)</f>
        <v>0.18290304841897237</v>
      </c>
      <c r="R104" s="157">
        <f>(((O104*'Calibration Coefficients'!C$3)+'Calibration Coefficients'!C$4)/$H104)*(1000/1)*(1/1000)*(1/1000)*($G104/$F104)</f>
        <v>0.55665930434782607</v>
      </c>
      <c r="S104" s="156">
        <f t="shared" si="34"/>
        <v>0.73956235276679849</v>
      </c>
      <c r="T104" s="157">
        <f t="shared" si="35"/>
        <v>3.0434665204305271</v>
      </c>
      <c r="U104" s="158">
        <f>(((I104*'Calibration Coefficients'!F$3)+'Calibration Coefficients'!F$4)/$H104)*(1000/1)*(1/1000)*(1/1000)*($G104/$F104)</f>
        <v>8.3064243083003954E-3</v>
      </c>
      <c r="V104" s="159">
        <f>(((J104*'Calibration Coefficients'!G$3)+'Calibration Coefficients'!G$4)/$H104)*(1000/1)*(1/1000)*(1/1000)*($G104/$F104)</f>
        <v>1.5756453557312259E-2</v>
      </c>
      <c r="W104" s="158">
        <f>(((K104*'Calibration Coefficients'!H$3)+'Calibration Coefficients'!H$4)/$H104)*(1000/1)*(1/1000)*(1/1000)*($G104/$F104)</f>
        <v>1.1119053853754944E-2</v>
      </c>
      <c r="X104" s="159">
        <f>(((L104*'Calibration Coefficients'!I$3)+'Calibration Coefficients'!I$4)/$H104)*(1000/1)*(1/1000)*(1/1000)*($G104/$F104)</f>
        <v>9.9589740118577075E-2</v>
      </c>
      <c r="Y104" s="158">
        <f>(((M104*'Calibration Coefficients'!J$3)+'Calibration Coefficients'!J$4)/$H104)*(1000/1)*(1/1000)*(1/1000)*($G104/$F104)</f>
        <v>9.1695988142292489E-2</v>
      </c>
      <c r="Z104" s="159">
        <f>(((P104*'Calibration Coefficients'!K$3)+'Calibration Coefficients'!K$4)/$H104)*(1000/1)*(1/1000)*(1/1000)*($G104/$F104)</f>
        <v>7.3488076086956525E-2</v>
      </c>
      <c r="AA104" s="159">
        <f t="shared" si="27"/>
        <v>0.40558545867704116</v>
      </c>
      <c r="AB104" s="158">
        <f t="shared" si="36"/>
        <v>0.11112146630434783</v>
      </c>
      <c r="AC104" s="159">
        <f t="shared" si="28"/>
        <v>0.1502530055628549</v>
      </c>
      <c r="AD104" s="158">
        <f t="shared" si="37"/>
        <v>0.8251869885441272</v>
      </c>
      <c r="AE104" s="160">
        <f t="shared" si="38"/>
        <v>0.92524914776097233</v>
      </c>
    </row>
    <row r="105" spans="1:126" s="3" customFormat="1" x14ac:dyDescent="0.2">
      <c r="A105" s="163" t="s">
        <v>311</v>
      </c>
      <c r="B105" s="152" t="s">
        <v>207</v>
      </c>
      <c r="C105" s="151" t="s">
        <v>200</v>
      </c>
      <c r="D105" s="152" t="s">
        <v>204</v>
      </c>
      <c r="E105" s="151">
        <v>180119</v>
      </c>
      <c r="F105" s="153">
        <v>2.4799999999999999E-2</v>
      </c>
      <c r="G105" s="154">
        <v>0.69</v>
      </c>
      <c r="H105" s="155">
        <v>40</v>
      </c>
      <c r="I105" s="152">
        <v>32.5</v>
      </c>
      <c r="J105" s="151">
        <v>42.1</v>
      </c>
      <c r="K105" s="152">
        <v>42.1</v>
      </c>
      <c r="L105" s="151">
        <v>509.3</v>
      </c>
      <c r="M105" s="152">
        <v>163.9</v>
      </c>
      <c r="N105" s="151">
        <v>447</v>
      </c>
      <c r="O105" s="152">
        <v>850.4</v>
      </c>
      <c r="P105" s="155">
        <v>204.5</v>
      </c>
      <c r="Q105" s="156">
        <f>(((N105*'Calibration Coefficients'!B$3)+'Calibration Coefficients'!B$4)/$H105)*(1000/1)*(1/1000)*(1/1000)*($G105/$F105)</f>
        <v>0.19354604334677422</v>
      </c>
      <c r="R105" s="157">
        <f>(((O105*'Calibration Coefficients'!C$3)+'Calibration Coefficients'!C$4)/$H105)*(1000/1)*(1/1000)*(1/1000)*($G105/$F105)</f>
        <v>0.57257980645161288</v>
      </c>
      <c r="S105" s="156">
        <f t="shared" si="34"/>
        <v>0.76612584979838716</v>
      </c>
      <c r="T105" s="157">
        <f t="shared" si="35"/>
        <v>2.9583648239490397</v>
      </c>
      <c r="U105" s="158">
        <f>(((I105*'Calibration Coefficients'!F$3)+'Calibration Coefficients'!F$4)/$H105)*(1000/1)*(1/1000)*(1/1000)*($G105/$F105)</f>
        <v>7.0552847782258052E-3</v>
      </c>
      <c r="V105" s="159">
        <f>(((J105*'Calibration Coefficients'!G$3)+'Calibration Coefficients'!G$4)/$H105)*(1000/1)*(1/1000)*(1/1000)*($G105/$F105)</f>
        <v>1.4222882358870967E-2</v>
      </c>
      <c r="W105" s="158">
        <f>(((K105*'Calibration Coefficients'!H$3)+'Calibration Coefficients'!H$4)/$H105)*(1000/1)*(1/1000)*(1/1000)*($G105/$F105)</f>
        <v>1.0761600302419355E-2</v>
      </c>
      <c r="X105" s="159">
        <f>(((L105*'Calibration Coefficients'!I$3)+'Calibration Coefficients'!I$4)/$H105)*(1000/1)*(1/1000)*(1/1000)*($G105/$F105)</f>
        <v>8.0556679233870956E-2</v>
      </c>
      <c r="Y105" s="158">
        <f>(((M105*'Calibration Coefficients'!J$3)+'Calibration Coefficients'!J$4)/$H105)*(1000/1)*(1/1000)*(1/1000)*($G105/$F105)</f>
        <v>6.0729410987903222E-2</v>
      </c>
      <c r="Z105" s="159">
        <f>(((P105*'Calibration Coefficients'!K$3)+'Calibration Coefficients'!K$4)/$H105)*(1000/1)*(1/1000)*(1/1000)*($G105/$F105)</f>
        <v>7.5545227318548389E-2</v>
      </c>
      <c r="AA105" s="159">
        <f t="shared" si="27"/>
        <v>0.32484360767272286</v>
      </c>
      <c r="AB105" s="158">
        <f t="shared" si="36"/>
        <v>7.8546296068548377E-2</v>
      </c>
      <c r="AC105" s="159">
        <f t="shared" si="28"/>
        <v>0.10252401232671961</v>
      </c>
      <c r="AD105" s="158">
        <f t="shared" si="37"/>
        <v>0.77316708778863197</v>
      </c>
      <c r="AE105" s="160">
        <f t="shared" si="38"/>
        <v>0.91017673485114359</v>
      </c>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c r="CA105" s="126"/>
      <c r="CB105" s="126"/>
      <c r="CC105" s="126"/>
      <c r="CD105" s="126"/>
      <c r="CE105" s="126"/>
      <c r="CF105" s="126"/>
      <c r="CG105" s="126"/>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row>
    <row r="106" spans="1:126" s="3" customFormat="1" x14ac:dyDescent="0.2">
      <c r="A106" s="163" t="s">
        <v>312</v>
      </c>
      <c r="B106" s="152" t="s">
        <v>207</v>
      </c>
      <c r="C106" s="151" t="s">
        <v>200</v>
      </c>
      <c r="D106" s="152" t="s">
        <v>204</v>
      </c>
      <c r="E106" s="151">
        <v>180119</v>
      </c>
      <c r="F106" s="153">
        <v>2.4199999999999999E-2</v>
      </c>
      <c r="G106" s="154">
        <v>0.76</v>
      </c>
      <c r="H106" s="155">
        <v>40</v>
      </c>
      <c r="I106" s="152">
        <v>28.1</v>
      </c>
      <c r="J106" s="151">
        <v>47.4</v>
      </c>
      <c r="K106" s="152">
        <v>22.3</v>
      </c>
      <c r="L106" s="151">
        <v>559.79999999999995</v>
      </c>
      <c r="M106" s="152">
        <v>270.39999999999998</v>
      </c>
      <c r="N106" s="151">
        <v>526</v>
      </c>
      <c r="O106" s="152">
        <v>995.4</v>
      </c>
      <c r="P106" s="155">
        <v>227</v>
      </c>
      <c r="Q106" s="156">
        <f>(((N106*'Calibration Coefficients'!B$3)+'Calibration Coefficients'!B$4)/$H106)*(1000/1)*(1/1000)*(1/1000)*($G106/$F106)</f>
        <v>0.25707706611570241</v>
      </c>
      <c r="R106" s="157">
        <f>(((O106*'Calibration Coefficients'!C$3)+'Calibration Coefficients'!C$4)/$H106)*(1000/1)*(1/1000)*(1/1000)*($G106/$F106)</f>
        <v>0.75650400000000007</v>
      </c>
      <c r="S106" s="156">
        <f t="shared" si="34"/>
        <v>1.0135810661157025</v>
      </c>
      <c r="T106" s="157">
        <f t="shared" si="35"/>
        <v>2.9427129048513456</v>
      </c>
      <c r="U106" s="158">
        <f>(((I106*'Calibration Coefficients'!F$3)+'Calibration Coefficients'!F$4)/$H106)*(1000/1)*(1/1000)*(1/1000)*($G106/$F106)</f>
        <v>6.8855450413223152E-3</v>
      </c>
      <c r="V106" s="159">
        <f>(((J106*'Calibration Coefficients'!G$3)+'Calibration Coefficients'!G$4)/$H106)*(1000/1)*(1/1000)*(1/1000)*($G106/$F106)</f>
        <v>1.8075265289256199E-2</v>
      </c>
      <c r="W106" s="158">
        <f>(((K106*'Calibration Coefficients'!H$3)+'Calibration Coefficients'!H$4)/$H106)*(1000/1)*(1/1000)*(1/1000)*($G106/$F106)</f>
        <v>6.4342871900826444E-3</v>
      </c>
      <c r="X106" s="159">
        <f>(((L106*'Calibration Coefficients'!I$3)+'Calibration Coefficients'!I$4)/$H106)*(1000/1)*(1/1000)*(1/1000)*($G106/$F106)</f>
        <v>9.9945119008264444E-2</v>
      </c>
      <c r="Y106" s="158">
        <f>(((M106*'Calibration Coefficients'!J$3)+'Calibration Coefficients'!J$4)/$H106)*(1000/1)*(1/1000)*(1/1000)*($G106/$F106)</f>
        <v>0.11309088925619833</v>
      </c>
      <c r="Z106" s="159">
        <f>(((P106*'Calibration Coefficients'!K$3)+'Calibration Coefficients'!K$4)/$H106)*(1000/1)*(1/1000)*(1/1000)*($G106/$F106)</f>
        <v>9.4654309917355392E-2</v>
      </c>
      <c r="AA106" s="159">
        <f t="shared" si="27"/>
        <v>0.33454197896764182</v>
      </c>
      <c r="AB106" s="158">
        <f t="shared" si="36"/>
        <v>0.12641072148760329</v>
      </c>
      <c r="AC106" s="159">
        <f t="shared" si="28"/>
        <v>0.12471693258048018</v>
      </c>
      <c r="AD106" s="158">
        <f t="shared" si="37"/>
        <v>0.89463051808693927</v>
      </c>
      <c r="AE106" s="160">
        <f t="shared" si="38"/>
        <v>0.9455303714725054</v>
      </c>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c r="BW106" s="126"/>
      <c r="BX106" s="126"/>
      <c r="BY106" s="126"/>
      <c r="BZ106" s="126"/>
      <c r="CA106" s="126"/>
      <c r="CB106" s="126"/>
      <c r="CC106" s="126"/>
      <c r="CD106" s="126"/>
      <c r="CE106" s="126"/>
      <c r="CF106" s="126"/>
      <c r="CG106" s="126"/>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row>
    <row r="107" spans="1:126" s="3" customFormat="1" x14ac:dyDescent="0.2">
      <c r="A107" s="163" t="s">
        <v>313</v>
      </c>
      <c r="B107" s="152" t="s">
        <v>207</v>
      </c>
      <c r="C107" s="151" t="s">
        <v>200</v>
      </c>
      <c r="D107" s="152" t="s">
        <v>204</v>
      </c>
      <c r="E107" s="151">
        <v>180119</v>
      </c>
      <c r="F107" s="153">
        <v>2.46E-2</v>
      </c>
      <c r="G107" s="154">
        <v>0.75</v>
      </c>
      <c r="H107" s="155">
        <v>40</v>
      </c>
      <c r="I107" s="152">
        <v>26.4</v>
      </c>
      <c r="J107" s="151">
        <v>47</v>
      </c>
      <c r="K107" s="152">
        <v>40.4</v>
      </c>
      <c r="L107" s="151">
        <v>547.9</v>
      </c>
      <c r="M107" s="152">
        <v>206.4</v>
      </c>
      <c r="N107" s="151">
        <v>411.6</v>
      </c>
      <c r="O107" s="152">
        <v>808.6</v>
      </c>
      <c r="P107" s="155">
        <v>214.3</v>
      </c>
      <c r="Q107" s="156">
        <f>(((N107*'Calibration Coefficients'!B$3)+'Calibration Coefficients'!B$4)/$H107)*(1000/1)*(1/1000)*(1/1000)*($G107/$F107)</f>
        <v>0.19529039634146347</v>
      </c>
      <c r="R107" s="157">
        <f>(((O107*'Calibration Coefficients'!C$3)+'Calibration Coefficients'!C$4)/$H107)*(1000/1)*(1/1000)*(1/1000)*($G107/$F107)</f>
        <v>0.59658902439024397</v>
      </c>
      <c r="S107" s="156">
        <f t="shared" si="34"/>
        <v>0.79187942073170747</v>
      </c>
      <c r="T107" s="157">
        <f t="shared" si="35"/>
        <v>3.0548815280558577</v>
      </c>
      <c r="U107" s="158">
        <f>(((I107*'Calibration Coefficients'!F$3)+'Calibration Coefficients'!F$4)/$H107)*(1000/1)*(1/1000)*(1/1000)*($G107/$F107)</f>
        <v>6.2800609756097567E-3</v>
      </c>
      <c r="V107" s="159">
        <f>(((J107*'Calibration Coefficients'!G$3)+'Calibration Coefficients'!G$4)/$H107)*(1000/1)*(1/1000)*(1/1000)*($G107/$F107)</f>
        <v>1.7399314024390242E-2</v>
      </c>
      <c r="W107" s="158">
        <f>(((K107*'Calibration Coefficients'!H$3)+'Calibration Coefficients'!H$4)/$H107)*(1000/1)*(1/1000)*(1/1000)*($G107/$F107)</f>
        <v>1.1316310975609756E-2</v>
      </c>
      <c r="X107" s="159">
        <f>(((L107*'Calibration Coefficients'!I$3)+'Calibration Coefficients'!I$4)/$H107)*(1000/1)*(1/1000)*(1/1000)*($G107/$F107)</f>
        <v>9.4963765243902445E-2</v>
      </c>
      <c r="Y107" s="158">
        <f>(((M107*'Calibration Coefficients'!J$3)+'Calibration Coefficients'!J$4)/$H107)*(1000/1)*(1/1000)*(1/1000)*($G107/$F107)</f>
        <v>8.3802804878048767E-2</v>
      </c>
      <c r="Z107" s="159">
        <f>(((P107*'Calibration Coefficients'!K$3)+'Calibration Coefficients'!K$4)/$H107)*(1000/1)*(1/1000)*(1/1000)*($G107/$F107)</f>
        <v>8.6749032012195137E-2</v>
      </c>
      <c r="AA107" s="159">
        <f t="shared" si="27"/>
        <v>0.37949122081248116</v>
      </c>
      <c r="AB107" s="158">
        <f t="shared" si="36"/>
        <v>0.10139917682926827</v>
      </c>
      <c r="AC107" s="159">
        <f t="shared" si="28"/>
        <v>0.12804875865516752</v>
      </c>
      <c r="AD107" s="158">
        <f t="shared" si="37"/>
        <v>0.82646435107804128</v>
      </c>
      <c r="AE107" s="160">
        <f t="shared" si="38"/>
        <v>0.93806595702267037</v>
      </c>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6"/>
      <c r="BS107" s="126"/>
      <c r="BT107" s="126"/>
      <c r="BU107" s="126"/>
      <c r="BV107" s="126"/>
      <c r="BW107" s="126"/>
      <c r="BX107" s="126"/>
      <c r="BY107" s="126"/>
      <c r="BZ107" s="126"/>
      <c r="CA107" s="126"/>
      <c r="CB107" s="126"/>
      <c r="CC107" s="126"/>
      <c r="CD107" s="126"/>
      <c r="CE107" s="126"/>
      <c r="CF107" s="126"/>
      <c r="CG107" s="126"/>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row>
    <row r="108" spans="1:126" s="3" customFormat="1" x14ac:dyDescent="0.2">
      <c r="A108" s="163" t="s">
        <v>314</v>
      </c>
      <c r="B108" s="152" t="s">
        <v>207</v>
      </c>
      <c r="C108" s="151" t="s">
        <v>200</v>
      </c>
      <c r="D108" s="152" t="s">
        <v>204</v>
      </c>
      <c r="E108" s="151">
        <v>180119</v>
      </c>
      <c r="F108" s="153">
        <v>2.4500000000000001E-2</v>
      </c>
      <c r="G108" s="154">
        <v>0.75</v>
      </c>
      <c r="H108" s="155">
        <v>40</v>
      </c>
      <c r="I108" s="152">
        <v>46.7</v>
      </c>
      <c r="J108" s="151">
        <v>71.400000000000006</v>
      </c>
      <c r="K108" s="152">
        <v>58.5</v>
      </c>
      <c r="L108" s="151">
        <v>629.29999999999995</v>
      </c>
      <c r="M108" s="152">
        <v>180.9</v>
      </c>
      <c r="N108" s="151">
        <v>588.20000000000005</v>
      </c>
      <c r="O108" s="152">
        <v>1014.8</v>
      </c>
      <c r="P108" s="155">
        <v>258.60000000000002</v>
      </c>
      <c r="Q108" s="156">
        <f>(((N108*'Calibration Coefficients'!B$3)+'Calibration Coefficients'!B$4)/$H108)*(1000/1)*(1/1000)*(1/1000)*($G108/$F108)</f>
        <v>0.28022028061224491</v>
      </c>
      <c r="R108" s="157">
        <f>(((O108*'Calibration Coefficients'!C$3)+'Calibration Coefficients'!C$4)/$H108)*(1000/1)*(1/1000)*(1/1000)*($G108/$F108)</f>
        <v>0.7517804081632653</v>
      </c>
      <c r="S108" s="156">
        <f t="shared" si="34"/>
        <v>1.0320006887755102</v>
      </c>
      <c r="T108" s="157">
        <f t="shared" si="35"/>
        <v>2.682819410931724</v>
      </c>
      <c r="U108" s="158">
        <f>(((I108*'Calibration Coefficients'!F$3)+'Calibration Coefficients'!F$4)/$H108)*(1000/1)*(1/1000)*(1/1000)*($G108/$F108)</f>
        <v>1.1154390306122449E-2</v>
      </c>
      <c r="V108" s="159">
        <f>(((J108*'Calibration Coefficients'!G$3)+'Calibration Coefficients'!G$4)/$H108)*(1000/1)*(1/1000)*(1/1000)*($G108/$F108)</f>
        <v>2.6540035714285721E-2</v>
      </c>
      <c r="W108" s="158">
        <f>(((K108*'Calibration Coefficients'!H$3)+'Calibration Coefficients'!H$4)/$H108)*(1000/1)*(1/1000)*(1/1000)*($G108/$F108)</f>
        <v>1.6453125000000002E-2</v>
      </c>
      <c r="X108" s="159">
        <f>(((L108*'Calibration Coefficients'!I$3)+'Calibration Coefficients'!I$4)/$H108)*(1000/1)*(1/1000)*(1/1000)*($G108/$F108)</f>
        <v>0.10951746428571427</v>
      </c>
      <c r="Y108" s="158">
        <f>(((M108*'Calibration Coefficients'!J$3)+'Calibration Coefficients'!J$4)/$H108)*(1000/1)*(1/1000)*(1/1000)*($G108/$F108)</f>
        <v>7.3749053571428566E-2</v>
      </c>
      <c r="Z108" s="159">
        <f>(((P108*'Calibration Coefficients'!K$3)+'Calibration Coefficients'!K$4)/$H108)*(1000/1)*(1/1000)*(1/1000)*($G108/$F108)</f>
        <v>0.1051090255102041</v>
      </c>
      <c r="AA108" s="159">
        <f t="shared" si="27"/>
        <v>0.33190200172653539</v>
      </c>
      <c r="AB108" s="158">
        <f t="shared" si="36"/>
        <v>0.10135656887755101</v>
      </c>
      <c r="AC108" s="159">
        <f t="shared" si="28"/>
        <v>9.8213663982930716E-2</v>
      </c>
      <c r="AD108" s="158">
        <f t="shared" si="37"/>
        <v>0.72761987099745729</v>
      </c>
      <c r="AE108" s="160">
        <f t="shared" si="38"/>
        <v>0.88994901435941387</v>
      </c>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c r="CA108" s="126"/>
      <c r="CB108" s="126"/>
      <c r="CC108" s="126"/>
      <c r="CD108" s="126"/>
      <c r="CE108" s="126"/>
      <c r="CF108" s="126"/>
      <c r="CG108" s="126"/>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row>
    <row r="109" spans="1:126" s="3" customFormat="1" x14ac:dyDescent="0.2">
      <c r="A109" s="163" t="s">
        <v>315</v>
      </c>
      <c r="B109" s="152" t="s">
        <v>207</v>
      </c>
      <c r="C109" s="151" t="s">
        <v>200</v>
      </c>
      <c r="D109" s="152" t="s">
        <v>204</v>
      </c>
      <c r="E109" s="151">
        <v>180119</v>
      </c>
      <c r="F109" s="153">
        <v>2.4500000000000001E-2</v>
      </c>
      <c r="G109" s="154">
        <v>0.75</v>
      </c>
      <c r="H109" s="155">
        <v>40</v>
      </c>
      <c r="I109" s="152">
        <v>31</v>
      </c>
      <c r="J109" s="151">
        <v>53.4</v>
      </c>
      <c r="K109" s="152">
        <v>23.4</v>
      </c>
      <c r="L109" s="151">
        <v>482.2</v>
      </c>
      <c r="M109" s="152">
        <v>222.7</v>
      </c>
      <c r="N109" s="151">
        <v>537.79999999999995</v>
      </c>
      <c r="O109" s="152">
        <v>932.7</v>
      </c>
      <c r="P109" s="155">
        <v>205</v>
      </c>
      <c r="Q109" s="156">
        <f>(((N109*'Calibration Coefficients'!B$3)+'Calibration Coefficients'!B$4)/$H109)*(1000/1)*(1/1000)*(1/1000)*($G109/$F109)</f>
        <v>0.25620956632653064</v>
      </c>
      <c r="R109" s="157">
        <f>(((O109*'Calibration Coefficients'!C$3)+'Calibration Coefficients'!C$4)/$H109)*(1000/1)*(1/1000)*(1/1000)*($G109/$F109)</f>
        <v>0.69095938775510202</v>
      </c>
      <c r="S109" s="156">
        <f t="shared" si="34"/>
        <v>0.9471689540816326</v>
      </c>
      <c r="T109" s="157">
        <f t="shared" si="35"/>
        <v>2.6968524152392384</v>
      </c>
      <c r="U109" s="158">
        <f>(((I109*'Calibration Coefficients'!F$3)+'Calibration Coefficients'!F$4)/$H109)*(1000/1)*(1/1000)*(1/1000)*($G109/$F109)</f>
        <v>7.4044132653061229E-3</v>
      </c>
      <c r="V109" s="159">
        <f>(((J109*'Calibration Coefficients'!G$3)+'Calibration Coefficients'!G$4)/$H109)*(1000/1)*(1/1000)*(1/1000)*($G109/$F109)</f>
        <v>1.9849270408163266E-2</v>
      </c>
      <c r="W109" s="158">
        <f>(((K109*'Calibration Coefficients'!H$3)+'Calibration Coefficients'!H$4)/$H109)*(1000/1)*(1/1000)*(1/1000)*($G109/$F109)</f>
        <v>6.5812500000000003E-3</v>
      </c>
      <c r="X109" s="159">
        <f>(((L109*'Calibration Coefficients'!I$3)+'Calibration Coefficients'!I$4)/$H109)*(1000/1)*(1/1000)*(1/1000)*($G109/$F109)</f>
        <v>8.3917561224489803E-2</v>
      </c>
      <c r="Y109" s="158">
        <f>(((M109*'Calibration Coefficients'!J$3)+'Calibration Coefficients'!J$4)/$H109)*(1000/1)*(1/1000)*(1/1000)*($G109/$F109)</f>
        <v>9.0790017857142857E-2</v>
      </c>
      <c r="Z109" s="159">
        <f>(((P109*'Calibration Coefficients'!K$3)+'Calibration Coefficients'!K$4)/$H109)*(1000/1)*(1/1000)*(1/1000)*($G109/$F109)</f>
        <v>8.332308673469388E-2</v>
      </c>
      <c r="AA109" s="159">
        <f t="shared" si="27"/>
        <v>0.30814523452448511</v>
      </c>
      <c r="AB109" s="158">
        <f t="shared" si="36"/>
        <v>0.10477568112244898</v>
      </c>
      <c r="AC109" s="159">
        <f t="shared" si="28"/>
        <v>0.11061984313457426</v>
      </c>
      <c r="AD109" s="158">
        <f t="shared" si="37"/>
        <v>0.86651804010740441</v>
      </c>
      <c r="AE109" s="160">
        <f t="shared" si="38"/>
        <v>0.92933080285440706</v>
      </c>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6"/>
      <c r="BS109" s="126"/>
      <c r="BT109" s="126"/>
      <c r="BU109" s="126"/>
      <c r="BV109" s="126"/>
      <c r="BW109" s="126"/>
      <c r="BX109" s="126"/>
      <c r="BY109" s="126"/>
      <c r="BZ109" s="126"/>
      <c r="CA109" s="126"/>
      <c r="CB109" s="126"/>
      <c r="CC109" s="126"/>
      <c r="CD109" s="126"/>
      <c r="CE109" s="126"/>
      <c r="CF109" s="126"/>
      <c r="CG109" s="126"/>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row>
    <row r="110" spans="1:126" s="113" customFormat="1" x14ac:dyDescent="0.2">
      <c r="A110" s="163"/>
      <c r="B110" s="151"/>
      <c r="C110" s="151"/>
      <c r="D110" s="151"/>
      <c r="E110" s="151"/>
      <c r="F110" s="153"/>
      <c r="G110" s="161"/>
      <c r="H110" s="151"/>
      <c r="I110" s="151"/>
      <c r="J110" s="151"/>
      <c r="K110" s="151"/>
      <c r="L110" s="151"/>
      <c r="M110" s="151"/>
      <c r="N110" s="151"/>
      <c r="O110" s="151"/>
      <c r="P110" s="151"/>
      <c r="Q110" s="151"/>
      <c r="R110" s="151"/>
      <c r="S110" s="151"/>
      <c r="T110" s="151"/>
      <c r="U110" s="151"/>
      <c r="V110" s="151"/>
      <c r="W110" s="151"/>
      <c r="X110" s="151"/>
      <c r="Y110" s="151"/>
      <c r="Z110" s="151"/>
      <c r="AA110" s="159"/>
      <c r="AB110" s="151"/>
      <c r="AC110" s="159"/>
      <c r="AD110" s="151"/>
      <c r="AE110" s="162"/>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24"/>
      <c r="DS110" s="124"/>
      <c r="DT110" s="124"/>
      <c r="DU110" s="124"/>
      <c r="DV110" s="124"/>
    </row>
    <row r="111" spans="1:126" s="3" customFormat="1" x14ac:dyDescent="0.2">
      <c r="A111" s="151" t="s">
        <v>316</v>
      </c>
      <c r="B111" s="152" t="s">
        <v>199</v>
      </c>
      <c r="C111" s="151" t="s">
        <v>206</v>
      </c>
      <c r="D111" s="152" t="s">
        <v>204</v>
      </c>
      <c r="E111" s="151">
        <v>180604</v>
      </c>
      <c r="F111" s="153">
        <v>2.6100000000000002E-2</v>
      </c>
      <c r="G111" s="154">
        <v>0.74</v>
      </c>
      <c r="H111" s="155">
        <v>40</v>
      </c>
      <c r="I111" s="152">
        <v>47.3</v>
      </c>
      <c r="J111" s="151">
        <v>86.7</v>
      </c>
      <c r="K111" s="152">
        <v>71.599999999999994</v>
      </c>
      <c r="L111" s="151">
        <v>703.3</v>
      </c>
      <c r="M111" s="152">
        <v>142.5</v>
      </c>
      <c r="N111" s="151">
        <v>608.29999999999995</v>
      </c>
      <c r="O111" s="152">
        <v>1082.3</v>
      </c>
      <c r="P111" s="155">
        <v>192.7</v>
      </c>
      <c r="Q111" s="156">
        <f>(((N111*'Calibration Coefficients'!B$3)+'Calibration Coefficients'!B$4)/$H111)*(1000/1)*(1/1000)*(1/1000)*($G111/$F111)</f>
        <v>0.26840363505747128</v>
      </c>
      <c r="R111" s="157">
        <f>(((O111*'Calibration Coefficients'!C$3)+'Calibration Coefficients'!C$4)/$H111)*(1000/1)*(1/1000)*(1/1000)*($G111/$F111)</f>
        <v>0.74259878927203049</v>
      </c>
      <c r="S111" s="156">
        <f>Q111+R111</f>
        <v>1.0110024243295017</v>
      </c>
      <c r="T111" s="157">
        <f>R111/Q111</f>
        <v>2.7667240390131949</v>
      </c>
      <c r="U111" s="158">
        <f>(((I111*'Calibration Coefficients'!F$3)+'Calibration Coefficients'!F$4)/$H111)*(1000/1)*(1/1000)*(1/1000)*($G111/$F111)</f>
        <v>1.046372049808429E-2</v>
      </c>
      <c r="V111" s="159">
        <f>(((J111*'Calibration Coefficients'!G$3)+'Calibration Coefficients'!G$4)/$H111)*(1000/1)*(1/1000)*(1/1000)*($G111/$F111)</f>
        <v>2.9848218965517245E-2</v>
      </c>
      <c r="W111" s="158">
        <f>(((K111*'Calibration Coefficients'!H$3)+'Calibration Coefficients'!H$4)/$H111)*(1000/1)*(1/1000)*(1/1000)*($G111/$F111)</f>
        <v>1.8650977011494256E-2</v>
      </c>
      <c r="X111" s="159">
        <f>(((L111*'Calibration Coefficients'!I$3)+'Calibration Coefficients'!I$4)/$H111)*(1000/1)*(1/1000)*(1/1000)*($G111/$F111)</f>
        <v>0.11336064252873562</v>
      </c>
      <c r="Y111" s="158">
        <f>(((M111*'Calibration Coefficients'!J$3)+'Calibration Coefficients'!J$4)/$H111)*(1000/1)*(1/1000)*(1/1000)*($G111/$F111)</f>
        <v>5.3805761494252861E-2</v>
      </c>
      <c r="Z111" s="159">
        <f>(((P111*'Calibration Coefficients'!K$3)+'Calibration Coefficients'!K$4)/$H111)*(1000/1)*(1/1000)*(1/1000)*($G111/$F111)</f>
        <v>7.2541951915708822E-2</v>
      </c>
      <c r="AA111" s="159">
        <f t="shared" si="27"/>
        <v>0.29542092602979891</v>
      </c>
      <c r="AB111" s="158">
        <f>U111+W111+Y111</f>
        <v>8.2920459003831409E-2</v>
      </c>
      <c r="AC111" s="159">
        <f t="shared" si="28"/>
        <v>8.2018061488650124E-2</v>
      </c>
      <c r="AD111" s="158">
        <f>Y111/AB111</f>
        <v>0.64888402862997563</v>
      </c>
      <c r="AE111" s="160">
        <f>(Y111+W111)/AB111</f>
        <v>0.87381014741367014</v>
      </c>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c r="CA111" s="126"/>
      <c r="CB111" s="126"/>
      <c r="CC111" s="126"/>
      <c r="CD111" s="126"/>
      <c r="CE111" s="126"/>
      <c r="CF111" s="126"/>
      <c r="CG111" s="126"/>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row>
    <row r="112" spans="1:126" s="3" customFormat="1" x14ac:dyDescent="0.2">
      <c r="A112" s="163" t="s">
        <v>317</v>
      </c>
      <c r="B112" s="152" t="s">
        <v>199</v>
      </c>
      <c r="C112" s="151" t="s">
        <v>206</v>
      </c>
      <c r="D112" s="152" t="s">
        <v>204</v>
      </c>
      <c r="E112" s="151">
        <v>180119</v>
      </c>
      <c r="F112" s="153">
        <v>2.75E-2</v>
      </c>
      <c r="G112" s="154">
        <v>0.73</v>
      </c>
      <c r="H112" s="155">
        <v>40</v>
      </c>
      <c r="I112" s="152">
        <v>42.5</v>
      </c>
      <c r="J112" s="151">
        <v>80.599999999999994</v>
      </c>
      <c r="K112" s="152">
        <v>56.7</v>
      </c>
      <c r="L112" s="151">
        <v>749.2</v>
      </c>
      <c r="M112" s="152">
        <v>161.1</v>
      </c>
      <c r="N112" s="151">
        <v>634.9</v>
      </c>
      <c r="O112" s="152">
        <v>1100</v>
      </c>
      <c r="P112" s="155">
        <v>215.8</v>
      </c>
      <c r="Q112" s="156">
        <f>(((N112*'Calibration Coefficients'!B$3)+'Calibration Coefficients'!B$4)/$H112)*(1000/1)*(1/1000)*(1/1000)*($G112/$F112)</f>
        <v>0.2622858477272727</v>
      </c>
      <c r="R112" s="157">
        <f>(((O112*'Calibration Coefficients'!C$3)+'Calibration Coefficients'!C$4)/$H112)*(1000/1)*(1/1000)*(1/1000)*($G112/$F112)</f>
        <v>0.70663999999999993</v>
      </c>
      <c r="S112" s="156">
        <f>Q112+R112</f>
        <v>0.96892584772727264</v>
      </c>
      <c r="T112" s="157">
        <f>R112/Q112</f>
        <v>2.6941598493517303</v>
      </c>
      <c r="U112" s="158">
        <f>(((I112*'Calibration Coefficients'!F$3)+'Calibration Coefficients'!F$4)/$H112)*(1000/1)*(1/1000)*(1/1000)*($G112/$F112)</f>
        <v>8.8026386363636352E-3</v>
      </c>
      <c r="V112" s="159">
        <f>(((J112*'Calibration Coefficients'!G$3)+'Calibration Coefficients'!G$4)/$H112)*(1000/1)*(1/1000)*(1/1000)*($G112/$F112)</f>
        <v>2.5979651454545449E-2</v>
      </c>
      <c r="W112" s="158">
        <f>(((K112*'Calibration Coefficients'!H$3)+'Calibration Coefficients'!H$4)/$H112)*(1000/1)*(1/1000)*(1/1000)*($G112/$F112)</f>
        <v>1.3828356818181819E-2</v>
      </c>
      <c r="X112" s="159">
        <f>(((L112*'Calibration Coefficients'!I$3)+'Calibration Coefficients'!I$4)/$H112)*(1000/1)*(1/1000)*(1/1000)*($G112/$F112)</f>
        <v>0.11306245309090908</v>
      </c>
      <c r="Y112" s="158">
        <f>(((M112*'Calibration Coefficients'!J$3)+'Calibration Coefficients'!J$4)/$H112)*(1000/1)*(1/1000)*(1/1000)*($G112/$F112)</f>
        <v>5.6951925545454529E-2</v>
      </c>
      <c r="Z112" s="159">
        <f>(((P112*'Calibration Coefficients'!K$3)+'Calibration Coefficients'!K$4)/$H112)*(1000/1)*(1/1000)*(1/1000)*($G112/$F112)</f>
        <v>7.6060279454545479E-2</v>
      </c>
      <c r="AA112" s="159">
        <f t="shared" si="27"/>
        <v>0.30413607572882734</v>
      </c>
      <c r="AB112" s="158">
        <f>U112+W112+Y112</f>
        <v>7.9582920999999987E-2</v>
      </c>
      <c r="AC112" s="159">
        <f t="shared" si="28"/>
        <v>8.2135202798718721E-2</v>
      </c>
      <c r="AD112" s="158">
        <f>Y112/AB112</f>
        <v>0.7156299973640643</v>
      </c>
      <c r="AE112" s="160">
        <f>(Y112+W112)/AB112</f>
        <v>0.88939035504409736</v>
      </c>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c r="BW112" s="126"/>
      <c r="BX112" s="126"/>
      <c r="BY112" s="126"/>
      <c r="BZ112" s="126"/>
      <c r="CA112" s="126"/>
      <c r="CB112" s="126"/>
      <c r="CC112" s="126"/>
      <c r="CD112" s="126"/>
      <c r="CE112" s="126"/>
      <c r="CF112" s="126"/>
      <c r="CG112" s="126"/>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row>
    <row r="113" spans="1:126" s="3" customFormat="1" x14ac:dyDescent="0.2">
      <c r="A113" s="163" t="s">
        <v>318</v>
      </c>
      <c r="B113" s="152" t="s">
        <v>199</v>
      </c>
      <c r="C113" s="151" t="s">
        <v>206</v>
      </c>
      <c r="D113" s="152" t="s">
        <v>204</v>
      </c>
      <c r="E113" s="151">
        <v>180119</v>
      </c>
      <c r="F113" s="153">
        <v>2.6499999999999999E-2</v>
      </c>
      <c r="G113" s="154">
        <v>0.72</v>
      </c>
      <c r="H113" s="155">
        <v>40</v>
      </c>
      <c r="I113" s="152">
        <v>32.1</v>
      </c>
      <c r="J113" s="151">
        <v>57.9</v>
      </c>
      <c r="K113" s="152">
        <v>43.7</v>
      </c>
      <c r="L113" s="151">
        <v>628.70000000000005</v>
      </c>
      <c r="M113" s="152">
        <v>174.5</v>
      </c>
      <c r="N113" s="151">
        <v>468.3</v>
      </c>
      <c r="O113" s="152">
        <v>857.5</v>
      </c>
      <c r="P113" s="155">
        <v>171.5</v>
      </c>
      <c r="Q113" s="156">
        <f>(((N113*'Calibration Coefficients'!B$3)+'Calibration Coefficients'!B$4)/$H113)*(1000/1)*(1/1000)*(1/1000)*($G113/$F113)</f>
        <v>0.19801137735849061</v>
      </c>
      <c r="R113" s="157">
        <f>(((O113*'Calibration Coefficients'!C$3)+'Calibration Coefficients'!C$4)/$H113)*(1000/1)*(1/1000)*(1/1000)*($G113/$F113)</f>
        <v>0.56381433962264149</v>
      </c>
      <c r="S113" s="156">
        <f>Q113+R113</f>
        <v>0.76182571698113211</v>
      </c>
      <c r="T113" s="157">
        <f>R113/Q113</f>
        <v>2.8473835551473448</v>
      </c>
      <c r="U113" s="158">
        <f>(((I113*'Calibration Coefficients'!F$3)+'Calibration Coefficients'!F$4)/$H113)*(1000/1)*(1/1000)*(1/1000)*($G113/$F113)</f>
        <v>6.8049577358490574E-3</v>
      </c>
      <c r="V113" s="159">
        <f>(((J113*'Calibration Coefficients'!G$3)+'Calibration Coefficients'!G$4)/$H113)*(1000/1)*(1/1000)*(1/1000)*($G113/$F113)</f>
        <v>1.9101756226415096E-2</v>
      </c>
      <c r="W113" s="158">
        <f>(((K113*'Calibration Coefficients'!H$3)+'Calibration Coefficients'!H$4)/$H113)*(1000/1)*(1/1000)*(1/1000)*($G113/$F113)</f>
        <v>1.0908509433962266E-2</v>
      </c>
      <c r="X113" s="159">
        <f>(((L113*'Calibration Coefficients'!I$3)+'Calibration Coefficients'!I$4)/$H113)*(1000/1)*(1/1000)*(1/1000)*($G113/$F113)</f>
        <v>9.7109239245283044E-2</v>
      </c>
      <c r="Y113" s="158">
        <f>(((M113*'Calibration Coefficients'!J$3)+'Calibration Coefficients'!J$4)/$H113)*(1000/1)*(1/1000)*(1/1000)*($G113/$F113)</f>
        <v>6.314002641509435E-2</v>
      </c>
      <c r="Z113" s="159">
        <f>(((P113*'Calibration Coefficients'!K$3)+'Calibration Coefficients'!K$4)/$H113)*(1000/1)*(1/1000)*(1/1000)*($G113/$F113)</f>
        <v>6.1868139622641524E-2</v>
      </c>
      <c r="AA113" s="159">
        <f t="shared" si="27"/>
        <v>0.33988433693904596</v>
      </c>
      <c r="AB113" s="158">
        <f>U113+W113+Y113</f>
        <v>8.0853493584905678E-2</v>
      </c>
      <c r="AC113" s="159">
        <f t="shared" si="28"/>
        <v>0.10613122106891038</v>
      </c>
      <c r="AD113" s="158">
        <f>Y113/AB113</f>
        <v>0.78091896361645641</v>
      </c>
      <c r="AE113" s="160">
        <f>(Y113+W113)/AB113</f>
        <v>0.91583594679550795</v>
      </c>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6"/>
      <c r="BR113" s="126"/>
      <c r="BS113" s="126"/>
      <c r="BT113" s="126"/>
      <c r="BU113" s="126"/>
      <c r="BV113" s="126"/>
      <c r="BW113" s="126"/>
      <c r="BX113" s="126"/>
      <c r="BY113" s="126"/>
      <c r="BZ113" s="126"/>
      <c r="CA113" s="126"/>
      <c r="CB113" s="126"/>
      <c r="CC113" s="126"/>
      <c r="CD113" s="126"/>
      <c r="CE113" s="126"/>
      <c r="CF113" s="126"/>
      <c r="CG113" s="126"/>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row>
    <row r="114" spans="1:126" s="113" customFormat="1" x14ac:dyDescent="0.2">
      <c r="A114" s="163"/>
      <c r="B114" s="151"/>
      <c r="C114" s="151"/>
      <c r="D114" s="151"/>
      <c r="E114" s="151"/>
      <c r="F114" s="153"/>
      <c r="G114" s="161"/>
      <c r="H114" s="151"/>
      <c r="I114" s="151"/>
      <c r="J114" s="151"/>
      <c r="K114" s="151"/>
      <c r="L114" s="151"/>
      <c r="M114" s="151"/>
      <c r="N114" s="151"/>
      <c r="O114" s="151"/>
      <c r="P114" s="151"/>
      <c r="Q114" s="151"/>
      <c r="R114" s="151"/>
      <c r="S114" s="151"/>
      <c r="T114" s="151"/>
      <c r="U114" s="151"/>
      <c r="V114" s="151"/>
      <c r="W114" s="151"/>
      <c r="X114" s="151"/>
      <c r="Y114" s="151"/>
      <c r="Z114" s="151"/>
      <c r="AA114" s="159"/>
      <c r="AB114" s="151"/>
      <c r="AC114" s="159"/>
      <c r="AD114" s="151"/>
      <c r="AE114" s="162"/>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124"/>
      <c r="CD114" s="124"/>
      <c r="CE114" s="124"/>
      <c r="CF114" s="124"/>
      <c r="CG114" s="124"/>
      <c r="CH114" s="124"/>
      <c r="CI114" s="124"/>
      <c r="CJ114" s="124"/>
      <c r="CK114" s="124"/>
      <c r="CL114" s="124"/>
      <c r="CM114" s="124"/>
      <c r="CN114" s="124"/>
      <c r="CO114" s="124"/>
      <c r="CP114" s="124"/>
      <c r="CQ114" s="124"/>
      <c r="CR114" s="124"/>
      <c r="CS114" s="124"/>
      <c r="CT114" s="124"/>
      <c r="CU114" s="124"/>
      <c r="CV114" s="124"/>
      <c r="CW114" s="124"/>
      <c r="CX114" s="124"/>
      <c r="CY114" s="124"/>
      <c r="CZ114" s="124"/>
      <c r="DA114" s="124"/>
      <c r="DB114" s="124"/>
      <c r="DC114" s="124"/>
      <c r="DD114" s="124"/>
      <c r="DE114" s="124"/>
      <c r="DF114" s="124"/>
      <c r="DG114" s="124"/>
      <c r="DH114" s="124"/>
      <c r="DI114" s="124"/>
      <c r="DJ114" s="124"/>
      <c r="DK114" s="124"/>
      <c r="DL114" s="124"/>
      <c r="DM114" s="124"/>
      <c r="DN114" s="124"/>
      <c r="DO114" s="124"/>
      <c r="DP114" s="124"/>
      <c r="DQ114" s="124"/>
      <c r="DR114" s="124"/>
      <c r="DS114" s="124"/>
      <c r="DT114" s="124"/>
      <c r="DU114" s="124"/>
      <c r="DV114" s="124"/>
    </row>
    <row r="115" spans="1:126" s="3" customFormat="1" x14ac:dyDescent="0.2">
      <c r="A115" s="163" t="s">
        <v>319</v>
      </c>
      <c r="B115" s="152" t="s">
        <v>207</v>
      </c>
      <c r="C115" s="151" t="s">
        <v>206</v>
      </c>
      <c r="D115" s="152" t="s">
        <v>204</v>
      </c>
      <c r="E115" s="151">
        <v>180531</v>
      </c>
      <c r="F115" s="153">
        <v>2.3300000000000001E-2</v>
      </c>
      <c r="G115" s="154">
        <v>0.7</v>
      </c>
      <c r="H115" s="155">
        <v>40</v>
      </c>
      <c r="I115" s="152">
        <v>20.100000000000001</v>
      </c>
      <c r="J115" s="151">
        <v>38.4</v>
      </c>
      <c r="K115" s="152">
        <v>20.7</v>
      </c>
      <c r="L115" s="151">
        <v>464.2</v>
      </c>
      <c r="M115" s="152">
        <v>183.4</v>
      </c>
      <c r="N115" s="151">
        <v>345.1</v>
      </c>
      <c r="O115" s="152">
        <v>698.8</v>
      </c>
      <c r="P115" s="155">
        <v>137.5</v>
      </c>
      <c r="Q115" s="156">
        <f>(((N115*'Calibration Coefficients'!B$3)+'Calibration Coefficients'!B$4)/$H115)*(1000/1)*(1/1000)*(1/1000)*($G115/$F115)</f>
        <v>0.16134906115879827</v>
      </c>
      <c r="R115" s="157">
        <f>(((O115*'Calibration Coefficients'!C$3)+'Calibration Coefficients'!C$4)/$H115)*(1000/1)*(1/1000)*(1/1000)*($G115/$F115)</f>
        <v>0.50805459227467797</v>
      </c>
      <c r="S115" s="156">
        <f t="shared" ref="S115:S120" si="39">Q115+R115</f>
        <v>0.66940365343347619</v>
      </c>
      <c r="T115" s="157">
        <f t="shared" ref="T115:T120" si="40">R115/Q115</f>
        <v>3.1487917476920133</v>
      </c>
      <c r="U115" s="158">
        <f>(((I115*'Calibration Coefficients'!F$3)+'Calibration Coefficients'!F$4)/$H115)*(1000/1)*(1/1000)*(1/1000)*($G115/$F115)</f>
        <v>4.7116384120171675E-3</v>
      </c>
      <c r="V115" s="159">
        <f>(((J115*'Calibration Coefficients'!G$3)+'Calibration Coefficients'!G$4)/$H115)*(1000/1)*(1/1000)*(1/1000)*($G115/$F115)</f>
        <v>1.4008171673819745E-2</v>
      </c>
      <c r="W115" s="158">
        <f>(((K115*'Calibration Coefficients'!H$3)+'Calibration Coefficients'!H$4)/$H115)*(1000/1)*(1/1000)*(1/1000)*($G115/$F115)</f>
        <v>5.7135997854077247E-3</v>
      </c>
      <c r="X115" s="159">
        <f>(((L115*'Calibration Coefficients'!I$3)+'Calibration Coefficients'!I$4)/$H115)*(1000/1)*(1/1000)*(1/1000)*($G115/$F115)</f>
        <v>7.9282570815450648E-2</v>
      </c>
      <c r="Y115" s="158">
        <f>(((M115*'Calibration Coefficients'!J$3)+'Calibration Coefficients'!J$4)/$H115)*(1000/1)*(1/1000)*(1/1000)*($G115/$F115)</f>
        <v>7.337771030042918E-2</v>
      </c>
      <c r="Z115" s="159">
        <f>(((P115*'Calibration Coefficients'!K$3)+'Calibration Coefficients'!K$4)/$H115)*(1000/1)*(1/1000)*(1/1000)*($G115/$F115)</f>
        <v>5.4848041845493564E-2</v>
      </c>
      <c r="AA115" s="159">
        <f t="shared" si="27"/>
        <v>0.34649009105784317</v>
      </c>
      <c r="AB115" s="158">
        <f t="shared" ref="AB115:AB120" si="41">U115+W115+Y115</f>
        <v>8.380294849785408E-2</v>
      </c>
      <c r="AC115" s="159">
        <f t="shared" si="28"/>
        <v>0.12519045581543459</v>
      </c>
      <c r="AD115" s="158">
        <f t="shared" ref="AD115:AD120" si="42">Y115/AB115</f>
        <v>0.87559819332977462</v>
      </c>
      <c r="AE115" s="160">
        <f t="shared" ref="AE115:AE120" si="43">(Y115+W115)/AB115</f>
        <v>0.943777176143894</v>
      </c>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N115" s="126"/>
      <c r="BO115" s="126"/>
      <c r="BP115" s="126"/>
      <c r="BQ115" s="126"/>
      <c r="BR115" s="126"/>
      <c r="BS115" s="126"/>
      <c r="BT115" s="126"/>
      <c r="BU115" s="126"/>
      <c r="BV115" s="126"/>
      <c r="BW115" s="126"/>
      <c r="BX115" s="126"/>
      <c r="BY115" s="126"/>
      <c r="BZ115" s="126"/>
      <c r="CA115" s="126"/>
      <c r="CB115" s="126"/>
      <c r="CC115" s="126"/>
      <c r="CD115" s="126"/>
      <c r="CE115" s="126"/>
      <c r="CF115" s="126"/>
      <c r="CG115" s="126"/>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row>
    <row r="116" spans="1:126" s="3" customFormat="1" x14ac:dyDescent="0.2">
      <c r="A116" s="163" t="s">
        <v>320</v>
      </c>
      <c r="B116" s="152" t="s">
        <v>207</v>
      </c>
      <c r="C116" s="151" t="s">
        <v>206</v>
      </c>
      <c r="D116" s="152" t="s">
        <v>204</v>
      </c>
      <c r="E116" s="151">
        <v>180119</v>
      </c>
      <c r="F116" s="153">
        <v>2.47E-2</v>
      </c>
      <c r="G116" s="154">
        <v>0.77</v>
      </c>
      <c r="H116" s="155">
        <v>40</v>
      </c>
      <c r="I116" s="152">
        <v>35.5</v>
      </c>
      <c r="J116" s="151">
        <v>56.5</v>
      </c>
      <c r="K116" s="152">
        <v>18.3</v>
      </c>
      <c r="L116" s="151">
        <v>541.20000000000005</v>
      </c>
      <c r="M116" s="152">
        <v>151</v>
      </c>
      <c r="N116" s="151">
        <v>524.5</v>
      </c>
      <c r="O116" s="152">
        <v>903.3</v>
      </c>
      <c r="P116" s="155">
        <v>166.5</v>
      </c>
      <c r="Q116" s="156">
        <f>(((N116*'Calibration Coefficients'!B$3)+'Calibration Coefficients'!B$4)/$H116)*(1000/1)*(1/1000)*(1/1000)*($G116/$F116)</f>
        <v>0.25445947621457493</v>
      </c>
      <c r="R116" s="157">
        <f>(((O116*'Calibration Coefficients'!C$3)+'Calibration Coefficients'!C$4)/$H116)*(1000/1)*(1/1000)*(1/1000)*($G116/$F116)</f>
        <v>0.68146122267206477</v>
      </c>
      <c r="S116" s="156">
        <f t="shared" si="39"/>
        <v>0.93592069888663976</v>
      </c>
      <c r="T116" s="157">
        <f t="shared" si="40"/>
        <v>2.678073667405561</v>
      </c>
      <c r="U116" s="158">
        <f>(((I116*'Calibration Coefficients'!F$3)+'Calibration Coefficients'!F$4)/$H116)*(1000/1)*(1/1000)*(1/1000)*($G116/$F116)</f>
        <v>8.6348719635627545E-3</v>
      </c>
      <c r="V116" s="159">
        <f>(((J116*'Calibration Coefficients'!G$3)+'Calibration Coefficients'!G$4)/$H116)*(1000/1)*(1/1000)*(1/1000)*($G116/$F116)</f>
        <v>2.1387022773279352E-2</v>
      </c>
      <c r="W116" s="158">
        <f>(((K116*'Calibration Coefficients'!H$3)+'Calibration Coefficients'!H$4)/$H116)*(1000/1)*(1/1000)*(1/1000)*($G116/$F116)</f>
        <v>5.2413385627530376E-3</v>
      </c>
      <c r="X116" s="159">
        <f>(((L116*'Calibration Coefficients'!I$3)+'Calibration Coefficients'!I$4)/$H116)*(1000/1)*(1/1000)*(1/1000)*($G116/$F116)</f>
        <v>9.5914005668016195E-2</v>
      </c>
      <c r="Y116" s="158">
        <f>(((M116*'Calibration Coefficients'!J$3)+'Calibration Coefficients'!J$4)/$H116)*(1000/1)*(1/1000)*(1/1000)*($G116/$F116)</f>
        <v>6.2689300607287432E-2</v>
      </c>
      <c r="Z116" s="159">
        <f>(((P116*'Calibration Coefficients'!K$3)+'Calibration Coefficients'!K$4)/$H116)*(1000/1)*(1/1000)*(1/1000)*($G116/$F116)</f>
        <v>6.8916675607287453E-2</v>
      </c>
      <c r="AA116" s="159">
        <f t="shared" si="27"/>
        <v>0.28077508649481747</v>
      </c>
      <c r="AB116" s="158">
        <f t="shared" si="41"/>
        <v>7.6565511133603228E-2</v>
      </c>
      <c r="AC116" s="159">
        <f t="shared" si="28"/>
        <v>8.1807690784790485E-2</v>
      </c>
      <c r="AD116" s="158">
        <f t="shared" si="42"/>
        <v>0.81876682698424808</v>
      </c>
      <c r="AE116" s="160">
        <f t="shared" si="43"/>
        <v>0.88722243428251513</v>
      </c>
      <c r="AF116" s="126"/>
      <c r="AG116" s="126"/>
      <c r="AH116" s="126"/>
      <c r="AI116" s="126"/>
      <c r="AJ116" s="126"/>
      <c r="AK116" s="126"/>
      <c r="AL116" s="126"/>
      <c r="AM116" s="126"/>
      <c r="AN116" s="126"/>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c r="BW116" s="126"/>
      <c r="BX116" s="126"/>
      <c r="BY116" s="126"/>
      <c r="BZ116" s="126"/>
      <c r="CA116" s="126"/>
      <c r="CB116" s="126"/>
      <c r="CC116" s="126"/>
      <c r="CD116" s="126"/>
      <c r="CE116" s="126"/>
      <c r="CF116" s="126"/>
      <c r="CG116" s="126"/>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row>
    <row r="117" spans="1:126" s="3" customFormat="1" x14ac:dyDescent="0.2">
      <c r="A117" s="163" t="s">
        <v>320</v>
      </c>
      <c r="B117" s="152" t="s">
        <v>207</v>
      </c>
      <c r="C117" s="151" t="s">
        <v>206</v>
      </c>
      <c r="D117" s="152" t="s">
        <v>204</v>
      </c>
      <c r="E117" s="151">
        <v>180531</v>
      </c>
      <c r="F117" s="153">
        <v>2.5499999999999998E-2</v>
      </c>
      <c r="G117" s="154">
        <v>0.71</v>
      </c>
      <c r="H117" s="155">
        <v>40</v>
      </c>
      <c r="I117" s="152">
        <v>50.1</v>
      </c>
      <c r="J117" s="151">
        <v>70.2</v>
      </c>
      <c r="K117" s="152">
        <v>37</v>
      </c>
      <c r="L117" s="151">
        <v>684.9</v>
      </c>
      <c r="M117" s="152">
        <v>187.8</v>
      </c>
      <c r="N117" s="151">
        <v>500.1</v>
      </c>
      <c r="O117" s="152">
        <v>998.1</v>
      </c>
      <c r="P117" s="155">
        <v>195.2</v>
      </c>
      <c r="Q117" s="156">
        <f>(((N117*'Calibration Coefficients'!B$3)+'Calibration Coefficients'!B$4)/$H117)*(1000/1)*(1/1000)*(1/1000)*($G117/$F117)</f>
        <v>0.21669774264705891</v>
      </c>
      <c r="R117" s="157">
        <f>(((O117*'Calibration Coefficients'!C$3)+'Calibration Coefficients'!C$4)/$H117)*(1000/1)*(1/1000)*(1/1000)*($G117/$F117)</f>
        <v>0.67252369411764712</v>
      </c>
      <c r="S117" s="156">
        <f t="shared" si="39"/>
        <v>0.889221436764706</v>
      </c>
      <c r="T117" s="157">
        <f t="shared" si="40"/>
        <v>3.1035103822608963</v>
      </c>
      <c r="U117" s="158">
        <f>(((I117*'Calibration Coefficients'!F$3)+'Calibration Coefficients'!F$4)/$H117)*(1000/1)*(1/1000)*(1/1000)*($G117/$F117)</f>
        <v>1.0884028529411765E-2</v>
      </c>
      <c r="V117" s="159">
        <f>(((J117*'Calibration Coefficients'!G$3)+'Calibration Coefficients'!G$4)/$H117)*(1000/1)*(1/1000)*(1/1000)*($G117/$F117)</f>
        <v>2.3733587647058827E-2</v>
      </c>
      <c r="W117" s="158">
        <f>(((K117*'Calibration Coefficients'!H$3)+'Calibration Coefficients'!H$4)/$H117)*(1000/1)*(1/1000)*(1/1000)*($G117/$F117)</f>
        <v>9.4649264705882353E-3</v>
      </c>
      <c r="X117" s="159">
        <f>(((L117*'Calibration Coefficients'!I$3)+'Calibration Coefficients'!I$4)/$H117)*(1000/1)*(1/1000)*(1/1000)*($G117/$F117)</f>
        <v>0.10841161235294118</v>
      </c>
      <c r="Y117" s="158">
        <f>(((M117*'Calibration Coefficients'!J$3)+'Calibration Coefficients'!J$4)/$H117)*(1000/1)*(1/1000)*(1/1000)*($G117/$F117)</f>
        <v>6.9636424117647061E-2</v>
      </c>
      <c r="Z117" s="159">
        <f>(((P117*'Calibration Coefficients'!K$3)+'Calibration Coefficients'!K$4)/$H117)*(1000/1)*(1/1000)*(1/1000)*($G117/$F117)</f>
        <v>7.2162952156862747E-2</v>
      </c>
      <c r="AA117" s="159">
        <f t="shared" si="27"/>
        <v>0.33095640647761609</v>
      </c>
      <c r="AB117" s="158">
        <f t="shared" si="41"/>
        <v>8.9985379117647063E-2</v>
      </c>
      <c r="AC117" s="159">
        <f t="shared" si="28"/>
        <v>0.10119569254318124</v>
      </c>
      <c r="AD117" s="158">
        <f t="shared" si="42"/>
        <v>0.77386376320762351</v>
      </c>
      <c r="AE117" s="160">
        <f t="shared" si="43"/>
        <v>0.87904670029581178</v>
      </c>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c r="CA117" s="126"/>
      <c r="CB117" s="126"/>
      <c r="CC117" s="126"/>
      <c r="CD117" s="126"/>
      <c r="CE117" s="126"/>
      <c r="CF117" s="126"/>
      <c r="CG117" s="126"/>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row>
    <row r="118" spans="1:126" s="3" customFormat="1" x14ac:dyDescent="0.2">
      <c r="A118" s="172" t="s">
        <v>321</v>
      </c>
      <c r="B118" s="152" t="s">
        <v>207</v>
      </c>
      <c r="C118" s="151" t="s">
        <v>206</v>
      </c>
      <c r="D118" s="152" t="s">
        <v>204</v>
      </c>
      <c r="E118" s="151">
        <v>180531</v>
      </c>
      <c r="F118" s="153">
        <v>2.4E-2</v>
      </c>
      <c r="G118" s="154">
        <v>0.74</v>
      </c>
      <c r="H118" s="155">
        <v>40</v>
      </c>
      <c r="I118" s="152">
        <v>35.799999999999997</v>
      </c>
      <c r="J118" s="151">
        <v>51.6</v>
      </c>
      <c r="K118" s="152">
        <v>37.1</v>
      </c>
      <c r="L118" s="151">
        <v>557.29999999999995</v>
      </c>
      <c r="M118" s="152">
        <v>175.5</v>
      </c>
      <c r="N118" s="151">
        <v>409.2</v>
      </c>
      <c r="O118" s="152">
        <v>759.4</v>
      </c>
      <c r="P118" s="155">
        <v>127.9</v>
      </c>
      <c r="Q118" s="156">
        <f>(((N118*'Calibration Coefficients'!B$3)+'Calibration Coefficients'!B$4)/$H118)*(1000/1)*(1/1000)*(1/1000)*($G118/$F118)</f>
        <v>0.19635206250000001</v>
      </c>
      <c r="R118" s="157">
        <f>(((O118*'Calibration Coefficients'!C$3)+'Calibration Coefficients'!C$4)/$H118)*(1000/1)*(1/1000)*(1/1000)*($G118/$F118)</f>
        <v>0.56663896666666658</v>
      </c>
      <c r="S118" s="156">
        <f t="shared" si="39"/>
        <v>0.76299102916666661</v>
      </c>
      <c r="T118" s="157">
        <f t="shared" si="40"/>
        <v>2.8858314980351509</v>
      </c>
      <c r="U118" s="158">
        <f>(((I118*'Calibration Coefficients'!F$3)+'Calibration Coefficients'!F$4)/$H118)*(1000/1)*(1/1000)*(1/1000)*($G118/$F118)</f>
        <v>8.6126595833333312E-3</v>
      </c>
      <c r="V118" s="159">
        <f>(((J118*'Calibration Coefficients'!G$3)+'Calibration Coefficients'!G$4)/$H118)*(1000/1)*(1/1000)*(1/1000)*($G118/$F118)</f>
        <v>1.9318717500000002E-2</v>
      </c>
      <c r="W118" s="158">
        <f>(((K118*'Calibration Coefficients'!H$3)+'Calibration Coefficients'!H$4)/$H118)*(1000/1)*(1/1000)*(1/1000)*($G118/$F118)</f>
        <v>1.0509734375E-2</v>
      </c>
      <c r="X118" s="159">
        <f>(((L118*'Calibration Coefficients'!I$3)+'Calibration Coefficients'!I$4)/$H118)*(1000/1)*(1/1000)*(1/1000)*($G118/$F118)</f>
        <v>9.7687723749999997E-2</v>
      </c>
      <c r="Y118" s="158">
        <f>(((M118*'Calibration Coefficients'!J$3)+'Calibration Coefficients'!J$4)/$H118)*(1000/1)*(1/1000)*(1/1000)*($G118/$F118)</f>
        <v>7.206432187499999E-2</v>
      </c>
      <c r="Z118" s="159">
        <f>(((P118*'Calibration Coefficients'!K$3)+'Calibration Coefficients'!K$4)/$H118)*(1000/1)*(1/1000)*(1/1000)*($G118/$F118)</f>
        <v>5.2360927708333338E-2</v>
      </c>
      <c r="AA118" s="159">
        <f t="shared" si="27"/>
        <v>0.34149036467210103</v>
      </c>
      <c r="AB118" s="158">
        <f t="shared" si="41"/>
        <v>9.1186715833333321E-2</v>
      </c>
      <c r="AC118" s="159">
        <f t="shared" si="28"/>
        <v>0.11951217294510894</v>
      </c>
      <c r="AD118" s="158">
        <f t="shared" si="42"/>
        <v>0.79029408194408146</v>
      </c>
      <c r="AE118" s="160">
        <f t="shared" si="43"/>
        <v>0.90554918548579888</v>
      </c>
    </row>
    <row r="119" spans="1:126" s="3" customFormat="1" x14ac:dyDescent="0.2">
      <c r="A119" s="163" t="s">
        <v>322</v>
      </c>
      <c r="B119" s="152" t="s">
        <v>207</v>
      </c>
      <c r="C119" s="151" t="s">
        <v>206</v>
      </c>
      <c r="D119" s="152" t="s">
        <v>204</v>
      </c>
      <c r="E119" s="151">
        <v>180531</v>
      </c>
      <c r="F119" s="153">
        <v>2.64E-2</v>
      </c>
      <c r="G119" s="154">
        <v>0.68</v>
      </c>
      <c r="H119" s="155">
        <v>40</v>
      </c>
      <c r="I119" s="152">
        <v>24.8</v>
      </c>
      <c r="J119" s="151">
        <v>36.4</v>
      </c>
      <c r="K119" s="152">
        <v>33.700000000000003</v>
      </c>
      <c r="L119" s="151">
        <v>501.5</v>
      </c>
      <c r="M119" s="152">
        <v>220.6</v>
      </c>
      <c r="N119" s="151">
        <v>296.8</v>
      </c>
      <c r="O119" s="152">
        <v>696.9</v>
      </c>
      <c r="P119" s="155">
        <v>126.8</v>
      </c>
      <c r="Q119" s="156">
        <f>(((N119*'Calibration Coefficients'!B$3)+'Calibration Coefficients'!B$4)/$H119)*(1000/1)*(1/1000)*(1/1000)*($G119/$F119)</f>
        <v>0.11897295454545455</v>
      </c>
      <c r="R119" s="157">
        <f>(((O119*'Calibration Coefficients'!C$3)+'Calibration Coefficients'!C$4)/$H119)*(1000/1)*(1/1000)*(1/1000)*($G119/$F119)</f>
        <v>0.43440099999999998</v>
      </c>
      <c r="S119" s="156">
        <f t="shared" si="39"/>
        <v>0.55337395454545457</v>
      </c>
      <c r="T119" s="157">
        <f t="shared" si="40"/>
        <v>3.651258402883772</v>
      </c>
      <c r="U119" s="158">
        <f>(((I119*'Calibration Coefficients'!F$3)+'Calibration Coefficients'!F$4)/$H119)*(1000/1)*(1/1000)*(1/1000)*($G119/$F119)</f>
        <v>4.9841424242424246E-3</v>
      </c>
      <c r="V119" s="159">
        <f>(((J119*'Calibration Coefficients'!G$3)+'Calibration Coefficients'!G$4)/$H119)*(1000/1)*(1/1000)*(1/1000)*($G119/$F119)</f>
        <v>1.1384513636363638E-2</v>
      </c>
      <c r="W119" s="158">
        <f>(((K119*'Calibration Coefficients'!H$3)+'Calibration Coefficients'!H$4)/$H119)*(1000/1)*(1/1000)*(1/1000)*($G119/$F119)</f>
        <v>7.975028409090909E-3</v>
      </c>
      <c r="X119" s="159">
        <f>(((L119*'Calibration Coefficients'!I$3)+'Calibration Coefficients'!I$4)/$H119)*(1000/1)*(1/1000)*(1/1000)*($G119/$F119)</f>
        <v>7.3435556818181827E-2</v>
      </c>
      <c r="Y119" s="158">
        <f>(((M119*'Calibration Coefficients'!J$3)+'Calibration Coefficients'!J$4)/$H119)*(1000/1)*(1/1000)*(1/1000)*($G119/$F119)</f>
        <v>7.5671649242424241E-2</v>
      </c>
      <c r="Z119" s="159">
        <f>(((P119*'Calibration Coefficients'!K$3)+'Calibration Coefficients'!K$4)/$H119)*(1000/1)*(1/1000)*(1/1000)*($G119/$F119)</f>
        <v>4.3365119696969698E-2</v>
      </c>
      <c r="AA119" s="159">
        <f t="shared" si="27"/>
        <v>0.39180739976345114</v>
      </c>
      <c r="AB119" s="158">
        <f t="shared" si="41"/>
        <v>8.863082007575758E-2</v>
      </c>
      <c r="AC119" s="159">
        <f t="shared" si="28"/>
        <v>0.16016442289655569</v>
      </c>
      <c r="AD119" s="158">
        <f t="shared" si="42"/>
        <v>0.85378482538854505</v>
      </c>
      <c r="AE119" s="160">
        <f t="shared" si="43"/>
        <v>0.94376513249023064</v>
      </c>
    </row>
    <row r="120" spans="1:126" s="178" customFormat="1" x14ac:dyDescent="0.2">
      <c r="A120" s="173" t="s">
        <v>322</v>
      </c>
      <c r="B120" s="174" t="s">
        <v>207</v>
      </c>
      <c r="C120" s="174" t="s">
        <v>206</v>
      </c>
      <c r="D120" s="174" t="s">
        <v>204</v>
      </c>
      <c r="E120" s="174">
        <v>180531</v>
      </c>
      <c r="F120" s="175">
        <v>2.2599999999999999E-2</v>
      </c>
      <c r="G120" s="176">
        <v>0.73</v>
      </c>
      <c r="H120" s="174">
        <v>40</v>
      </c>
      <c r="I120" s="174">
        <v>14.1</v>
      </c>
      <c r="J120" s="174">
        <v>30.5</v>
      </c>
      <c r="K120" s="174">
        <v>27</v>
      </c>
      <c r="L120" s="174">
        <v>496.3</v>
      </c>
      <c r="M120" s="174">
        <v>213.7</v>
      </c>
      <c r="N120" s="174">
        <v>205.2</v>
      </c>
      <c r="O120" s="174">
        <v>560.1</v>
      </c>
      <c r="P120" s="174">
        <v>114</v>
      </c>
      <c r="Q120" s="174">
        <f>(((N120*'Calibration Coefficients'!B$3)+'Calibration Coefficients'!B$4)/$H120)*(1000/1)*(1/1000)*(1/1000)*($G120/$F120)</f>
        <v>0.10315045353982304</v>
      </c>
      <c r="R120" s="174">
        <f>(((O120*'Calibration Coefficients'!C$3)+'Calibration Coefficients'!C$4)/$H120)*(1000/1)*(1/1000)*(1/1000)*($G120/$F120)</f>
        <v>0.43781976106194692</v>
      </c>
      <c r="S120" s="174">
        <f t="shared" si="39"/>
        <v>0.54097021460176997</v>
      </c>
      <c r="T120" s="174">
        <f t="shared" si="40"/>
        <v>4.2444773245026886</v>
      </c>
      <c r="U120" s="174">
        <f>(((I120*'Calibration Coefficients'!F$3)+'Calibration Coefficients'!F$4)/$H120)*(1000/1)*(1/1000)*(1/1000)*($G120/$F120)</f>
        <v>3.5535899336283185E-3</v>
      </c>
      <c r="V120" s="174">
        <f>(((J120*'Calibration Coefficients'!G$3)+'Calibration Coefficients'!G$4)/$H120)*(1000/1)*(1/1000)*(1/1000)*($G120/$F120)</f>
        <v>1.196251161504425E-2</v>
      </c>
      <c r="W120" s="174">
        <f>(((K120*'Calibration Coefficients'!H$3)+'Calibration Coefficients'!H$4)/$H120)*(1000/1)*(1/1000)*(1/1000)*($G120/$F120)</f>
        <v>8.0126382743362853E-3</v>
      </c>
      <c r="X120" s="174">
        <f>(((L120*'Calibration Coefficients'!I$3)+'Calibration Coefficients'!I$4)/$H120)*(1000/1)*(1/1000)*(1/1000)*($G120/$F120)</f>
        <v>9.1135832522123914E-2</v>
      </c>
      <c r="Y120" s="174">
        <f>(((M120*'Calibration Coefficients'!J$3)+'Calibration Coefficients'!J$4)/$H120)*(1000/1)*(1/1000)*(1/1000)*($G120/$F120)</f>
        <v>9.1926695464601763E-2</v>
      </c>
      <c r="Z120" s="174">
        <f>(((P120*'Calibration Coefficients'!K$3)+'Calibration Coefficients'!K$4)/$H120)*(1000/1)*(1/1000)*(1/1000)*($G120/$F120)</f>
        <v>4.8891750000000012E-2</v>
      </c>
      <c r="AA120" s="159">
        <f t="shared" si="27"/>
        <v>0.47226817838354723</v>
      </c>
      <c r="AB120" s="174">
        <f t="shared" si="41"/>
        <v>0.10349292367256636</v>
      </c>
      <c r="AC120" s="159">
        <f t="shared" si="28"/>
        <v>0.19130983717606651</v>
      </c>
      <c r="AD120" s="174">
        <f t="shared" si="42"/>
        <v>0.88824136184848601</v>
      </c>
      <c r="AE120" s="177">
        <f t="shared" si="43"/>
        <v>0.96566345014204769</v>
      </c>
      <c r="AF120" s="179" t="s">
        <v>421</v>
      </c>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79"/>
      <c r="CP120" s="179"/>
      <c r="CQ120" s="179"/>
      <c r="CR120" s="179"/>
      <c r="CS120" s="179"/>
      <c r="CT120" s="179"/>
      <c r="CU120" s="179"/>
      <c r="CV120" s="179"/>
      <c r="CW120" s="179"/>
      <c r="CX120" s="179"/>
      <c r="CY120" s="179"/>
      <c r="CZ120" s="179"/>
      <c r="DA120" s="179"/>
      <c r="DB120" s="179"/>
      <c r="DC120" s="179"/>
      <c r="DD120" s="179"/>
      <c r="DE120" s="179"/>
      <c r="DF120" s="179"/>
      <c r="DG120" s="179"/>
      <c r="DH120" s="179"/>
      <c r="DI120" s="179"/>
      <c r="DJ120" s="179"/>
      <c r="DK120" s="179"/>
      <c r="DL120" s="179"/>
      <c r="DM120" s="179"/>
      <c r="DN120" s="179"/>
      <c r="DO120" s="179"/>
      <c r="DP120" s="179"/>
      <c r="DQ120" s="179"/>
      <c r="DR120" s="179"/>
      <c r="DS120" s="179"/>
      <c r="DT120" s="179"/>
      <c r="DU120" s="179"/>
      <c r="DV120" s="179"/>
    </row>
    <row r="121" spans="1:126" s="113" customFormat="1" x14ac:dyDescent="0.2">
      <c r="A121" s="123"/>
      <c r="B121" s="124"/>
      <c r="C121" s="124"/>
      <c r="D121" s="124"/>
      <c r="E121" s="124"/>
      <c r="F121" s="125"/>
      <c r="G121" s="132"/>
      <c r="H121" s="124"/>
      <c r="I121" s="124"/>
      <c r="J121" s="124"/>
      <c r="K121" s="124"/>
      <c r="L121" s="124"/>
      <c r="M121" s="124"/>
      <c r="N121" s="124"/>
      <c r="O121" s="124"/>
      <c r="P121" s="124"/>
      <c r="Q121" s="124"/>
      <c r="R121" s="124"/>
      <c r="S121" s="124"/>
      <c r="T121" s="124"/>
      <c r="U121" s="124"/>
      <c r="V121" s="124"/>
      <c r="W121" s="124"/>
      <c r="X121" s="124"/>
      <c r="Y121" s="124"/>
      <c r="Z121" s="124"/>
      <c r="AA121" s="159"/>
      <c r="AB121" s="124"/>
      <c r="AC121" s="159"/>
      <c r="AD121" s="124"/>
      <c r="AE121" s="148"/>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c r="CX121" s="124"/>
      <c r="CY121" s="124"/>
      <c r="CZ121" s="124"/>
      <c r="DA121" s="124"/>
      <c r="DB121" s="124"/>
      <c r="DC121" s="124"/>
      <c r="DD121" s="124"/>
      <c r="DE121" s="124"/>
      <c r="DF121" s="124"/>
      <c r="DG121" s="124"/>
      <c r="DH121" s="124"/>
      <c r="DI121" s="124"/>
      <c r="DJ121" s="124"/>
      <c r="DK121" s="124"/>
      <c r="DL121" s="124"/>
      <c r="DM121" s="124"/>
      <c r="DN121" s="124"/>
      <c r="DO121" s="124"/>
      <c r="DP121" s="124"/>
      <c r="DQ121" s="124"/>
      <c r="DR121" s="124"/>
      <c r="DS121" s="124"/>
      <c r="DT121" s="124"/>
      <c r="DU121" s="124"/>
      <c r="DV121" s="124"/>
    </row>
    <row r="122" spans="1:126" s="126" customFormat="1" x14ac:dyDescent="0.2">
      <c r="A122" s="151" t="s">
        <v>323</v>
      </c>
      <c r="B122" s="152" t="s">
        <v>199</v>
      </c>
      <c r="C122" s="151" t="s">
        <v>200</v>
      </c>
      <c r="D122" s="152" t="s">
        <v>213</v>
      </c>
      <c r="E122" s="151">
        <v>180604</v>
      </c>
      <c r="F122" s="153">
        <v>2.2800000000000001E-2</v>
      </c>
      <c r="G122" s="154">
        <v>0.72</v>
      </c>
      <c r="H122" s="155">
        <v>40</v>
      </c>
      <c r="I122" s="152">
        <v>19.5</v>
      </c>
      <c r="J122" s="151">
        <v>58.5</v>
      </c>
      <c r="K122" s="152">
        <v>34.5</v>
      </c>
      <c r="L122" s="151">
        <v>484.6</v>
      </c>
      <c r="M122" s="152">
        <v>187.7</v>
      </c>
      <c r="N122" s="151">
        <v>377.4</v>
      </c>
      <c r="O122" s="152">
        <v>688.7</v>
      </c>
      <c r="P122" s="155">
        <v>177.2</v>
      </c>
      <c r="Q122" s="156">
        <f>(((N122*'Calibration Coefficients'!B$3)+'Calibration Coefficients'!B$4)/$H122)*(1000/1)*(1/1000)*(1/1000)*($G122/$F122)</f>
        <v>0.18547223684210529</v>
      </c>
      <c r="R122" s="157">
        <f>(((O122*'Calibration Coefficients'!C$3)+'Calibration Coefficients'!C$4)/$H122)*(1000/1)*(1/1000)*(1/1000)*($G122/$F122)</f>
        <v>0.52631178947368418</v>
      </c>
      <c r="S122" s="156">
        <f t="shared" ref="S122:S127" si="44">Q122+R122</f>
        <v>0.71178402631578952</v>
      </c>
      <c r="T122" s="157">
        <f t="shared" ref="T122:T127" si="45">R122/Q122</f>
        <v>2.8376850273377552</v>
      </c>
      <c r="U122" s="158">
        <f>(((I122*'Calibration Coefficients'!F$3)+'Calibration Coefficients'!F$4)/$H122)*(1000/1)*(1/1000)*(1/1000)*($G122/$F122)</f>
        <v>4.8046973684210525E-3</v>
      </c>
      <c r="V122" s="159">
        <f>(((J122*'Calibration Coefficients'!G$3)+'Calibration Coefficients'!G$4)/$H122)*(1000/1)*(1/1000)*(1/1000)*($G122/$F122)</f>
        <v>2.2431671052631576E-2</v>
      </c>
      <c r="W122" s="158">
        <f>(((K122*'Calibration Coefficients'!H$3)+'Calibration Coefficients'!H$4)/$H122)*(1000/1)*(1/1000)*(1/1000)*($G122/$F122)</f>
        <v>1.000953947368421E-2</v>
      </c>
      <c r="X122" s="159">
        <f>(((L122*'Calibration Coefficients'!I$3)+'Calibration Coefficients'!I$4)/$H122)*(1000/1)*(1/1000)*(1/1000)*($G122/$F122)</f>
        <v>8.6998452631578946E-2</v>
      </c>
      <c r="Y122" s="158">
        <f>(((M122*'Calibration Coefficients'!J$3)+'Calibration Coefficients'!J$4)/$H122)*(1000/1)*(1/1000)*(1/1000)*($G122/$F122)</f>
        <v>7.8937728947368418E-2</v>
      </c>
      <c r="Z122" s="159">
        <f>(((P122*'Calibration Coefficients'!K$3)+'Calibration Coefficients'!K$4)/$H122)*(1000/1)*(1/1000)*(1/1000)*($G122/$F122)</f>
        <v>7.4298094736842096E-2</v>
      </c>
      <c r="AA122" s="159">
        <f t="shared" si="27"/>
        <v>0.38983761078029544</v>
      </c>
      <c r="AB122" s="158">
        <f t="shared" ref="AB122:AB127" si="46">U122+W122+Y122</f>
        <v>9.3751965789473674E-2</v>
      </c>
      <c r="AC122" s="159">
        <f t="shared" si="28"/>
        <v>0.13171406258543902</v>
      </c>
      <c r="AD122" s="158">
        <f t="shared" ref="AD122:AD127" si="47">Y122/AB122</f>
        <v>0.84198478701372925</v>
      </c>
      <c r="AE122" s="160">
        <f t="shared" ref="AE122:AE127" si="48">(Y122+W122)/AB122</f>
        <v>0.94875096934809544</v>
      </c>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c r="BE122" s="122"/>
      <c r="BF122" s="122"/>
      <c r="BG122" s="122"/>
      <c r="BH122" s="122"/>
      <c r="BI122" s="122"/>
      <c r="BJ122" s="122"/>
      <c r="BK122" s="122"/>
      <c r="BL122" s="122"/>
      <c r="BM122" s="122"/>
      <c r="BN122" s="122"/>
      <c r="BO122" s="122"/>
      <c r="BP122" s="122"/>
      <c r="BQ122" s="122"/>
      <c r="BR122" s="122"/>
      <c r="BS122" s="122"/>
      <c r="BT122" s="122"/>
      <c r="BU122" s="122"/>
      <c r="BV122" s="122"/>
      <c r="BW122" s="122"/>
      <c r="BX122" s="122"/>
      <c r="BY122" s="122"/>
      <c r="BZ122" s="122"/>
      <c r="CA122" s="122"/>
      <c r="CB122" s="122"/>
      <c r="CC122" s="122"/>
      <c r="CD122" s="122"/>
      <c r="CE122" s="122"/>
      <c r="CF122" s="122"/>
      <c r="CG122" s="122"/>
      <c r="CH122" s="122"/>
      <c r="CI122" s="122"/>
      <c r="CJ122" s="122"/>
      <c r="CK122" s="122"/>
      <c r="CL122" s="122"/>
      <c r="CM122" s="122"/>
      <c r="CN122" s="122"/>
      <c r="CO122" s="122"/>
      <c r="CP122" s="122"/>
      <c r="CQ122" s="122"/>
      <c r="CR122" s="122"/>
      <c r="CS122" s="122"/>
      <c r="CT122" s="122"/>
      <c r="CU122" s="122"/>
      <c r="CV122" s="122"/>
      <c r="CW122" s="122"/>
      <c r="CX122" s="122"/>
      <c r="CY122" s="122"/>
      <c r="CZ122" s="122"/>
      <c r="DA122" s="122"/>
      <c r="DB122" s="122"/>
      <c r="DC122" s="122"/>
      <c r="DD122" s="122"/>
      <c r="DE122" s="122"/>
      <c r="DF122" s="122"/>
      <c r="DG122" s="122"/>
      <c r="DH122" s="122"/>
      <c r="DI122" s="122"/>
      <c r="DJ122" s="122"/>
      <c r="DK122" s="122"/>
      <c r="DL122" s="122"/>
      <c r="DM122" s="122"/>
      <c r="DN122" s="122"/>
      <c r="DO122" s="122"/>
      <c r="DP122" s="122"/>
      <c r="DQ122" s="122"/>
      <c r="DR122" s="122"/>
      <c r="DS122" s="122"/>
      <c r="DT122" s="122"/>
      <c r="DU122" s="122"/>
      <c r="DV122" s="122"/>
    </row>
    <row r="123" spans="1:126" s="126" customFormat="1" x14ac:dyDescent="0.2">
      <c r="A123" s="151" t="s">
        <v>324</v>
      </c>
      <c r="B123" s="152" t="s">
        <v>199</v>
      </c>
      <c r="C123" s="151" t="s">
        <v>200</v>
      </c>
      <c r="D123" s="152" t="s">
        <v>213</v>
      </c>
      <c r="E123" s="151">
        <v>180604</v>
      </c>
      <c r="F123" s="153">
        <v>2.6499999999999999E-2</v>
      </c>
      <c r="G123" s="154">
        <v>0.74</v>
      </c>
      <c r="H123" s="155">
        <v>40</v>
      </c>
      <c r="I123" s="152">
        <v>20.100000000000001</v>
      </c>
      <c r="J123" s="151">
        <v>62.3</v>
      </c>
      <c r="K123" s="152">
        <v>42.1</v>
      </c>
      <c r="L123" s="151">
        <v>544.6</v>
      </c>
      <c r="M123" s="152">
        <v>299.2</v>
      </c>
      <c r="N123" s="151">
        <v>355</v>
      </c>
      <c r="O123" s="152">
        <v>755.5</v>
      </c>
      <c r="P123" s="155">
        <v>163</v>
      </c>
      <c r="Q123" s="156">
        <f>(((N123*'Calibration Coefficients'!B$3)+'Calibration Coefficients'!B$4)/$H123)*(1000/1)*(1/1000)*(1/1000)*($G123/$F123)</f>
        <v>0.1542742924528302</v>
      </c>
      <c r="R123" s="157">
        <f>(((O123*'Calibration Coefficients'!C$3)+'Calibration Coefficients'!C$4)/$H123)*(1000/1)*(1/1000)*(1/1000)*($G123/$F123)</f>
        <v>0.5105469433962263</v>
      </c>
      <c r="S123" s="156">
        <f t="shared" si="44"/>
        <v>0.6648212358490565</v>
      </c>
      <c r="T123" s="157">
        <f t="shared" si="45"/>
        <v>3.3093455512189593</v>
      </c>
      <c r="U123" s="158">
        <f>(((I123*'Calibration Coefficients'!F$3)+'Calibration Coefficients'!F$4)/$H123)*(1000/1)*(1/1000)*(1/1000)*($G123/$F123)</f>
        <v>4.379410754716981E-3</v>
      </c>
      <c r="V123" s="159">
        <f>(((J123*'Calibration Coefficients'!G$3)+'Calibration Coefficients'!G$4)/$H123)*(1000/1)*(1/1000)*(1/1000)*($G123/$F123)</f>
        <v>2.1124284339622643E-2</v>
      </c>
      <c r="W123" s="158">
        <f>(((K123*'Calibration Coefficients'!H$3)+'Calibration Coefficients'!H$4)/$H123)*(1000/1)*(1/1000)*(1/1000)*($G123/$F123)</f>
        <v>1.0801033018867924E-2</v>
      </c>
      <c r="X123" s="159">
        <f>(((L123*'Calibration Coefficients'!I$3)+'Calibration Coefficients'!I$4)/$H123)*(1000/1)*(1/1000)*(1/1000)*($G123/$F123)</f>
        <v>8.6455763773584909E-2</v>
      </c>
      <c r="Y123" s="158">
        <f>(((M123*'Calibration Coefficients'!J$3)+'Calibration Coefficients'!J$4)/$H123)*(1000/1)*(1/1000)*(1/1000)*($G123/$F123)</f>
        <v>0.1112679637735849</v>
      </c>
      <c r="Z123" s="159">
        <f>(((P123*'Calibration Coefficients'!K$3)+'Calibration Coefficients'!K$4)/$H123)*(1000/1)*(1/1000)*(1/1000)*($G123/$F123)</f>
        <v>6.0435171698113195E-2</v>
      </c>
      <c r="AA123" s="159">
        <f t="shared" si="27"/>
        <v>0.44292151255130291</v>
      </c>
      <c r="AB123" s="158">
        <f t="shared" si="46"/>
        <v>0.12644840754716979</v>
      </c>
      <c r="AC123" s="159">
        <f t="shared" si="28"/>
        <v>0.19019911027011646</v>
      </c>
      <c r="AD123" s="158">
        <f t="shared" si="47"/>
        <v>0.87994752905115048</v>
      </c>
      <c r="AE123" s="160">
        <f t="shared" si="48"/>
        <v>0.96536602682731854</v>
      </c>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c r="BE123" s="122"/>
      <c r="BF123" s="122"/>
      <c r="BG123" s="122"/>
      <c r="BH123" s="122"/>
      <c r="BI123" s="122"/>
      <c r="BJ123" s="122"/>
      <c r="BK123" s="122"/>
      <c r="BL123" s="122"/>
      <c r="BM123" s="122"/>
      <c r="BN123" s="122"/>
      <c r="BO123" s="122"/>
      <c r="BP123" s="122"/>
      <c r="BQ123" s="122"/>
      <c r="BR123" s="122"/>
      <c r="BS123" s="122"/>
      <c r="BT123" s="122"/>
      <c r="BU123" s="122"/>
      <c r="BV123" s="122"/>
      <c r="BW123" s="122"/>
      <c r="BX123" s="122"/>
      <c r="BY123" s="122"/>
      <c r="BZ123" s="122"/>
      <c r="CA123" s="122"/>
      <c r="CB123" s="122"/>
      <c r="CC123" s="122"/>
      <c r="CD123" s="122"/>
      <c r="CE123" s="122"/>
      <c r="CF123" s="122"/>
      <c r="CG123" s="122"/>
      <c r="CH123" s="122"/>
      <c r="CI123" s="122"/>
      <c r="CJ123" s="122"/>
      <c r="CK123" s="122"/>
      <c r="CL123" s="122"/>
      <c r="CM123" s="122"/>
      <c r="CN123" s="122"/>
      <c r="CO123" s="122"/>
      <c r="CP123" s="122"/>
      <c r="CQ123" s="122"/>
      <c r="CR123" s="122"/>
      <c r="CS123" s="122"/>
      <c r="CT123" s="122"/>
      <c r="CU123" s="122"/>
      <c r="CV123" s="122"/>
      <c r="CW123" s="122"/>
      <c r="CX123" s="122"/>
      <c r="CY123" s="122"/>
      <c r="CZ123" s="122"/>
      <c r="DA123" s="122"/>
      <c r="DB123" s="122"/>
      <c r="DC123" s="122"/>
      <c r="DD123" s="122"/>
      <c r="DE123" s="122"/>
      <c r="DF123" s="122"/>
      <c r="DG123" s="122"/>
      <c r="DH123" s="122"/>
      <c r="DI123" s="122"/>
      <c r="DJ123" s="122"/>
      <c r="DK123" s="122"/>
      <c r="DL123" s="122"/>
      <c r="DM123" s="122"/>
      <c r="DN123" s="122"/>
      <c r="DO123" s="122"/>
      <c r="DP123" s="122"/>
      <c r="DQ123" s="122"/>
      <c r="DR123" s="122"/>
      <c r="DS123" s="122"/>
      <c r="DT123" s="122"/>
      <c r="DU123" s="122"/>
      <c r="DV123" s="122"/>
    </row>
    <row r="124" spans="1:126" s="126" customFormat="1" x14ac:dyDescent="0.2">
      <c r="A124" s="151" t="s">
        <v>325</v>
      </c>
      <c r="B124" s="152" t="s">
        <v>199</v>
      </c>
      <c r="C124" s="151" t="s">
        <v>200</v>
      </c>
      <c r="D124" s="152" t="s">
        <v>213</v>
      </c>
      <c r="E124" s="151">
        <v>180604</v>
      </c>
      <c r="F124" s="153">
        <v>2.2599999999999999E-2</v>
      </c>
      <c r="G124" s="154">
        <v>0.73</v>
      </c>
      <c r="H124" s="155">
        <v>40</v>
      </c>
      <c r="I124" s="152">
        <v>31.3</v>
      </c>
      <c r="J124" s="151">
        <v>77.400000000000006</v>
      </c>
      <c r="K124" s="152">
        <v>42.1</v>
      </c>
      <c r="L124" s="151">
        <v>685.8</v>
      </c>
      <c r="M124" s="152">
        <v>278</v>
      </c>
      <c r="N124" s="151">
        <v>552.79999999999995</v>
      </c>
      <c r="O124" s="152">
        <v>1016.1</v>
      </c>
      <c r="P124" s="155">
        <v>242.4</v>
      </c>
      <c r="Q124" s="156">
        <f>(((N124*'Calibration Coefficients'!B$3)+'Calibration Coefficients'!B$4)/$H124)*(1000/1)*(1/1000)*(1/1000)*($G124/$F124)</f>
        <v>0.2778828982300886</v>
      </c>
      <c r="R124" s="157">
        <f>(((O124*'Calibration Coefficients'!C$3)+'Calibration Coefficients'!C$4)/$H124)*(1000/1)*(1/1000)*(1/1000)*($G124/$F124)</f>
        <v>0.7942664867256638</v>
      </c>
      <c r="S124" s="156">
        <f t="shared" si="44"/>
        <v>1.0721493849557524</v>
      </c>
      <c r="T124" s="157">
        <f t="shared" si="45"/>
        <v>2.8582776838177595</v>
      </c>
      <c r="U124" s="158">
        <f>(((I124*'Calibration Coefficients'!F$3)+'Calibration Coefficients'!F$4)/$H124)*(1000/1)*(1/1000)*(1/1000)*($G124/$F124)</f>
        <v>7.8884655973451342E-3</v>
      </c>
      <c r="V124" s="159">
        <f>(((J124*'Calibration Coefficients'!G$3)+'Calibration Coefficients'!G$4)/$H124)*(1000/1)*(1/1000)*(1/1000)*($G124/$F124)</f>
        <v>3.0357324557522134E-2</v>
      </c>
      <c r="W124" s="158">
        <f>(((K124*'Calibration Coefficients'!H$3)+'Calibration Coefficients'!H$4)/$H124)*(1000/1)*(1/1000)*(1/1000)*($G124/$F124)</f>
        <v>1.2493780420353984E-2</v>
      </c>
      <c r="X124" s="159">
        <f>(((L124*'Calibration Coefficients'!I$3)+'Calibration Coefficients'!I$4)/$H124)*(1000/1)*(1/1000)*(1/1000)*($G124/$F124)</f>
        <v>0.12593381814159293</v>
      </c>
      <c r="Y124" s="158">
        <f>(((M124*'Calibration Coefficients'!J$3)+'Calibration Coefficients'!J$4)/$H124)*(1000/1)*(1/1000)*(1/1000)*($G124/$F124)</f>
        <v>0.11958643584070798</v>
      </c>
      <c r="Z124" s="159">
        <f>(((P124*'Calibration Coefficients'!K$3)+'Calibration Coefficients'!K$4)/$H124)*(1000/1)*(1/1000)*(1/1000)*($G124/$F124)</f>
        <v>0.10395930000000002</v>
      </c>
      <c r="AA124" s="159">
        <f t="shared" si="27"/>
        <v>0.37328671747924308</v>
      </c>
      <c r="AB124" s="158">
        <f t="shared" si="46"/>
        <v>0.13996868185840711</v>
      </c>
      <c r="AC124" s="159">
        <f t="shared" si="28"/>
        <v>0.13054960793936715</v>
      </c>
      <c r="AD124" s="158">
        <f t="shared" si="47"/>
        <v>0.85437995309323633</v>
      </c>
      <c r="AE124" s="160">
        <f t="shared" si="48"/>
        <v>0.94364120964341769</v>
      </c>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c r="BE124" s="122"/>
      <c r="BF124" s="122"/>
      <c r="BG124" s="122"/>
      <c r="BH124" s="122"/>
      <c r="BI124" s="122"/>
      <c r="BJ124" s="122"/>
      <c r="BK124" s="122"/>
      <c r="BL124" s="122"/>
      <c r="BM124" s="122"/>
      <c r="BN124" s="122"/>
      <c r="BO124" s="122"/>
      <c r="BP124" s="122"/>
      <c r="BQ124" s="122"/>
      <c r="BR124" s="122"/>
      <c r="BS124" s="122"/>
      <c r="BT124" s="122"/>
      <c r="BU124" s="122"/>
      <c r="BV124" s="122"/>
      <c r="BW124" s="122"/>
      <c r="BX124" s="122"/>
      <c r="BY124" s="122"/>
      <c r="BZ124" s="122"/>
      <c r="CA124" s="122"/>
      <c r="CB124" s="122"/>
      <c r="CC124" s="122"/>
      <c r="CD124" s="122"/>
      <c r="CE124" s="122"/>
      <c r="CF124" s="122"/>
      <c r="CG124" s="122"/>
      <c r="CH124" s="122"/>
      <c r="CI124" s="122"/>
      <c r="CJ124" s="122"/>
      <c r="CK124" s="122"/>
      <c r="CL124" s="122"/>
      <c r="CM124" s="122"/>
      <c r="CN124" s="122"/>
      <c r="CO124" s="122"/>
      <c r="CP124" s="122"/>
      <c r="CQ124" s="122"/>
      <c r="CR124" s="122"/>
      <c r="CS124" s="122"/>
      <c r="CT124" s="122"/>
      <c r="CU124" s="122"/>
      <c r="CV124" s="122"/>
      <c r="CW124" s="122"/>
      <c r="CX124" s="122"/>
      <c r="CY124" s="122"/>
      <c r="CZ124" s="122"/>
      <c r="DA124" s="122"/>
      <c r="DB124" s="122"/>
      <c r="DC124" s="122"/>
      <c r="DD124" s="122"/>
      <c r="DE124" s="122"/>
      <c r="DF124" s="122"/>
      <c r="DG124" s="122"/>
      <c r="DH124" s="122"/>
      <c r="DI124" s="122"/>
      <c r="DJ124" s="122"/>
      <c r="DK124" s="122"/>
      <c r="DL124" s="122"/>
      <c r="DM124" s="122"/>
      <c r="DN124" s="122"/>
      <c r="DO124" s="122"/>
      <c r="DP124" s="122"/>
      <c r="DQ124" s="122"/>
      <c r="DR124" s="122"/>
      <c r="DS124" s="122"/>
      <c r="DT124" s="122"/>
      <c r="DU124" s="122"/>
      <c r="DV124" s="122"/>
    </row>
    <row r="125" spans="1:126" s="126" customFormat="1" x14ac:dyDescent="0.2">
      <c r="A125" s="151" t="s">
        <v>326</v>
      </c>
      <c r="B125" s="152" t="s">
        <v>199</v>
      </c>
      <c r="C125" s="151" t="s">
        <v>200</v>
      </c>
      <c r="D125" s="152" t="s">
        <v>213</v>
      </c>
      <c r="E125" s="151">
        <v>180606</v>
      </c>
      <c r="F125" s="153">
        <v>2.5399999999999999E-2</v>
      </c>
      <c r="G125" s="154">
        <v>0.75</v>
      </c>
      <c r="H125" s="155">
        <v>40</v>
      </c>
      <c r="I125" s="152">
        <v>46.2</v>
      </c>
      <c r="J125" s="151">
        <v>71.7</v>
      </c>
      <c r="K125" s="152">
        <v>62.5</v>
      </c>
      <c r="L125" s="151">
        <v>788.4</v>
      </c>
      <c r="M125" s="152">
        <v>281.8</v>
      </c>
      <c r="N125" s="151">
        <v>626.79999999999995</v>
      </c>
      <c r="O125" s="152">
        <v>1209</v>
      </c>
      <c r="P125" s="155">
        <v>285.10000000000002</v>
      </c>
      <c r="Q125" s="156">
        <f>(((N125*'Calibration Coefficients'!B$3)+'Calibration Coefficients'!B$4)/$H125)*(1000/1)*(1/1000)*(1/1000)*($G125/$F125)</f>
        <v>0.28802878937007875</v>
      </c>
      <c r="R125" s="157">
        <f>(((O125*'Calibration Coefficients'!C$3)+'Calibration Coefficients'!C$4)/$H125)*(1000/1)*(1/1000)*(1/1000)*($G125/$F125)</f>
        <v>0.86391141732283461</v>
      </c>
      <c r="S125" s="156">
        <f t="shared" si="44"/>
        <v>1.1519402066929134</v>
      </c>
      <c r="T125" s="157">
        <f t="shared" si="45"/>
        <v>2.9993925927064988</v>
      </c>
      <c r="U125" s="158">
        <f>(((I125*'Calibration Coefficients'!F$3)+'Calibration Coefficients'!F$4)/$H125)*(1000/1)*(1/1000)*(1/1000)*($G125/$F125)</f>
        <v>1.064396161417323E-2</v>
      </c>
      <c r="V125" s="159">
        <f>(((J125*'Calibration Coefficients'!G$3)+'Calibration Coefficients'!G$4)/$H125)*(1000/1)*(1/1000)*(1/1000)*($G125/$F125)</f>
        <v>2.5707202263779531E-2</v>
      </c>
      <c r="W125" s="158">
        <f>(((K125*'Calibration Coefficients'!H$3)+'Calibration Coefficients'!H$4)/$H125)*(1000/1)*(1/1000)*(1/1000)*($G125/$F125)</f>
        <v>1.6955278051181102E-2</v>
      </c>
      <c r="X125" s="159">
        <f>(((L125*'Calibration Coefficients'!I$3)+'Calibration Coefficients'!I$4)/$H125)*(1000/1)*(1/1000)*(1/1000)*($G125/$F125)</f>
        <v>0.13234411417322836</v>
      </c>
      <c r="Y125" s="158">
        <f>(((M125*'Calibration Coefficients'!J$3)+'Calibration Coefficients'!J$4)/$H125)*(1000/1)*(1/1000)*(1/1000)*($G125/$F125)</f>
        <v>0.11081313484251969</v>
      </c>
      <c r="Z125" s="159">
        <f>(((P125*'Calibration Coefficients'!K$3)+'Calibration Coefficients'!K$4)/$H125)*(1000/1)*(1/1000)*(1/1000)*($G125/$F125)</f>
        <v>0.11177407234251971</v>
      </c>
      <c r="AA125" s="159">
        <f t="shared" si="27"/>
        <v>0.35439145271212019</v>
      </c>
      <c r="AB125" s="158">
        <f t="shared" si="46"/>
        <v>0.13841237450787403</v>
      </c>
      <c r="AC125" s="159">
        <f t="shared" si="28"/>
        <v>0.12015586720880234</v>
      </c>
      <c r="AD125" s="158">
        <f t="shared" si="47"/>
        <v>0.80060135689830048</v>
      </c>
      <c r="AE125" s="160">
        <f t="shared" si="48"/>
        <v>0.92309963865573497</v>
      </c>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c r="BE125" s="122"/>
      <c r="BF125" s="122"/>
      <c r="BG125" s="122"/>
      <c r="BH125" s="122"/>
      <c r="BI125" s="122"/>
      <c r="BJ125" s="122"/>
      <c r="BK125" s="122"/>
      <c r="BL125" s="122"/>
      <c r="BM125" s="122"/>
      <c r="BN125" s="122"/>
      <c r="BO125" s="122"/>
      <c r="BP125" s="122"/>
      <c r="BQ125" s="122"/>
      <c r="BR125" s="122"/>
      <c r="BS125" s="122"/>
      <c r="BT125" s="122"/>
      <c r="BU125" s="122"/>
      <c r="BV125" s="122"/>
      <c r="BW125" s="122"/>
      <c r="BX125" s="122"/>
      <c r="BY125" s="122"/>
      <c r="BZ125" s="122"/>
      <c r="CA125" s="122"/>
      <c r="CB125" s="122"/>
      <c r="CC125" s="122"/>
      <c r="CD125" s="122"/>
      <c r="CE125" s="122"/>
      <c r="CF125" s="122"/>
      <c r="CG125" s="122"/>
      <c r="CH125" s="122"/>
      <c r="CI125" s="122"/>
      <c r="CJ125" s="122"/>
      <c r="CK125" s="122"/>
      <c r="CL125" s="122"/>
      <c r="CM125" s="122"/>
      <c r="CN125" s="122"/>
      <c r="CO125" s="122"/>
      <c r="CP125" s="122"/>
      <c r="CQ125" s="122"/>
      <c r="CR125" s="122"/>
      <c r="CS125" s="122"/>
      <c r="CT125" s="122"/>
      <c r="CU125" s="122"/>
      <c r="CV125" s="122"/>
      <c r="CW125" s="122"/>
      <c r="CX125" s="122"/>
      <c r="CY125" s="122"/>
      <c r="CZ125" s="122"/>
      <c r="DA125" s="122"/>
      <c r="DB125" s="122"/>
      <c r="DC125" s="122"/>
      <c r="DD125" s="122"/>
      <c r="DE125" s="122"/>
      <c r="DF125" s="122"/>
      <c r="DG125" s="122"/>
      <c r="DH125" s="122"/>
      <c r="DI125" s="122"/>
      <c r="DJ125" s="122"/>
      <c r="DK125" s="122"/>
      <c r="DL125" s="122"/>
      <c r="DM125" s="122"/>
      <c r="DN125" s="122"/>
      <c r="DO125" s="122"/>
      <c r="DP125" s="122"/>
      <c r="DQ125" s="122"/>
      <c r="DR125" s="122"/>
      <c r="DS125" s="122"/>
      <c r="DT125" s="122"/>
      <c r="DU125" s="122"/>
      <c r="DV125" s="122"/>
    </row>
    <row r="126" spans="1:126" s="126" customFormat="1" x14ac:dyDescent="0.2">
      <c r="A126" s="151" t="s">
        <v>327</v>
      </c>
      <c r="B126" s="152" t="s">
        <v>199</v>
      </c>
      <c r="C126" s="151" t="s">
        <v>200</v>
      </c>
      <c r="D126" s="152" t="s">
        <v>213</v>
      </c>
      <c r="E126" s="151">
        <v>180606</v>
      </c>
      <c r="F126" s="153">
        <v>2.4500000000000001E-2</v>
      </c>
      <c r="G126" s="154">
        <v>0.75</v>
      </c>
      <c r="H126" s="155">
        <v>40</v>
      </c>
      <c r="I126" s="152">
        <v>17.3</v>
      </c>
      <c r="J126" s="151">
        <v>43.3</v>
      </c>
      <c r="K126" s="152">
        <v>43.3</v>
      </c>
      <c r="L126" s="151">
        <v>490.4</v>
      </c>
      <c r="M126" s="152">
        <v>262.5</v>
      </c>
      <c r="N126" s="151">
        <v>300.2</v>
      </c>
      <c r="O126" s="152">
        <v>641</v>
      </c>
      <c r="P126" s="155">
        <v>173.9</v>
      </c>
      <c r="Q126" s="156">
        <f>(((N126*'Calibration Coefficients'!B$3)+'Calibration Coefficients'!B$4)/$H126)*(1000/1)*(1/1000)*(1/1000)*($G126/$F126)</f>
        <v>0.14301619897959184</v>
      </c>
      <c r="R126" s="157">
        <f>(((O126*'Calibration Coefficients'!C$3)+'Calibration Coefficients'!C$4)/$H126)*(1000/1)*(1/1000)*(1/1000)*($G126/$F126)</f>
        <v>0.47486326530612244</v>
      </c>
      <c r="S126" s="156">
        <f t="shared" si="44"/>
        <v>0.61787946428571427</v>
      </c>
      <c r="T126" s="157">
        <f t="shared" si="45"/>
        <v>3.3203460076147362</v>
      </c>
      <c r="U126" s="158">
        <f>(((I126*'Calibration Coefficients'!F$3)+'Calibration Coefficients'!F$4)/$H126)*(1000/1)*(1/1000)*(1/1000)*($G126/$F126)</f>
        <v>4.1321403061224489E-3</v>
      </c>
      <c r="V126" s="159">
        <f>(((J126*'Calibration Coefficients'!G$3)+'Calibration Coefficients'!G$4)/$H126)*(1000/1)*(1/1000)*(1/1000)*($G126/$F126)</f>
        <v>1.6095007653061225E-2</v>
      </c>
      <c r="W126" s="158">
        <f>(((K126*'Calibration Coefficients'!H$3)+'Calibration Coefficients'!H$4)/$H126)*(1000/1)*(1/1000)*(1/1000)*($G126/$F126)</f>
        <v>1.2178125000000001E-2</v>
      </c>
      <c r="X126" s="159">
        <f>(((L126*'Calibration Coefficients'!I$3)+'Calibration Coefficients'!I$4)/$H126)*(1000/1)*(1/1000)*(1/1000)*($G126/$F126)</f>
        <v>8.5344612244897949E-2</v>
      </c>
      <c r="Y126" s="158">
        <f>(((M126*'Calibration Coefficients'!J$3)+'Calibration Coefficients'!J$4)/$H126)*(1000/1)*(1/1000)*(1/1000)*($G126/$F126)</f>
        <v>0.10701562499999999</v>
      </c>
      <c r="Z126" s="159">
        <f>(((P126*'Calibration Coefficients'!K$3)+'Calibration Coefficients'!K$4)/$H126)*(1000/1)*(1/1000)*(1/1000)*($G126/$F126)</f>
        <v>7.0682364795918384E-2</v>
      </c>
      <c r="AA126" s="159">
        <f t="shared" si="27"/>
        <v>0.47816425707163762</v>
      </c>
      <c r="AB126" s="158">
        <f t="shared" si="46"/>
        <v>0.12332589030612244</v>
      </c>
      <c r="AC126" s="159">
        <f t="shared" si="28"/>
        <v>0.19959538621127434</v>
      </c>
      <c r="AD126" s="158">
        <f t="shared" si="47"/>
        <v>0.86774662428435156</v>
      </c>
      <c r="AE126" s="160">
        <f t="shared" si="48"/>
        <v>0.96649413763918057</v>
      </c>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c r="BE126" s="122"/>
      <c r="BF126" s="122"/>
      <c r="BG126" s="122"/>
      <c r="BH126" s="122"/>
      <c r="BI126" s="122"/>
      <c r="BJ126" s="122"/>
      <c r="BK126" s="122"/>
      <c r="BL126" s="122"/>
      <c r="BM126" s="122"/>
      <c r="BN126" s="122"/>
      <c r="BO126" s="122"/>
      <c r="BP126" s="122"/>
      <c r="BQ126" s="122"/>
      <c r="BR126" s="122"/>
      <c r="BS126" s="122"/>
      <c r="BT126" s="122"/>
      <c r="BU126" s="122"/>
      <c r="BV126" s="122"/>
      <c r="BW126" s="122"/>
      <c r="BX126" s="122"/>
      <c r="BY126" s="122"/>
      <c r="BZ126" s="122"/>
      <c r="CA126" s="122"/>
      <c r="CB126" s="122"/>
      <c r="CC126" s="122"/>
      <c r="CD126" s="122"/>
      <c r="CE126" s="122"/>
      <c r="CF126" s="122"/>
      <c r="CG126" s="122"/>
      <c r="CH126" s="122"/>
      <c r="CI126" s="122"/>
      <c r="CJ126" s="122"/>
      <c r="CK126" s="122"/>
      <c r="CL126" s="122"/>
      <c r="CM126" s="122"/>
      <c r="CN126" s="122"/>
      <c r="CO126" s="122"/>
      <c r="CP126" s="122"/>
      <c r="CQ126" s="122"/>
      <c r="CR126" s="122"/>
      <c r="CS126" s="122"/>
      <c r="CT126" s="122"/>
      <c r="CU126" s="122"/>
      <c r="CV126" s="122"/>
      <c r="CW126" s="122"/>
      <c r="CX126" s="122"/>
      <c r="CY126" s="122"/>
      <c r="CZ126" s="122"/>
      <c r="DA126" s="122"/>
      <c r="DB126" s="122"/>
      <c r="DC126" s="122"/>
      <c r="DD126" s="122"/>
      <c r="DE126" s="122"/>
      <c r="DF126" s="122"/>
      <c r="DG126" s="122"/>
      <c r="DH126" s="122"/>
      <c r="DI126" s="122"/>
      <c r="DJ126" s="122"/>
      <c r="DK126" s="122"/>
      <c r="DL126" s="122"/>
      <c r="DM126" s="122"/>
      <c r="DN126" s="122"/>
      <c r="DO126" s="122"/>
      <c r="DP126" s="122"/>
      <c r="DQ126" s="122"/>
      <c r="DR126" s="122"/>
      <c r="DS126" s="122"/>
      <c r="DT126" s="122"/>
      <c r="DU126" s="122"/>
      <c r="DV126" s="122"/>
    </row>
    <row r="127" spans="1:126" s="126" customFormat="1" x14ac:dyDescent="0.2">
      <c r="A127" s="151" t="s">
        <v>328</v>
      </c>
      <c r="B127" s="152" t="s">
        <v>199</v>
      </c>
      <c r="C127" s="151" t="s">
        <v>200</v>
      </c>
      <c r="D127" s="152" t="s">
        <v>213</v>
      </c>
      <c r="E127" s="151">
        <v>180604</v>
      </c>
      <c r="F127" s="153">
        <v>2.63E-2</v>
      </c>
      <c r="G127" s="154">
        <v>0.7</v>
      </c>
      <c r="H127" s="155">
        <v>40</v>
      </c>
      <c r="I127" s="152">
        <v>28.4</v>
      </c>
      <c r="J127" s="151">
        <v>80.099999999999994</v>
      </c>
      <c r="K127" s="152">
        <v>21.1</v>
      </c>
      <c r="L127" s="151">
        <v>686.6</v>
      </c>
      <c r="M127" s="152">
        <v>326.3</v>
      </c>
      <c r="N127" s="151">
        <v>522.20000000000005</v>
      </c>
      <c r="O127" s="152">
        <v>984.8</v>
      </c>
      <c r="P127" s="155">
        <v>193.9</v>
      </c>
      <c r="Q127" s="156">
        <f>(((N127*'Calibration Coefficients'!B$3)+'Calibration Coefficients'!B$4)/$H127)*(1000/1)*(1/1000)*(1/1000)*($G127/$F127)</f>
        <v>0.21630099809885936</v>
      </c>
      <c r="R127" s="157">
        <f>(((O127*'Calibration Coefficients'!C$3)+'Calibration Coefficients'!C$4)/$H127)*(1000/1)*(1/1000)*(1/1000)*($G127/$F127)</f>
        <v>0.63431604562737642</v>
      </c>
      <c r="S127" s="156">
        <f t="shared" si="44"/>
        <v>0.85061704372623581</v>
      </c>
      <c r="T127" s="157">
        <f t="shared" si="45"/>
        <v>2.9325618060137901</v>
      </c>
      <c r="U127" s="158">
        <f>(((I127*'Calibration Coefficients'!F$3)+'Calibration Coefficients'!F$4)/$H127)*(1000/1)*(1/1000)*(1/1000)*($G127/$F127)</f>
        <v>5.8978593155893525E-3</v>
      </c>
      <c r="V127" s="159">
        <f>(((J127*'Calibration Coefficients'!G$3)+'Calibration Coefficients'!G$4)/$H127)*(1000/1)*(1/1000)*(1/1000)*($G127/$F127)</f>
        <v>2.5887071292775666E-2</v>
      </c>
      <c r="W127" s="158">
        <f>(((K127*'Calibration Coefficients'!H$3)+'Calibration Coefficients'!H$4)/$H127)*(1000/1)*(1/1000)*(1/1000)*($G127/$F127)</f>
        <v>5.1596720532319394E-3</v>
      </c>
      <c r="X127" s="159">
        <f>(((L127*'Calibration Coefficients'!I$3)+'Calibration Coefficients'!I$4)/$H127)*(1000/1)*(1/1000)*(1/1000)*($G127/$F127)</f>
        <v>0.10389067300380227</v>
      </c>
      <c r="Y127" s="158">
        <f>(((M127*'Calibration Coefficients'!J$3)+'Calibration Coefficients'!J$4)/$H127)*(1000/1)*(1/1000)*(1/1000)*($G127/$F127)</f>
        <v>0.11565970247148287</v>
      </c>
      <c r="Z127" s="159">
        <f>(((P127*'Calibration Coefficients'!K$3)+'Calibration Coefficients'!K$4)/$H127)*(1000/1)*(1/1000)*(1/1000)*($G127/$F127)</f>
        <v>6.8523006653992413E-2</v>
      </c>
      <c r="AA127" s="159">
        <f t="shared" si="27"/>
        <v>0.38209672282969082</v>
      </c>
      <c r="AB127" s="158">
        <f t="shared" si="46"/>
        <v>0.12671723384030417</v>
      </c>
      <c r="AC127" s="159">
        <f t="shared" si="28"/>
        <v>0.14897095558443463</v>
      </c>
      <c r="AD127" s="158">
        <f t="shared" si="47"/>
        <v>0.91273853576415187</v>
      </c>
      <c r="AE127" s="160">
        <f t="shared" si="48"/>
        <v>0.95345653359966676</v>
      </c>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c r="BE127" s="122"/>
      <c r="BF127" s="122"/>
      <c r="BG127" s="122"/>
      <c r="BH127" s="122"/>
      <c r="BI127" s="122"/>
      <c r="BJ127" s="122"/>
      <c r="BK127" s="122"/>
      <c r="BL127" s="122"/>
      <c r="BM127" s="122"/>
      <c r="BN127" s="122"/>
      <c r="BO127" s="122"/>
      <c r="BP127" s="122"/>
      <c r="BQ127" s="122"/>
      <c r="BR127" s="122"/>
      <c r="BS127" s="122"/>
      <c r="BT127" s="122"/>
      <c r="BU127" s="122"/>
      <c r="BV127" s="122"/>
      <c r="BW127" s="122"/>
      <c r="BX127" s="122"/>
      <c r="BY127" s="122"/>
      <c r="BZ127" s="122"/>
      <c r="CA127" s="122"/>
      <c r="CB127" s="122"/>
      <c r="CC127" s="122"/>
      <c r="CD127" s="122"/>
      <c r="CE127" s="122"/>
      <c r="CF127" s="122"/>
      <c r="CG127" s="122"/>
      <c r="CH127" s="122"/>
      <c r="CI127" s="122"/>
      <c r="CJ127" s="122"/>
      <c r="CK127" s="122"/>
      <c r="CL127" s="122"/>
      <c r="CM127" s="122"/>
      <c r="CN127" s="122"/>
      <c r="CO127" s="122"/>
      <c r="CP127" s="122"/>
      <c r="CQ127" s="122"/>
      <c r="CR127" s="122"/>
      <c r="CS127" s="122"/>
      <c r="CT127" s="122"/>
      <c r="CU127" s="122"/>
      <c r="CV127" s="122"/>
      <c r="CW127" s="122"/>
      <c r="CX127" s="122"/>
      <c r="CY127" s="122"/>
      <c r="CZ127" s="122"/>
      <c r="DA127" s="122"/>
      <c r="DB127" s="122"/>
      <c r="DC127" s="122"/>
      <c r="DD127" s="122"/>
      <c r="DE127" s="122"/>
      <c r="DF127" s="122"/>
      <c r="DG127" s="122"/>
      <c r="DH127" s="122"/>
      <c r="DI127" s="122"/>
      <c r="DJ127" s="122"/>
      <c r="DK127" s="122"/>
      <c r="DL127" s="122"/>
      <c r="DM127" s="122"/>
      <c r="DN127" s="122"/>
      <c r="DO127" s="122"/>
      <c r="DP127" s="122"/>
      <c r="DQ127" s="122"/>
      <c r="DR127" s="122"/>
      <c r="DS127" s="122"/>
      <c r="DT127" s="122"/>
      <c r="DU127" s="122"/>
      <c r="DV127" s="122"/>
    </row>
    <row r="128" spans="1:126" s="124" customFormat="1" x14ac:dyDescent="0.2">
      <c r="A128" s="151"/>
      <c r="B128" s="151"/>
      <c r="C128" s="151"/>
      <c r="D128" s="151"/>
      <c r="E128" s="151"/>
      <c r="F128" s="153"/>
      <c r="G128" s="161"/>
      <c r="H128" s="151"/>
      <c r="I128" s="151"/>
      <c r="J128" s="151"/>
      <c r="K128" s="151"/>
      <c r="L128" s="151"/>
      <c r="M128" s="151"/>
      <c r="N128" s="151"/>
      <c r="O128" s="151"/>
      <c r="P128" s="151"/>
      <c r="Q128" s="151"/>
      <c r="R128" s="151"/>
      <c r="S128" s="151"/>
      <c r="T128" s="151"/>
      <c r="U128" s="151"/>
      <c r="V128" s="151"/>
      <c r="W128" s="151"/>
      <c r="X128" s="151"/>
      <c r="Y128" s="151"/>
      <c r="Z128" s="151"/>
      <c r="AA128" s="159"/>
      <c r="AB128" s="151"/>
      <c r="AC128" s="159"/>
      <c r="AD128" s="151"/>
      <c r="AE128" s="162"/>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I128" s="120"/>
      <c r="CJ128" s="120"/>
      <c r="CK128" s="120"/>
      <c r="CL128" s="120"/>
      <c r="CM128" s="120"/>
      <c r="CN128" s="120"/>
      <c r="CO128" s="120"/>
      <c r="CP128" s="120"/>
      <c r="CQ128" s="120"/>
      <c r="CR128" s="120"/>
      <c r="CS128" s="120"/>
      <c r="CT128" s="120"/>
      <c r="CU128" s="120"/>
      <c r="CV128" s="120"/>
      <c r="CW128" s="120"/>
      <c r="CX128" s="120"/>
      <c r="CY128" s="120"/>
      <c r="CZ128" s="120"/>
      <c r="DA128" s="120"/>
      <c r="DB128" s="120"/>
      <c r="DC128" s="120"/>
      <c r="DD128" s="120"/>
      <c r="DE128" s="120"/>
      <c r="DF128" s="120"/>
      <c r="DG128" s="120"/>
      <c r="DH128" s="120"/>
      <c r="DI128" s="120"/>
      <c r="DJ128" s="120"/>
      <c r="DK128" s="120"/>
      <c r="DL128" s="120"/>
      <c r="DM128" s="120"/>
      <c r="DN128" s="120"/>
      <c r="DO128" s="120"/>
      <c r="DP128" s="120"/>
      <c r="DQ128" s="120"/>
      <c r="DR128" s="120"/>
      <c r="DS128" s="120"/>
      <c r="DT128" s="120"/>
      <c r="DU128" s="120"/>
      <c r="DV128" s="120"/>
    </row>
    <row r="129" spans="1:126" s="126" customFormat="1" x14ac:dyDescent="0.2">
      <c r="A129" s="151" t="s">
        <v>329</v>
      </c>
      <c r="B129" s="152" t="s">
        <v>207</v>
      </c>
      <c r="C129" s="151" t="s">
        <v>200</v>
      </c>
      <c r="D129" s="152" t="s">
        <v>213</v>
      </c>
      <c r="E129" s="151">
        <v>180604</v>
      </c>
      <c r="F129" s="153">
        <v>2.35E-2</v>
      </c>
      <c r="G129" s="154">
        <v>0.73</v>
      </c>
      <c r="H129" s="155">
        <v>40</v>
      </c>
      <c r="I129" s="152">
        <v>14.4</v>
      </c>
      <c r="J129" s="151">
        <v>45.2</v>
      </c>
      <c r="K129" s="152">
        <v>24.4</v>
      </c>
      <c r="L129" s="151">
        <v>449.3</v>
      </c>
      <c r="M129" s="152">
        <v>288.10000000000002</v>
      </c>
      <c r="N129" s="151">
        <v>290.5</v>
      </c>
      <c r="O129" s="152">
        <v>657.7</v>
      </c>
      <c r="P129" s="155">
        <v>132.9</v>
      </c>
      <c r="Q129" s="156">
        <f>(((N129*'Calibration Coefficients'!B$3)+'Calibration Coefficients'!B$4)/$H129)*(1000/1)*(1/1000)*(1/1000)*($G129/$F129)</f>
        <v>0.14043666223404258</v>
      </c>
      <c r="R129" s="157">
        <f>(((O129*'Calibration Coefficients'!C$3)+'Calibration Coefficients'!C$4)/$H129)*(1000/1)*(1/1000)*(1/1000)*($G129/$F129)</f>
        <v>0.49442247659574468</v>
      </c>
      <c r="S129" s="156">
        <f t="shared" ref="S129:S134" si="49">Q129+R129</f>
        <v>0.63485913882978728</v>
      </c>
      <c r="T129" s="157">
        <f t="shared" ref="T129:T134" si="50">R129/Q129</f>
        <v>3.5206082851198244</v>
      </c>
      <c r="U129" s="158">
        <f>(((I129*'Calibration Coefficients'!F$3)+'Calibration Coefficients'!F$4)/$H129)*(1000/1)*(1/1000)*(1/1000)*($G129/$F129)</f>
        <v>3.4902076595744675E-3</v>
      </c>
      <c r="V129" s="159">
        <f>(((J129*'Calibration Coefficients'!G$3)+'Calibration Coefficients'!G$4)/$H129)*(1000/1)*(1/1000)*(1/1000)*($G129/$F129)</f>
        <v>1.7049103404255323E-2</v>
      </c>
      <c r="W129" s="158">
        <f>(((K129*'Calibration Coefficients'!H$3)+'Calibration Coefficients'!H$4)/$H129)*(1000/1)*(1/1000)*(1/1000)*($G129/$F129)</f>
        <v>6.9637340425531902E-3</v>
      </c>
      <c r="X129" s="159">
        <f>(((L129*'Calibration Coefficients'!I$3)+'Calibration Coefficients'!I$4)/$H129)*(1000/1)*(1/1000)*(1/1000)*($G129/$F129)</f>
        <v>7.9345424042553209E-2</v>
      </c>
      <c r="Y129" s="158">
        <f>(((M129*'Calibration Coefficients'!J$3)+'Calibration Coefficients'!J$4)/$H129)*(1000/1)*(1/1000)*(1/1000)*($G129/$F129)</f>
        <v>0.11918482457446808</v>
      </c>
      <c r="Z129" s="159">
        <f>(((P129*'Calibration Coefficients'!K$3)+'Calibration Coefficients'!K$4)/$H129)*(1000/1)*(1/1000)*(1/1000)*($G129/$F129)</f>
        <v>5.4814605000000009E-2</v>
      </c>
      <c r="AA129" s="159">
        <f t="shared" si="27"/>
        <v>0.44237828763256204</v>
      </c>
      <c r="AB129" s="158">
        <f t="shared" ref="AB129:AB134" si="51">U129+W129+Y129</f>
        <v>0.12963876627659573</v>
      </c>
      <c r="AC129" s="159">
        <f t="shared" si="28"/>
        <v>0.20420083503177436</v>
      </c>
      <c r="AD129" s="158">
        <f t="shared" ref="AD129:AD134" si="52">Y129/AB129</f>
        <v>0.91936099052483078</v>
      </c>
      <c r="AE129" s="160">
        <f t="shared" ref="AE129:AE134" si="53">(Y129+W129)/AB129</f>
        <v>0.97307743848681949</v>
      </c>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c r="BE129" s="122"/>
      <c r="BF129" s="122"/>
      <c r="BG129" s="122"/>
      <c r="BH129" s="122"/>
      <c r="BI129" s="122"/>
      <c r="BJ129" s="122"/>
      <c r="BK129" s="122"/>
      <c r="BL129" s="122"/>
      <c r="BM129" s="122"/>
      <c r="BN129" s="122"/>
      <c r="BO129" s="122"/>
      <c r="BP129" s="122"/>
      <c r="BQ129" s="122"/>
      <c r="BR129" s="122"/>
      <c r="BS129" s="122"/>
      <c r="BT129" s="122"/>
      <c r="BU129" s="122"/>
      <c r="BV129" s="122"/>
      <c r="BW129" s="122"/>
      <c r="BX129" s="122"/>
      <c r="BY129" s="122"/>
      <c r="BZ129" s="122"/>
      <c r="CA129" s="122"/>
      <c r="CB129" s="122"/>
      <c r="CC129" s="122"/>
      <c r="CD129" s="122"/>
      <c r="CE129" s="122"/>
      <c r="CF129" s="122"/>
      <c r="CG129" s="122"/>
      <c r="CH129" s="122"/>
      <c r="CI129" s="122"/>
      <c r="CJ129" s="122"/>
      <c r="CK129" s="122"/>
      <c r="CL129" s="122"/>
      <c r="CM129" s="122"/>
      <c r="CN129" s="122"/>
      <c r="CO129" s="122"/>
      <c r="CP129" s="122"/>
      <c r="CQ129" s="122"/>
      <c r="CR129" s="122"/>
      <c r="CS129" s="122"/>
      <c r="CT129" s="122"/>
      <c r="CU129" s="122"/>
      <c r="CV129" s="122"/>
      <c r="CW129" s="122"/>
      <c r="CX129" s="122"/>
      <c r="CY129" s="122"/>
      <c r="CZ129" s="122"/>
      <c r="DA129" s="122"/>
      <c r="DB129" s="122"/>
      <c r="DC129" s="122"/>
      <c r="DD129" s="122"/>
      <c r="DE129" s="122"/>
      <c r="DF129" s="122"/>
      <c r="DG129" s="122"/>
      <c r="DH129" s="122"/>
      <c r="DI129" s="122"/>
      <c r="DJ129" s="122"/>
      <c r="DK129" s="122"/>
      <c r="DL129" s="122"/>
      <c r="DM129" s="122"/>
      <c r="DN129" s="122"/>
      <c r="DO129" s="122"/>
      <c r="DP129" s="122"/>
      <c r="DQ129" s="122"/>
      <c r="DR129" s="122"/>
      <c r="DS129" s="122"/>
      <c r="DT129" s="122"/>
      <c r="DU129" s="122"/>
      <c r="DV129" s="122"/>
    </row>
    <row r="130" spans="1:126" s="126" customFormat="1" x14ac:dyDescent="0.2">
      <c r="A130" s="151" t="s">
        <v>330</v>
      </c>
      <c r="B130" s="152" t="s">
        <v>207</v>
      </c>
      <c r="C130" s="151" t="s">
        <v>200</v>
      </c>
      <c r="D130" s="152" t="s">
        <v>213</v>
      </c>
      <c r="E130" s="151">
        <v>180604</v>
      </c>
      <c r="F130" s="153">
        <v>2.3099999999999999E-2</v>
      </c>
      <c r="G130" s="154">
        <v>0.73</v>
      </c>
      <c r="H130" s="155">
        <v>40</v>
      </c>
      <c r="I130" s="152">
        <v>20.3</v>
      </c>
      <c r="J130" s="151">
        <v>56.1</v>
      </c>
      <c r="K130" s="152">
        <v>33.4</v>
      </c>
      <c r="L130" s="151">
        <v>494.7</v>
      </c>
      <c r="M130" s="152">
        <v>297.5</v>
      </c>
      <c r="N130" s="151">
        <v>347.8</v>
      </c>
      <c r="O130" s="152">
        <v>759.3</v>
      </c>
      <c r="P130" s="155">
        <v>168.6</v>
      </c>
      <c r="Q130" s="156">
        <f>(((N130*'Calibration Coefficients'!B$3)+'Calibration Coefficients'!B$4)/$H130)*(1000/1)*(1/1000)*(1/1000)*($G130/$F130)</f>
        <v>0.17104871753246756</v>
      </c>
      <c r="R130" s="157">
        <f>(((O130*'Calibration Coefficients'!C$3)+'Calibration Coefficients'!C$4)/$H130)*(1000/1)*(1/1000)*(1/1000)*($G130/$F130)</f>
        <v>0.58068371428571419</v>
      </c>
      <c r="S130" s="156">
        <f t="shared" si="49"/>
        <v>0.75173243181818172</v>
      </c>
      <c r="T130" s="157">
        <f t="shared" si="50"/>
        <v>3.3948440108911773</v>
      </c>
      <c r="U130" s="158">
        <f>(((I130*'Calibration Coefficients'!F$3)+'Calibration Coefficients'!F$4)/$H130)*(1000/1)*(1/1000)*(1/1000)*($G130/$F130)</f>
        <v>5.0054219696969689E-3</v>
      </c>
      <c r="V130" s="159">
        <f>(((J130*'Calibration Coefficients'!G$3)+'Calibration Coefficients'!G$4)/$H130)*(1000/1)*(1/1000)*(1/1000)*($G130/$F130)</f>
        <v>2.1526917857142863E-2</v>
      </c>
      <c r="W130" s="158">
        <f>(((K130*'Calibration Coefficients'!H$3)+'Calibration Coefficients'!H$4)/$H130)*(1000/1)*(1/1000)*(1/1000)*($G130/$F130)</f>
        <v>9.6973863636363629E-3</v>
      </c>
      <c r="X130" s="159">
        <f>(((L130*'Calibration Coefficients'!I$3)+'Calibration Coefficients'!I$4)/$H130)*(1000/1)*(1/1000)*(1/1000)*($G130/$F130)</f>
        <v>8.8875746103896106E-2</v>
      </c>
      <c r="Y130" s="158">
        <f>(((M130*'Calibration Coefficients'!J$3)+'Calibration Coefficients'!J$4)/$H130)*(1000/1)*(1/1000)*(1/1000)*($G130/$F130)</f>
        <v>0.125204678030303</v>
      </c>
      <c r="Z130" s="159">
        <f>(((P130*'Calibration Coefficients'!K$3)+'Calibration Coefficients'!K$4)/$H130)*(1000/1)*(1/1000)*(1/1000)*($G130/$F130)</f>
        <v>7.0743209740259744E-2</v>
      </c>
      <c r="AA130" s="159">
        <f t="shared" si="27"/>
        <v>0.42708462010667486</v>
      </c>
      <c r="AB130" s="158">
        <f t="shared" si="51"/>
        <v>0.13990748636363631</v>
      </c>
      <c r="AC130" s="159">
        <f t="shared" si="28"/>
        <v>0.1861134100935998</v>
      </c>
      <c r="AD130" s="158">
        <f t="shared" si="52"/>
        <v>0.894910496103697</v>
      </c>
      <c r="AE130" s="160">
        <f t="shared" si="53"/>
        <v>0.96422334429847989</v>
      </c>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c r="BE130" s="122"/>
      <c r="BF130" s="122"/>
      <c r="BG130" s="122"/>
      <c r="BH130" s="122"/>
      <c r="BI130" s="122"/>
      <c r="BJ130" s="122"/>
      <c r="BK130" s="122"/>
      <c r="BL130" s="122"/>
      <c r="BM130" s="122"/>
      <c r="BN130" s="122"/>
      <c r="BO130" s="122"/>
      <c r="BP130" s="122"/>
      <c r="BQ130" s="122"/>
      <c r="BR130" s="122"/>
      <c r="BS130" s="122"/>
      <c r="BT130" s="122"/>
      <c r="BU130" s="122"/>
      <c r="BV130" s="122"/>
      <c r="BW130" s="122"/>
      <c r="BX130" s="122"/>
      <c r="BY130" s="122"/>
      <c r="BZ130" s="122"/>
      <c r="CA130" s="122"/>
      <c r="CB130" s="122"/>
      <c r="CC130" s="122"/>
      <c r="CD130" s="122"/>
      <c r="CE130" s="122"/>
      <c r="CF130" s="122"/>
      <c r="CG130" s="122"/>
      <c r="CH130" s="122"/>
      <c r="CI130" s="122"/>
      <c r="CJ130" s="122"/>
      <c r="CK130" s="122"/>
      <c r="CL130" s="122"/>
      <c r="CM130" s="122"/>
      <c r="CN130" s="122"/>
      <c r="CO130" s="122"/>
      <c r="CP130" s="122"/>
      <c r="CQ130" s="122"/>
      <c r="CR130" s="122"/>
      <c r="CS130" s="122"/>
      <c r="CT130" s="122"/>
      <c r="CU130" s="122"/>
      <c r="CV130" s="122"/>
      <c r="CW130" s="122"/>
      <c r="CX130" s="122"/>
      <c r="CY130" s="122"/>
      <c r="CZ130" s="122"/>
      <c r="DA130" s="122"/>
      <c r="DB130" s="122"/>
      <c r="DC130" s="122"/>
      <c r="DD130" s="122"/>
      <c r="DE130" s="122"/>
      <c r="DF130" s="122"/>
      <c r="DG130" s="122"/>
      <c r="DH130" s="122"/>
      <c r="DI130" s="122"/>
      <c r="DJ130" s="122"/>
      <c r="DK130" s="122"/>
      <c r="DL130" s="122"/>
      <c r="DM130" s="122"/>
      <c r="DN130" s="122"/>
      <c r="DO130" s="122"/>
      <c r="DP130" s="122"/>
      <c r="DQ130" s="122"/>
      <c r="DR130" s="122"/>
      <c r="DS130" s="122"/>
      <c r="DT130" s="122"/>
      <c r="DU130" s="122"/>
      <c r="DV130" s="122"/>
    </row>
    <row r="131" spans="1:126" s="126" customFormat="1" x14ac:dyDescent="0.2">
      <c r="A131" s="151" t="s">
        <v>331</v>
      </c>
      <c r="B131" s="152" t="s">
        <v>207</v>
      </c>
      <c r="C131" s="151" t="s">
        <v>200</v>
      </c>
      <c r="D131" s="152" t="s">
        <v>213</v>
      </c>
      <c r="E131" s="151">
        <v>180606</v>
      </c>
      <c r="F131" s="153">
        <v>2.4799999999999999E-2</v>
      </c>
      <c r="G131" s="154">
        <v>0.78</v>
      </c>
      <c r="H131" s="155">
        <v>40</v>
      </c>
      <c r="I131" s="152">
        <v>28.7</v>
      </c>
      <c r="J131" s="151">
        <v>61</v>
      </c>
      <c r="K131" s="152">
        <v>53.1</v>
      </c>
      <c r="L131" s="151">
        <v>660.7</v>
      </c>
      <c r="M131" s="152">
        <v>222.4</v>
      </c>
      <c r="N131" s="151">
        <v>544.20000000000005</v>
      </c>
      <c r="O131" s="152">
        <v>957.1</v>
      </c>
      <c r="P131" s="155">
        <v>228.5</v>
      </c>
      <c r="Q131" s="156">
        <f>(((N131*'Calibration Coefficients'!B$3)+'Calibration Coefficients'!B$4)/$H131)*(1000/1)*(1/1000)*(1/1000)*($G131/$F131)</f>
        <v>0.26636724798387107</v>
      </c>
      <c r="R131" s="157">
        <f>(((O131*'Calibration Coefficients'!C$3)+'Calibration Coefficients'!C$4)/$H131)*(1000/1)*(1/1000)*(1/1000)*($G131/$F131)</f>
        <v>0.72847659677419352</v>
      </c>
      <c r="S131" s="156">
        <f t="shared" si="49"/>
        <v>0.99484384475806453</v>
      </c>
      <c r="T131" s="157">
        <f t="shared" si="50"/>
        <v>2.7348579913184516</v>
      </c>
      <c r="U131" s="158">
        <f>(((I131*'Calibration Coefficients'!F$3)+'Calibration Coefficients'!F$4)/$H131)*(1000/1)*(1/1000)*(1/1000)*($G131/$F131)</f>
        <v>7.0430147177419355E-3</v>
      </c>
      <c r="V131" s="159">
        <f>(((J131*'Calibration Coefficients'!G$3)+'Calibration Coefficients'!G$4)/$H131)*(1000/1)*(1/1000)*(1/1000)*($G131/$F131)</f>
        <v>2.3295973790322583E-2</v>
      </c>
      <c r="W131" s="158">
        <f>(((K131*'Calibration Coefficients'!H$3)+'Calibration Coefficients'!H$4)/$H131)*(1000/1)*(1/1000)*(1/1000)*($G131/$F131)</f>
        <v>1.5343865927419355E-2</v>
      </c>
      <c r="X131" s="159">
        <f>(((L131*'Calibration Coefficients'!I$3)+'Calibration Coefficients'!I$4)/$H131)*(1000/1)*(1/1000)*(1/1000)*($G131/$F131)</f>
        <v>0.11813475846774193</v>
      </c>
      <c r="Y131" s="158">
        <f>(((M131*'Calibration Coefficients'!J$3)+'Calibration Coefficients'!J$4)/$H131)*(1000/1)*(1/1000)*(1/1000)*($G131/$F131)</f>
        <v>9.3153764516129028E-2</v>
      </c>
      <c r="Z131" s="159">
        <f>(((P131*'Calibration Coefficients'!K$3)+'Calibration Coefficients'!K$4)/$H131)*(1000/1)*(1/1000)*(1/1000)*($G131/$F131)</f>
        <v>9.5421323588709681E-2</v>
      </c>
      <c r="AA131" s="159">
        <f t="shared" si="27"/>
        <v>0.35421910972747961</v>
      </c>
      <c r="AB131" s="158">
        <f t="shared" si="51"/>
        <v>0.11554064516129031</v>
      </c>
      <c r="AC131" s="159">
        <f t="shared" si="28"/>
        <v>0.11613947834133564</v>
      </c>
      <c r="AD131" s="158">
        <f t="shared" si="52"/>
        <v>0.80624237804878052</v>
      </c>
      <c r="AE131" s="160">
        <f t="shared" si="53"/>
        <v>0.93904296875000004</v>
      </c>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c r="BE131" s="122"/>
      <c r="BF131" s="122"/>
      <c r="BG131" s="122"/>
      <c r="BH131" s="122"/>
      <c r="BI131" s="122"/>
      <c r="BJ131" s="122"/>
      <c r="BK131" s="122"/>
      <c r="BL131" s="122"/>
      <c r="BM131" s="122"/>
      <c r="BN131" s="122"/>
      <c r="BO131" s="122"/>
      <c r="BP131" s="122"/>
      <c r="BQ131" s="122"/>
      <c r="BR131" s="122"/>
      <c r="BS131" s="122"/>
      <c r="BT131" s="122"/>
      <c r="BU131" s="122"/>
      <c r="BV131" s="122"/>
      <c r="BW131" s="122"/>
      <c r="BX131" s="122"/>
      <c r="BY131" s="122"/>
      <c r="BZ131" s="122"/>
      <c r="CA131" s="122"/>
      <c r="CB131" s="122"/>
      <c r="CC131" s="122"/>
      <c r="CD131" s="122"/>
      <c r="CE131" s="122"/>
      <c r="CF131" s="122"/>
      <c r="CG131" s="122"/>
      <c r="CH131" s="122"/>
      <c r="CI131" s="122"/>
      <c r="CJ131" s="122"/>
      <c r="CK131" s="122"/>
      <c r="CL131" s="122"/>
      <c r="CM131" s="122"/>
      <c r="CN131" s="122"/>
      <c r="CO131" s="122"/>
      <c r="CP131" s="122"/>
      <c r="CQ131" s="122"/>
      <c r="CR131" s="122"/>
      <c r="CS131" s="122"/>
      <c r="CT131" s="122"/>
      <c r="CU131" s="122"/>
      <c r="CV131" s="122"/>
      <c r="CW131" s="122"/>
      <c r="CX131" s="122"/>
      <c r="CY131" s="122"/>
      <c r="CZ131" s="122"/>
      <c r="DA131" s="122"/>
      <c r="DB131" s="122"/>
      <c r="DC131" s="122"/>
      <c r="DD131" s="122"/>
      <c r="DE131" s="122"/>
      <c r="DF131" s="122"/>
      <c r="DG131" s="122"/>
      <c r="DH131" s="122"/>
      <c r="DI131" s="122"/>
      <c r="DJ131" s="122"/>
      <c r="DK131" s="122"/>
      <c r="DL131" s="122"/>
      <c r="DM131" s="122"/>
      <c r="DN131" s="122"/>
      <c r="DO131" s="122"/>
      <c r="DP131" s="122"/>
      <c r="DQ131" s="122"/>
      <c r="DR131" s="122"/>
      <c r="DS131" s="122"/>
      <c r="DT131" s="122"/>
      <c r="DU131" s="122"/>
      <c r="DV131" s="122"/>
    </row>
    <row r="132" spans="1:126" s="126" customFormat="1" x14ac:dyDescent="0.2">
      <c r="A132" s="151" t="s">
        <v>332</v>
      </c>
      <c r="B132" s="152" t="s">
        <v>207</v>
      </c>
      <c r="C132" s="151" t="s">
        <v>200</v>
      </c>
      <c r="D132" s="152" t="s">
        <v>213</v>
      </c>
      <c r="E132" s="151">
        <v>180604</v>
      </c>
      <c r="F132" s="153">
        <v>2.3699999999999999E-2</v>
      </c>
      <c r="G132" s="154">
        <v>0.72</v>
      </c>
      <c r="H132" s="155">
        <v>40</v>
      </c>
      <c r="I132" s="152">
        <v>33.299999999999997</v>
      </c>
      <c r="J132" s="151">
        <v>107.8</v>
      </c>
      <c r="K132" s="152">
        <v>63</v>
      </c>
      <c r="L132" s="151">
        <v>870.7</v>
      </c>
      <c r="M132" s="152">
        <v>293.8</v>
      </c>
      <c r="N132" s="151">
        <v>688.8</v>
      </c>
      <c r="O132" s="152">
        <v>1281.9000000000001</v>
      </c>
      <c r="P132" s="155">
        <v>296.8</v>
      </c>
      <c r="Q132" s="156">
        <f>(((N132*'Calibration Coefficients'!B$3)+'Calibration Coefficients'!B$4)/$H132)*(1000/1)*(1/1000)*(1/1000)*($G132/$F132)</f>
        <v>0.32565417721518991</v>
      </c>
      <c r="R132" s="157">
        <f>(((O132*'Calibration Coefficients'!C$3)+'Calibration Coefficients'!C$4)/$H132)*(1000/1)*(1/1000)*(1/1000)*($G132/$F132)</f>
        <v>0.94243989873417744</v>
      </c>
      <c r="S132" s="156">
        <f t="shared" si="49"/>
        <v>1.2680940759493673</v>
      </c>
      <c r="T132" s="157">
        <f t="shared" si="50"/>
        <v>2.8939898968697091</v>
      </c>
      <c r="U132" s="158">
        <f>(((I132*'Calibration Coefficients'!F$3)+'Calibration Coefficients'!F$4)/$H132)*(1000/1)*(1/1000)*(1/1000)*($G132/$F132)</f>
        <v>7.893364556962025E-3</v>
      </c>
      <c r="V132" s="159">
        <f>(((J132*'Calibration Coefficients'!G$3)+'Calibration Coefficients'!G$4)/$H132)*(1000/1)*(1/1000)*(1/1000)*($G132/$F132)</f>
        <v>3.9765918987341782E-2</v>
      </c>
      <c r="W132" s="158">
        <f>(((K132*'Calibration Coefficients'!H$3)+'Calibration Coefficients'!H$4)/$H132)*(1000/1)*(1/1000)*(1/1000)*($G132/$F132)</f>
        <v>1.7584177215189879E-2</v>
      </c>
      <c r="X132" s="159">
        <f>(((L132*'Calibration Coefficients'!I$3)+'Calibration Coefficients'!I$4)/$H132)*(1000/1)*(1/1000)*(1/1000)*($G132/$F132)</f>
        <v>0.15037760506329115</v>
      </c>
      <c r="Y132" s="158">
        <f>(((M132*'Calibration Coefficients'!J$3)+'Calibration Coefficients'!J$4)/$H132)*(1000/1)*(1/1000)*(1/1000)*($G132/$F132)</f>
        <v>0.11886627341772153</v>
      </c>
      <c r="Z132" s="159">
        <f>(((P132*'Calibration Coefficients'!K$3)+'Calibration Coefficients'!K$4)/$H132)*(1000/1)*(1/1000)*(1/1000)*($G132/$F132)</f>
        <v>0.1197193518987342</v>
      </c>
      <c r="AA132" s="159">
        <f t="shared" si="27"/>
        <v>0.35818059539407254</v>
      </c>
      <c r="AB132" s="158">
        <f t="shared" si="51"/>
        <v>0.14434381518987344</v>
      </c>
      <c r="AC132" s="159">
        <f t="shared" si="28"/>
        <v>0.11382737127118069</v>
      </c>
      <c r="AD132" s="158">
        <f t="shared" si="52"/>
        <v>0.82349405314915558</v>
      </c>
      <c r="AE132" s="160">
        <f t="shared" si="53"/>
        <v>0.94531553328711115</v>
      </c>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c r="BE132" s="122"/>
      <c r="BF132" s="122"/>
      <c r="BG132" s="122"/>
      <c r="BH132" s="122"/>
      <c r="BI132" s="122"/>
      <c r="BJ132" s="122"/>
      <c r="BK132" s="122"/>
      <c r="BL132" s="122"/>
      <c r="BM132" s="122"/>
      <c r="BN132" s="122"/>
      <c r="BO132" s="122"/>
      <c r="BP132" s="122"/>
      <c r="BQ132" s="122"/>
      <c r="BR132" s="122"/>
      <c r="BS132" s="122"/>
      <c r="BT132" s="122"/>
      <c r="BU132" s="122"/>
      <c r="BV132" s="122"/>
      <c r="BW132" s="122"/>
      <c r="BX132" s="122"/>
      <c r="BY132" s="122"/>
      <c r="BZ132" s="122"/>
      <c r="CA132" s="122"/>
      <c r="CB132" s="122"/>
      <c r="CC132" s="122"/>
      <c r="CD132" s="122"/>
      <c r="CE132" s="122"/>
      <c r="CF132" s="122"/>
      <c r="CG132" s="122"/>
      <c r="CH132" s="122"/>
      <c r="CI132" s="122"/>
      <c r="CJ132" s="122"/>
      <c r="CK132" s="122"/>
      <c r="CL132" s="122"/>
      <c r="CM132" s="122"/>
      <c r="CN132" s="122"/>
      <c r="CO132" s="122"/>
      <c r="CP132" s="122"/>
      <c r="CQ132" s="122"/>
      <c r="CR132" s="122"/>
      <c r="CS132" s="122"/>
      <c r="CT132" s="122"/>
      <c r="CU132" s="122"/>
      <c r="CV132" s="122"/>
      <c r="CW132" s="122"/>
      <c r="CX132" s="122"/>
      <c r="CY132" s="122"/>
      <c r="CZ132" s="122"/>
      <c r="DA132" s="122"/>
      <c r="DB132" s="122"/>
      <c r="DC132" s="122"/>
      <c r="DD132" s="122"/>
      <c r="DE132" s="122"/>
      <c r="DF132" s="122"/>
      <c r="DG132" s="122"/>
      <c r="DH132" s="122"/>
      <c r="DI132" s="122"/>
      <c r="DJ132" s="122"/>
      <c r="DK132" s="122"/>
      <c r="DL132" s="122"/>
      <c r="DM132" s="122"/>
      <c r="DN132" s="122"/>
      <c r="DO132" s="122"/>
      <c r="DP132" s="122"/>
      <c r="DQ132" s="122"/>
      <c r="DR132" s="122"/>
      <c r="DS132" s="122"/>
      <c r="DT132" s="122"/>
      <c r="DU132" s="122"/>
      <c r="DV132" s="122"/>
    </row>
    <row r="133" spans="1:126" s="126" customFormat="1" x14ac:dyDescent="0.2">
      <c r="A133" s="151" t="s">
        <v>333</v>
      </c>
      <c r="B133" s="152" t="s">
        <v>207</v>
      </c>
      <c r="C133" s="151" t="s">
        <v>200</v>
      </c>
      <c r="D133" s="152" t="s">
        <v>213</v>
      </c>
      <c r="E133" s="151">
        <v>180606</v>
      </c>
      <c r="F133" s="153">
        <v>2.2599999999999999E-2</v>
      </c>
      <c r="G133" s="154">
        <v>0.75</v>
      </c>
      <c r="H133" s="155">
        <v>40</v>
      </c>
      <c r="I133" s="152">
        <v>24.9</v>
      </c>
      <c r="J133" s="151">
        <v>48.1</v>
      </c>
      <c r="K133" s="152">
        <v>31.4</v>
      </c>
      <c r="L133" s="151">
        <v>575.29999999999995</v>
      </c>
      <c r="M133" s="152">
        <v>287.2</v>
      </c>
      <c r="N133" s="151">
        <v>370.8</v>
      </c>
      <c r="O133" s="152">
        <v>775.5</v>
      </c>
      <c r="P133" s="155">
        <v>235.7</v>
      </c>
      <c r="Q133" s="156">
        <f>(((N133*'Calibration Coefficients'!B$3)+'Calibration Coefficients'!B$4)/$H133)*(1000/1)*(1/1000)*(1/1000)*($G133/$F133)</f>
        <v>0.19150138274336287</v>
      </c>
      <c r="R133" s="157">
        <f>(((O133*'Calibration Coefficients'!C$3)+'Calibration Coefficients'!C$4)/$H133)*(1000/1)*(1/1000)*(1/1000)*($G133/$F133)</f>
        <v>0.62280199115044244</v>
      </c>
      <c r="S133" s="156">
        <f t="shared" si="49"/>
        <v>0.81430337389380525</v>
      </c>
      <c r="T133" s="157">
        <f t="shared" si="50"/>
        <v>3.2522062359470234</v>
      </c>
      <c r="U133" s="158">
        <f>(((I133*'Calibration Coefficients'!F$3)+'Calibration Coefficients'!F$4)/$H133)*(1000/1)*(1/1000)*(1/1000)*($G133/$F133)</f>
        <v>6.4474198008849558E-3</v>
      </c>
      <c r="V133" s="159">
        <f>(((J133*'Calibration Coefficients'!G$3)+'Calibration Coefficients'!G$4)/$H133)*(1000/1)*(1/1000)*(1/1000)*($G133/$F133)</f>
        <v>1.9382331305309738E-2</v>
      </c>
      <c r="W133" s="158">
        <f>(((K133*'Calibration Coefficients'!H$3)+'Calibration Coefficients'!H$4)/$H133)*(1000/1)*(1/1000)*(1/1000)*($G133/$F133)</f>
        <v>9.5737002212389379E-3</v>
      </c>
      <c r="X133" s="159">
        <f>(((L133*'Calibration Coefficients'!I$3)+'Calibration Coefficients'!I$4)/$H133)*(1000/1)*(1/1000)*(1/1000)*($G133/$F133)</f>
        <v>0.10853696349557522</v>
      </c>
      <c r="Y133" s="158">
        <f>(((M133*'Calibration Coefficients'!J$3)+'Calibration Coefficients'!J$4)/$H133)*(1000/1)*(1/1000)*(1/1000)*($G133/$F133)</f>
        <v>0.12692873893805309</v>
      </c>
      <c r="Z133" s="159">
        <f>(((P133*'Calibration Coefficients'!K$3)+'Calibration Coefficients'!K$4)/$H133)*(1000/1)*(1/1000)*(1/1000)*($G133/$F133)</f>
        <v>0.1038553125</v>
      </c>
      <c r="AA133" s="159">
        <f t="shared" ref="AA133:AA196" si="54">(U133+V133+W133+X133+Y133+Z133)/S133</f>
        <v>0.46017796103339048</v>
      </c>
      <c r="AB133" s="158">
        <f t="shared" si="51"/>
        <v>0.14294985896017698</v>
      </c>
      <c r="AC133" s="159">
        <f t="shared" ref="AC133:AC196" si="55">(U133+W133+Y133)/S133</f>
        <v>0.17554865120676674</v>
      </c>
      <c r="AD133" s="158">
        <f t="shared" si="52"/>
        <v>0.8879248980120571</v>
      </c>
      <c r="AE133" s="160">
        <f t="shared" si="53"/>
        <v>0.95489733359806195</v>
      </c>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c r="BE133" s="122"/>
      <c r="BF133" s="122"/>
      <c r="BG133" s="122"/>
      <c r="BH133" s="122"/>
      <c r="BI133" s="122"/>
      <c r="BJ133" s="122"/>
      <c r="BK133" s="122"/>
      <c r="BL133" s="122"/>
      <c r="BM133" s="122"/>
      <c r="BN133" s="122"/>
      <c r="BO133" s="122"/>
      <c r="BP133" s="122"/>
      <c r="BQ133" s="122"/>
      <c r="BR133" s="122"/>
      <c r="BS133" s="122"/>
      <c r="BT133" s="122"/>
      <c r="BU133" s="122"/>
      <c r="BV133" s="122"/>
      <c r="BW133" s="122"/>
      <c r="BX133" s="122"/>
      <c r="BY133" s="122"/>
      <c r="BZ133" s="122"/>
      <c r="CA133" s="122"/>
      <c r="CB133" s="122"/>
      <c r="CC133" s="122"/>
      <c r="CD133" s="122"/>
      <c r="CE133" s="122"/>
      <c r="CF133" s="122"/>
      <c r="CG133" s="122"/>
      <c r="CH133" s="122"/>
      <c r="CI133" s="122"/>
      <c r="CJ133" s="122"/>
      <c r="CK133" s="122"/>
      <c r="CL133" s="122"/>
      <c r="CM133" s="122"/>
      <c r="CN133" s="122"/>
      <c r="CO133" s="122"/>
      <c r="CP133" s="122"/>
      <c r="CQ133" s="122"/>
      <c r="CR133" s="122"/>
      <c r="CS133" s="122"/>
      <c r="CT133" s="122"/>
      <c r="CU133" s="122"/>
      <c r="CV133" s="122"/>
      <c r="CW133" s="122"/>
      <c r="CX133" s="122"/>
      <c r="CY133" s="122"/>
      <c r="CZ133" s="122"/>
      <c r="DA133" s="122"/>
      <c r="DB133" s="122"/>
      <c r="DC133" s="122"/>
      <c r="DD133" s="122"/>
      <c r="DE133" s="122"/>
      <c r="DF133" s="122"/>
      <c r="DG133" s="122"/>
      <c r="DH133" s="122"/>
      <c r="DI133" s="122"/>
      <c r="DJ133" s="122"/>
      <c r="DK133" s="122"/>
      <c r="DL133" s="122"/>
      <c r="DM133" s="122"/>
      <c r="DN133" s="122"/>
      <c r="DO133" s="122"/>
      <c r="DP133" s="122"/>
      <c r="DQ133" s="122"/>
      <c r="DR133" s="122"/>
      <c r="DS133" s="122"/>
      <c r="DT133" s="122"/>
      <c r="DU133" s="122"/>
      <c r="DV133" s="122"/>
    </row>
    <row r="134" spans="1:126" s="128" customFormat="1" ht="16" x14ac:dyDescent="0.2">
      <c r="A134" s="151" t="s">
        <v>334</v>
      </c>
      <c r="B134" s="152" t="s">
        <v>207</v>
      </c>
      <c r="C134" s="151" t="s">
        <v>200</v>
      </c>
      <c r="D134" s="152" t="s">
        <v>213</v>
      </c>
      <c r="E134" s="151">
        <v>180604</v>
      </c>
      <c r="F134" s="153">
        <v>2.5899999999999999E-2</v>
      </c>
      <c r="G134" s="154">
        <v>0.75</v>
      </c>
      <c r="H134" s="155">
        <v>40</v>
      </c>
      <c r="I134" s="152">
        <v>16.100000000000001</v>
      </c>
      <c r="J134" s="151">
        <v>41</v>
      </c>
      <c r="K134" s="152">
        <v>29.9</v>
      </c>
      <c r="L134" s="151">
        <v>500.7</v>
      </c>
      <c r="M134" s="152">
        <v>340.9</v>
      </c>
      <c r="N134" s="151">
        <v>267.89999999999998</v>
      </c>
      <c r="O134" s="152">
        <v>626</v>
      </c>
      <c r="P134" s="155">
        <v>171.4</v>
      </c>
      <c r="Q134" s="156">
        <f>(((N134*'Calibration Coefficients'!B$3)+'Calibration Coefficients'!B$4)/$H134)*(1000/1)*(1/1000)*(1/1000)*($G134/$F134)</f>
        <v>0.12072954874517375</v>
      </c>
      <c r="R134" s="157">
        <f>(((O134*'Calibration Coefficients'!C$3)+'Calibration Coefficients'!C$4)/$H134)*(1000/1)*(1/1000)*(1/1000)*($G134/$F134)</f>
        <v>0.4386833976833977</v>
      </c>
      <c r="S134" s="156">
        <f t="shared" si="49"/>
        <v>0.55941294642857142</v>
      </c>
      <c r="T134" s="157">
        <f t="shared" si="50"/>
        <v>3.6336042190411515</v>
      </c>
      <c r="U134" s="158">
        <f>(((I134*'Calibration Coefficients'!F$3)+'Calibration Coefficients'!F$4)/$H134)*(1000/1)*(1/1000)*(1/1000)*($G134/$F134)</f>
        <v>3.6376520270270272E-3</v>
      </c>
      <c r="V134" s="159">
        <f>(((J134*'Calibration Coefficients'!G$3)+'Calibration Coefficients'!G$4)/$H134)*(1000/1)*(1/1000)*(1/1000)*($G134/$F134)</f>
        <v>1.4416288610038614E-2</v>
      </c>
      <c r="W134" s="158">
        <f>(((K134*'Calibration Coefficients'!H$3)+'Calibration Coefficients'!H$4)/$H134)*(1000/1)*(1/1000)*(1/1000)*($G134/$F134)</f>
        <v>7.9548141891891896E-3</v>
      </c>
      <c r="X134" s="159">
        <f>(((L134*'Calibration Coefficients'!I$3)+'Calibration Coefficients'!I$4)/$H134)*(1000/1)*(1/1000)*(1/1000)*($G134/$F134)</f>
        <v>8.2427012548262554E-2</v>
      </c>
      <c r="Y134" s="158">
        <f>(((M134*'Calibration Coefficients'!J$3)+'Calibration Coefficients'!J$4)/$H134)*(1000/1)*(1/1000)*(1/1000)*($G134/$F134)</f>
        <v>0.13146532094594593</v>
      </c>
      <c r="Z134" s="159">
        <f>(((P134*'Calibration Coefficients'!K$3)+'Calibration Coefficients'!K$4)/$H134)*(1000/1)*(1/1000)*(1/1000)*($G134/$F134)</f>
        <v>6.5900487451737461E-2</v>
      </c>
      <c r="AA134" s="159">
        <f t="shared" si="54"/>
        <v>0.54664729825169867</v>
      </c>
      <c r="AB134" s="158">
        <f t="shared" si="51"/>
        <v>0.14305778716216214</v>
      </c>
      <c r="AC134" s="159">
        <f t="shared" si="55"/>
        <v>0.25572841686177966</v>
      </c>
      <c r="AD134" s="158">
        <f t="shared" si="52"/>
        <v>0.91896654878999595</v>
      </c>
      <c r="AE134" s="160">
        <f t="shared" si="53"/>
        <v>0.97457214948457449</v>
      </c>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c r="BE134" s="122"/>
      <c r="BF134" s="122"/>
      <c r="BG134" s="122"/>
      <c r="BH134" s="122"/>
      <c r="BI134" s="122"/>
      <c r="BJ134" s="122"/>
      <c r="BK134" s="122"/>
      <c r="BL134" s="122"/>
      <c r="BM134" s="122"/>
      <c r="BN134" s="122"/>
      <c r="BO134" s="122"/>
      <c r="BP134" s="122"/>
      <c r="BQ134" s="122"/>
      <c r="BR134" s="122"/>
      <c r="BS134" s="122"/>
      <c r="BT134" s="122"/>
      <c r="BU134" s="122"/>
      <c r="BV134" s="122"/>
      <c r="BW134" s="122"/>
      <c r="BX134" s="122"/>
      <c r="BY134" s="122"/>
      <c r="BZ134" s="122"/>
      <c r="CA134" s="122"/>
      <c r="CB134" s="122"/>
      <c r="CC134" s="122"/>
      <c r="CD134" s="122"/>
      <c r="CE134" s="122"/>
      <c r="CF134" s="122"/>
      <c r="CG134" s="122"/>
      <c r="CH134" s="122"/>
      <c r="CI134" s="122"/>
      <c r="CJ134" s="122"/>
      <c r="CK134" s="122"/>
      <c r="CL134" s="122"/>
      <c r="CM134" s="122"/>
      <c r="CN134" s="122"/>
      <c r="CO134" s="122"/>
      <c r="CP134" s="122"/>
      <c r="CQ134" s="122"/>
      <c r="CR134" s="122"/>
      <c r="CS134" s="122"/>
      <c r="CT134" s="122"/>
      <c r="CU134" s="122"/>
      <c r="CV134" s="122"/>
      <c r="CW134" s="122"/>
      <c r="CX134" s="122"/>
      <c r="CY134" s="122"/>
      <c r="CZ134" s="122"/>
      <c r="DA134" s="122"/>
      <c r="DB134" s="122"/>
      <c r="DC134" s="122"/>
      <c r="DD134" s="122"/>
      <c r="DE134" s="122"/>
      <c r="DF134" s="122"/>
      <c r="DG134" s="122"/>
      <c r="DH134" s="122"/>
      <c r="DI134" s="122"/>
      <c r="DJ134" s="122"/>
      <c r="DK134" s="122"/>
      <c r="DL134" s="122"/>
      <c r="DM134" s="122"/>
      <c r="DN134" s="122"/>
      <c r="DO134" s="122"/>
      <c r="DP134" s="122"/>
      <c r="DQ134" s="122"/>
      <c r="DR134" s="122"/>
      <c r="DS134" s="122"/>
      <c r="DT134" s="122"/>
      <c r="DU134" s="122"/>
      <c r="DV134" s="122"/>
    </row>
    <row r="135" spans="1:126" s="127" customFormat="1" ht="16" x14ac:dyDescent="0.2">
      <c r="A135" s="151" t="s">
        <v>195</v>
      </c>
      <c r="B135" s="151"/>
      <c r="C135" s="151"/>
      <c r="D135" s="151"/>
      <c r="E135" s="151"/>
      <c r="F135" s="153"/>
      <c r="G135" s="161"/>
      <c r="H135" s="151"/>
      <c r="I135" s="151"/>
      <c r="J135" s="151"/>
      <c r="K135" s="151"/>
      <c r="L135" s="151"/>
      <c r="M135" s="151"/>
      <c r="N135" s="151"/>
      <c r="O135" s="151"/>
      <c r="P135" s="151"/>
      <c r="Q135" s="151"/>
      <c r="R135" s="151"/>
      <c r="S135" s="151"/>
      <c r="T135" s="151"/>
      <c r="U135" s="151"/>
      <c r="V135" s="151"/>
      <c r="W135" s="151"/>
      <c r="X135" s="151"/>
      <c r="Y135" s="151"/>
      <c r="Z135" s="151"/>
      <c r="AA135" s="159"/>
      <c r="AB135" s="151"/>
      <c r="AC135" s="159"/>
      <c r="AD135" s="151"/>
      <c r="AE135" s="162"/>
      <c r="AF135" s="120"/>
      <c r="AG135" s="120"/>
      <c r="AH135" s="120"/>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I135" s="120"/>
      <c r="CJ135" s="120"/>
      <c r="CK135" s="120"/>
      <c r="CL135" s="120"/>
      <c r="CM135" s="120"/>
      <c r="CN135" s="120"/>
      <c r="CO135" s="120"/>
      <c r="CP135" s="120"/>
      <c r="CQ135" s="120"/>
      <c r="CR135" s="120"/>
      <c r="CS135" s="120"/>
      <c r="CT135" s="120"/>
      <c r="CU135" s="120"/>
      <c r="CV135" s="120"/>
      <c r="CW135" s="120"/>
      <c r="CX135" s="120"/>
      <c r="CY135" s="120"/>
      <c r="CZ135" s="120"/>
      <c r="DA135" s="120"/>
      <c r="DB135" s="120"/>
      <c r="DC135" s="120"/>
      <c r="DD135" s="120"/>
      <c r="DE135" s="120"/>
      <c r="DF135" s="120"/>
      <c r="DG135" s="120"/>
      <c r="DH135" s="120"/>
      <c r="DI135" s="120"/>
      <c r="DJ135" s="120"/>
      <c r="DK135" s="120"/>
      <c r="DL135" s="120"/>
      <c r="DM135" s="120"/>
      <c r="DN135" s="120"/>
      <c r="DO135" s="120"/>
      <c r="DP135" s="120"/>
      <c r="DQ135" s="120"/>
      <c r="DR135" s="120"/>
      <c r="DS135" s="120"/>
      <c r="DT135" s="120"/>
      <c r="DU135" s="120"/>
      <c r="DV135" s="120"/>
    </row>
    <row r="136" spans="1:126" s="126" customFormat="1" x14ac:dyDescent="0.2">
      <c r="A136" s="151" t="s">
        <v>335</v>
      </c>
      <c r="B136" s="152" t="s">
        <v>199</v>
      </c>
      <c r="C136" s="151" t="s">
        <v>206</v>
      </c>
      <c r="D136" s="152" t="s">
        <v>213</v>
      </c>
      <c r="E136" s="151">
        <v>180606</v>
      </c>
      <c r="F136" s="153">
        <v>2.7400000000000001E-2</v>
      </c>
      <c r="G136" s="154">
        <v>0.75</v>
      </c>
      <c r="H136" s="155">
        <v>40</v>
      </c>
      <c r="I136" s="152">
        <v>21.5</v>
      </c>
      <c r="J136" s="151">
        <v>30.7</v>
      </c>
      <c r="K136" s="152">
        <v>62.6</v>
      </c>
      <c r="L136" s="155">
        <v>519.70000000000005</v>
      </c>
      <c r="M136" s="151">
        <v>278.39999999999998</v>
      </c>
      <c r="N136" s="152">
        <v>204.6</v>
      </c>
      <c r="O136" s="151">
        <v>697.3</v>
      </c>
      <c r="P136" s="155">
        <v>125.9</v>
      </c>
      <c r="Q136" s="156">
        <f>(((O136*'Calibration Coefficients'!B$3)+'Calibration Coefficients'!B$4)/$H136)*(1000/1)*(1/1000)*(1/1000)*($G136/$F136)</f>
        <v>0.29703643932481749</v>
      </c>
      <c r="R136" s="157">
        <f>(((O136*'Calibration Coefficients'!C$3)+'Calibration Coefficients'!C$4)/$H136)*(1000/1)*(1/1000)*(1/1000)*($G136/$F136)</f>
        <v>0.46189762773722626</v>
      </c>
      <c r="S136" s="156">
        <f>Q136+R136</f>
        <v>0.75893406706204369</v>
      </c>
      <c r="T136" s="157">
        <f>R136/Q136</f>
        <v>1.5550200803212852</v>
      </c>
      <c r="U136" s="158">
        <f>(((I136*'Calibration Coefficients'!F$3)+'Calibration Coefficients'!F$4)/$H136)*(1000/1)*(1/1000)*(1/1000)*($G136/$F136)</f>
        <v>4.5917997262773722E-3</v>
      </c>
      <c r="V136" s="159">
        <f>(((J136*'Calibration Coefficients'!G$3)+'Calibration Coefficients'!G$4)/$H136)*(1000/1)*(1/1000)*(1/1000)*($G136/$F136)</f>
        <v>1.0203688412408761E-2</v>
      </c>
      <c r="W136" s="158">
        <f>(((K136*'Calibration Coefficients'!H$3)+'Calibration Coefficients'!H$4)/$H136)*(1000/1)*(1/1000)*(1/1000)*($G136/$F136)</f>
        <v>1.5742814781021901E-2</v>
      </c>
      <c r="X136" s="159">
        <f>(((M136*'Calibration Coefficients'!I$3)+'Calibration Coefficients'!I$4)/$H136)*(1000/1)*(1/1000)*(1/1000)*($G136/$F136)</f>
        <v>4.3322189781021897E-2</v>
      </c>
      <c r="Y136" s="158">
        <f>(((N136*'Calibration Coefficients'!J$3)+'Calibration Coefficients'!J$4)/$H136)*(1000/1)*(1/1000)*(1/1000)*($G136/$F136)</f>
        <v>7.4582860401459838E-2</v>
      </c>
      <c r="Z136" s="159">
        <f>(((P136*'Calibration Coefficients'!K$3)+'Calibration Coefficients'!K$4)/$H136)*(1000/1)*(1/1000)*(1/1000)*($G136/$F136)</f>
        <v>4.5756494069343082E-2</v>
      </c>
      <c r="AA136" s="159">
        <f t="shared" si="54"/>
        <v>0.25588500450811463</v>
      </c>
      <c r="AB136" s="158">
        <f>U136+W136+Y136</f>
        <v>9.4917474908759111E-2</v>
      </c>
      <c r="AC136" s="159">
        <f t="shared" si="55"/>
        <v>0.125066825997415</v>
      </c>
      <c r="AD136" s="158">
        <f>Y136/AB136</f>
        <v>0.78576532375259422</v>
      </c>
      <c r="AE136" s="160">
        <f>(Y136+W136)/AB136</f>
        <v>0.95162324186677638</v>
      </c>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c r="BE136" s="122"/>
      <c r="BF136" s="122"/>
      <c r="BG136" s="122"/>
      <c r="BH136" s="122"/>
      <c r="BI136" s="122"/>
      <c r="BJ136" s="122"/>
      <c r="BK136" s="122"/>
      <c r="BL136" s="122"/>
      <c r="BM136" s="122"/>
      <c r="BN136" s="122"/>
      <c r="BO136" s="122"/>
      <c r="BP136" s="122"/>
      <c r="BQ136" s="122"/>
      <c r="BR136" s="122"/>
      <c r="BS136" s="122"/>
      <c r="BT136" s="122"/>
      <c r="BU136" s="122"/>
      <c r="BV136" s="122"/>
      <c r="BW136" s="122"/>
      <c r="BX136" s="122"/>
      <c r="BY136" s="122"/>
      <c r="BZ136" s="122"/>
      <c r="CA136" s="122"/>
      <c r="CB136" s="122"/>
      <c r="CC136" s="122"/>
      <c r="CD136" s="122"/>
      <c r="CE136" s="122"/>
      <c r="CF136" s="122"/>
      <c r="CG136" s="122"/>
      <c r="CH136" s="122"/>
      <c r="CI136" s="122"/>
      <c r="CJ136" s="122"/>
      <c r="CK136" s="122"/>
      <c r="CL136" s="122"/>
      <c r="CM136" s="122"/>
      <c r="CN136" s="122"/>
      <c r="CO136" s="122"/>
      <c r="CP136" s="122"/>
      <c r="CQ136" s="122"/>
      <c r="CR136" s="122"/>
      <c r="CS136" s="122"/>
      <c r="CT136" s="122"/>
      <c r="CU136" s="122"/>
      <c r="CV136" s="122"/>
      <c r="CW136" s="122"/>
      <c r="CX136" s="122"/>
      <c r="CY136" s="122"/>
      <c r="CZ136" s="122"/>
      <c r="DA136" s="122"/>
      <c r="DB136" s="122"/>
      <c r="DC136" s="122"/>
      <c r="DD136" s="122"/>
      <c r="DE136" s="122"/>
      <c r="DF136" s="122"/>
      <c r="DG136" s="122"/>
      <c r="DH136" s="122"/>
      <c r="DI136" s="122"/>
      <c r="DJ136" s="122"/>
      <c r="DK136" s="122"/>
      <c r="DL136" s="122"/>
      <c r="DM136" s="122"/>
      <c r="DN136" s="122"/>
      <c r="DO136" s="122"/>
      <c r="DP136" s="122"/>
      <c r="DQ136" s="122"/>
      <c r="DR136" s="122"/>
      <c r="DS136" s="122"/>
      <c r="DT136" s="122"/>
      <c r="DU136" s="122"/>
      <c r="DV136" s="122"/>
    </row>
    <row r="137" spans="1:126" s="126" customFormat="1" x14ac:dyDescent="0.2">
      <c r="A137" s="151" t="s">
        <v>336</v>
      </c>
      <c r="B137" s="152" t="s">
        <v>199</v>
      </c>
      <c r="C137" s="151" t="s">
        <v>206</v>
      </c>
      <c r="D137" s="152" t="s">
        <v>213</v>
      </c>
      <c r="E137" s="151">
        <v>180606</v>
      </c>
      <c r="F137" s="153">
        <v>2.6100000000000002E-2</v>
      </c>
      <c r="G137" s="154">
        <v>0.76</v>
      </c>
      <c r="H137" s="155">
        <v>40</v>
      </c>
      <c r="I137" s="152">
        <v>50.3</v>
      </c>
      <c r="J137" s="151">
        <v>69.8</v>
      </c>
      <c r="K137" s="152">
        <v>98.8</v>
      </c>
      <c r="L137" s="151">
        <v>760.5</v>
      </c>
      <c r="M137" s="152">
        <v>222.9</v>
      </c>
      <c r="N137" s="151">
        <v>504.9</v>
      </c>
      <c r="O137" s="152">
        <v>1029.9000000000001</v>
      </c>
      <c r="P137" s="155">
        <v>199.3</v>
      </c>
      <c r="Q137" s="156">
        <f>(((N137*'Calibration Coefficients'!B$3)+'Calibration Coefficients'!B$4)/$H137)*(1000/1)*(1/1000)*(1/1000)*($G137/$F137)</f>
        <v>0.22880094827586206</v>
      </c>
      <c r="R137" s="157">
        <f>(((O137*'Calibration Coefficients'!C$3)+'Calibration Coefficients'!C$4)/$H137)*(1000/1)*(1/1000)*(1/1000)*($G137/$F137)</f>
        <v>0.7257440919540229</v>
      </c>
      <c r="S137" s="156">
        <f>Q137+R137</f>
        <v>0.95454504022988496</v>
      </c>
      <c r="T137" s="157">
        <f>R137/Q137</f>
        <v>3.1719452975299891</v>
      </c>
      <c r="U137" s="158">
        <f>(((I137*'Calibration Coefficients'!F$3)+'Calibration Coefficients'!F$4)/$H137)*(1000/1)*(1/1000)*(1/1000)*($G137/$F137)</f>
        <v>1.1428121455938696E-2</v>
      </c>
      <c r="V137" s="159">
        <f>(((J137*'Calibration Coefficients'!G$3)+'Calibration Coefficients'!G$4)/$H137)*(1000/1)*(1/1000)*(1/1000)*($G137/$F137)</f>
        <v>2.4679514942528732E-2</v>
      </c>
      <c r="W137" s="158">
        <f>(((K137*'Calibration Coefficients'!H$3)+'Calibration Coefficients'!H$4)/$H137)*(1000/1)*(1/1000)*(1/1000)*($G137/$F137)</f>
        <v>2.6431839080459766E-2</v>
      </c>
      <c r="X137" s="159">
        <f>(((L137*'Calibration Coefficients'!I$3)+'Calibration Coefficients'!I$4)/$H137)*(1000/1)*(1/1000)*(1/1000)*($G137/$F137)</f>
        <v>0.12589334482758621</v>
      </c>
      <c r="Y137" s="158">
        <f>(((M137*'Calibration Coefficients'!J$3)+'Calibration Coefficients'!J$4)/$H137)*(1000/1)*(1/1000)*(1/1000)*($G137/$F137)</f>
        <v>8.6438228735632172E-2</v>
      </c>
      <c r="Z137" s="159">
        <f>(((P137*'Calibration Coefficients'!K$3)+'Calibration Coefficients'!K$4)/$H137)*(1000/1)*(1/1000)*(1/1000)*($G137/$F137)</f>
        <v>7.7054267049808431E-2</v>
      </c>
      <c r="AA137" s="159">
        <f t="shared" si="54"/>
        <v>0.36868382450261239</v>
      </c>
      <c r="AB137" s="158">
        <f>U137+W137+Y137</f>
        <v>0.12429818927203064</v>
      </c>
      <c r="AC137" s="159">
        <f t="shared" si="55"/>
        <v>0.13021720718604923</v>
      </c>
      <c r="AD137" s="158">
        <f>Y137/AB137</f>
        <v>0.6954102005980094</v>
      </c>
      <c r="AE137" s="160">
        <f>(Y137+W137)/AB137</f>
        <v>0.90805882593407783</v>
      </c>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c r="BE137" s="122"/>
      <c r="BF137" s="122"/>
      <c r="BG137" s="122"/>
      <c r="BH137" s="122"/>
      <c r="BI137" s="122"/>
      <c r="BJ137" s="122"/>
      <c r="BK137" s="122"/>
      <c r="BL137" s="122"/>
      <c r="BM137" s="122"/>
      <c r="BN137" s="122"/>
      <c r="BO137" s="122"/>
      <c r="BP137" s="122"/>
      <c r="BQ137" s="122"/>
      <c r="BR137" s="122"/>
      <c r="BS137" s="122"/>
      <c r="BT137" s="122"/>
      <c r="BU137" s="122"/>
      <c r="BV137" s="122"/>
      <c r="BW137" s="122"/>
      <c r="BX137" s="122"/>
      <c r="BY137" s="122"/>
      <c r="BZ137" s="122"/>
      <c r="CA137" s="122"/>
      <c r="CB137" s="122"/>
      <c r="CC137" s="122"/>
      <c r="CD137" s="122"/>
      <c r="CE137" s="122"/>
      <c r="CF137" s="122"/>
      <c r="CG137" s="122"/>
      <c r="CH137" s="122"/>
      <c r="CI137" s="122"/>
      <c r="CJ137" s="122"/>
      <c r="CK137" s="122"/>
      <c r="CL137" s="122"/>
      <c r="CM137" s="122"/>
      <c r="CN137" s="122"/>
      <c r="CO137" s="122"/>
      <c r="CP137" s="122"/>
      <c r="CQ137" s="122"/>
      <c r="CR137" s="122"/>
      <c r="CS137" s="122"/>
      <c r="CT137" s="122"/>
      <c r="CU137" s="122"/>
      <c r="CV137" s="122"/>
      <c r="CW137" s="122"/>
      <c r="CX137" s="122"/>
      <c r="CY137" s="122"/>
      <c r="CZ137" s="122"/>
      <c r="DA137" s="122"/>
      <c r="DB137" s="122"/>
      <c r="DC137" s="122"/>
      <c r="DD137" s="122"/>
      <c r="DE137" s="122"/>
      <c r="DF137" s="122"/>
      <c r="DG137" s="122"/>
      <c r="DH137" s="122"/>
      <c r="DI137" s="122"/>
      <c r="DJ137" s="122"/>
      <c r="DK137" s="122"/>
      <c r="DL137" s="122"/>
      <c r="DM137" s="122"/>
      <c r="DN137" s="122"/>
      <c r="DO137" s="122"/>
      <c r="DP137" s="122"/>
      <c r="DQ137" s="122"/>
      <c r="DR137" s="122"/>
      <c r="DS137" s="122"/>
      <c r="DT137" s="122"/>
      <c r="DU137" s="122"/>
      <c r="DV137" s="122"/>
    </row>
    <row r="138" spans="1:126" s="126" customFormat="1" x14ac:dyDescent="0.2">
      <c r="A138" s="151" t="s">
        <v>337</v>
      </c>
      <c r="B138" s="152" t="s">
        <v>199</v>
      </c>
      <c r="C138" s="151" t="s">
        <v>206</v>
      </c>
      <c r="D138" s="152" t="s">
        <v>213</v>
      </c>
      <c r="E138" s="151">
        <v>180606</v>
      </c>
      <c r="F138" s="153">
        <v>2.5100000000000001E-2</v>
      </c>
      <c r="G138" s="154">
        <v>0.74</v>
      </c>
      <c r="H138" s="155">
        <v>40</v>
      </c>
      <c r="I138" s="152">
        <v>34.9</v>
      </c>
      <c r="J138" s="151">
        <v>63.4</v>
      </c>
      <c r="K138" s="152">
        <v>59.3</v>
      </c>
      <c r="L138" s="151">
        <v>621.70000000000005</v>
      </c>
      <c r="M138" s="152">
        <v>204.8</v>
      </c>
      <c r="N138" s="151">
        <v>424.3</v>
      </c>
      <c r="O138" s="152">
        <v>888.7</v>
      </c>
      <c r="P138" s="155">
        <v>167.4</v>
      </c>
      <c r="Q138" s="156">
        <f>(((N138*'Calibration Coefficients'!B$3)+'Calibration Coefficients'!B$4)/$H138)*(1000/1)*(1/1000)*(1/1000)*($G138/$F138)</f>
        <v>0.19467509462151394</v>
      </c>
      <c r="R138" s="157">
        <f>(((O138*'Calibration Coefficients'!C$3)+'Calibration Coefficients'!C$4)/$H138)*(1000/1)*(1/1000)*(1/1000)*($G138/$F138)</f>
        <v>0.63405735458167334</v>
      </c>
      <c r="S138" s="156">
        <f>Q138+R138</f>
        <v>0.82873244920318734</v>
      </c>
      <c r="T138" s="157">
        <f>R138/Q138</f>
        <v>3.2570029351438281</v>
      </c>
      <c r="U138" s="158">
        <f>(((I138*'Calibration Coefficients'!F$3)+'Calibration Coefficients'!F$4)/$H138)*(1000/1)*(1/1000)*(1/1000)*($G138/$F138)</f>
        <v>8.0281818725099589E-3</v>
      </c>
      <c r="V138" s="159">
        <f>(((J138*'Calibration Coefficients'!G$3)+'Calibration Coefficients'!G$4)/$H138)*(1000/1)*(1/1000)*(1/1000)*($G138/$F138)</f>
        <v>2.2696315936254978E-2</v>
      </c>
      <c r="W138" s="158">
        <f>(((K138*'Calibration Coefficients'!H$3)+'Calibration Coefficients'!H$4)/$H138)*(1000/1)*(1/1000)*(1/1000)*($G138/$F138)</f>
        <v>1.6062385458167325E-2</v>
      </c>
      <c r="X138" s="159">
        <f>(((L138*'Calibration Coefficients'!I$3)+'Calibration Coefficients'!I$4)/$H138)*(1000/1)*(1/1000)*(1/1000)*($G138/$F138)</f>
        <v>0.10420038764940238</v>
      </c>
      <c r="Y138" s="158">
        <f>(((M138*'Calibration Coefficients'!J$3)+'Calibration Coefficients'!J$4)/$H138)*(1000/1)*(1/1000)*(1/1000)*($G138/$F138)</f>
        <v>8.0410109960159362E-2</v>
      </c>
      <c r="Z138" s="159">
        <f>(((P138*'Calibration Coefficients'!K$3)+'Calibration Coefficients'!K$4)/$H138)*(1000/1)*(1/1000)*(1/1000)*($G138/$F138)</f>
        <v>6.5528429880478092E-2</v>
      </c>
      <c r="AA138" s="159">
        <f t="shared" si="54"/>
        <v>0.35828910891864002</v>
      </c>
      <c r="AB138" s="158">
        <f>U138+W138+Y138</f>
        <v>0.10450067729083665</v>
      </c>
      <c r="AC138" s="159">
        <f t="shared" si="55"/>
        <v>0.12609700198334498</v>
      </c>
      <c r="AD138" s="158">
        <f>Y138/AB138</f>
        <v>0.76946974933348389</v>
      </c>
      <c r="AE138" s="160">
        <f>(Y138+W138)/AB138</f>
        <v>0.92317579100308922</v>
      </c>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c r="BS138" s="122"/>
      <c r="BT138" s="122"/>
      <c r="BU138" s="122"/>
      <c r="BV138" s="122"/>
      <c r="BW138" s="122"/>
      <c r="BX138" s="122"/>
      <c r="BY138" s="122"/>
      <c r="BZ138" s="122"/>
      <c r="CA138" s="122"/>
      <c r="CB138" s="122"/>
      <c r="CC138" s="122"/>
      <c r="CD138" s="122"/>
      <c r="CE138" s="122"/>
      <c r="CF138" s="122"/>
      <c r="CG138" s="122"/>
      <c r="CH138" s="122"/>
      <c r="CI138" s="122"/>
      <c r="CJ138" s="122"/>
      <c r="CK138" s="122"/>
      <c r="CL138" s="122"/>
      <c r="CM138" s="122"/>
      <c r="CN138" s="122"/>
      <c r="CO138" s="122"/>
      <c r="CP138" s="122"/>
      <c r="CQ138" s="122"/>
      <c r="CR138" s="122"/>
      <c r="CS138" s="122"/>
      <c r="CT138" s="122"/>
      <c r="CU138" s="122"/>
      <c r="CV138" s="122"/>
      <c r="CW138" s="122"/>
      <c r="CX138" s="122"/>
      <c r="CY138" s="122"/>
      <c r="CZ138" s="122"/>
      <c r="DA138" s="122"/>
      <c r="DB138" s="122"/>
      <c r="DC138" s="122"/>
      <c r="DD138" s="122"/>
      <c r="DE138" s="122"/>
      <c r="DF138" s="122"/>
      <c r="DG138" s="122"/>
      <c r="DH138" s="122"/>
      <c r="DI138" s="122"/>
      <c r="DJ138" s="122"/>
      <c r="DK138" s="122"/>
      <c r="DL138" s="122"/>
      <c r="DM138" s="122"/>
      <c r="DN138" s="122"/>
      <c r="DO138" s="122"/>
      <c r="DP138" s="122"/>
      <c r="DQ138" s="122"/>
      <c r="DR138" s="122"/>
      <c r="DS138" s="122"/>
      <c r="DT138" s="122"/>
      <c r="DU138" s="122"/>
      <c r="DV138" s="122"/>
    </row>
    <row r="139" spans="1:126" s="124" customFormat="1" x14ac:dyDescent="0.2">
      <c r="A139" s="151"/>
      <c r="B139" s="151"/>
      <c r="C139" s="151"/>
      <c r="D139" s="151"/>
      <c r="E139" s="151"/>
      <c r="F139" s="153"/>
      <c r="G139" s="161"/>
      <c r="H139" s="151"/>
      <c r="I139" s="151"/>
      <c r="J139" s="151"/>
      <c r="K139" s="151"/>
      <c r="L139" s="151"/>
      <c r="M139" s="151"/>
      <c r="N139" s="151"/>
      <c r="O139" s="151"/>
      <c r="P139" s="151"/>
      <c r="Q139" s="151"/>
      <c r="R139" s="151"/>
      <c r="S139" s="151"/>
      <c r="T139" s="151"/>
      <c r="U139" s="151"/>
      <c r="V139" s="151"/>
      <c r="W139" s="151"/>
      <c r="X139" s="151"/>
      <c r="Y139" s="151"/>
      <c r="Z139" s="151"/>
      <c r="AA139" s="159"/>
      <c r="AB139" s="151"/>
      <c r="AC139" s="159"/>
      <c r="AD139" s="151"/>
      <c r="AE139" s="162"/>
      <c r="AF139" s="120"/>
      <c r="AG139" s="120"/>
      <c r="AH139" s="120"/>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I139" s="120"/>
      <c r="CJ139" s="120"/>
      <c r="CK139" s="120"/>
      <c r="CL139" s="120"/>
      <c r="CM139" s="120"/>
      <c r="CN139" s="120"/>
      <c r="CO139" s="120"/>
      <c r="CP139" s="120"/>
      <c r="CQ139" s="120"/>
      <c r="CR139" s="120"/>
      <c r="CS139" s="120"/>
      <c r="CT139" s="120"/>
      <c r="CU139" s="120"/>
      <c r="CV139" s="120"/>
      <c r="CW139" s="120"/>
      <c r="CX139" s="120"/>
      <c r="CY139" s="120"/>
      <c r="CZ139" s="120"/>
      <c r="DA139" s="120"/>
      <c r="DB139" s="120"/>
      <c r="DC139" s="120"/>
      <c r="DD139" s="120"/>
      <c r="DE139" s="120"/>
      <c r="DF139" s="120"/>
      <c r="DG139" s="120"/>
      <c r="DH139" s="120"/>
      <c r="DI139" s="120"/>
      <c r="DJ139" s="120"/>
      <c r="DK139" s="120"/>
      <c r="DL139" s="120"/>
      <c r="DM139" s="120"/>
      <c r="DN139" s="120"/>
      <c r="DO139" s="120"/>
      <c r="DP139" s="120"/>
      <c r="DQ139" s="120"/>
      <c r="DR139" s="120"/>
      <c r="DS139" s="120"/>
      <c r="DT139" s="120"/>
      <c r="DU139" s="120"/>
      <c r="DV139" s="120"/>
    </row>
    <row r="140" spans="1:126" s="126" customFormat="1" x14ac:dyDescent="0.2">
      <c r="A140" s="151" t="s">
        <v>338</v>
      </c>
      <c r="B140" s="152" t="s">
        <v>207</v>
      </c>
      <c r="C140" s="151" t="s">
        <v>206</v>
      </c>
      <c r="D140" s="152" t="s">
        <v>213</v>
      </c>
      <c r="E140" s="151">
        <v>180606</v>
      </c>
      <c r="F140" s="153">
        <v>2.4400000000000002E-2</v>
      </c>
      <c r="G140" s="154">
        <v>0.76</v>
      </c>
      <c r="H140" s="155">
        <v>40</v>
      </c>
      <c r="I140" s="152">
        <v>29.1</v>
      </c>
      <c r="J140" s="151">
        <v>59.3</v>
      </c>
      <c r="K140" s="152">
        <v>29.3</v>
      </c>
      <c r="L140" s="151">
        <v>615.9</v>
      </c>
      <c r="M140" s="152">
        <v>270.89999999999998</v>
      </c>
      <c r="N140" s="151">
        <v>405.5</v>
      </c>
      <c r="O140" s="152">
        <v>956.5</v>
      </c>
      <c r="P140" s="155">
        <v>174.8</v>
      </c>
      <c r="Q140" s="156">
        <f>(((N140*'Calibration Coefficients'!B$3)+'Calibration Coefficients'!B$4)/$H140)*(1000/1)*(1/1000)*(1/1000)*($G140/$F140)</f>
        <v>0.19655947745901642</v>
      </c>
      <c r="R140" s="157">
        <f>(((O140*'Calibration Coefficients'!C$3)+'Calibration Coefficients'!C$4)/$H140)*(1000/1)*(1/1000)*(1/1000)*($G140/$F140)</f>
        <v>0.72098147540983615</v>
      </c>
      <c r="S140" s="156">
        <f>Q140+R140</f>
        <v>0.91754095286885251</v>
      </c>
      <c r="T140" s="157">
        <f>R140/Q140</f>
        <v>3.66800667528313</v>
      </c>
      <c r="U140" s="158">
        <f>(((I140*'Calibration Coefficients'!F$3)+'Calibration Coefficients'!F$4)/$H140)*(1000/1)*(1/1000)*(1/1000)*($G140/$F140)</f>
        <v>7.0721348360655743E-3</v>
      </c>
      <c r="V140" s="159">
        <f>(((J140*'Calibration Coefficients'!G$3)+'Calibration Coefficients'!G$4)/$H140)*(1000/1)*(1/1000)*(1/1000)*($G140/$F140)</f>
        <v>2.242779467213115E-2</v>
      </c>
      <c r="W140" s="158">
        <f>(((K140*'Calibration Coefficients'!H$3)+'Calibration Coefficients'!H$4)/$H140)*(1000/1)*(1/1000)*(1/1000)*($G140/$F140)</f>
        <v>8.3847233606557381E-3</v>
      </c>
      <c r="X140" s="159">
        <f>(((L140*'Calibration Coefficients'!I$3)+'Calibration Coefficients'!I$4)/$H140)*(1000/1)*(1/1000)*(1/1000)*($G140/$F140)</f>
        <v>0.10905973524590164</v>
      </c>
      <c r="Y140" s="158">
        <f>(((M140*'Calibration Coefficients'!J$3)+'Calibration Coefficients'!J$4)/$H140)*(1000/1)*(1/1000)*(1/1000)*($G140/$F140)</f>
        <v>0.11237131844262295</v>
      </c>
      <c r="Z140" s="159">
        <f>(((P140*'Calibration Coefficients'!K$3)+'Calibration Coefficients'!K$4)/$H140)*(1000/1)*(1/1000)*(1/1000)*($G140/$F140)</f>
        <v>7.2290545901639344E-2</v>
      </c>
      <c r="AA140" s="159">
        <f t="shared" si="54"/>
        <v>0.36140757687402553</v>
      </c>
      <c r="AB140" s="158">
        <f>U140+W140+Y140</f>
        <v>0.12782817663934426</v>
      </c>
      <c r="AC140" s="159">
        <f t="shared" si="55"/>
        <v>0.13931604495654071</v>
      </c>
      <c r="AD140" s="158">
        <f>Y140/AB140</f>
        <v>0.87908097726895185</v>
      </c>
      <c r="AE140" s="160">
        <f>(Y140+W140)/AB140</f>
        <v>0.94467467954253181</v>
      </c>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c r="DI140" s="122"/>
      <c r="DJ140" s="122"/>
      <c r="DK140" s="122"/>
      <c r="DL140" s="122"/>
      <c r="DM140" s="122"/>
      <c r="DN140" s="122"/>
      <c r="DO140" s="122"/>
      <c r="DP140" s="122"/>
      <c r="DQ140" s="122"/>
      <c r="DR140" s="122"/>
      <c r="DS140" s="122"/>
      <c r="DT140" s="122"/>
      <c r="DU140" s="122"/>
      <c r="DV140" s="122"/>
    </row>
    <row r="141" spans="1:126" s="126" customFormat="1" x14ac:dyDescent="0.2">
      <c r="A141" s="151" t="s">
        <v>339</v>
      </c>
      <c r="B141" s="152" t="s">
        <v>207</v>
      </c>
      <c r="C141" s="151" t="s">
        <v>206</v>
      </c>
      <c r="D141" s="152" t="s">
        <v>213</v>
      </c>
      <c r="E141" s="151">
        <v>180606</v>
      </c>
      <c r="F141" s="153">
        <v>2.5700000000000001E-2</v>
      </c>
      <c r="G141" s="154">
        <v>0.75</v>
      </c>
      <c r="H141" s="155">
        <v>40</v>
      </c>
      <c r="I141" s="152">
        <v>16.899999999999999</v>
      </c>
      <c r="J141" s="151">
        <v>32.299999999999997</v>
      </c>
      <c r="K141" s="152">
        <v>28</v>
      </c>
      <c r="L141" s="151">
        <v>422.7</v>
      </c>
      <c r="M141" s="152">
        <v>278.89999999999998</v>
      </c>
      <c r="N141" s="151">
        <v>204.5</v>
      </c>
      <c r="O141" s="152">
        <v>666.3</v>
      </c>
      <c r="P141" s="155">
        <v>116.7</v>
      </c>
      <c r="Q141" s="156">
        <f>(((N141*'Calibration Coefficients'!B$3)+'Calibration Coefficients'!B$4)/$H141)*(1000/1)*(1/1000)*(1/1000)*($G141/$F141)</f>
        <v>9.2875425583657606E-2</v>
      </c>
      <c r="R141" s="157">
        <f>(((O141*'Calibration Coefficients'!C$3)+'Calibration Coefficients'!C$4)/$H141)*(1000/1)*(1/1000)*(1/1000)*($G141/$F141)</f>
        <v>0.47055817120622567</v>
      </c>
      <c r="S141" s="156">
        <f>Q141+R141</f>
        <v>0.56343359678988325</v>
      </c>
      <c r="T141" s="157">
        <f>R141/Q141</f>
        <v>5.0665519780834822</v>
      </c>
      <c r="U141" s="158">
        <f>(((I141*'Calibration Coefficients'!F$3)+'Calibration Coefficients'!F$4)/$H141)*(1000/1)*(1/1000)*(1/1000)*($G141/$F141)</f>
        <v>3.8481201361867698E-3</v>
      </c>
      <c r="V141" s="159">
        <f>(((J141*'Calibration Coefficients'!G$3)+'Calibration Coefficients'!G$4)/$H141)*(1000/1)*(1/1000)*(1/1000)*($G141/$F141)</f>
        <v>1.1445605544747082E-2</v>
      </c>
      <c r="W141" s="158">
        <f>(((K141*'Calibration Coefficients'!H$3)+'Calibration Coefficients'!H$4)/$H141)*(1000/1)*(1/1000)*(1/1000)*($G141/$F141)</f>
        <v>7.5072957198443575E-3</v>
      </c>
      <c r="X141" s="159">
        <f>(((L141*'Calibration Coefficients'!I$3)+'Calibration Coefficients'!I$4)/$H141)*(1000/1)*(1/1000)*(1/1000)*($G141/$F141)</f>
        <v>7.0127903696498045E-2</v>
      </c>
      <c r="Y141" s="158">
        <f>(((M141*'Calibration Coefficients'!J$3)+'Calibration Coefficients'!J$4)/$H141)*(1000/1)*(1/1000)*(1/1000)*($G141/$F141)</f>
        <v>0.10839253161478597</v>
      </c>
      <c r="Z141" s="159">
        <f>(((P141*'Calibration Coefficients'!K$3)+'Calibration Coefficients'!K$4)/$H141)*(1000/1)*(1/1000)*(1/1000)*($G141/$F141)</f>
        <v>4.5218411964980554E-2</v>
      </c>
      <c r="AA141" s="159">
        <f t="shared" si="54"/>
        <v>0.43756685806754064</v>
      </c>
      <c r="AB141" s="158">
        <f>U141+W141+Y141</f>
        <v>0.1197479474708171</v>
      </c>
      <c r="AC141" s="159">
        <f t="shared" si="55"/>
        <v>0.21253249389647905</v>
      </c>
      <c r="AD141" s="158">
        <f>Y141/AB141</f>
        <v>0.90517235496835158</v>
      </c>
      <c r="AE141" s="160">
        <f>(Y141+W141)/AB141</f>
        <v>0.96786483428348891</v>
      </c>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c r="DI141" s="122"/>
      <c r="DJ141" s="122"/>
      <c r="DK141" s="122"/>
      <c r="DL141" s="122"/>
      <c r="DM141" s="122"/>
      <c r="DN141" s="122"/>
      <c r="DO141" s="122"/>
      <c r="DP141" s="122"/>
      <c r="DQ141" s="122"/>
      <c r="DR141" s="122"/>
      <c r="DS141" s="122"/>
      <c r="DT141" s="122"/>
      <c r="DU141" s="122"/>
      <c r="DV141" s="122"/>
    </row>
    <row r="142" spans="1:126" s="126" customFormat="1" x14ac:dyDescent="0.2">
      <c r="A142" s="151" t="s">
        <v>340</v>
      </c>
      <c r="B142" s="152" t="s">
        <v>207</v>
      </c>
      <c r="C142" s="151" t="s">
        <v>206</v>
      </c>
      <c r="D142" s="152" t="s">
        <v>213</v>
      </c>
      <c r="E142" s="151">
        <v>180604</v>
      </c>
      <c r="F142" s="153">
        <v>2.5899999999999999E-2</v>
      </c>
      <c r="G142" s="154">
        <v>0.74</v>
      </c>
      <c r="H142" s="155">
        <v>40</v>
      </c>
      <c r="I142" s="152">
        <v>33.9</v>
      </c>
      <c r="J142" s="151">
        <v>81.599999999999994</v>
      </c>
      <c r="K142" s="152">
        <v>46.6</v>
      </c>
      <c r="L142" s="151">
        <v>679.3</v>
      </c>
      <c r="M142" s="152">
        <v>270.7</v>
      </c>
      <c r="N142" s="151">
        <v>445.5</v>
      </c>
      <c r="O142" s="152">
        <v>963.6</v>
      </c>
      <c r="P142" s="155">
        <v>187.6</v>
      </c>
      <c r="Q142" s="156">
        <f>(((N142*'Calibration Coefficients'!B$3)+'Calibration Coefficients'!B$4)/$H142)*(1000/1)*(1/1000)*(1/1000)*($G142/$F142)</f>
        <v>0.19808839285714286</v>
      </c>
      <c r="R142" s="157">
        <f>(((O142*'Calibration Coefficients'!C$3)+'Calibration Coefficients'!C$4)/$H142)*(1000/1)*(1/1000)*(1/1000)*($G142/$F142)</f>
        <v>0.66626057142857154</v>
      </c>
      <c r="S142" s="156">
        <f>Q142+R142</f>
        <v>0.86434896428571439</v>
      </c>
      <c r="T142" s="157">
        <f>R142/Q142</f>
        <v>3.3634508403986323</v>
      </c>
      <c r="U142" s="158">
        <f>(((I142*'Calibration Coefficients'!F$3)+'Calibration Coefficients'!F$4)/$H142)*(1000/1)*(1/1000)*(1/1000)*($G142/$F142)</f>
        <v>7.5572785714285726E-3</v>
      </c>
      <c r="V142" s="159">
        <f>(((J142*'Calibration Coefficients'!G$3)+'Calibration Coefficients'!G$4)/$H142)*(1000/1)*(1/1000)*(1/1000)*($G142/$F142)</f>
        <v>2.8309371428571432E-2</v>
      </c>
      <c r="W142" s="158">
        <f>(((K142*'Calibration Coefficients'!H$3)+'Calibration Coefficients'!H$4)/$H142)*(1000/1)*(1/1000)*(1/1000)*($G142/$F142)</f>
        <v>1.2232499999999999E-2</v>
      </c>
      <c r="X142" s="159">
        <f>(((L142*'Calibration Coefficients'!I$3)+'Calibration Coefficients'!I$4)/$H142)*(1000/1)*(1/1000)*(1/1000)*($G142/$F142)</f>
        <v>0.11033772857142857</v>
      </c>
      <c r="Y142" s="158">
        <f>(((M142*'Calibration Coefficients'!J$3)+'Calibration Coefficients'!J$4)/$H142)*(1000/1)*(1/1000)*(1/1000)*($G142/$F142)</f>
        <v>0.10300135000000001</v>
      </c>
      <c r="Z142" s="159">
        <f>(((P142*'Calibration Coefficients'!K$3)+'Calibration Coefficients'!K$4)/$H142)*(1000/1)*(1/1000)*(1/1000)*($G142/$F142)</f>
        <v>7.1167399999999992E-2</v>
      </c>
      <c r="AA142" s="159">
        <f t="shared" si="54"/>
        <v>0.38480479796292588</v>
      </c>
      <c r="AB142" s="158">
        <f>U142+W142+Y142</f>
        <v>0.12279112857142857</v>
      </c>
      <c r="AC142" s="159">
        <f t="shared" si="55"/>
        <v>0.14206198381101942</v>
      </c>
      <c r="AD142" s="158">
        <f>Y142/AB142</f>
        <v>0.83883380825906573</v>
      </c>
      <c r="AE142" s="160">
        <f>(Y142+W142)/AB142</f>
        <v>0.93845419730764634</v>
      </c>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c r="BE142" s="122"/>
      <c r="BF142" s="122"/>
      <c r="BG142" s="122"/>
      <c r="BH142" s="122"/>
      <c r="BI142" s="122"/>
      <c r="BJ142" s="122"/>
      <c r="BK142" s="122"/>
      <c r="BL142" s="122"/>
      <c r="BM142" s="122"/>
      <c r="BN142" s="122"/>
      <c r="BO142" s="122"/>
      <c r="BP142" s="122"/>
      <c r="BQ142" s="122"/>
      <c r="BR142" s="122"/>
      <c r="BS142" s="122"/>
      <c r="BT142" s="122"/>
      <c r="BU142" s="122"/>
      <c r="BV142" s="122"/>
      <c r="BW142" s="122"/>
      <c r="BX142" s="122"/>
      <c r="BY142" s="122"/>
      <c r="BZ142" s="122"/>
      <c r="CA142" s="122"/>
      <c r="CB142" s="122"/>
      <c r="CC142" s="122"/>
      <c r="CD142" s="122"/>
      <c r="CE142" s="122"/>
      <c r="CF142" s="122"/>
      <c r="CG142" s="122"/>
      <c r="CH142" s="122"/>
      <c r="CI142" s="122"/>
      <c r="CJ142" s="122"/>
      <c r="CK142" s="122"/>
      <c r="CL142" s="122"/>
      <c r="CM142" s="122"/>
      <c r="CN142" s="122"/>
      <c r="CO142" s="122"/>
      <c r="CP142" s="122"/>
      <c r="CQ142" s="122"/>
      <c r="CR142" s="122"/>
      <c r="CS142" s="122"/>
      <c r="CT142" s="122"/>
      <c r="CU142" s="122"/>
      <c r="CV142" s="122"/>
      <c r="CW142" s="122"/>
      <c r="CX142" s="122"/>
      <c r="CY142" s="122"/>
      <c r="CZ142" s="122"/>
      <c r="DA142" s="122"/>
      <c r="DB142" s="122"/>
      <c r="DC142" s="122"/>
      <c r="DD142" s="122"/>
      <c r="DE142" s="122"/>
      <c r="DF142" s="122"/>
      <c r="DG142" s="122"/>
      <c r="DH142" s="122"/>
      <c r="DI142" s="122"/>
      <c r="DJ142" s="122"/>
      <c r="DK142" s="122"/>
      <c r="DL142" s="122"/>
      <c r="DM142" s="122"/>
      <c r="DN142" s="122"/>
      <c r="DO142" s="122"/>
      <c r="DP142" s="122"/>
      <c r="DQ142" s="122"/>
      <c r="DR142" s="122"/>
      <c r="DS142" s="122"/>
      <c r="DT142" s="122"/>
      <c r="DU142" s="122"/>
      <c r="DV142" s="122"/>
    </row>
    <row r="143" spans="1:126" s="126" customFormat="1" x14ac:dyDescent="0.2">
      <c r="A143" s="151" t="s">
        <v>341</v>
      </c>
      <c r="B143" s="152" t="s">
        <v>207</v>
      </c>
      <c r="C143" s="151" t="s">
        <v>206</v>
      </c>
      <c r="D143" s="152" t="s">
        <v>213</v>
      </c>
      <c r="E143" s="151">
        <v>180604</v>
      </c>
      <c r="F143" s="153">
        <v>2.69E-2</v>
      </c>
      <c r="G143" s="154">
        <v>0.73</v>
      </c>
      <c r="H143" s="155">
        <v>40</v>
      </c>
      <c r="I143" s="152">
        <v>18.5</v>
      </c>
      <c r="J143" s="151">
        <v>40</v>
      </c>
      <c r="K143" s="152">
        <v>29.4</v>
      </c>
      <c r="L143" s="151">
        <v>496.2</v>
      </c>
      <c r="M143" s="152">
        <v>259.5</v>
      </c>
      <c r="N143" s="151">
        <v>278.8</v>
      </c>
      <c r="O143" s="152">
        <v>707.3</v>
      </c>
      <c r="P143" s="155">
        <v>128.69999999999999</v>
      </c>
      <c r="Q143" s="156">
        <f>(((N143*'Calibration Coefficients'!B$3)+'Calibration Coefficients'!B$4)/$H143)*(1000/1)*(1/1000)*(1/1000)*($G143/$F143)</f>
        <v>0.1177450650557621</v>
      </c>
      <c r="R143" s="157">
        <f>(((O143*'Calibration Coefficients'!C$3)+'Calibration Coefficients'!C$4)/$H143)*(1000/1)*(1/1000)*(1/1000)*($G143/$F143)</f>
        <v>0.46450415613382895</v>
      </c>
      <c r="S143" s="156">
        <f>Q143+R143</f>
        <v>0.5822492211895911</v>
      </c>
      <c r="T143" s="157">
        <f>R143/Q143</f>
        <v>3.9449989340432019</v>
      </c>
      <c r="U143" s="158">
        <f>(((I143*'Calibration Coefficients'!F$3)+'Calibration Coefficients'!F$4)/$H143)*(1000/1)*(1/1000)*(1/1000)*($G143/$F143)</f>
        <v>3.9172030669144976E-3</v>
      </c>
      <c r="V143" s="159">
        <f>(((J143*'Calibration Coefficients'!G$3)+'Calibration Coefficients'!G$4)/$H143)*(1000/1)*(1/1000)*(1/1000)*($G143/$F143)</f>
        <v>1.3180706319702603E-2</v>
      </c>
      <c r="W143" s="158">
        <f>(((K143*'Calibration Coefficients'!H$3)+'Calibration Coefficients'!H$4)/$H143)*(1000/1)*(1/1000)*(1/1000)*($G143/$F143)</f>
        <v>7.3301905204460954E-3</v>
      </c>
      <c r="X143" s="159">
        <f>(((L143*'Calibration Coefficients'!I$3)+'Calibration Coefficients'!I$4)/$H143)*(1000/1)*(1/1000)*(1/1000)*($G143/$F143)</f>
        <v>7.6552223420074339E-2</v>
      </c>
      <c r="Y143" s="158">
        <f>(((M143*'Calibration Coefficients'!J$3)+'Calibration Coefficients'!J$4)/$H143)*(1000/1)*(1/1000)*(1/1000)*($G143/$F143)</f>
        <v>9.3784409386617085E-2</v>
      </c>
      <c r="Z143" s="159">
        <f>(((P143*'Calibration Coefficients'!K$3)+'Calibration Coefficients'!K$4)/$H143)*(1000/1)*(1/1000)*(1/1000)*($G143/$F143)</f>
        <v>4.637302611524164E-2</v>
      </c>
      <c r="AA143" s="159">
        <f t="shared" si="54"/>
        <v>0.41414870136937004</v>
      </c>
      <c r="AB143" s="158">
        <f>U143+W143+Y143</f>
        <v>0.10503180297397768</v>
      </c>
      <c r="AC143" s="159">
        <f t="shared" si="55"/>
        <v>0.18038976979546253</v>
      </c>
      <c r="AD143" s="158">
        <f>Y143/AB143</f>
        <v>0.89291440050641413</v>
      </c>
      <c r="AE143" s="160">
        <f>(Y143+W143)/AB143</f>
        <v>0.96270460035914052</v>
      </c>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c r="BE143" s="122"/>
      <c r="BF143" s="122"/>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2"/>
      <c r="CB143" s="122"/>
      <c r="CC143" s="122"/>
      <c r="CD143" s="122"/>
      <c r="CE143" s="122"/>
      <c r="CF143" s="122"/>
      <c r="CG143" s="122"/>
      <c r="CH143" s="122"/>
      <c r="CI143" s="122"/>
      <c r="CJ143" s="122"/>
      <c r="CK143" s="122"/>
      <c r="CL143" s="122"/>
      <c r="CM143" s="122"/>
      <c r="CN143" s="122"/>
      <c r="CO143" s="122"/>
      <c r="CP143" s="122"/>
      <c r="CQ143" s="122"/>
      <c r="CR143" s="122"/>
      <c r="CS143" s="122"/>
      <c r="CT143" s="122"/>
      <c r="CU143" s="122"/>
      <c r="CV143" s="122"/>
      <c r="CW143" s="122"/>
      <c r="CX143" s="122"/>
      <c r="CY143" s="122"/>
      <c r="CZ143" s="122"/>
      <c r="DA143" s="122"/>
      <c r="DB143" s="122"/>
      <c r="DC143" s="122"/>
      <c r="DD143" s="122"/>
      <c r="DE143" s="122"/>
      <c r="DF143" s="122"/>
      <c r="DG143" s="122"/>
      <c r="DH143" s="122"/>
      <c r="DI143" s="122"/>
      <c r="DJ143" s="122"/>
      <c r="DK143" s="122"/>
      <c r="DL143" s="122"/>
      <c r="DM143" s="122"/>
      <c r="DN143" s="122"/>
      <c r="DO143" s="122"/>
      <c r="DP143" s="122"/>
      <c r="DQ143" s="122"/>
      <c r="DR143" s="122"/>
      <c r="DS143" s="122"/>
      <c r="DT143" s="122"/>
      <c r="DU143" s="122"/>
      <c r="DV143" s="122"/>
    </row>
    <row r="144" spans="1:126" s="124" customFormat="1" x14ac:dyDescent="0.2">
      <c r="A144" s="120"/>
      <c r="B144" s="120"/>
      <c r="C144" s="120"/>
      <c r="D144" s="120"/>
      <c r="E144" s="120"/>
      <c r="F144" s="121"/>
      <c r="G144" s="133"/>
      <c r="H144" s="120"/>
      <c r="I144" s="120"/>
      <c r="J144" s="120"/>
      <c r="K144" s="120"/>
      <c r="L144" s="120"/>
      <c r="M144" s="120"/>
      <c r="N144" s="120"/>
      <c r="O144" s="120"/>
      <c r="P144" s="120"/>
      <c r="Q144" s="120"/>
      <c r="R144" s="120"/>
      <c r="S144" s="120"/>
      <c r="T144" s="120"/>
      <c r="U144" s="120"/>
      <c r="V144" s="120"/>
      <c r="W144" s="120"/>
      <c r="X144" s="120"/>
      <c r="Y144" s="120"/>
      <c r="Z144" s="120"/>
      <c r="AA144" s="159"/>
      <c r="AB144" s="120"/>
      <c r="AC144" s="159"/>
      <c r="AD144" s="120"/>
      <c r="AE144" s="149"/>
      <c r="AF144" s="120"/>
      <c r="AG144" s="120"/>
      <c r="AH144" s="120"/>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I144" s="120"/>
      <c r="CJ144" s="120"/>
      <c r="CK144" s="120"/>
      <c r="CL144" s="120"/>
      <c r="CM144" s="120"/>
      <c r="CN144" s="120"/>
      <c r="CO144" s="120"/>
      <c r="CP144" s="120"/>
      <c r="CQ144" s="120"/>
      <c r="CR144" s="120"/>
      <c r="CS144" s="120"/>
      <c r="CT144" s="120"/>
      <c r="CU144" s="120"/>
      <c r="CV144" s="120"/>
      <c r="CW144" s="120"/>
      <c r="CX144" s="120"/>
      <c r="CY144" s="120"/>
      <c r="CZ144" s="120"/>
      <c r="DA144" s="120"/>
      <c r="DB144" s="120"/>
      <c r="DC144" s="120"/>
      <c r="DD144" s="120"/>
      <c r="DE144" s="120"/>
      <c r="DF144" s="120"/>
      <c r="DG144" s="120"/>
      <c r="DH144" s="120"/>
      <c r="DI144" s="120"/>
      <c r="DJ144" s="120"/>
      <c r="DK144" s="120"/>
      <c r="DL144" s="120"/>
      <c r="DM144" s="120"/>
      <c r="DN144" s="120"/>
      <c r="DO144" s="120"/>
      <c r="DP144" s="120"/>
      <c r="DQ144" s="120"/>
      <c r="DR144" s="120"/>
      <c r="DS144" s="120"/>
      <c r="DT144" s="120"/>
      <c r="DU144" s="120"/>
      <c r="DV144" s="120"/>
    </row>
    <row r="145" spans="1:126" s="126" customFormat="1" x14ac:dyDescent="0.2">
      <c r="A145" s="116" t="s">
        <v>342</v>
      </c>
      <c r="B145" s="4" t="s">
        <v>199</v>
      </c>
      <c r="C145" s="113" t="s">
        <v>200</v>
      </c>
      <c r="D145" s="4" t="s">
        <v>214</v>
      </c>
      <c r="E145" s="113">
        <v>180606</v>
      </c>
      <c r="F145" s="112">
        <v>2.4299999999999999E-2</v>
      </c>
      <c r="G145" s="114">
        <v>0.71</v>
      </c>
      <c r="H145" s="3">
        <v>40</v>
      </c>
      <c r="I145" s="4">
        <v>25.6</v>
      </c>
      <c r="J145" s="113">
        <v>56.3</v>
      </c>
      <c r="K145" s="4">
        <v>35.200000000000003</v>
      </c>
      <c r="L145" s="113">
        <v>672</v>
      </c>
      <c r="M145" s="4">
        <v>284.60000000000002</v>
      </c>
      <c r="N145" s="113">
        <v>558.20000000000005</v>
      </c>
      <c r="O145" s="4">
        <v>1010.8</v>
      </c>
      <c r="P145" s="3">
        <v>226.9</v>
      </c>
      <c r="Q145" s="21">
        <f>(((N145*'Calibration Coefficients'!B$3)+'Calibration Coefficients'!B$4)/$H145)*(1000/1)*(1/1000)*(1/1000)*($G145/$F145)</f>
        <v>0.25381733024691361</v>
      </c>
      <c r="R145" s="117">
        <f>(((O145*'Calibration Coefficients'!C$3)+'Calibration Coefficients'!C$4)/$H145)*(1000/1)*(1/1000)*(1/1000)*($G145/$F145)</f>
        <v>0.714714633744856</v>
      </c>
      <c r="S145" s="21">
        <f t="shared" ref="S145:S150" si="56">Q145+R145</f>
        <v>0.96853196399176955</v>
      </c>
      <c r="T145" s="117">
        <f t="shared" ref="T145:T150" si="57">R145/Q145</f>
        <v>2.8158622307215242</v>
      </c>
      <c r="U145" s="22">
        <f>(((I145*'Calibration Coefficients'!F$3)+'Calibration Coefficients'!F$4)/$H145)*(1000/1)*(1/1000)*(1/1000)*($G145/$F145)</f>
        <v>5.8361415637860087E-3</v>
      </c>
      <c r="V145" s="18">
        <f>(((J145*'Calibration Coefficients'!G$3)+'Calibration Coefficients'!G$4)/$H145)*(1000/1)*(1/1000)*(1/1000)*($G145/$F145)</f>
        <v>1.997416265432099E-2</v>
      </c>
      <c r="W145" s="22">
        <f>(((K145*'Calibration Coefficients'!H$3)+'Calibration Coefficients'!H$4)/$H145)*(1000/1)*(1/1000)*(1/1000)*($G145/$F145)</f>
        <v>9.4491358024691371E-3</v>
      </c>
      <c r="X145" s="18">
        <f>(((L145*'Calibration Coefficients'!I$3)+'Calibration Coefficients'!I$4)/$H145)*(1000/1)*(1/1000)*(1/1000)*($G145/$F145)</f>
        <v>0.11162251851851852</v>
      </c>
      <c r="Y145" s="22">
        <f>(((M145*'Calibration Coefficients'!J$3)+'Calibration Coefficients'!J$4)/$H145)*(1000/1)*(1/1000)*(1/1000)*($G145/$F145)</f>
        <v>0.11074131502057613</v>
      </c>
      <c r="Z145" s="18">
        <f>(((P145*'Calibration Coefficients'!K$3)+'Calibration Coefficients'!K$4)/$H145)*(1000/1)*(1/1000)*(1/1000)*($G145/$F145)</f>
        <v>8.8024361008230453E-2</v>
      </c>
      <c r="AA145" s="159">
        <f t="shared" si="54"/>
        <v>0.35687788056403114</v>
      </c>
      <c r="AB145" s="22">
        <f t="shared" ref="AB145:AB150" si="58">U145+W145+Y145</f>
        <v>0.12602659238683128</v>
      </c>
      <c r="AC145" s="159">
        <f t="shared" si="55"/>
        <v>0.13012125265067889</v>
      </c>
      <c r="AD145" s="22">
        <f t="shared" ref="AD145:AD150" si="59">Y145/AB145</f>
        <v>0.87871387239180532</v>
      </c>
      <c r="AE145" s="146">
        <f t="shared" ref="AE145:AE150" si="60">(Y145+W145)/AB145</f>
        <v>0.95369118966676247</v>
      </c>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row>
    <row r="146" spans="1:126" s="126" customFormat="1" x14ac:dyDescent="0.2">
      <c r="A146" s="119" t="s">
        <v>343</v>
      </c>
      <c r="B146" s="4" t="s">
        <v>199</v>
      </c>
      <c r="C146" s="113" t="s">
        <v>200</v>
      </c>
      <c r="D146" s="4" t="s">
        <v>214</v>
      </c>
      <c r="E146" s="113">
        <v>180619</v>
      </c>
      <c r="F146" s="112">
        <v>2.5600000000000001E-2</v>
      </c>
      <c r="G146" s="114">
        <v>0.72</v>
      </c>
      <c r="H146" s="3">
        <v>40</v>
      </c>
      <c r="I146" s="4">
        <v>19.7</v>
      </c>
      <c r="J146" s="113">
        <v>41</v>
      </c>
      <c r="K146" s="4">
        <v>38.9</v>
      </c>
      <c r="L146" s="113">
        <v>593.70000000000005</v>
      </c>
      <c r="M146" s="4">
        <v>299.39999999999998</v>
      </c>
      <c r="N146" s="113">
        <v>426.5</v>
      </c>
      <c r="O146" s="4">
        <v>883.6</v>
      </c>
      <c r="P146" s="3">
        <v>239.4</v>
      </c>
      <c r="Q146" s="21">
        <f>(((N146*'Calibration Coefficients'!B$3)+'Calibration Coefficients'!B$4)/$H146)*(1000/1)*(1/1000)*(1/1000)*($G146/$F146)</f>
        <v>0.18667705078124999</v>
      </c>
      <c r="R146" s="117">
        <f>(((O146*'Calibration Coefficients'!C$3)+'Calibration Coefficients'!C$4)/$H146)*(1000/1)*(1/1000)*(1/1000)*($G146/$F146)</f>
        <v>0.60140024999999986</v>
      </c>
      <c r="S146" s="21">
        <f t="shared" si="56"/>
        <v>0.78807730078124982</v>
      </c>
      <c r="T146" s="117">
        <f t="shared" si="57"/>
        <v>3.2216078381521389</v>
      </c>
      <c r="U146" s="22">
        <f>(((I146*'Calibration Coefficients'!F$3)+'Calibration Coefficients'!F$4)/$H146)*(1000/1)*(1/1000)*(1/1000)*($G146/$F146)</f>
        <v>4.3230726562499995E-3</v>
      </c>
      <c r="V146" s="18">
        <f>(((J146*'Calibration Coefficients'!G$3)+'Calibration Coefficients'!G$4)/$H146)*(1000/1)*(1/1000)*(1/1000)*($G146/$F146)</f>
        <v>1.4001820312500001E-2</v>
      </c>
      <c r="W146" s="22">
        <f>(((K146*'Calibration Coefficients'!H$3)+'Calibration Coefficients'!H$4)/$H146)*(1000/1)*(1/1000)*(1/1000)*($G146/$F146)</f>
        <v>1.0051699218749998E-2</v>
      </c>
      <c r="X146" s="18">
        <f>(((L146*'Calibration Coefficients'!I$3)+'Calibration Coefficients'!I$4)/$H146)*(1000/1)*(1/1000)*(1/1000)*($G146/$F146)</f>
        <v>9.4927064062499997E-2</v>
      </c>
      <c r="Y146" s="22">
        <f>(((M146*'Calibration Coefficients'!J$3)+'Calibration Coefficients'!J$4)/$H146)*(1000/1)*(1/1000)*(1/1000)*($G146/$F146)</f>
        <v>0.11214167343749995</v>
      </c>
      <c r="Z146" s="18">
        <f>(((P146*'Calibration Coefficients'!K$3)+'Calibration Coefficients'!K$4)/$H146)*(1000/1)*(1/1000)*(1/1000)*($G146/$F146)</f>
        <v>8.93990671875E-2</v>
      </c>
      <c r="AA146" s="159">
        <f t="shared" si="54"/>
        <v>0.41219864669743667</v>
      </c>
      <c r="AB146" s="22">
        <f t="shared" si="58"/>
        <v>0.12651644531249995</v>
      </c>
      <c r="AC146" s="159">
        <f t="shared" si="55"/>
        <v>0.16053811623184625</v>
      </c>
      <c r="AD146" s="22">
        <f t="shared" si="59"/>
        <v>0.88638021057662641</v>
      </c>
      <c r="AE146" s="146">
        <f t="shared" si="60"/>
        <v>0.96582995478910383</v>
      </c>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row>
    <row r="147" spans="1:126" s="126" customFormat="1" x14ac:dyDescent="0.2">
      <c r="A147" s="119" t="s">
        <v>344</v>
      </c>
      <c r="B147" s="4" t="s">
        <v>199</v>
      </c>
      <c r="C147" s="113" t="s">
        <v>200</v>
      </c>
      <c r="D147" s="4" t="s">
        <v>214</v>
      </c>
      <c r="E147" s="113">
        <v>180622</v>
      </c>
      <c r="F147" s="112">
        <v>2.6200000000000001E-2</v>
      </c>
      <c r="G147" s="114">
        <v>0.73</v>
      </c>
      <c r="H147" s="3">
        <v>40</v>
      </c>
      <c r="I147" s="4">
        <v>27</v>
      </c>
      <c r="J147" s="113">
        <v>43.5</v>
      </c>
      <c r="K147" s="4">
        <v>48.8</v>
      </c>
      <c r="L147" s="113">
        <v>482.6</v>
      </c>
      <c r="M147" s="4">
        <v>253.4</v>
      </c>
      <c r="N147" s="113">
        <v>369.3</v>
      </c>
      <c r="O147" s="4">
        <v>783.6</v>
      </c>
      <c r="P147" s="3">
        <v>164.7</v>
      </c>
      <c r="Q147" s="21">
        <f>(((N147*'Calibration Coefficients'!B$3)+'Calibration Coefficients'!B$4)/$H147)*(1000/1)*(1/1000)*(1/1000)*($G147/$F147)</f>
        <v>0.16013277910305346</v>
      </c>
      <c r="R147" s="117">
        <f>(((O147*'Calibration Coefficients'!C$3)+'Calibration Coefficients'!C$4)/$H147)*(1000/1)*(1/1000)*(1/1000)*($G147/$F147)</f>
        <v>0.52836174045801521</v>
      </c>
      <c r="S147" s="21">
        <f t="shared" si="56"/>
        <v>0.68849451956106866</v>
      </c>
      <c r="T147" s="117">
        <f t="shared" si="57"/>
        <v>3.2995227049546676</v>
      </c>
      <c r="U147" s="22">
        <f>(((I147*'Calibration Coefficients'!F$3)+'Calibration Coefficients'!F$4)/$H147)*(1000/1)*(1/1000)*(1/1000)*($G147/$F147)</f>
        <v>5.8697433206106875E-3</v>
      </c>
      <c r="V147" s="18">
        <f>(((J147*'Calibration Coefficients'!G$3)+'Calibration Coefficients'!G$4)/$H147)*(1000/1)*(1/1000)*(1/1000)*($G147/$F147)</f>
        <v>1.4716988072519085E-2</v>
      </c>
      <c r="W147" s="22">
        <f>(((K147*'Calibration Coefficients'!H$3)+'Calibration Coefficients'!H$4)/$H147)*(1000/1)*(1/1000)*(1/1000)*($G147/$F147)</f>
        <v>1.2492194656488547E-2</v>
      </c>
      <c r="X147" s="18">
        <f>(((L147*'Calibration Coefficients'!I$3)+'Calibration Coefficients'!I$4)/$H147)*(1000/1)*(1/1000)*(1/1000)*($G147/$F147)</f>
        <v>7.6443287404580146E-2</v>
      </c>
      <c r="Y147" s="22">
        <f>(((M147*'Calibration Coefficients'!J$3)+'Calibration Coefficients'!J$4)/$H147)*(1000/1)*(1/1000)*(1/1000)*($G147/$F147)</f>
        <v>9.4026633015267161E-2</v>
      </c>
      <c r="Z147" s="18">
        <f>(((P147*'Calibration Coefficients'!K$3)+'Calibration Coefficients'!K$4)/$H147)*(1000/1)*(1/1000)*(1/1000)*($G147/$F147)</f>
        <v>6.0930042080152666E-2</v>
      </c>
      <c r="AA147" s="159">
        <f t="shared" si="54"/>
        <v>0.38414087699380639</v>
      </c>
      <c r="AB147" s="22">
        <f t="shared" si="58"/>
        <v>0.1123885709923664</v>
      </c>
      <c r="AC147" s="159">
        <f t="shared" si="55"/>
        <v>0.16323814903278641</v>
      </c>
      <c r="AD147" s="22">
        <f t="shared" si="59"/>
        <v>0.83662094984421131</v>
      </c>
      <c r="AE147" s="146">
        <f t="shared" si="60"/>
        <v>0.94777277379023372</v>
      </c>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row>
    <row r="148" spans="1:126" s="126" customFormat="1" x14ac:dyDescent="0.2">
      <c r="A148" s="119" t="s">
        <v>345</v>
      </c>
      <c r="B148" s="4" t="s">
        <v>199</v>
      </c>
      <c r="C148" s="113" t="s">
        <v>200</v>
      </c>
      <c r="D148" s="4" t="s">
        <v>214</v>
      </c>
      <c r="E148" s="113">
        <v>180622</v>
      </c>
      <c r="F148" s="112">
        <v>2.52E-2</v>
      </c>
      <c r="G148" s="114">
        <v>0.7</v>
      </c>
      <c r="H148" s="3">
        <v>40</v>
      </c>
      <c r="I148" s="4">
        <v>23.6</v>
      </c>
      <c r="J148" s="113">
        <v>54.2</v>
      </c>
      <c r="K148" s="4">
        <v>24.5</v>
      </c>
      <c r="L148" s="113">
        <v>619</v>
      </c>
      <c r="M148" s="4">
        <v>422.5</v>
      </c>
      <c r="N148" s="113">
        <v>437.4</v>
      </c>
      <c r="O148" s="4">
        <v>939.5</v>
      </c>
      <c r="P148" s="3">
        <v>150</v>
      </c>
      <c r="Q148" s="21">
        <f>(((N148*'Calibration Coefficients'!B$3)+'Calibration Coefficients'!B$4)/$H148)*(1000/1)*(1/1000)*(1/1000)*($G148/$F148)</f>
        <v>0.18908437499999997</v>
      </c>
      <c r="R148" s="117">
        <f>(((O148*'Calibration Coefficients'!C$3)+'Calibration Coefficients'!C$4)/$H148)*(1000/1)*(1/1000)*(1/1000)*($G148/$F148)</f>
        <v>0.63155277777777763</v>
      </c>
      <c r="S148" s="21">
        <f t="shared" si="56"/>
        <v>0.8206371527777776</v>
      </c>
      <c r="T148" s="117">
        <f t="shared" si="57"/>
        <v>3.3400579914536976</v>
      </c>
      <c r="U148" s="22">
        <f>(((I148*'Calibration Coefficients'!F$3)+'Calibration Coefficients'!F$4)/$H148)*(1000/1)*(1/1000)*(1/1000)*($G148/$F148)</f>
        <v>5.1149722222222221E-3</v>
      </c>
      <c r="V148" s="18">
        <f>(((J148*'Calibration Coefficients'!G$3)+'Calibration Coefficients'!G$4)/$H148)*(1000/1)*(1/1000)*(1/1000)*($G148/$F148)</f>
        <v>1.8281208333333333E-2</v>
      </c>
      <c r="W148" s="22">
        <f>(((K148*'Calibration Coefficients'!H$3)+'Calibration Coefficients'!H$4)/$H148)*(1000/1)*(1/1000)*(1/1000)*($G148/$F148)</f>
        <v>6.2526041666666659E-3</v>
      </c>
      <c r="X148" s="18">
        <f>(((L148*'Calibration Coefficients'!I$3)+'Calibration Coefficients'!I$4)/$H148)*(1000/1)*(1/1000)*(1/1000)*($G148/$F148)</f>
        <v>9.7750416666666645E-2</v>
      </c>
      <c r="Y148" s="22">
        <f>(((M148*'Calibration Coefficients'!J$3)+'Calibration Coefficients'!J$4)/$H148)*(1000/1)*(1/1000)*(1/1000)*($G148/$F148)</f>
        <v>0.1562956597222222</v>
      </c>
      <c r="Z148" s="18">
        <f>(((P148*'Calibration Coefficients'!K$3)+'Calibration Coefficients'!K$4)/$H148)*(1000/1)*(1/1000)*(1/1000)*($G148/$F148)</f>
        <v>5.5322916666666673E-2</v>
      </c>
      <c r="AA148" s="159">
        <f t="shared" si="54"/>
        <v>0.41311531732414902</v>
      </c>
      <c r="AB148" s="22">
        <f t="shared" si="58"/>
        <v>0.16766323611111109</v>
      </c>
      <c r="AC148" s="159">
        <f t="shared" si="55"/>
        <v>0.20430861013736365</v>
      </c>
      <c r="AD148" s="22">
        <f t="shared" si="59"/>
        <v>0.93219994643694248</v>
      </c>
      <c r="AE148" s="146">
        <f t="shared" si="60"/>
        <v>0.96949258322300014</v>
      </c>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row>
    <row r="149" spans="1:126" s="126" customFormat="1" x14ac:dyDescent="0.2">
      <c r="A149" s="119" t="s">
        <v>346</v>
      </c>
      <c r="B149" s="4" t="s">
        <v>199</v>
      </c>
      <c r="C149" s="113" t="s">
        <v>200</v>
      </c>
      <c r="D149" s="4" t="s">
        <v>214</v>
      </c>
      <c r="E149" s="113">
        <v>180619</v>
      </c>
      <c r="F149" s="112">
        <v>2.4E-2</v>
      </c>
      <c r="G149" s="114">
        <v>0.76</v>
      </c>
      <c r="H149" s="3">
        <v>40</v>
      </c>
      <c r="I149" s="4">
        <v>30.3</v>
      </c>
      <c r="J149" s="113">
        <v>33.200000000000003</v>
      </c>
      <c r="K149" s="4">
        <v>50.3</v>
      </c>
      <c r="L149" s="113">
        <v>435.7</v>
      </c>
      <c r="M149" s="4">
        <v>246.6</v>
      </c>
      <c r="N149" s="113">
        <v>358.5</v>
      </c>
      <c r="O149" s="4">
        <v>701.4</v>
      </c>
      <c r="P149" s="3">
        <v>167.5</v>
      </c>
      <c r="Q149" s="21">
        <f>(((N149*'Calibration Coefficients'!B$3)+'Calibration Coefficients'!B$4)/$H149)*(1000/1)*(1/1000)*(1/1000)*($G149/$F149)</f>
        <v>0.17667328125000006</v>
      </c>
      <c r="R149" s="117">
        <f>(((O149*'Calibration Coefficients'!C$3)+'Calibration Coefficients'!C$4)/$H149)*(1000/1)*(1/1000)*(1/1000)*($G149/$F149)</f>
        <v>0.53750620000000005</v>
      </c>
      <c r="S149" s="21">
        <f t="shared" si="56"/>
        <v>0.71417948125000008</v>
      </c>
      <c r="T149" s="117">
        <f t="shared" si="57"/>
        <v>3.042374014888003</v>
      </c>
      <c r="U149" s="22">
        <f>(((I149*'Calibration Coefficients'!F$3)+'Calibration Coefficients'!F$4)/$H149)*(1000/1)*(1/1000)*(1/1000)*($G149/$F149)</f>
        <v>7.4864987500000008E-3</v>
      </c>
      <c r="V149" s="18">
        <f>(((J149*'Calibration Coefficients'!G$3)+'Calibration Coefficients'!G$4)/$H149)*(1000/1)*(1/1000)*(1/1000)*($G149/$F149)</f>
        <v>1.2765815000000002E-2</v>
      </c>
      <c r="W149" s="22">
        <f>(((K149*'Calibration Coefficients'!H$3)+'Calibration Coefficients'!H$4)/$H149)*(1000/1)*(1/1000)*(1/1000)*($G149/$F149)</f>
        <v>1.463415625E-2</v>
      </c>
      <c r="X149" s="18">
        <f>(((L149*'Calibration Coefficients'!I$3)+'Calibration Coefficients'!I$4)/$H149)*(1000/1)*(1/1000)*(1/1000)*($G149/$F149)</f>
        <v>7.8436892499999994E-2</v>
      </c>
      <c r="Y149" s="22">
        <f>(((M149*'Calibration Coefficients'!J$3)+'Calibration Coefficients'!J$4)/$H149)*(1000/1)*(1/1000)*(1/1000)*($G149/$F149)</f>
        <v>0.1039963575</v>
      </c>
      <c r="Z149" s="18">
        <f>(((P149*'Calibration Coefficients'!K$3)+'Calibration Coefficients'!K$4)/$H149)*(1000/1)*(1/1000)*(1/1000)*($G149/$F149)</f>
        <v>7.0426072916666679E-2</v>
      </c>
      <c r="AA149" s="159">
        <f t="shared" si="54"/>
        <v>0.40290403248919532</v>
      </c>
      <c r="AB149" s="22">
        <f t="shared" si="58"/>
        <v>0.12611701250000001</v>
      </c>
      <c r="AC149" s="159">
        <f t="shared" si="55"/>
        <v>0.1765900810805463</v>
      </c>
      <c r="AD149" s="22">
        <f t="shared" si="59"/>
        <v>0.82460213288036766</v>
      </c>
      <c r="AE149" s="146">
        <f t="shared" si="60"/>
        <v>0.94063847056320005</v>
      </c>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row>
    <row r="150" spans="1:126" s="126" customFormat="1" x14ac:dyDescent="0.2">
      <c r="A150" s="116" t="s">
        <v>347</v>
      </c>
      <c r="B150" s="4" t="s">
        <v>199</v>
      </c>
      <c r="C150" s="113" t="s">
        <v>200</v>
      </c>
      <c r="D150" s="4" t="s">
        <v>214</v>
      </c>
      <c r="E150" s="113">
        <v>180606</v>
      </c>
      <c r="F150" s="112">
        <v>2.63E-2</v>
      </c>
      <c r="G150" s="114">
        <v>0.78</v>
      </c>
      <c r="H150" s="3">
        <v>40</v>
      </c>
      <c r="I150" s="4">
        <v>31.9</v>
      </c>
      <c r="J150" s="113">
        <v>55.2</v>
      </c>
      <c r="K150" s="4">
        <v>56.8</v>
      </c>
      <c r="L150" s="113">
        <v>547.6</v>
      </c>
      <c r="M150" s="4">
        <v>287.89999999999998</v>
      </c>
      <c r="N150" s="113">
        <v>409.4</v>
      </c>
      <c r="O150" s="4">
        <v>841.7</v>
      </c>
      <c r="P150" s="3">
        <v>247.8</v>
      </c>
      <c r="Q150" s="21">
        <f>(((N150*'Calibration Coefficients'!B$3)+'Calibration Coefficients'!B$4)/$H150)*(1000/1)*(1/1000)*(1/1000)*($G150/$F150)</f>
        <v>0.18895833650190116</v>
      </c>
      <c r="R150" s="117">
        <f>(((O150*'Calibration Coefficients'!C$3)+'Calibration Coefficients'!C$4)/$H150)*(1000/1)*(1/1000)*(1/1000)*($G150/$F150)</f>
        <v>0.60410377186311803</v>
      </c>
      <c r="S150" s="21">
        <f t="shared" si="56"/>
        <v>0.79306210836501922</v>
      </c>
      <c r="T150" s="117">
        <f t="shared" si="57"/>
        <v>3.1970210102746113</v>
      </c>
      <c r="U150" s="22">
        <f>(((I150*'Calibration Coefficients'!F$3)+'Calibration Coefficients'!F$4)/$H150)*(1000/1)*(1/1000)*(1/1000)*($G150/$F150)</f>
        <v>7.3818176806083654E-3</v>
      </c>
      <c r="V150" s="18">
        <f>(((J150*'Calibration Coefficients'!G$3)+'Calibration Coefficients'!G$4)/$H150)*(1000/1)*(1/1000)*(1/1000)*($G150/$F150)</f>
        <v>1.9878611406844111E-2</v>
      </c>
      <c r="W150" s="22">
        <f>(((K150*'Calibration Coefficients'!H$3)+'Calibration Coefficients'!H$4)/$H150)*(1000/1)*(1/1000)*(1/1000)*($G150/$F150)</f>
        <v>1.5476920152091253E-2</v>
      </c>
      <c r="X150" s="18">
        <f>(((L150*'Calibration Coefficients'!I$3)+'Calibration Coefficients'!I$4)/$H150)*(1000/1)*(1/1000)*(1/1000)*($G150/$F150)</f>
        <v>9.2327858555133077E-2</v>
      </c>
      <c r="Y150" s="22">
        <f>(((M150*'Calibration Coefficients'!J$3)+'Calibration Coefficients'!J$4)/$H150)*(1000/1)*(1/1000)*(1/1000)*($G150/$F150)</f>
        <v>0.11371119524714826</v>
      </c>
      <c r="Z150" s="18">
        <f>(((P150*'Calibration Coefficients'!K$3)+'Calibration Coefficients'!K$4)/$H150)*(1000/1)*(1/1000)*(1/1000)*($G150/$F150)</f>
        <v>9.757902319391637E-2</v>
      </c>
      <c r="AA150" s="159">
        <f t="shared" si="54"/>
        <v>0.43673177999865548</v>
      </c>
      <c r="AB150" s="22">
        <f t="shared" si="58"/>
        <v>0.13656993307984788</v>
      </c>
      <c r="AC150" s="159">
        <f t="shared" si="55"/>
        <v>0.17220584824232887</v>
      </c>
      <c r="AD150" s="22">
        <f t="shared" si="59"/>
        <v>0.83262247174614279</v>
      </c>
      <c r="AE150" s="146">
        <f t="shared" si="60"/>
        <v>0.94594844184120341</v>
      </c>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row>
    <row r="151" spans="1:126" s="124" customFormat="1" x14ac:dyDescent="0.2">
      <c r="A151" s="116"/>
      <c r="B151" s="113"/>
      <c r="C151" s="113"/>
      <c r="D151" s="113"/>
      <c r="E151" s="113"/>
      <c r="F151" s="112"/>
      <c r="G151" s="131"/>
      <c r="H151" s="113"/>
      <c r="I151" s="113"/>
      <c r="J151" s="113"/>
      <c r="K151" s="113"/>
      <c r="L151" s="113"/>
      <c r="M151" s="113"/>
      <c r="N151" s="113"/>
      <c r="O151" s="113"/>
      <c r="P151" s="113"/>
      <c r="Q151" s="113"/>
      <c r="R151" s="113"/>
      <c r="S151" s="113"/>
      <c r="T151" s="113"/>
      <c r="U151" s="113"/>
      <c r="V151" s="113"/>
      <c r="W151" s="113"/>
      <c r="X151" s="113"/>
      <c r="Y151" s="113"/>
      <c r="Z151" s="113"/>
      <c r="AA151" s="159"/>
      <c r="AB151" s="113"/>
      <c r="AC151" s="159"/>
      <c r="AD151" s="113"/>
      <c r="AE151" s="147"/>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c r="BJ151" s="113"/>
      <c r="BK151" s="113"/>
      <c r="BL151" s="113"/>
      <c r="BM151" s="113"/>
      <c r="BN151" s="113"/>
      <c r="BO151" s="113"/>
      <c r="BP151" s="113"/>
      <c r="BQ151" s="113"/>
      <c r="BR151" s="113"/>
      <c r="BS151" s="113"/>
      <c r="BT151" s="113"/>
      <c r="BU151" s="113"/>
      <c r="BV151" s="113"/>
      <c r="BW151" s="113"/>
      <c r="BX151" s="113"/>
      <c r="BY151" s="113"/>
      <c r="BZ151" s="113"/>
      <c r="CA151" s="113"/>
      <c r="CB151" s="113"/>
      <c r="CC151" s="113"/>
      <c r="CD151" s="113"/>
      <c r="CE151" s="113"/>
      <c r="CF151" s="113"/>
      <c r="CG151" s="113"/>
      <c r="CH151" s="113"/>
      <c r="CI151" s="113"/>
      <c r="CJ151" s="113"/>
      <c r="CK151" s="113"/>
      <c r="CL151" s="113"/>
      <c r="CM151" s="113"/>
      <c r="CN151" s="113"/>
      <c r="CO151" s="113"/>
      <c r="CP151" s="113"/>
      <c r="CQ151" s="113"/>
      <c r="CR151" s="113"/>
      <c r="CS151" s="113"/>
      <c r="CT151" s="113"/>
      <c r="CU151" s="113"/>
      <c r="CV151" s="113"/>
      <c r="CW151" s="113"/>
      <c r="CX151" s="113"/>
      <c r="CY151" s="113"/>
      <c r="CZ151" s="113"/>
      <c r="DA151" s="113"/>
      <c r="DB151" s="113"/>
      <c r="DC151" s="113"/>
      <c r="DD151" s="113"/>
      <c r="DE151" s="113"/>
      <c r="DF151" s="113"/>
      <c r="DG151" s="113"/>
      <c r="DH151" s="113"/>
      <c r="DI151" s="113"/>
      <c r="DJ151" s="113"/>
      <c r="DK151" s="113"/>
      <c r="DL151" s="113"/>
      <c r="DM151" s="113"/>
      <c r="DN151" s="113"/>
      <c r="DO151" s="113"/>
      <c r="DP151" s="113"/>
      <c r="DQ151" s="113"/>
      <c r="DR151" s="113"/>
      <c r="DS151" s="113"/>
      <c r="DT151" s="113"/>
      <c r="DU151" s="113"/>
      <c r="DV151" s="113"/>
    </row>
    <row r="152" spans="1:126" s="126" customFormat="1" x14ac:dyDescent="0.2">
      <c r="A152" s="116" t="s">
        <v>348</v>
      </c>
      <c r="B152" s="4" t="s">
        <v>207</v>
      </c>
      <c r="C152" s="113" t="s">
        <v>200</v>
      </c>
      <c r="D152" s="4" t="s">
        <v>214</v>
      </c>
      <c r="E152" s="113">
        <v>180606</v>
      </c>
      <c r="F152" s="112">
        <v>2.3400000000000001E-2</v>
      </c>
      <c r="G152" s="114">
        <v>0.75</v>
      </c>
      <c r="H152" s="3">
        <v>40</v>
      </c>
      <c r="I152" s="4">
        <v>14.1</v>
      </c>
      <c r="J152" s="113">
        <v>21.1</v>
      </c>
      <c r="K152" s="4">
        <v>55.3</v>
      </c>
      <c r="L152" s="113">
        <v>363.9</v>
      </c>
      <c r="M152" s="4">
        <v>242.2</v>
      </c>
      <c r="N152" s="113">
        <v>206.1</v>
      </c>
      <c r="O152" s="4">
        <v>523.1</v>
      </c>
      <c r="P152" s="3">
        <v>143.4</v>
      </c>
      <c r="Q152" s="21">
        <f>(((N152*'Calibration Coefficients'!B$3)+'Calibration Coefficients'!B$4)/$H152)*(1000/1)*(1/1000)*(1/1000)*($G152/$F152)</f>
        <v>0.10280228365384617</v>
      </c>
      <c r="R152" s="117">
        <f>(((O152*'Calibration Coefficients'!C$3)+'Calibration Coefficients'!C$4)/$H152)*(1000/1)*(1/1000)*(1/1000)*($G152/$F152)</f>
        <v>0.40573782051282054</v>
      </c>
      <c r="S152" s="21">
        <f>Q152+R152</f>
        <v>0.50854010416666673</v>
      </c>
      <c r="T152" s="117">
        <f>R152/Q152</f>
        <v>3.9467782824651345</v>
      </c>
      <c r="U152" s="22">
        <f>(((I152*'Calibration Coefficients'!F$3)+'Calibration Coefficients'!F$4)/$H152)*(1000/1)*(1/1000)*(1/1000)*($G152/$F152)</f>
        <v>3.5261298076923074E-3</v>
      </c>
      <c r="V152" s="18">
        <f>(((J152*'Calibration Coefficients'!G$3)+'Calibration Coefficients'!G$4)/$H152)*(1000/1)*(1/1000)*(1/1000)*($G152/$F152)</f>
        <v>8.2117548076923088E-3</v>
      </c>
      <c r="W152" s="22">
        <f>(((K152*'Calibration Coefficients'!H$3)+'Calibration Coefficients'!H$4)/$H152)*(1000/1)*(1/1000)*(1/1000)*($G152/$F152)</f>
        <v>1.6284254807692307E-2</v>
      </c>
      <c r="X152" s="18">
        <f>(((L152*'Calibration Coefficients'!I$3)+'Calibration Coefficients'!I$4)/$H152)*(1000/1)*(1/1000)*(1/1000)*($G152/$F152)</f>
        <v>6.6306778846153824E-2</v>
      </c>
      <c r="Y152" s="22">
        <f>(((M152*'Calibration Coefficients'!J$3)+'Calibration Coefficients'!J$4)/$H152)*(1000/1)*(1/1000)*(1/1000)*($G152/$F152)</f>
        <v>0.10338136217948717</v>
      </c>
      <c r="Z152" s="18">
        <f>(((P152*'Calibration Coefficients'!K$3)+'Calibration Coefficients'!K$4)/$H152)*(1000/1)*(1/1000)*(1/1000)*($G152/$F152)</f>
        <v>6.1025432692307688E-2</v>
      </c>
      <c r="AA152" s="159">
        <f t="shared" si="54"/>
        <v>0.50878133508272672</v>
      </c>
      <c r="AB152" s="22">
        <f>U152+W152+Y152</f>
        <v>0.12319174679487178</v>
      </c>
      <c r="AC152" s="159">
        <f t="shared" si="55"/>
        <v>0.24224588343281861</v>
      </c>
      <c r="AD152" s="22">
        <f>Y152/AB152</f>
        <v>0.8391906509096656</v>
      </c>
      <c r="AE152" s="146">
        <f>(Y152+W152)/AB152</f>
        <v>0.97137689902584379</v>
      </c>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row>
    <row r="153" spans="1:126" s="126" customFormat="1" x14ac:dyDescent="0.2">
      <c r="A153" s="119" t="s">
        <v>220</v>
      </c>
      <c r="B153" s="4" t="s">
        <v>207</v>
      </c>
      <c r="C153" s="113" t="s">
        <v>200</v>
      </c>
      <c r="D153" s="4" t="s">
        <v>214</v>
      </c>
      <c r="E153" s="113">
        <v>180619</v>
      </c>
      <c r="F153" s="112">
        <v>2.5499999999999998E-2</v>
      </c>
      <c r="G153" s="114">
        <v>0.72</v>
      </c>
      <c r="H153" s="3">
        <v>40</v>
      </c>
      <c r="I153" s="4">
        <v>15.2</v>
      </c>
      <c r="J153" s="113">
        <v>27.4</v>
      </c>
      <c r="K153" s="4">
        <v>49.1</v>
      </c>
      <c r="L153" s="113">
        <v>465.7</v>
      </c>
      <c r="M153" s="4">
        <v>337.4</v>
      </c>
      <c r="N153" s="113">
        <v>283.39999999999998</v>
      </c>
      <c r="O153" s="4">
        <v>692.9</v>
      </c>
      <c r="P153" s="3">
        <v>178.8</v>
      </c>
      <c r="Q153" s="21">
        <f>(((N153*'Calibration Coefficients'!B$3)+'Calibration Coefficients'!B$4)/$H153)*(1000/1)*(1/1000)*(1/1000)*($G153/$F153)</f>
        <v>0.12452929411764707</v>
      </c>
      <c r="R153" s="117">
        <f>(((O153*'Calibration Coefficients'!C$3)+'Calibration Coefficients'!C$4)/$H153)*(1000/1)*(1/1000)*(1/1000)*($G153/$F153)</f>
        <v>0.47345449411764695</v>
      </c>
      <c r="S153" s="21">
        <f>Q153+R153</f>
        <v>0.59798378823529408</v>
      </c>
      <c r="T153" s="117">
        <f>R153/Q153</f>
        <v>3.801952765189196</v>
      </c>
      <c r="U153" s="22">
        <f>(((I153*'Calibration Coefficients'!F$3)+'Calibration Coefficients'!F$4)/$H153)*(1000/1)*(1/1000)*(1/1000)*($G153/$F153)</f>
        <v>3.3486494117647052E-3</v>
      </c>
      <c r="V153" s="18">
        <f>(((J153*'Calibration Coefficients'!G$3)+'Calibration Coefficients'!G$4)/$H153)*(1000/1)*(1/1000)*(1/1000)*($G153/$F153)</f>
        <v>9.3940094117647057E-3</v>
      </c>
      <c r="W153" s="22">
        <f>(((K153*'Calibration Coefficients'!H$3)+'Calibration Coefficients'!H$4)/$H153)*(1000/1)*(1/1000)*(1/1000)*($G153/$F153)</f>
        <v>1.2737117647058824E-2</v>
      </c>
      <c r="X153" s="18">
        <f>(((L153*'Calibration Coefficients'!I$3)+'Calibration Coefficients'!I$4)/$H153)*(1000/1)*(1/1000)*(1/1000)*($G153/$F153)</f>
        <v>7.4753068235294109E-2</v>
      </c>
      <c r="Y153" s="22">
        <f>(((M153*'Calibration Coefficients'!J$3)+'Calibration Coefficients'!J$4)/$H153)*(1000/1)*(1/1000)*(1/1000)*($G153/$F153)</f>
        <v>0.12687033882352938</v>
      </c>
      <c r="Z153" s="18">
        <f>(((P153*'Calibration Coefficients'!K$3)+'Calibration Coefficients'!K$4)/$H153)*(1000/1)*(1/1000)*(1/1000)*($G153/$F153)</f>
        <v>6.7031068235294131E-2</v>
      </c>
      <c r="AA153" s="159">
        <f t="shared" si="54"/>
        <v>0.49187663202830878</v>
      </c>
      <c r="AB153" s="22">
        <f>U153+W153+Y153</f>
        <v>0.14295610588235291</v>
      </c>
      <c r="AC153" s="159">
        <f t="shared" si="55"/>
        <v>0.23906351425383907</v>
      </c>
      <c r="AD153" s="22">
        <f>Y153/AB153</f>
        <v>0.88747757950219019</v>
      </c>
      <c r="AE153" s="146">
        <f>(Y153+W153)/AB153</f>
        <v>0.97657568110787429</v>
      </c>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row>
    <row r="154" spans="1:126" s="126" customFormat="1" x14ac:dyDescent="0.2">
      <c r="A154" s="119" t="s">
        <v>222</v>
      </c>
      <c r="B154" s="4" t="s">
        <v>207</v>
      </c>
      <c r="C154" s="113" t="s">
        <v>200</v>
      </c>
      <c r="D154" s="4" t="s">
        <v>214</v>
      </c>
      <c r="E154" s="113">
        <v>180619</v>
      </c>
      <c r="F154" s="112">
        <v>2.3E-2</v>
      </c>
      <c r="G154" s="114">
        <v>0.7</v>
      </c>
      <c r="H154" s="3">
        <v>40</v>
      </c>
      <c r="I154" s="4">
        <v>26.1</v>
      </c>
      <c r="J154" s="113">
        <v>34.5</v>
      </c>
      <c r="K154" s="4">
        <v>51.7</v>
      </c>
      <c r="L154" s="113">
        <v>508.3</v>
      </c>
      <c r="M154" s="4">
        <v>361.2</v>
      </c>
      <c r="N154" s="113">
        <v>333.5</v>
      </c>
      <c r="O154" s="4">
        <v>792.3</v>
      </c>
      <c r="P154" s="3">
        <v>205.9</v>
      </c>
      <c r="Q154" s="21">
        <f>(((N154*'Calibration Coefficients'!B$3)+'Calibration Coefficients'!B$4)/$H154)*(1000/1)*(1/1000)*(1/1000)*($G154/$F154)</f>
        <v>0.15795937500000004</v>
      </c>
      <c r="R154" s="117">
        <f>(((O154*'Calibration Coefficients'!C$3)+'Calibration Coefficients'!C$4)/$H154)*(1000/1)*(1/1000)*(1/1000)*($G154/$F154)</f>
        <v>0.58354617391304353</v>
      </c>
      <c r="S154" s="21">
        <f>Q154+R154</f>
        <v>0.74150554891304354</v>
      </c>
      <c r="T154" s="117">
        <f>R154/Q154</f>
        <v>3.6942800888712264</v>
      </c>
      <c r="U154" s="22">
        <f>(((I154*'Calibration Coefficients'!F$3)+'Calibration Coefficients'!F$4)/$H154)*(1000/1)*(1/1000)*(1/1000)*($G154/$F154)</f>
        <v>6.1978989130434788E-3</v>
      </c>
      <c r="V154" s="18">
        <f>(((J154*'Calibration Coefficients'!G$3)+'Calibration Coefficients'!G$4)/$H154)*(1000/1)*(1/1000)*(1/1000)*($G154/$F154)</f>
        <v>1.2749625000000001E-2</v>
      </c>
      <c r="W154" s="22">
        <f>(((K154*'Calibration Coefficients'!H$3)+'Calibration Coefficients'!H$4)/$H154)*(1000/1)*(1/1000)*(1/1000)*($G154/$F154)</f>
        <v>1.4456331521739132E-2</v>
      </c>
      <c r="X154" s="18">
        <f>(((L154*'Calibration Coefficients'!I$3)+'Calibration Coefficients'!I$4)/$H154)*(1000/1)*(1/1000)*(1/1000)*($G154/$F154)</f>
        <v>8.7946949999999996E-2</v>
      </c>
      <c r="Y154" s="22">
        <f>(((M154*'Calibration Coefficients'!J$3)+'Calibration Coefficients'!J$4)/$H154)*(1000/1)*(1/1000)*(1/1000)*($G154/$F154)</f>
        <v>0.14639985652173909</v>
      </c>
      <c r="Z154" s="18">
        <f>(((P154*'Calibration Coefficients'!K$3)+'Calibration Coefficients'!K$4)/$H154)*(1000/1)*(1/1000)*(1/1000)*($G154/$F154)</f>
        <v>8.3203742391304347E-2</v>
      </c>
      <c r="AA154" s="159">
        <f t="shared" si="54"/>
        <v>0.47329976810326274</v>
      </c>
      <c r="AB154" s="22">
        <f>U154+W154+Y154</f>
        <v>0.16705408695652171</v>
      </c>
      <c r="AC154" s="159">
        <f t="shared" si="55"/>
        <v>0.22529040706627559</v>
      </c>
      <c r="AD154" s="22">
        <f>Y154/AB154</f>
        <v>0.87636201657156587</v>
      </c>
      <c r="AE154" s="146">
        <f>(Y154+W154)/AB154</f>
        <v>0.96289884895389255</v>
      </c>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row>
    <row r="155" spans="1:126" s="126" customFormat="1" x14ac:dyDescent="0.2">
      <c r="A155" s="119" t="s">
        <v>216</v>
      </c>
      <c r="B155" s="4" t="s">
        <v>207</v>
      </c>
      <c r="C155" s="113" t="s">
        <v>200</v>
      </c>
      <c r="D155" s="4" t="s">
        <v>214</v>
      </c>
      <c r="E155" s="113">
        <v>180619</v>
      </c>
      <c r="F155" s="112">
        <v>2.46E-2</v>
      </c>
      <c r="G155" s="114">
        <v>0.72</v>
      </c>
      <c r="H155" s="3">
        <v>40</v>
      </c>
      <c r="I155" s="4">
        <v>16.2</v>
      </c>
      <c r="J155" s="113">
        <v>37.200000000000003</v>
      </c>
      <c r="K155" s="4">
        <v>38.799999999999997</v>
      </c>
      <c r="L155" s="113">
        <v>436.8</v>
      </c>
      <c r="M155" s="4">
        <v>255.1</v>
      </c>
      <c r="N155" s="113">
        <v>310</v>
      </c>
      <c r="O155" s="4">
        <v>310</v>
      </c>
      <c r="P155" s="3">
        <v>655.20000000000005</v>
      </c>
      <c r="Q155" s="21">
        <f>(((N155*'Calibration Coefficients'!B$3)+'Calibration Coefficients'!B$4)/$H155)*(1000/1)*(1/1000)*(1/1000)*($G155/$F155)</f>
        <v>0.14120121951219514</v>
      </c>
      <c r="R155" s="117">
        <f>(((O155*'Calibration Coefficients'!C$3)+'Calibration Coefficients'!C$4)/$H155)*(1000/1)*(1/1000)*(1/1000)*($G155/$F155)</f>
        <v>0.21957073170731706</v>
      </c>
      <c r="S155" s="21">
        <f>Q155+R155</f>
        <v>0.36077195121951222</v>
      </c>
      <c r="T155" s="117">
        <f>R155/Q155</f>
        <v>1.5550200803212848</v>
      </c>
      <c r="U155" s="22">
        <f>(((I155*'Calibration Coefficients'!F$3)+'Calibration Coefficients'!F$4)/$H155)*(1000/1)*(1/1000)*(1/1000)*($G155/$F155)</f>
        <v>3.6995268292682915E-3</v>
      </c>
      <c r="V155" s="18">
        <f>(((J155*'Calibration Coefficients'!G$3)+'Calibration Coefficients'!G$4)/$H155)*(1000/1)*(1/1000)*(1/1000)*($G155/$F155)</f>
        <v>1.3220517073170733E-2</v>
      </c>
      <c r="W155" s="22">
        <f>(((K155*'Calibration Coefficients'!H$3)+'Calibration Coefficients'!H$4)/$H155)*(1000/1)*(1/1000)*(1/1000)*($G155/$F155)</f>
        <v>1.043341463414634E-2</v>
      </c>
      <c r="X155" s="18">
        <f>(((L155*'Calibration Coefficients'!I$3)+'Calibration Coefficients'!I$4)/$H155)*(1000/1)*(1/1000)*(1/1000)*($G155/$F155)</f>
        <v>7.267925853658537E-2</v>
      </c>
      <c r="Y155" s="22">
        <f>(((M155*'Calibration Coefficients'!J$3)+'Calibration Coefficients'!J$4)/$H155)*(1000/1)*(1/1000)*(1/1000)*($G155/$F155)</f>
        <v>9.9433002439024365E-2</v>
      </c>
      <c r="Z155" s="18">
        <f>(((P155*'Calibration Coefficients'!K$3)+'Calibration Coefficients'!K$4)/$H155)*(1000/1)*(1/1000)*(1/1000)*($G155/$F155)</f>
        <v>0.25461711219512201</v>
      </c>
      <c r="AA155" s="159">
        <f t="shared" si="54"/>
        <v>1.2586422812870774</v>
      </c>
      <c r="AB155" s="22">
        <f>U155+W155+Y155</f>
        <v>0.113565943902439</v>
      </c>
      <c r="AC155" s="159">
        <f t="shared" si="55"/>
        <v>0.31478595694192324</v>
      </c>
      <c r="AD155" s="22">
        <f>Y155/AB155</f>
        <v>0.87555299610281223</v>
      </c>
      <c r="AE155" s="146">
        <f>(Y155+W155)/AB155</f>
        <v>0.96742397674740899</v>
      </c>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row>
    <row r="156" spans="1:126" s="126" customFormat="1" x14ac:dyDescent="0.2">
      <c r="A156" s="119" t="s">
        <v>227</v>
      </c>
      <c r="B156" s="4" t="s">
        <v>207</v>
      </c>
      <c r="C156" s="113" t="s">
        <v>200</v>
      </c>
      <c r="D156" s="4" t="s">
        <v>214</v>
      </c>
      <c r="E156" s="113">
        <v>180622</v>
      </c>
      <c r="F156" s="112">
        <v>2.53E-2</v>
      </c>
      <c r="G156" s="114">
        <v>0.72</v>
      </c>
      <c r="H156" s="3">
        <v>40</v>
      </c>
      <c r="I156" s="4">
        <v>34</v>
      </c>
      <c r="J156" s="113">
        <v>49.6</v>
      </c>
      <c r="K156" s="4">
        <v>73.3</v>
      </c>
      <c r="L156" s="113">
        <v>613.9</v>
      </c>
      <c r="M156" s="4">
        <v>275.89999999999998</v>
      </c>
      <c r="N156" s="113">
        <v>452</v>
      </c>
      <c r="O156" s="4">
        <v>896.7</v>
      </c>
      <c r="P156" s="3">
        <v>253.1</v>
      </c>
      <c r="Q156" s="21">
        <f>(((N156*'Calibration Coefficients'!B$3)+'Calibration Coefficients'!B$4)/$H156)*(1000/1)*(1/1000)*(1/1000)*($G156/$F156)</f>
        <v>0.20018418972332017</v>
      </c>
      <c r="R156" s="117">
        <f>(((O156*'Calibration Coefficients'!C$3)+'Calibration Coefficients'!C$4)/$H156)*(1000/1)*(1/1000)*(1/1000)*($G156/$F156)</f>
        <v>0.61755339130434794</v>
      </c>
      <c r="S156" s="21">
        <f>Q156+R156</f>
        <v>0.81773758102766814</v>
      </c>
      <c r="T156" s="117">
        <f>R156/Q156</f>
        <v>3.0849258982833994</v>
      </c>
      <c r="U156" s="22" t="s">
        <v>195</v>
      </c>
      <c r="V156" s="18">
        <f>(((J156*'Calibration Coefficients'!G$3)+'Calibration Coefficients'!G$4)/$H156)*(1000/1)*(1/1000)*(1/1000)*($G156/$F156)</f>
        <v>1.7139642687747033E-2</v>
      </c>
      <c r="W156" s="22">
        <f>(((K156*'Calibration Coefficients'!H$3)+'Calibration Coefficients'!H$4)/$H156)*(1000/1)*(1/1000)*(1/1000)*($G156/$F156)</f>
        <v>1.9165197628458495E-2</v>
      </c>
      <c r="X156" s="18">
        <f>(((L156*'Calibration Coefficients'!I$3)+'Calibration Coefficients'!I$4)/$H156)*(1000/1)*(1/1000)*(1/1000)*($G156/$F156)</f>
        <v>9.9320769960474301E-2</v>
      </c>
      <c r="Y156" s="22">
        <f>(((M156*'Calibration Coefficients'!J$3)+'Calibration Coefficients'!J$4)/$H156)*(1000/1)*(1/1000)*(1/1000)*($G156/$F156)</f>
        <v>0.10456500948616601</v>
      </c>
      <c r="Z156" s="18">
        <f>(((P156*'Calibration Coefficients'!K$3)+'Calibration Coefficients'!K$4)/$H156)*(1000/1)*(1/1000)*(1/1000)*($G156/$F156)</f>
        <v>9.5635785770750992E-2</v>
      </c>
      <c r="AA156" s="159" t="e">
        <f t="shared" si="54"/>
        <v>#VALUE!</v>
      </c>
      <c r="AB156" s="22" t="e">
        <f>U156+W156+Y156</f>
        <v>#VALUE!</v>
      </c>
      <c r="AC156" s="159" t="e">
        <f t="shared" si="55"/>
        <v>#VALUE!</v>
      </c>
      <c r="AD156" s="22" t="e">
        <f>Y156/AB156</f>
        <v>#VALUE!</v>
      </c>
      <c r="AE156" s="146" t="e">
        <f>(Y156+W156)/AB156</f>
        <v>#VALUE!</v>
      </c>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row>
    <row r="157" spans="1:126" s="124" customFormat="1" x14ac:dyDescent="0.2">
      <c r="A157" s="119"/>
      <c r="B157" s="113"/>
      <c r="C157" s="113"/>
      <c r="D157" s="113"/>
      <c r="E157" s="113"/>
      <c r="F157" s="112"/>
      <c r="G157" s="131"/>
      <c r="H157" s="113"/>
      <c r="I157" s="113"/>
      <c r="J157" s="113"/>
      <c r="K157" s="113"/>
      <c r="L157" s="113"/>
      <c r="M157" s="113"/>
      <c r="N157" s="113"/>
      <c r="O157" s="113"/>
      <c r="P157" s="113"/>
      <c r="Q157" s="113"/>
      <c r="R157" s="113"/>
      <c r="S157" s="113"/>
      <c r="T157" s="113"/>
      <c r="U157" s="113"/>
      <c r="V157" s="113"/>
      <c r="W157" s="113"/>
      <c r="X157" s="113"/>
      <c r="Y157" s="113"/>
      <c r="Z157" s="113"/>
      <c r="AA157" s="159"/>
      <c r="AB157" s="113"/>
      <c r="AC157" s="159"/>
      <c r="AD157" s="113"/>
      <c r="AE157" s="147"/>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c r="BG157" s="113"/>
      <c r="BH157" s="113"/>
      <c r="BI157" s="113"/>
      <c r="BJ157" s="113"/>
      <c r="BK157" s="113"/>
      <c r="BL157" s="113"/>
      <c r="BM157" s="113"/>
      <c r="BN157" s="113"/>
      <c r="BO157" s="113"/>
      <c r="BP157" s="113"/>
      <c r="BQ157" s="113"/>
      <c r="BR157" s="113"/>
      <c r="BS157" s="113"/>
      <c r="BT157" s="113"/>
      <c r="BU157" s="113"/>
      <c r="BV157" s="113"/>
      <c r="BW157" s="113"/>
      <c r="BX157" s="113"/>
      <c r="BY157" s="113"/>
      <c r="BZ157" s="113"/>
      <c r="CA157" s="113"/>
      <c r="CB157" s="113"/>
      <c r="CC157" s="113"/>
      <c r="CD157" s="113"/>
      <c r="CE157" s="113"/>
      <c r="CF157" s="113"/>
      <c r="CG157" s="113"/>
      <c r="CH157" s="113"/>
      <c r="CI157" s="113"/>
      <c r="CJ157" s="113"/>
      <c r="CK157" s="113"/>
      <c r="CL157" s="113"/>
      <c r="CM157" s="113"/>
      <c r="CN157" s="113"/>
      <c r="CO157" s="113"/>
      <c r="CP157" s="113"/>
      <c r="CQ157" s="113"/>
      <c r="CR157" s="113"/>
      <c r="CS157" s="113"/>
      <c r="CT157" s="113"/>
      <c r="CU157" s="113"/>
      <c r="CV157" s="113"/>
      <c r="CW157" s="113"/>
      <c r="CX157" s="113"/>
      <c r="CY157" s="113"/>
      <c r="CZ157" s="113"/>
      <c r="DA157" s="113"/>
      <c r="DB157" s="113"/>
      <c r="DC157" s="113"/>
      <c r="DD157" s="113"/>
      <c r="DE157" s="113"/>
      <c r="DF157" s="113"/>
      <c r="DG157" s="113"/>
      <c r="DH157" s="113"/>
      <c r="DI157" s="113"/>
      <c r="DJ157" s="113"/>
      <c r="DK157" s="113"/>
      <c r="DL157" s="113"/>
      <c r="DM157" s="113"/>
      <c r="DN157" s="113"/>
      <c r="DO157" s="113"/>
      <c r="DP157" s="113"/>
      <c r="DQ157" s="113"/>
      <c r="DR157" s="113"/>
      <c r="DS157" s="113"/>
      <c r="DT157" s="113"/>
      <c r="DU157" s="113"/>
      <c r="DV157" s="113"/>
    </row>
    <row r="158" spans="1:126" s="3" customFormat="1" x14ac:dyDescent="0.2">
      <c r="A158" s="119" t="s">
        <v>218</v>
      </c>
      <c r="B158" s="4" t="s">
        <v>199</v>
      </c>
      <c r="C158" s="113" t="s">
        <v>206</v>
      </c>
      <c r="D158" s="4" t="s">
        <v>214</v>
      </c>
      <c r="E158" s="113">
        <v>180619</v>
      </c>
      <c r="F158" s="112">
        <v>2.58E-2</v>
      </c>
      <c r="G158" s="114">
        <v>0.71</v>
      </c>
      <c r="H158" s="3">
        <v>40</v>
      </c>
      <c r="I158" s="4">
        <v>18.5</v>
      </c>
      <c r="J158" s="113">
        <v>27.6</v>
      </c>
      <c r="K158" s="4">
        <v>64.2</v>
      </c>
      <c r="L158" s="113">
        <v>550.1</v>
      </c>
      <c r="M158" s="4">
        <v>285.89999999999998</v>
      </c>
      <c r="N158" s="113">
        <v>252.6</v>
      </c>
      <c r="O158" s="4">
        <v>745.1</v>
      </c>
      <c r="P158" s="3">
        <v>141</v>
      </c>
      <c r="Q158" s="21">
        <f>(((N158*'Calibration Coefficients'!B$3)+'Calibration Coefficients'!B$4)/$H158)*(1000/1)*(1/1000)*(1/1000)*($G158/$F158)</f>
        <v>0.10818109011627908</v>
      </c>
      <c r="R158" s="117">
        <f>(((O158*'Calibration Coefficients'!C$3)+'Calibration Coefficients'!C$4)/$H158)*(1000/1)*(1/1000)*(1/1000)*($G158/$F158)</f>
        <v>0.49621349612403098</v>
      </c>
      <c r="S158" s="21">
        <f>Q158+R158</f>
        <v>0.60439458624031006</v>
      </c>
      <c r="T158" s="117">
        <f>R158/Q158</f>
        <v>4.586878312935033</v>
      </c>
      <c r="U158" s="22">
        <f>(((I158*'Calibration Coefficients'!F$3)+'Calibration Coefficients'!F$4)/$H158)*(1000/1)*(1/1000)*(1/1000)*($G158/$F158)</f>
        <v>3.9723192829457356E-3</v>
      </c>
      <c r="V158" s="18">
        <f>(((J158*'Calibration Coefficients'!G$3)+'Calibration Coefficients'!G$4)/$H158)*(1000/1)*(1/1000)*(1/1000)*($G158/$F158)</f>
        <v>9.2226523255813982E-3</v>
      </c>
      <c r="W158" s="22">
        <f>(((K158*'Calibration Coefficients'!H$3)+'Calibration Coefficients'!H$4)/$H158)*(1000/1)*(1/1000)*(1/1000)*($G158/$F158)</f>
        <v>1.6231962209302325E-2</v>
      </c>
      <c r="X158" s="18">
        <f>(((L158*'Calibration Coefficients'!I$3)+'Calibration Coefficients'!I$4)/$H158)*(1000/1)*(1/1000)*(1/1000)*($G158/$F158)</f>
        <v>8.606186569767442E-2</v>
      </c>
      <c r="Y158" s="22">
        <f>(((M158*'Calibration Coefficients'!J$3)+'Calibration Coefficients'!J$4)/$H158)*(1000/1)*(1/1000)*(1/1000)*($G158/$F158)</f>
        <v>0.10477930261627906</v>
      </c>
      <c r="Z158" s="18">
        <f>(((P158*'Calibration Coefficients'!K$3)+'Calibration Coefficients'!K$4)/$H158)*(1000/1)*(1/1000)*(1/1000)*($G158/$F158)</f>
        <v>5.1519787790697678E-2</v>
      </c>
      <c r="AA158" s="159">
        <f t="shared" si="54"/>
        <v>0.44968617540597311</v>
      </c>
      <c r="AB158" s="22">
        <f>U158+W158+Y158</f>
        <v>0.12498358410852711</v>
      </c>
      <c r="AC158" s="159">
        <f t="shared" si="55"/>
        <v>0.20679136933703948</v>
      </c>
      <c r="AD158" s="22">
        <f>Y158/AB158</f>
        <v>0.83834451831126844</v>
      </c>
      <c r="AE158" s="146">
        <f>(Y158+W158)/AB158</f>
        <v>0.96821727180189976</v>
      </c>
    </row>
    <row r="159" spans="1:126" s="3" customFormat="1" x14ac:dyDescent="0.2">
      <c r="A159" s="119" t="s">
        <v>219</v>
      </c>
      <c r="B159" s="4" t="s">
        <v>199</v>
      </c>
      <c r="C159" s="113" t="s">
        <v>206</v>
      </c>
      <c r="D159" s="4" t="s">
        <v>214</v>
      </c>
      <c r="E159" s="113">
        <v>180619</v>
      </c>
      <c r="F159" s="112">
        <v>2.5700000000000001E-2</v>
      </c>
      <c r="G159" s="114">
        <v>0.76</v>
      </c>
      <c r="H159" s="3">
        <v>40</v>
      </c>
      <c r="I159" s="4">
        <v>11.9</v>
      </c>
      <c r="J159" s="113">
        <v>22.1</v>
      </c>
      <c r="K159" s="4">
        <v>38.200000000000003</v>
      </c>
      <c r="L159" s="113">
        <v>411.7</v>
      </c>
      <c r="M159" s="4">
        <v>190.5</v>
      </c>
      <c r="N159" s="113">
        <v>111.4</v>
      </c>
      <c r="O159" s="4">
        <v>509.1</v>
      </c>
      <c r="P159" s="3">
        <v>122</v>
      </c>
      <c r="Q159" s="21">
        <f>(((N159*'Calibration Coefficients'!B$3)+'Calibration Coefficients'!B$4)/$H159)*(1000/1)*(1/1000)*(1/1000)*($G159/$F159)</f>
        <v>5.1267840466926069E-2</v>
      </c>
      <c r="R159" s="117">
        <f>(((O159*'Calibration Coefficients'!C$3)+'Calibration Coefficients'!C$4)/$H159)*(1000/1)*(1/1000)*(1/1000)*($G159/$F159)</f>
        <v>0.36433335408560313</v>
      </c>
      <c r="S159" s="21">
        <f>Q159+R159</f>
        <v>0.4156011945525292</v>
      </c>
      <c r="T159" s="117">
        <f>R159/Q159</f>
        <v>7.1064696848435034</v>
      </c>
      <c r="U159" s="22">
        <f>(((I159*'Calibration Coefficients'!F$3)+'Calibration Coefficients'!F$4)/$H159)*(1000/1)*(1/1000)*(1/1000)*($G159/$F159)</f>
        <v>2.7457513618677045E-3</v>
      </c>
      <c r="V159" s="18">
        <f>(((J159*'Calibration Coefficients'!G$3)+'Calibration Coefficients'!G$4)/$H159)*(1000/1)*(1/1000)*(1/1000)*($G159/$F159)</f>
        <v>7.9356198443579773E-3</v>
      </c>
      <c r="W159" s="22">
        <f>(((K159*'Calibration Coefficients'!H$3)+'Calibration Coefficients'!H$4)/$H159)*(1000/1)*(1/1000)*(1/1000)*($G159/$F159)</f>
        <v>1.0378657587548639E-2</v>
      </c>
      <c r="X159" s="18">
        <f>(((L159*'Calibration Coefficients'!I$3)+'Calibration Coefficients'!I$4)/$H159)*(1000/1)*(1/1000)*(1/1000)*($G159/$F159)</f>
        <v>6.921365836575874E-2</v>
      </c>
      <c r="Y159" s="22">
        <f>(((M159*'Calibration Coefficients'!J$3)+'Calibration Coefficients'!J$4)/$H159)*(1000/1)*(1/1000)*(1/1000)*($G159/$F159)</f>
        <v>7.5023643968871595E-2</v>
      </c>
      <c r="Z159" s="18">
        <f>(((P159*'Calibration Coefficients'!K$3)+'Calibration Coefficients'!K$4)/$H159)*(1000/1)*(1/1000)*(1/1000)*($G159/$F159)</f>
        <v>4.7902326848249029E-2</v>
      </c>
      <c r="AA159" s="159">
        <f t="shared" si="54"/>
        <v>0.51299096530798516</v>
      </c>
      <c r="AB159" s="22">
        <f>U159+W159+Y159</f>
        <v>8.8148052918287936E-2</v>
      </c>
      <c r="AC159" s="159">
        <f t="shared" si="55"/>
        <v>0.21209768901938664</v>
      </c>
      <c r="AD159" s="22">
        <f>Y159/AB159</f>
        <v>0.85110948551997523</v>
      </c>
      <c r="AE159" s="146">
        <f>(Y159+W159)/AB159</f>
        <v>0.96885068619254722</v>
      </c>
    </row>
    <row r="160" spans="1:126" s="3" customFormat="1" x14ac:dyDescent="0.2">
      <c r="A160" s="119" t="s">
        <v>221</v>
      </c>
      <c r="B160" s="4" t="s">
        <v>199</v>
      </c>
      <c r="C160" s="113" t="s">
        <v>206</v>
      </c>
      <c r="D160" s="4" t="s">
        <v>214</v>
      </c>
      <c r="E160" s="113">
        <v>180619</v>
      </c>
      <c r="F160" s="112">
        <v>2.69E-2</v>
      </c>
      <c r="G160" s="114">
        <v>0.71</v>
      </c>
      <c r="H160" s="3">
        <v>40</v>
      </c>
      <c r="I160" s="4">
        <v>22.4</v>
      </c>
      <c r="J160" s="113">
        <v>41.8</v>
      </c>
      <c r="K160" s="4">
        <v>53.7</v>
      </c>
      <c r="L160" s="113">
        <v>665.8</v>
      </c>
      <c r="M160" s="4">
        <v>273.60000000000002</v>
      </c>
      <c r="N160" s="113">
        <v>382.4</v>
      </c>
      <c r="O160" s="4">
        <v>807.4</v>
      </c>
      <c r="P160" s="3">
        <v>164.1</v>
      </c>
      <c r="Q160" s="21">
        <f>(((N160*'Calibration Coefficients'!B$3)+'Calibration Coefficients'!B$4)/$H160)*(1000/1)*(1/1000)*(1/1000)*($G160/$F160)</f>
        <v>0.1570736431226766</v>
      </c>
      <c r="R160" s="117">
        <f>(((O160*'Calibration Coefficients'!C$3)+'Calibration Coefficients'!C$4)/$H160)*(1000/1)*(1/1000)*(1/1000)*($G160/$F160)</f>
        <v>0.51571549442379183</v>
      </c>
      <c r="S160" s="21">
        <f>Q160+R160</f>
        <v>0.67278913754646841</v>
      </c>
      <c r="T160" s="117">
        <f>R160/Q160</f>
        <v>3.2832720001344287</v>
      </c>
      <c r="U160" s="22">
        <f>(((I160*'Calibration Coefficients'!F$3)+'Calibration Coefficients'!F$4)/$H160)*(1000/1)*(1/1000)*(1/1000)*($G160/$F160)</f>
        <v>4.6130468401486989E-3</v>
      </c>
      <c r="V160" s="18">
        <f>(((J160*'Calibration Coefficients'!G$3)+'Calibration Coefficients'!G$4)/$H160)*(1000/1)*(1/1000)*(1/1000)*($G160/$F160)</f>
        <v>1.3396472676579925E-2</v>
      </c>
      <c r="W160" s="22">
        <f>(((K160*'Calibration Coefficients'!H$3)+'Calibration Coefficients'!H$4)/$H160)*(1000/1)*(1/1000)*(1/1000)*($G160/$F160)</f>
        <v>1.3022000464684016E-2</v>
      </c>
      <c r="X160" s="18">
        <f>(((L160*'Calibration Coefficients'!I$3)+'Calibration Coefficients'!I$4)/$H160)*(1000/1)*(1/1000)*(1/1000)*($G160/$F160)</f>
        <v>9.9903413754646855E-2</v>
      </c>
      <c r="Y160" s="22">
        <f>(((M160*'Calibration Coefficients'!J$3)+'Calibration Coefficients'!J$4)/$H160)*(1000/1)*(1/1000)*(1/1000)*($G160/$F160)</f>
        <v>9.6171162825278836E-2</v>
      </c>
      <c r="Z160" s="18">
        <f>(((P160*'Calibration Coefficients'!K$3)+'Calibration Coefficients'!K$4)/$H160)*(1000/1)*(1/1000)*(1/1000)*($G160/$F160)</f>
        <v>5.7508356970260223E-2</v>
      </c>
      <c r="AA160" s="159">
        <f t="shared" si="54"/>
        <v>0.42303663606926284</v>
      </c>
      <c r="AB160" s="22">
        <f>U160+W160+Y160</f>
        <v>0.11380621013011155</v>
      </c>
      <c r="AC160" s="159">
        <f t="shared" si="55"/>
        <v>0.16915583765983611</v>
      </c>
      <c r="AD160" s="22">
        <f>Y160/AB160</f>
        <v>0.84504318978137449</v>
      </c>
      <c r="AE160" s="146">
        <f>(Y160+W160)/AB160</f>
        <v>0.9594657722555322</v>
      </c>
    </row>
    <row r="161" spans="1:126" s="130" customFormat="1" x14ac:dyDescent="0.2">
      <c r="A161" s="119" t="s">
        <v>226</v>
      </c>
      <c r="B161" s="4" t="s">
        <v>199</v>
      </c>
      <c r="C161" s="113" t="s">
        <v>206</v>
      </c>
      <c r="D161" s="4" t="s">
        <v>214</v>
      </c>
      <c r="E161" s="113">
        <v>180619</v>
      </c>
      <c r="F161" s="112">
        <v>2.53E-2</v>
      </c>
      <c r="G161" s="114">
        <v>0.72</v>
      </c>
      <c r="H161" s="3">
        <v>40</v>
      </c>
      <c r="I161" s="4">
        <v>17.7</v>
      </c>
      <c r="J161" s="113">
        <v>27.6</v>
      </c>
      <c r="K161" s="4">
        <v>45.5</v>
      </c>
      <c r="L161" s="113">
        <v>503.9</v>
      </c>
      <c r="M161" s="4">
        <v>259.89999999999998</v>
      </c>
      <c r="N161" s="113">
        <v>244.1</v>
      </c>
      <c r="O161" s="4">
        <v>722.8</v>
      </c>
      <c r="P161" s="3">
        <v>134.19999999999999</v>
      </c>
      <c r="Q161" s="21">
        <f>(((N161*'Calibration Coefficients'!B$3)+'Calibration Coefficients'!B$4)/$H161)*(1000/1)*(1/1000)*(1/1000)*($G161/$F161)</f>
        <v>0.10810832015810279</v>
      </c>
      <c r="R161" s="117">
        <f>(((O161*'Calibration Coefficients'!C$3)+'Calibration Coefficients'!C$4)/$H161)*(1000/1)*(1/1000)*(1/1000)*($G161/$F161)</f>
        <v>0.49778921739130427</v>
      </c>
      <c r="S161" s="21">
        <f>Q161+R161</f>
        <v>0.60589753754940712</v>
      </c>
      <c r="T161" s="117">
        <f>R161/Q161</f>
        <v>4.6045412292348402</v>
      </c>
      <c r="U161" s="22">
        <f>(((I161*'Calibration Coefficients'!F$3)+'Calibration Coefficients'!F$4)/$H161)*(1000/1)*(1/1000)*(1/1000)*($G161/$F161)</f>
        <v>3.9302395256916988E-3</v>
      </c>
      <c r="V161" s="18">
        <f>(((J161*'Calibration Coefficients'!G$3)+'Calibration Coefficients'!G$4)/$H161)*(1000/1)*(1/1000)*(1/1000)*($G161/$F161)</f>
        <v>9.5373818181818202E-3</v>
      </c>
      <c r="W161" s="22">
        <f>(((K161*'Calibration Coefficients'!H$3)+'Calibration Coefficients'!H$4)/$H161)*(1000/1)*(1/1000)*(1/1000)*($G161/$F161)</f>
        <v>1.1896541501976285E-2</v>
      </c>
      <c r="X161" s="18">
        <f>(((L161*'Calibration Coefficients'!I$3)+'Calibration Coefficients'!I$4)/$H161)*(1000/1)*(1/1000)*(1/1000)*($G161/$F161)</f>
        <v>8.1524248221343867E-2</v>
      </c>
      <c r="Y161" s="22">
        <f>(((M161*'Calibration Coefficients'!J$3)+'Calibration Coefficients'!J$4)/$H161)*(1000/1)*(1/1000)*(1/1000)*($G161/$F161)</f>
        <v>9.8501072727272709E-2</v>
      </c>
      <c r="Z161" s="18">
        <f>(((P161*'Calibration Coefficients'!K$3)+'Calibration Coefficients'!K$4)/$H161)*(1000/1)*(1/1000)*(1/1000)*($G161/$F161)</f>
        <v>5.0708504347826089E-2</v>
      </c>
      <c r="AA161" s="159">
        <f t="shared" si="54"/>
        <v>0.42267540676613047</v>
      </c>
      <c r="AB161" s="22">
        <f>U161+W161+Y161</f>
        <v>0.1143278537549407</v>
      </c>
      <c r="AC161" s="159">
        <f t="shared" si="55"/>
        <v>0.18869172866644632</v>
      </c>
      <c r="AD161" s="22">
        <f>Y161/AB161</f>
        <v>0.86156670918014122</v>
      </c>
      <c r="AE161" s="146">
        <f>(Y161+W161)/AB161</f>
        <v>0.96562307962050886</v>
      </c>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row>
    <row r="162" spans="1:126" s="129" customFormat="1" x14ac:dyDescent="0.2">
      <c r="A162" s="119"/>
      <c r="B162" s="113"/>
      <c r="C162" s="113"/>
      <c r="D162" s="113"/>
      <c r="E162" s="113"/>
      <c r="F162" s="112"/>
      <c r="G162" s="131"/>
      <c r="H162" s="113"/>
      <c r="I162" s="113"/>
      <c r="J162" s="113"/>
      <c r="K162" s="113"/>
      <c r="L162" s="113"/>
      <c r="M162" s="113"/>
      <c r="N162" s="113"/>
      <c r="O162" s="113"/>
      <c r="P162" s="113"/>
      <c r="Q162" s="113"/>
      <c r="R162" s="113"/>
      <c r="S162" s="113"/>
      <c r="T162" s="113"/>
      <c r="U162" s="113"/>
      <c r="V162" s="113"/>
      <c r="W162" s="113"/>
      <c r="X162" s="113"/>
      <c r="Y162" s="113"/>
      <c r="Z162" s="113"/>
      <c r="AA162" s="159"/>
      <c r="AB162" s="113"/>
      <c r="AC162" s="159"/>
      <c r="AD162" s="113"/>
      <c r="AE162" s="147"/>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3"/>
      <c r="BA162" s="113"/>
      <c r="BB162" s="113"/>
      <c r="BC162" s="113"/>
      <c r="BD162" s="113"/>
      <c r="BE162" s="113"/>
      <c r="BF162" s="113"/>
      <c r="BG162" s="113"/>
      <c r="BH162" s="113"/>
      <c r="BI162" s="113"/>
      <c r="BJ162" s="113"/>
      <c r="BK162" s="113"/>
      <c r="BL162" s="113"/>
      <c r="BM162" s="113"/>
      <c r="BN162" s="113"/>
      <c r="BO162" s="113"/>
      <c r="BP162" s="113"/>
      <c r="BQ162" s="113"/>
      <c r="BR162" s="113"/>
      <c r="BS162" s="113"/>
      <c r="BT162" s="113"/>
      <c r="BU162" s="113"/>
      <c r="BV162" s="113"/>
      <c r="BW162" s="113"/>
      <c r="BX162" s="113"/>
      <c r="BY162" s="113"/>
      <c r="BZ162" s="113"/>
      <c r="CA162" s="113"/>
      <c r="CB162" s="113"/>
      <c r="CC162" s="113"/>
      <c r="CD162" s="113"/>
      <c r="CE162" s="113"/>
      <c r="CF162" s="113"/>
      <c r="CG162" s="113"/>
      <c r="CH162" s="113"/>
      <c r="CI162" s="113"/>
      <c r="CJ162" s="113"/>
      <c r="CK162" s="113"/>
      <c r="CL162" s="113"/>
      <c r="CM162" s="113"/>
      <c r="CN162" s="113"/>
      <c r="CO162" s="113"/>
      <c r="CP162" s="113"/>
      <c r="CQ162" s="113"/>
      <c r="CR162" s="113"/>
      <c r="CS162" s="113"/>
      <c r="CT162" s="113"/>
      <c r="CU162" s="113"/>
      <c r="CV162" s="113"/>
      <c r="CW162" s="113"/>
      <c r="CX162" s="113"/>
      <c r="CY162" s="113"/>
      <c r="CZ162" s="113"/>
      <c r="DA162" s="113"/>
      <c r="DB162" s="113"/>
      <c r="DC162" s="113"/>
      <c r="DD162" s="113"/>
      <c r="DE162" s="113"/>
      <c r="DF162" s="113"/>
      <c r="DG162" s="113"/>
      <c r="DH162" s="113"/>
      <c r="DI162" s="113"/>
      <c r="DJ162" s="113"/>
      <c r="DK162" s="113"/>
      <c r="DL162" s="113"/>
      <c r="DM162" s="113"/>
      <c r="DN162" s="113"/>
      <c r="DO162" s="113"/>
      <c r="DP162" s="113"/>
      <c r="DQ162" s="113"/>
      <c r="DR162" s="113"/>
      <c r="DS162" s="113"/>
      <c r="DT162" s="113"/>
      <c r="DU162" s="113"/>
      <c r="DV162" s="113"/>
    </row>
    <row r="163" spans="1:126" s="3" customFormat="1" x14ac:dyDescent="0.2">
      <c r="A163" s="119" t="s">
        <v>217</v>
      </c>
      <c r="B163" s="4" t="s">
        <v>207</v>
      </c>
      <c r="C163" s="113" t="s">
        <v>206</v>
      </c>
      <c r="D163" s="4" t="s">
        <v>214</v>
      </c>
      <c r="E163" s="113">
        <v>180619</v>
      </c>
      <c r="F163" s="112">
        <v>2.5499999999999998E-2</v>
      </c>
      <c r="G163" s="114">
        <v>0.73</v>
      </c>
      <c r="H163" s="3">
        <v>40</v>
      </c>
      <c r="I163" s="4">
        <v>13.3</v>
      </c>
      <c r="J163" s="113">
        <v>30.5</v>
      </c>
      <c r="K163" s="4">
        <v>17.8</v>
      </c>
      <c r="L163" s="113">
        <v>494.4</v>
      </c>
      <c r="M163" s="4">
        <v>311.60000000000002</v>
      </c>
      <c r="N163" s="113">
        <v>263.3</v>
      </c>
      <c r="O163" s="4">
        <v>712.6</v>
      </c>
      <c r="P163" s="3">
        <v>138.4</v>
      </c>
      <c r="Q163" s="21">
        <f>(((N163*'Calibration Coefficients'!B$3)+'Calibration Coefficients'!B$4)/$H163)*(1000/1)*(1/1000)*(1/1000)*($G163/$F163)</f>
        <v>0.11730402205882354</v>
      </c>
      <c r="R163" s="117">
        <f>(((O163*'Calibration Coefficients'!C$3)+'Calibration Coefficients'!C$4)/$H163)*(1000/1)*(1/1000)*(1/1000)*($G163/$F163)</f>
        <v>0.49367810196078443</v>
      </c>
      <c r="S163" s="21">
        <f>Q163+R163</f>
        <v>0.61098212401960794</v>
      </c>
      <c r="T163" s="117">
        <f>R163/Q163</f>
        <v>4.2085351661107024</v>
      </c>
      <c r="U163" s="22">
        <f>(((I163*'Calibration Coefficients'!F$3)+'Calibration Coefficients'!F$4)/$H163)*(1000/1)*(1/1000)*(1/1000)*($G163/$F163)</f>
        <v>2.9707636274509809E-3</v>
      </c>
      <c r="V163" s="18">
        <f>(((J163*'Calibration Coefficients'!G$3)+'Calibration Coefficients'!G$4)/$H163)*(1000/1)*(1/1000)*(1/1000)*($G163/$F163)</f>
        <v>1.0602069117647059E-2</v>
      </c>
      <c r="W163" s="22">
        <f>(((K163*'Calibration Coefficients'!H$3)+'Calibration Coefficients'!H$4)/$H163)*(1000/1)*(1/1000)*(1/1000)*($G163/$F163)</f>
        <v>4.681661764705883E-3</v>
      </c>
      <c r="X163" s="18">
        <f>(((L163*'Calibration Coefficients'!I$3)+'Calibration Coefficients'!I$4)/$H163)*(1000/1)*(1/1000)*(1/1000)*($G163/$F163)</f>
        <v>8.046214588235294E-2</v>
      </c>
      <c r="Y163" s="22">
        <f>(((M163*'Calibration Coefficients'!J$3)+'Calibration Coefficients'!J$4)/$H163)*(1000/1)*(1/1000)*(1/1000)*($G163/$F163)</f>
        <v>0.11879627803921566</v>
      </c>
      <c r="Z163" s="18">
        <f>(((P163*'Calibration Coefficients'!K$3)+'Calibration Coefficients'!K$4)/$H163)*(1000/1)*(1/1000)*(1/1000)*($G163/$F163)</f>
        <v>5.2605975686274523E-2</v>
      </c>
      <c r="AA163" s="159">
        <f t="shared" si="54"/>
        <v>0.4421060510585057</v>
      </c>
      <c r="AB163" s="22">
        <f>U163+W163+Y163</f>
        <v>0.12644870343137252</v>
      </c>
      <c r="AC163" s="159">
        <f t="shared" si="55"/>
        <v>0.20695974310913631</v>
      </c>
      <c r="AD163" s="22">
        <f>Y163/AB163</f>
        <v>0.939481978189598</v>
      </c>
      <c r="AE163" s="146">
        <f>(Y163+W163)/AB163</f>
        <v>0.9765061756519845</v>
      </c>
    </row>
    <row r="164" spans="1:126" s="3" customFormat="1" x14ac:dyDescent="0.2">
      <c r="A164" s="119" t="s">
        <v>215</v>
      </c>
      <c r="B164" s="4" t="s">
        <v>207</v>
      </c>
      <c r="C164" s="113" t="s">
        <v>206</v>
      </c>
      <c r="D164" s="4" t="s">
        <v>214</v>
      </c>
      <c r="E164" s="113">
        <v>180619</v>
      </c>
      <c r="F164" s="112">
        <v>2.5399999999999999E-2</v>
      </c>
      <c r="G164" s="114">
        <v>0.74</v>
      </c>
      <c r="H164" s="3">
        <v>40</v>
      </c>
      <c r="I164" s="4">
        <v>5.8</v>
      </c>
      <c r="J164" s="113">
        <v>12.8</v>
      </c>
      <c r="K164" s="4">
        <v>20.5</v>
      </c>
      <c r="L164" s="113">
        <v>326.2</v>
      </c>
      <c r="M164" s="4">
        <v>276.2</v>
      </c>
      <c r="N164" s="113">
        <v>105.5</v>
      </c>
      <c r="O164" s="4">
        <v>573.9</v>
      </c>
      <c r="P164" s="3">
        <v>101.2</v>
      </c>
      <c r="Q164" s="21">
        <f>(((N164*'Calibration Coefficients'!B$3)+'Calibration Coefficients'!B$4)/$H164)*(1000/1)*(1/1000)*(1/1000)*($G164/$F164)</f>
        <v>4.7833243110236234E-2</v>
      </c>
      <c r="R164" s="117">
        <f>(((O164*'Calibration Coefficients'!C$3)+'Calibration Coefficients'!C$4)/$H164)*(1000/1)*(1/1000)*(1/1000)*($G164/$F164)</f>
        <v>0.40462209448818898</v>
      </c>
      <c r="S164" s="21">
        <f>Q164+R164</f>
        <v>0.45245533759842521</v>
      </c>
      <c r="T164" s="117">
        <f>R164/Q164</f>
        <v>8.4590144464112349</v>
      </c>
      <c r="U164" s="22">
        <f>(((I164*'Calibration Coefficients'!F$3)+'Calibration Coefficients'!F$4)/$H164)*(1000/1)*(1/1000)*(1/1000)*($G164/$F164)</f>
        <v>1.3184381889763781E-3</v>
      </c>
      <c r="V164" s="18">
        <f>(((J164*'Calibration Coefficients'!G$3)+'Calibration Coefficients'!G$4)/$H164)*(1000/1)*(1/1000)*(1/1000)*($G164/$F164)</f>
        <v>4.5281007874015755E-3</v>
      </c>
      <c r="W164" s="22">
        <f>(((K164*'Calibration Coefficients'!H$3)+'Calibration Coefficients'!H$4)/$H164)*(1000/1)*(1/1000)*(1/1000)*($G164/$F164)</f>
        <v>5.4871801181102364E-3</v>
      </c>
      <c r="X164" s="18">
        <f>(((L164*'Calibration Coefficients'!I$3)+'Calibration Coefficients'!I$4)/$H164)*(1000/1)*(1/1000)*(1/1000)*($G164/$F164)</f>
        <v>5.4027196062992118E-2</v>
      </c>
      <c r="Y164" s="22">
        <f>(((M164*'Calibration Coefficients'!J$3)+'Calibration Coefficients'!J$4)/$H164)*(1000/1)*(1/1000)*(1/1000)*($G164/$F164)</f>
        <v>0.10716288149606298</v>
      </c>
      <c r="Z164" s="18">
        <f>(((P164*'Calibration Coefficients'!K$3)+'Calibration Coefficients'!K$4)/$H164)*(1000/1)*(1/1000)*(1/1000)*($G164/$F164)</f>
        <v>3.9146670078740162E-2</v>
      </c>
      <c r="AA164" s="159">
        <f t="shared" si="54"/>
        <v>0.4678262120981998</v>
      </c>
      <c r="AB164" s="22">
        <f>U164+W164+Y164</f>
        <v>0.1139684998031496</v>
      </c>
      <c r="AC164" s="159">
        <f t="shared" si="55"/>
        <v>0.25188894976480941</v>
      </c>
      <c r="AD164" s="22">
        <f>Y164/AB164</f>
        <v>0.94028509352284606</v>
      </c>
      <c r="AE164" s="146">
        <f>(Y164+W164)/AB164</f>
        <v>0.98843155616461009</v>
      </c>
    </row>
    <row r="165" spans="1:126" s="3" customFormat="1" x14ac:dyDescent="0.2">
      <c r="A165" s="119" t="s">
        <v>228</v>
      </c>
      <c r="B165" s="4" t="s">
        <v>207</v>
      </c>
      <c r="C165" s="113" t="s">
        <v>206</v>
      </c>
      <c r="D165" s="4" t="s">
        <v>214</v>
      </c>
      <c r="E165" s="113">
        <v>180622</v>
      </c>
      <c r="F165" s="112">
        <v>2.3400000000000001E-2</v>
      </c>
      <c r="G165" s="114">
        <v>0.71</v>
      </c>
      <c r="H165" s="3">
        <v>40</v>
      </c>
      <c r="I165" s="4">
        <v>14.5</v>
      </c>
      <c r="J165" s="113">
        <v>30.7</v>
      </c>
      <c r="K165" s="4">
        <v>18.899999999999999</v>
      </c>
      <c r="L165" s="113">
        <v>496.2</v>
      </c>
      <c r="M165" s="4">
        <v>295.7</v>
      </c>
      <c r="N165" s="113">
        <v>251.5</v>
      </c>
      <c r="O165" s="4">
        <v>251.5</v>
      </c>
      <c r="P165" s="3">
        <v>644.6</v>
      </c>
      <c r="Q165" s="21">
        <f>(((N165*'Calibration Coefficients'!B$3)+'Calibration Coefficients'!B$4)/$H165)*(1000/1)*(1/1000)*(1/1000)*($G165/$F165)</f>
        <v>0.11875717147435896</v>
      </c>
      <c r="R165" s="117">
        <f>(((O165*'Calibration Coefficients'!C$3)+'Calibration Coefficients'!C$4)/$H165)*(1000/1)*(1/1000)*(1/1000)*($G165/$F165)</f>
        <v>0.18466978632478631</v>
      </c>
      <c r="S165" s="21">
        <f>Q165+R165</f>
        <v>0.3034269577991453</v>
      </c>
      <c r="T165" s="117">
        <f>R165/Q165</f>
        <v>1.5550200803212852</v>
      </c>
      <c r="U165" s="22">
        <f>(((I165*'Calibration Coefficients'!F$3)+'Calibration Coefficients'!F$4)/$H165)*(1000/1)*(1/1000)*(1/1000)*($G165/$F165)</f>
        <v>3.4327665598290601E-3</v>
      </c>
      <c r="V165" s="18">
        <f>(((J165*'Calibration Coefficients'!G$3)+'Calibration Coefficients'!G$4)/$H165)*(1000/1)*(1/1000)*(1/1000)*($G165/$F165)</f>
        <v>1.1310686858974359E-2</v>
      </c>
      <c r="W165" s="22">
        <f>(((K165*'Calibration Coefficients'!H$3)+'Calibration Coefficients'!H$4)/$H165)*(1000/1)*(1/1000)*(1/1000)*($G165/$F165)</f>
        <v>5.2686778846153847E-3</v>
      </c>
      <c r="X165" s="18">
        <f>(((L165*'Calibration Coefficients'!I$3)+'Calibration Coefficients'!I$4)/$H165)*(1000/1)*(1/1000)*(1/1000)*($G165/$F165)</f>
        <v>8.5591319230769222E-2</v>
      </c>
      <c r="Y165" s="22">
        <f>(((M165*'Calibration Coefficients'!J$3)+'Calibration Coefficients'!J$4)/$H165)*(1000/1)*(1/1000)*(1/1000)*($G165/$F165)</f>
        <v>0.11948586207264957</v>
      </c>
      <c r="Z165" s="18">
        <f>(((P165*'Calibration Coefficients'!K$3)+'Calibration Coefficients'!K$4)/$H165)*(1000/1)*(1/1000)*(1/1000)*($G165/$F165)</f>
        <v>0.2596863382478633</v>
      </c>
      <c r="AA165" s="159">
        <f t="shared" si="54"/>
        <v>1.5976683626627535</v>
      </c>
      <c r="AB165" s="22">
        <f>U165+W165+Y165</f>
        <v>0.12818730651709401</v>
      </c>
      <c r="AC165" s="159">
        <f t="shared" si="55"/>
        <v>0.42246512124986635</v>
      </c>
      <c r="AD165" s="22">
        <f>Y165/AB165</f>
        <v>0.93211929729341736</v>
      </c>
      <c r="AE165" s="146">
        <f>(Y165+W165)/AB165</f>
        <v>0.9732206982649152</v>
      </c>
    </row>
    <row r="166" spans="1:126" s="113" customFormat="1" x14ac:dyDescent="0.2">
      <c r="A166" s="119"/>
      <c r="F166" s="112"/>
      <c r="G166" s="131"/>
      <c r="AA166" s="159"/>
      <c r="AC166" s="159"/>
      <c r="AE166" s="147"/>
    </row>
    <row r="167" spans="1:126" s="3" customFormat="1" x14ac:dyDescent="0.2">
      <c r="A167" s="119" t="s">
        <v>362</v>
      </c>
      <c r="B167" s="4" t="s">
        <v>199</v>
      </c>
      <c r="C167" s="113" t="s">
        <v>200</v>
      </c>
      <c r="D167" s="4" t="s">
        <v>223</v>
      </c>
      <c r="E167" s="113">
        <v>180622</v>
      </c>
      <c r="F167" s="112">
        <v>2.3800000000000002E-2</v>
      </c>
      <c r="G167" s="114">
        <v>0.74</v>
      </c>
      <c r="H167" s="3">
        <v>40</v>
      </c>
      <c r="I167" s="4">
        <v>37.299999999999997</v>
      </c>
      <c r="J167" s="113">
        <v>60.2</v>
      </c>
      <c r="K167" s="4">
        <v>57.5</v>
      </c>
      <c r="L167" s="113">
        <v>684.9</v>
      </c>
      <c r="M167" s="4">
        <v>276.39999999999998</v>
      </c>
      <c r="N167" s="113">
        <v>560.4</v>
      </c>
      <c r="O167" s="4">
        <v>1002.6</v>
      </c>
      <c r="P167" s="3">
        <v>283.10000000000002</v>
      </c>
      <c r="Q167" s="21">
        <f>(((N167*'Calibration Coefficients'!B$3)+'Calibration Coefficients'!B$4)/$H167)*(1000/1)*(1/1000)*(1/1000)*($G167/$F167)</f>
        <v>0.27116413865546218</v>
      </c>
      <c r="R167" s="117">
        <f>(((O167*'Calibration Coefficients'!C$3)+'Calibration Coefficients'!C$4)/$H167)*(1000/1)*(1/1000)*(1/1000)*($G167/$F167)</f>
        <v>0.75439331092436968</v>
      </c>
      <c r="S167" s="21">
        <f>Q167+R167</f>
        <v>1.0255574495798319</v>
      </c>
      <c r="T167" s="117">
        <f>R167/Q167</f>
        <v>2.7820541265705216</v>
      </c>
      <c r="U167" s="22">
        <f>(((I167*'Calibration Coefficients'!F$3)+'Calibration Coefficients'!F$4)/$H167)*(1000/1)*(1/1000)*(1/1000)*($G167/$F167)</f>
        <v>9.0489329831932759E-3</v>
      </c>
      <c r="V167" s="18">
        <f>(((J167*'Calibration Coefficients'!G$3)+'Calibration Coefficients'!G$4)/$H167)*(1000/1)*(1/1000)*(1/1000)*($G167/$F167)</f>
        <v>2.2727902941176471E-2</v>
      </c>
      <c r="W167" s="22">
        <f>(((K167*'Calibration Coefficients'!H$3)+'Calibration Coefficients'!H$4)/$H167)*(1000/1)*(1/1000)*(1/1000)*($G167/$F167)</f>
        <v>1.6425551470588228E-2</v>
      </c>
      <c r="X167" s="18">
        <f>(((L167*'Calibration Coefficients'!I$3)+'Calibration Coefficients'!I$4)/$H167)*(1000/1)*(1/1000)*(1/1000)*($G167/$F167)</f>
        <v>0.12106326932773108</v>
      </c>
      <c r="Y167" s="22">
        <f>(((M167*'Calibration Coefficients'!J$3)+'Calibration Coefficients'!J$4)/$H167)*(1000/1)*(1/1000)*(1/1000)*($G167/$F167)</f>
        <v>0.11444992352941173</v>
      </c>
      <c r="Z167" s="18">
        <f>(((P167*'Calibration Coefficients'!K$3)+'Calibration Coefficients'!K$4)/$H167)*(1000/1)*(1/1000)*(1/1000)*($G167/$F167)</f>
        <v>0.11687212542016806</v>
      </c>
      <c r="AA167" s="159">
        <f t="shared" si="54"/>
        <v>0.39060484211429458</v>
      </c>
      <c r="AB167" s="22">
        <f>U167+W167+Y167</f>
        <v>0.13992440798319322</v>
      </c>
      <c r="AC167" s="159">
        <f t="shared" si="55"/>
        <v>0.13643741561286488</v>
      </c>
      <c r="AD167" s="22">
        <f>Y167/AB167</f>
        <v>0.8179410953316929</v>
      </c>
      <c r="AE167" s="146">
        <f>(Y167+W167)/AB167</f>
        <v>0.93532984621038984</v>
      </c>
    </row>
    <row r="168" spans="1:126" s="113" customFormat="1" x14ac:dyDescent="0.2">
      <c r="A168" s="3" t="s">
        <v>357</v>
      </c>
      <c r="B168" s="4" t="s">
        <v>199</v>
      </c>
      <c r="C168" s="3" t="s">
        <v>200</v>
      </c>
      <c r="D168" s="4" t="s">
        <v>223</v>
      </c>
      <c r="E168" s="3">
        <v>180627</v>
      </c>
      <c r="F168" s="3">
        <v>2.7400000000000001E-2</v>
      </c>
      <c r="G168" s="4">
        <v>0.72</v>
      </c>
      <c r="H168" s="3">
        <v>40</v>
      </c>
      <c r="I168" s="4">
        <v>33.4</v>
      </c>
      <c r="J168" s="3">
        <v>109.6</v>
      </c>
      <c r="K168" s="4">
        <v>25.5</v>
      </c>
      <c r="L168" s="3">
        <v>910.9</v>
      </c>
      <c r="M168" s="4">
        <v>454.7</v>
      </c>
      <c r="N168" s="3">
        <v>631.9</v>
      </c>
      <c r="O168" s="4">
        <v>1146.5999999999999</v>
      </c>
      <c r="P168" s="3">
        <v>255.4</v>
      </c>
      <c r="Q168" s="21">
        <f>(((N168*'Calibration Coefficients'!B$3)+'Calibration Coefficients'!B$4)/$H168)*(1000/1)*(1/1000)*(1/1000)*($G168/$F168)</f>
        <v>0.25841020072992699</v>
      </c>
      <c r="R168" s="117">
        <f>(((O168*'Calibration Coefficients'!C$3)+'Calibration Coefficients'!C$4)/$H168)*(1000/1)*(1/1000)*(1/1000)*($G168/$F168)</f>
        <v>0.72913716788321159</v>
      </c>
      <c r="S168" s="21">
        <f>Q168+R168</f>
        <v>0.98754736861313863</v>
      </c>
      <c r="T168" s="117">
        <f>R168/Q168</f>
        <v>2.8216268778230504</v>
      </c>
      <c r="U168" s="22">
        <f>(((I168*'Calibration Coefficients'!F$3)+'Calibration Coefficients'!F$4)/$H168)*(1000/1)*(1/1000)*(1/1000)*($G168/$F168)</f>
        <v>6.8479751824817511E-3</v>
      </c>
      <c r="V168" s="18">
        <f>(((J168*'Calibration Coefficients'!G$3)+'Calibration Coefficients'!G$4)/$H168)*(1000/1)*(1/1000)*(1/1000)*($G168/$F168)</f>
        <v>3.4970399999999999E-2</v>
      </c>
      <c r="W168" s="22">
        <f>(((K168*'Calibration Coefficients'!H$3)+'Calibration Coefficients'!H$4)/$H168)*(1000/1)*(1/1000)*(1/1000)*($G168/$F168)</f>
        <v>6.1562956204379562E-3</v>
      </c>
      <c r="X168" s="18">
        <f>(((L168*'Calibration Coefficients'!I$3)+'Calibration Coefficients'!I$4)/$H168)*(1000/1)*(1/1000)*(1/1000)*($G168/$F168)</f>
        <v>0.1360764919708029</v>
      </c>
      <c r="Y168" s="22">
        <f>(((M168*'Calibration Coefficients'!J$3)+'Calibration Coefficients'!J$4)/$H168)*(1000/1)*(1/1000)*(1/1000)*($G168/$F168)</f>
        <v>0.15912176715328466</v>
      </c>
      <c r="Z168" s="18">
        <f>(((P168*'Calibration Coefficients'!K$3)+'Calibration Coefficients'!K$4)/$H168)*(1000/1)*(1/1000)*(1/1000)*($G168/$F168)</f>
        <v>8.9108500729927001E-2</v>
      </c>
      <c r="AA168" s="159">
        <f t="shared" si="54"/>
        <v>0.43773235026083696</v>
      </c>
      <c r="AB168" s="22">
        <f>U168+W168+Y168</f>
        <v>0.17212603795620438</v>
      </c>
      <c r="AC168" s="159">
        <f t="shared" si="55"/>
        <v>0.17429648787169516</v>
      </c>
      <c r="AD168" s="22">
        <f>Y168/AB168</f>
        <v>0.92444913647388716</v>
      </c>
      <c r="AE168" s="146">
        <f>(Y168+W168)/AB168</f>
        <v>0.96021534415249743</v>
      </c>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row>
    <row r="169" spans="1:126" s="3" customFormat="1" x14ac:dyDescent="0.2">
      <c r="A169" s="3" t="s">
        <v>349</v>
      </c>
      <c r="B169" s="4" t="s">
        <v>199</v>
      </c>
      <c r="C169" s="3" t="s">
        <v>200</v>
      </c>
      <c r="D169" s="4" t="s">
        <v>223</v>
      </c>
      <c r="E169" s="3">
        <v>180627</v>
      </c>
      <c r="F169" s="3">
        <v>2.76E-2</v>
      </c>
      <c r="G169" s="4">
        <v>0.74</v>
      </c>
      <c r="H169" s="3">
        <v>40</v>
      </c>
      <c r="I169" s="4">
        <v>25.4</v>
      </c>
      <c r="J169" s="3">
        <v>61.9</v>
      </c>
      <c r="K169" s="4">
        <v>79.7</v>
      </c>
      <c r="L169" s="3">
        <v>695.4</v>
      </c>
      <c r="M169" s="4">
        <v>322.39999999999998</v>
      </c>
      <c r="N169" s="3">
        <v>420.1</v>
      </c>
      <c r="O169" s="4">
        <v>857.9</v>
      </c>
      <c r="P169" s="3">
        <v>172.7</v>
      </c>
      <c r="Q169" s="21">
        <f>(((N169*'Calibration Coefficients'!B$3)+'Calibration Coefficients'!B$4)/$H169)*(1000/1)*(1/1000)*(1/1000)*($G169/$F169)</f>
        <v>0.17528900815217394</v>
      </c>
      <c r="R169" s="117">
        <f>(((O169*'Calibration Coefficients'!C$3)+'Calibration Coefficients'!C$4)/$H169)*(1000/1)*(1/1000)*(1/1000)*($G169/$F169)</f>
        <v>0.5566403333333334</v>
      </c>
      <c r="S169" s="21">
        <f>Q169+R169</f>
        <v>0.73192934148550737</v>
      </c>
      <c r="T169" s="117">
        <f>R169/Q169</f>
        <v>3.1755575503633193</v>
      </c>
      <c r="U169" s="22">
        <f>(((I169*'Calibration Coefficients'!F$3)+'Calibration Coefficients'!F$4)/$H169)*(1000/1)*(1/1000)*(1/1000)*($G169/$F169)</f>
        <v>5.3136155797101443E-3</v>
      </c>
      <c r="V169" s="18">
        <f>(((J169*'Calibration Coefficients'!G$3)+'Calibration Coefficients'!G$4)/$H169)*(1000/1)*(1/1000)*(1/1000)*($G169/$F169)</f>
        <v>2.0152150543478263E-2</v>
      </c>
      <c r="W169" s="22">
        <f>(((K169*'Calibration Coefficients'!H$3)+'Calibration Coefficients'!H$4)/$H169)*(1000/1)*(1/1000)*(1/1000)*($G169/$F169)</f>
        <v>1.9632622282608699E-2</v>
      </c>
      <c r="X169" s="18">
        <f>(((L169*'Calibration Coefficients'!I$3)+'Calibration Coefficients'!I$4)/$H169)*(1000/1)*(1/1000)*(1/1000)*($G169/$F169)</f>
        <v>0.10599558913043479</v>
      </c>
      <c r="Y169" s="22">
        <f>(((M169*'Calibration Coefficients'!J$3)+'Calibration Coefficients'!J$4)/$H169)*(1000/1)*(1/1000)*(1/1000)*($G169/$F169)</f>
        <v>0.1151172420289855</v>
      </c>
      <c r="Z169" s="18">
        <f>(((P169*'Calibration Coefficients'!K$3)+'Calibration Coefficients'!K$4)/$H169)*(1000/1)*(1/1000)*(1/1000)*($G169/$F169)</f>
        <v>6.1479635688405788E-2</v>
      </c>
      <c r="AA169" s="159">
        <f t="shared" si="54"/>
        <v>0.44770831920544296</v>
      </c>
      <c r="AB169" s="22">
        <f>U169+W169+Y169</f>
        <v>0.14006347989130435</v>
      </c>
      <c r="AC169" s="159">
        <f t="shared" si="55"/>
        <v>0.19136202356232182</v>
      </c>
      <c r="AD169" s="22">
        <f>Y169/AB169</f>
        <v>0.82189334520548629</v>
      </c>
      <c r="AE169" s="146">
        <f>(Y169+W169)/AB169</f>
        <v>0.96206280478084816</v>
      </c>
      <c r="AF169" s="113"/>
    </row>
    <row r="170" spans="1:126" s="3" customFormat="1" x14ac:dyDescent="0.2">
      <c r="A170" s="3" t="s">
        <v>351</v>
      </c>
      <c r="B170" s="4" t="s">
        <v>199</v>
      </c>
      <c r="C170" s="3" t="s">
        <v>200</v>
      </c>
      <c r="D170" s="4" t="s">
        <v>223</v>
      </c>
      <c r="E170" s="3">
        <v>180627</v>
      </c>
      <c r="F170" s="3">
        <v>2.5899999999999999E-2</v>
      </c>
      <c r="G170" s="4">
        <v>0.75</v>
      </c>
      <c r="H170" s="3">
        <v>40</v>
      </c>
      <c r="I170" s="4">
        <v>46.1</v>
      </c>
      <c r="J170" s="3">
        <v>87.2</v>
      </c>
      <c r="K170" s="4">
        <v>90.8</v>
      </c>
      <c r="L170" s="3">
        <v>761.1</v>
      </c>
      <c r="M170" s="4">
        <v>259.39999999999998</v>
      </c>
      <c r="N170" s="3">
        <v>562.1</v>
      </c>
      <c r="O170" s="4">
        <v>1072.5999999999999</v>
      </c>
      <c r="P170" s="3">
        <v>205.1</v>
      </c>
      <c r="Q170" s="21">
        <f>(((N170*'Calibration Coefficients'!B$3)+'Calibration Coefficients'!B$4)/$H170)*(1000/1)*(1/1000)*(1/1000)*($G170/$F170)</f>
        <v>0.25331123310810816</v>
      </c>
      <c r="R170" s="117">
        <f>(((O170*'Calibration Coefficients'!C$3)+'Calibration Coefficients'!C$4)/$H170)*(1000/1)*(1/1000)*(1/1000)*($G170/$F170)</f>
        <v>0.75164826254826256</v>
      </c>
      <c r="S170" s="21">
        <f>Q170+R170</f>
        <v>1.0049594956563708</v>
      </c>
      <c r="T170" s="117">
        <f>R170/Q170</f>
        <v>2.9672914750980435</v>
      </c>
      <c r="U170" s="22">
        <f>(((I170*'Calibration Coefficients'!F$3)+'Calibration Coefficients'!F$4)/$H170)*(1000/1)*(1/1000)*(1/1000)*($G170/$F170)</f>
        <v>1.041588561776062E-2</v>
      </c>
      <c r="V170" s="18">
        <f>(((J170*'Calibration Coefficients'!G$3)+'Calibration Coefficients'!G$4)/$H170)*(1000/1)*(1/1000)*(1/1000)*($G170/$F170)</f>
        <v>3.0660984555984559E-2</v>
      </c>
      <c r="W170" s="22">
        <f>(((K170*'Calibration Coefficients'!H$3)+'Calibration Coefficients'!H$4)/$H170)*(1000/1)*(1/1000)*(1/1000)*($G170/$F170)</f>
        <v>2.4157094594594593E-2</v>
      </c>
      <c r="X170" s="18">
        <f>(((L170*'Calibration Coefficients'!I$3)+'Calibration Coefficients'!I$4)/$H170)*(1000/1)*(1/1000)*(1/1000)*($G170/$F170)</f>
        <v>0.12529498552123552</v>
      </c>
      <c r="Y170" s="22">
        <f>(((M170*'Calibration Coefficients'!J$3)+'Calibration Coefficients'!J$4)/$H170)*(1000/1)*(1/1000)*(1/1000)*($G170/$F170)</f>
        <v>0.10003550675675675</v>
      </c>
      <c r="Z170" s="18">
        <f>(((P170*'Calibration Coefficients'!K$3)+'Calibration Coefficients'!K$4)/$H170)*(1000/1)*(1/1000)*(1/1000)*($G170/$F170)</f>
        <v>7.8857584459459479E-2</v>
      </c>
      <c r="AA170" s="159">
        <f t="shared" si="54"/>
        <v>0.36759893617852757</v>
      </c>
      <c r="AB170" s="22">
        <f>U170+W170+Y170</f>
        <v>0.13460848696911196</v>
      </c>
      <c r="AC170" s="159">
        <f t="shared" si="55"/>
        <v>0.13394419133399491</v>
      </c>
      <c r="AD170" s="22">
        <f>Y170/AB170</f>
        <v>0.74315898654823653</v>
      </c>
      <c r="AE170" s="146">
        <f>(Y170+W170)/AB170</f>
        <v>0.92262088481723525</v>
      </c>
      <c r="AF170" s="113"/>
    </row>
    <row r="171" spans="1:126" s="130" customFormat="1" x14ac:dyDescent="0.2">
      <c r="A171" s="3" t="s">
        <v>358</v>
      </c>
      <c r="B171" s="4" t="s">
        <v>199</v>
      </c>
      <c r="C171" s="3" t="s">
        <v>200</v>
      </c>
      <c r="D171" s="4" t="s">
        <v>223</v>
      </c>
      <c r="E171" s="3">
        <v>180627</v>
      </c>
      <c r="F171" s="3">
        <v>2.6599999999999999E-2</v>
      </c>
      <c r="G171" s="4">
        <v>0.75</v>
      </c>
      <c r="H171" s="3">
        <v>40</v>
      </c>
      <c r="I171" s="4">
        <v>26.5</v>
      </c>
      <c r="J171" s="3">
        <v>59.4</v>
      </c>
      <c r="K171" s="4">
        <v>70.400000000000006</v>
      </c>
      <c r="L171" s="3">
        <v>573.4</v>
      </c>
      <c r="M171" s="4">
        <v>259.2</v>
      </c>
      <c r="N171" s="3">
        <v>329.2</v>
      </c>
      <c r="O171" s="4">
        <v>687.1</v>
      </c>
      <c r="P171" s="3">
        <v>148.69999999999999</v>
      </c>
      <c r="Q171" s="21">
        <f>(((N171*'Calibration Coefficients'!B$3)+'Calibration Coefficients'!B$4)/$H171)*(1000/1)*(1/1000)*(1/1000)*($G171/$F171)</f>
        <v>0.14445042293233087</v>
      </c>
      <c r="R171" s="117">
        <f>(((O171*'Calibration Coefficients'!C$3)+'Calibration Coefficients'!C$4)/$H171)*(1000/1)*(1/1000)*(1/1000)*($G171/$F171)</f>
        <v>0.46882951127819555</v>
      </c>
      <c r="S171" s="21">
        <f>Q171+R171</f>
        <v>0.6132799342105264</v>
      </c>
      <c r="T171" s="117">
        <f>R171/Q171</f>
        <v>3.2456084361748325</v>
      </c>
      <c r="U171" s="22">
        <f>(((I171*'Calibration Coefficients'!F$3)+'Calibration Coefficients'!F$4)/$H171)*(1000/1)*(1/1000)*(1/1000)*($G171/$F171)</f>
        <v>5.8298754699248117E-3</v>
      </c>
      <c r="V171" s="18">
        <f>(((J171*'Calibration Coefficients'!G$3)+'Calibration Coefficients'!G$4)/$H171)*(1000/1)*(1/1000)*(1/1000)*($G171/$F171)</f>
        <v>2.0336405075187969E-2</v>
      </c>
      <c r="W171" s="22">
        <f>(((K171*'Calibration Coefficients'!H$3)+'Calibration Coefficients'!H$4)/$H171)*(1000/1)*(1/1000)*(1/1000)*($G171/$F171)</f>
        <v>1.8236842105263162E-2</v>
      </c>
      <c r="X171" s="18">
        <f>(((L171*'Calibration Coefficients'!I$3)+'Calibration Coefficients'!I$4)/$H171)*(1000/1)*(1/1000)*(1/1000)*($G171/$F171)</f>
        <v>9.191106203007518E-2</v>
      </c>
      <c r="Y171" s="22">
        <f>(((M171*'Calibration Coefficients'!J$3)+'Calibration Coefficients'!J$4)/$H171)*(1000/1)*(1/1000)*(1/1000)*($G171/$F171)</f>
        <v>9.7327894736842099E-2</v>
      </c>
      <c r="Z171" s="18">
        <f>(((P171*'Calibration Coefficients'!K$3)+'Calibration Coefficients'!K$4)/$H171)*(1000/1)*(1/1000)*(1/1000)*($G171/$F171)</f>
        <v>5.5668164943609023E-2</v>
      </c>
      <c r="AA171" s="159">
        <f t="shared" si="54"/>
        <v>0.47174255706463075</v>
      </c>
      <c r="AB171" s="22">
        <f>U171+W171+Y171</f>
        <v>0.12139461231203008</v>
      </c>
      <c r="AC171" s="159">
        <f t="shared" si="55"/>
        <v>0.19794323202225919</v>
      </c>
      <c r="AD171" s="22">
        <f>Y171/AB171</f>
        <v>0.80174805852728115</v>
      </c>
      <c r="AE171" s="146">
        <f>(Y171+W171)/AB171</f>
        <v>0.95197583023750809</v>
      </c>
      <c r="AF171" s="11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row>
    <row r="172" spans="1:126" s="130" customFormat="1" x14ac:dyDescent="0.2">
      <c r="A172" s="3"/>
      <c r="B172" s="3"/>
      <c r="C172" s="3"/>
      <c r="D172" s="3"/>
      <c r="E172" s="3"/>
      <c r="F172" s="3"/>
      <c r="G172" s="3"/>
      <c r="H172" s="3"/>
      <c r="I172" s="3"/>
      <c r="J172" s="3"/>
      <c r="K172" s="3"/>
      <c r="L172" s="3"/>
      <c r="M172" s="3"/>
      <c r="N172" s="3"/>
      <c r="O172" s="3"/>
      <c r="P172" s="3"/>
      <c r="Q172" s="21"/>
      <c r="R172" s="117"/>
      <c r="S172" s="21"/>
      <c r="T172" s="117"/>
      <c r="U172" s="22"/>
      <c r="V172" s="18"/>
      <c r="W172" s="22"/>
      <c r="X172" s="18"/>
      <c r="Y172" s="22"/>
      <c r="Z172" s="18"/>
      <c r="AA172" s="159"/>
      <c r="AB172" s="22"/>
      <c r="AC172" s="159"/>
      <c r="AD172" s="22"/>
      <c r="AE172" s="146"/>
      <c r="AF172" s="11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row>
    <row r="173" spans="1:126" s="3" customFormat="1" ht="14" customHeight="1" x14ac:dyDescent="0.2">
      <c r="A173" s="119" t="s">
        <v>361</v>
      </c>
      <c r="B173" s="4" t="s">
        <v>207</v>
      </c>
      <c r="C173" s="113" t="s">
        <v>200</v>
      </c>
      <c r="D173" s="4" t="s">
        <v>223</v>
      </c>
      <c r="E173" s="113">
        <v>180622</v>
      </c>
      <c r="F173" s="112">
        <v>2.5100000000000001E-2</v>
      </c>
      <c r="G173" s="114">
        <v>0.74</v>
      </c>
      <c r="H173" s="3">
        <v>40</v>
      </c>
      <c r="I173" s="4">
        <v>44.7</v>
      </c>
      <c r="J173" s="113">
        <v>74.099999999999994</v>
      </c>
      <c r="K173" s="4">
        <v>64.2</v>
      </c>
      <c r="L173" s="113">
        <v>802.6</v>
      </c>
      <c r="M173" s="4">
        <v>290.39999999999998</v>
      </c>
      <c r="N173" s="113">
        <v>664.1</v>
      </c>
      <c r="O173" s="4">
        <v>1156</v>
      </c>
      <c r="P173" s="3">
        <v>303.89999999999998</v>
      </c>
      <c r="Q173" s="21">
        <f>(((N173*'Calibration Coefficients'!B$3)+'Calibration Coefficients'!B$4)/$H173)*(1000/1)*(1/1000)*(1/1000)*($G173/$F173)</f>
        <v>0.30469886952191233</v>
      </c>
      <c r="R173" s="117">
        <f>(((O173*'Calibration Coefficients'!C$3)+'Calibration Coefficients'!C$4)/$H173)*(1000/1)*(1/1000)*(1/1000)*($G173/$F173)</f>
        <v>0.82476685258964144</v>
      </c>
      <c r="S173" s="21">
        <f t="shared" ref="S173:S178" si="61">Q173+R173</f>
        <v>1.1294657221115538</v>
      </c>
      <c r="T173" s="117">
        <f t="shared" ref="T173:T178" si="62">R173/Q173</f>
        <v>2.706826099761189</v>
      </c>
      <c r="U173" s="22">
        <f>(((I173*'Calibration Coefficients'!F$3)+'Calibration Coefficients'!F$4)/$H173)*(1000/1)*(1/1000)*(1/1000)*($G173/$F173)</f>
        <v>1.0282513745019919E-2</v>
      </c>
      <c r="V173" s="18">
        <f>(((J173*'Calibration Coefficients'!G$3)+'Calibration Coefficients'!G$4)/$H173)*(1000/1)*(1/1000)*(1/1000)*($G173/$F173)</f>
        <v>2.6526766733067732E-2</v>
      </c>
      <c r="W173" s="22">
        <f>(((K173*'Calibration Coefficients'!H$3)+'Calibration Coefficients'!H$4)/$H173)*(1000/1)*(1/1000)*(1/1000)*($G173/$F173)</f>
        <v>1.7389631474103585E-2</v>
      </c>
      <c r="X173" s="18">
        <f>(((L173*'Calibration Coefficients'!I$3)+'Calibration Coefficients'!I$4)/$H173)*(1000/1)*(1/1000)*(1/1000)*($G173/$F173)</f>
        <v>0.13452023665338642</v>
      </c>
      <c r="Y173" s="22">
        <f>(((M173*'Calibration Coefficients'!J$3)+'Calibration Coefficients'!J$4)/$H173)*(1000/1)*(1/1000)*(1/1000)*($G173/$F173)</f>
        <v>0.1140190231075697</v>
      </c>
      <c r="Z173" s="18">
        <f>(((P173*'Calibration Coefficients'!K$3)+'Calibration Coefficients'!K$4)/$H173)*(1000/1)*(1/1000)*(1/1000)*($G173/$F173)</f>
        <v>0.11896111015936255</v>
      </c>
      <c r="AA173" s="159">
        <f t="shared" si="54"/>
        <v>0.37336173521418292</v>
      </c>
      <c r="AB173" s="22">
        <f t="shared" ref="AB173:AB178" si="63">U173+W173+Y173</f>
        <v>0.14169116832669321</v>
      </c>
      <c r="AC173" s="159">
        <f t="shared" si="55"/>
        <v>0.12544972862195353</v>
      </c>
      <c r="AD173" s="22">
        <f t="shared" ref="AD173:AD178" si="64">Y173/AB173</f>
        <v>0.80470098774737575</v>
      </c>
      <c r="AE173" s="146">
        <f t="shared" ref="AE173:AE178" si="65">(Y173+W173)/AB173</f>
        <v>0.92743010120918878</v>
      </c>
    </row>
    <row r="174" spans="1:126" s="113" customFormat="1" ht="14" customHeight="1" x14ac:dyDescent="0.2">
      <c r="A174" s="119" t="s">
        <v>363</v>
      </c>
      <c r="B174" s="4" t="s">
        <v>207</v>
      </c>
      <c r="C174" s="113" t="s">
        <v>200</v>
      </c>
      <c r="D174" s="4" t="s">
        <v>223</v>
      </c>
      <c r="E174" s="113">
        <v>180622</v>
      </c>
      <c r="F174" s="112">
        <v>2.47E-2</v>
      </c>
      <c r="G174" s="114">
        <v>0.69</v>
      </c>
      <c r="H174" s="3">
        <v>40</v>
      </c>
      <c r="I174" s="4">
        <v>34.200000000000003</v>
      </c>
      <c r="J174" s="113">
        <v>51.8</v>
      </c>
      <c r="K174" s="4">
        <v>52</v>
      </c>
      <c r="L174" s="113">
        <v>613.6</v>
      </c>
      <c r="M174" s="4">
        <v>246</v>
      </c>
      <c r="N174" s="113">
        <v>515</v>
      </c>
      <c r="O174" s="4">
        <v>907.1</v>
      </c>
      <c r="P174" s="3">
        <v>252.7</v>
      </c>
      <c r="Q174" s="21">
        <f>(((N174*'Calibration Coefficients'!B$3)+'Calibration Coefficients'!B$4)/$H174)*(1000/1)*(1/1000)*(1/1000)*($G174/$F174)</f>
        <v>0.22389207995951418</v>
      </c>
      <c r="R174" s="117">
        <f>(((O174*'Calibration Coefficients'!C$3)+'Calibration Coefficients'!C$4)/$H174)*(1000/1)*(1/1000)*(1/1000)*($G174/$F174)</f>
        <v>0.61322897975708501</v>
      </c>
      <c r="S174" s="21">
        <f t="shared" si="61"/>
        <v>0.83712105971659923</v>
      </c>
      <c r="T174" s="117">
        <f t="shared" si="62"/>
        <v>2.7389489608921118</v>
      </c>
      <c r="U174" s="22">
        <f>(((I174*'Calibration Coefficients'!F$3)+'Calibration Coefficients'!F$4)/$H174)*(1000/1)*(1/1000)*(1/1000)*($G174/$F174)</f>
        <v>7.4543884615384621E-3</v>
      </c>
      <c r="V174" s="18">
        <f>(((J174*'Calibration Coefficients'!G$3)+'Calibration Coefficients'!G$4)/$H174)*(1000/1)*(1/1000)*(1/1000)*($G174/$F174)</f>
        <v>1.7570738259109309E-2</v>
      </c>
      <c r="W174" s="22">
        <f>(((K174*'Calibration Coefficients'!H$3)+'Calibration Coefficients'!H$4)/$H174)*(1000/1)*(1/1000)*(1/1000)*($G174/$F174)</f>
        <v>1.3346052631578948E-2</v>
      </c>
      <c r="X174" s="18">
        <f>(((L174*'Calibration Coefficients'!I$3)+'Calibration Coefficients'!I$4)/$H174)*(1000/1)*(1/1000)*(1/1000)*($G174/$F174)</f>
        <v>9.7446884210526302E-2</v>
      </c>
      <c r="Y174" s="22">
        <f>(((M174*'Calibration Coefficients'!J$3)+'Calibration Coefficients'!J$4)/$H174)*(1000/1)*(1/1000)*(1/1000)*($G174/$F174)</f>
        <v>9.151872267206479E-2</v>
      </c>
      <c r="Z174" s="18">
        <f>(((P174*'Calibration Coefficients'!K$3)+'Calibration Coefficients'!K$4)/$H174)*(1000/1)*(1/1000)*(1/1000)*($G174/$F174)</f>
        <v>9.3728936538461552E-2</v>
      </c>
      <c r="AA174" s="159">
        <f t="shared" si="54"/>
        <v>0.38353559386258146</v>
      </c>
      <c r="AB174" s="22">
        <f t="shared" si="63"/>
        <v>0.1123191637651822</v>
      </c>
      <c r="AC174" s="159">
        <f t="shared" si="55"/>
        <v>0.13417314313321296</v>
      </c>
      <c r="AD174" s="22">
        <f t="shared" si="64"/>
        <v>0.81480950894004667</v>
      </c>
      <c r="AE174" s="146">
        <f t="shared" si="65"/>
        <v>0.93363208724449886</v>
      </c>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row>
    <row r="175" spans="1:126" s="3" customFormat="1" ht="14" customHeight="1" x14ac:dyDescent="0.2">
      <c r="A175" s="119" t="s">
        <v>366</v>
      </c>
      <c r="B175" s="4" t="s">
        <v>207</v>
      </c>
      <c r="C175" s="113" t="s">
        <v>200</v>
      </c>
      <c r="D175" s="4" t="s">
        <v>223</v>
      </c>
      <c r="E175" s="113">
        <v>180622</v>
      </c>
      <c r="F175" s="112">
        <v>2.4799999999999999E-2</v>
      </c>
      <c r="G175" s="114">
        <v>0.71</v>
      </c>
      <c r="H175" s="3">
        <v>40</v>
      </c>
      <c r="I175" s="4">
        <v>28.8</v>
      </c>
      <c r="J175" s="113">
        <v>44.5</v>
      </c>
      <c r="K175" s="4">
        <v>56.2</v>
      </c>
      <c r="L175" s="113">
        <v>495.5</v>
      </c>
      <c r="M175" s="4">
        <v>245.5</v>
      </c>
      <c r="N175" s="113">
        <v>362.4</v>
      </c>
      <c r="O175" s="4">
        <v>731.1</v>
      </c>
      <c r="P175" s="3">
        <v>168.7</v>
      </c>
      <c r="Q175" s="21">
        <f>(((N175*'Calibration Coefficients'!B$3)+'Calibration Coefficients'!B$4)/$H175)*(1000/1)*(1/1000)*(1/1000)*($G175/$F175)</f>
        <v>0.16146344758064518</v>
      </c>
      <c r="R175" s="117">
        <f>(((O175*'Calibration Coefficients'!C$3)+'Calibration Coefficients'!C$4)/$H175)*(1000/1)*(1/1000)*(1/1000)*($G175/$F175)</f>
        <v>0.50652258870967737</v>
      </c>
      <c r="S175" s="21">
        <f t="shared" si="61"/>
        <v>0.66798603629032249</v>
      </c>
      <c r="T175" s="117">
        <f t="shared" si="62"/>
        <v>3.1370727944892143</v>
      </c>
      <c r="U175" s="22">
        <f>(((I175*'Calibration Coefficients'!F$3)+'Calibration Coefficients'!F$4)/$H175)*(1000/1)*(1/1000)*(1/1000)*($G175/$F175)</f>
        <v>6.4332870967741922E-3</v>
      </c>
      <c r="V175" s="18">
        <f>(((J175*'Calibration Coefficients'!G$3)+'Calibration Coefficients'!G$4)/$H175)*(1000/1)*(1/1000)*(1/1000)*($G175/$F175)</f>
        <v>1.5469447076612904E-2</v>
      </c>
      <c r="W175" s="22">
        <f>(((K175*'Calibration Coefficients'!H$3)+'Calibration Coefficients'!H$4)/$H175)*(1000/1)*(1/1000)*(1/1000)*($G175/$F175)</f>
        <v>1.4782242943548388E-2</v>
      </c>
      <c r="X175" s="18">
        <f>(((L175*'Calibration Coefficients'!I$3)+'Calibration Coefficients'!I$4)/$H175)*(1000/1)*(1/1000)*(1/1000)*($G175/$F175)</f>
        <v>8.0645621975806436E-2</v>
      </c>
      <c r="Y175" s="22">
        <f>(((M175*'Calibration Coefficients'!J$3)+'Calibration Coefficients'!J$4)/$H175)*(1000/1)*(1/1000)*(1/1000)*($G175/$F175)</f>
        <v>9.360108215725807E-2</v>
      </c>
      <c r="Z175" s="18">
        <f>(((P175*'Calibration Coefficients'!K$3)+'Calibration Coefficients'!K$4)/$H175)*(1000/1)*(1/1000)*(1/1000)*($G175/$F175)</f>
        <v>6.4126577318548386E-2</v>
      </c>
      <c r="AA175" s="159">
        <f t="shared" si="54"/>
        <v>0.41177246772416298</v>
      </c>
      <c r="AB175" s="22">
        <f t="shared" si="63"/>
        <v>0.11481661219758066</v>
      </c>
      <c r="AC175" s="159">
        <f t="shared" si="55"/>
        <v>0.17188474902142811</v>
      </c>
      <c r="AD175" s="22">
        <f t="shared" si="64"/>
        <v>0.81522246969093526</v>
      </c>
      <c r="AE175" s="146">
        <f t="shared" si="65"/>
        <v>0.94396902178490028</v>
      </c>
    </row>
    <row r="176" spans="1:126" s="113" customFormat="1" ht="14" customHeight="1" x14ac:dyDescent="0.2">
      <c r="A176" s="119" t="s">
        <v>367</v>
      </c>
      <c r="B176" s="4" t="s">
        <v>207</v>
      </c>
      <c r="C176" s="113" t="s">
        <v>200</v>
      </c>
      <c r="D176" s="4" t="s">
        <v>223</v>
      </c>
      <c r="E176" s="113">
        <v>180622</v>
      </c>
      <c r="F176" s="112">
        <v>2.3699999999999999E-2</v>
      </c>
      <c r="G176" s="114">
        <v>0.76</v>
      </c>
      <c r="H176" s="3">
        <v>40</v>
      </c>
      <c r="I176" s="4">
        <v>30.4</v>
      </c>
      <c r="J176" s="113">
        <v>40</v>
      </c>
      <c r="K176" s="4">
        <v>55.1</v>
      </c>
      <c r="L176" s="113">
        <v>503.5</v>
      </c>
      <c r="M176" s="4">
        <v>234.4</v>
      </c>
      <c r="N176" s="113">
        <v>418.2</v>
      </c>
      <c r="O176" s="4">
        <v>801</v>
      </c>
      <c r="P176" s="3">
        <v>186.9</v>
      </c>
      <c r="Q176" s="21">
        <f>(((N176*'Calibration Coefficients'!B$3)+'Calibration Coefficients'!B$4)/$H176)*(1000/1)*(1/1000)*(1/1000)*($G176/$F176)</f>
        <v>0.20870297468354432</v>
      </c>
      <c r="R176" s="117">
        <f>(((O176*'Calibration Coefficients'!C$3)+'Calibration Coefficients'!C$4)/$H176)*(1000/1)*(1/1000)*(1/1000)*($G176/$F176)</f>
        <v>0.62160303797468364</v>
      </c>
      <c r="S176" s="21">
        <f t="shared" si="61"/>
        <v>0.83030601265822801</v>
      </c>
      <c r="T176" s="117">
        <f t="shared" si="62"/>
        <v>2.9784100534130786</v>
      </c>
      <c r="U176" s="22">
        <f>(((I176*'Calibration Coefficients'!F$3)+'Calibration Coefficients'!F$4)/$H176)*(1000/1)*(1/1000)*(1/1000)*($G176/$F176)</f>
        <v>7.6062852320675101E-3</v>
      </c>
      <c r="V176" s="18">
        <f>(((J176*'Calibration Coefficients'!G$3)+'Calibration Coefficients'!G$4)/$H176)*(1000/1)*(1/1000)*(1/1000)*($G176/$F176)</f>
        <v>1.5575189873417727E-2</v>
      </c>
      <c r="W176" s="22">
        <f>(((K176*'Calibration Coefficients'!H$3)+'Calibration Coefficients'!H$4)/$H176)*(1000/1)*(1/1000)*(1/1000)*($G176/$F176)</f>
        <v>1.6233575949367092E-2</v>
      </c>
      <c r="X176" s="18">
        <f>(((L176*'Calibration Coefficients'!I$3)+'Calibration Coefficients'!I$4)/$H176)*(1000/1)*(1/1000)*(1/1000)*($G176/$F176)</f>
        <v>9.178996202531646E-2</v>
      </c>
      <c r="Y176" s="22">
        <f>(((M176*'Calibration Coefficients'!J$3)+'Calibration Coefficients'!J$4)/$H176)*(1000/1)*(1/1000)*(1/1000)*($G176/$F176)</f>
        <v>0.10010264641350211</v>
      </c>
      <c r="Z176" s="18">
        <f>(((P176*'Calibration Coefficients'!K$3)+'Calibration Coefficients'!K$4)/$H176)*(1000/1)*(1/1000)*(1/1000)*($G176/$F176)</f>
        <v>7.9577603797468366E-2</v>
      </c>
      <c r="AA176" s="159">
        <f t="shared" si="54"/>
        <v>0.37442251236485558</v>
      </c>
      <c r="AB176" s="22">
        <f t="shared" si="63"/>
        <v>0.12394250759493672</v>
      </c>
      <c r="AC176" s="159">
        <f t="shared" si="55"/>
        <v>0.14927328684292468</v>
      </c>
      <c r="AD176" s="22">
        <f t="shared" si="64"/>
        <v>0.80765387400949673</v>
      </c>
      <c r="AE176" s="146">
        <f t="shared" si="65"/>
        <v>0.93863053620856185</v>
      </c>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row>
    <row r="177" spans="1:32" s="3" customFormat="1" ht="14" customHeight="1" x14ac:dyDescent="0.2">
      <c r="A177" s="3" t="s">
        <v>354</v>
      </c>
      <c r="B177" s="4" t="s">
        <v>207</v>
      </c>
      <c r="C177" s="3" t="s">
        <v>200</v>
      </c>
      <c r="D177" s="4" t="s">
        <v>223</v>
      </c>
      <c r="E177" s="3">
        <v>180627</v>
      </c>
      <c r="F177" s="3">
        <v>2.3599999999999999E-2</v>
      </c>
      <c r="G177" s="4">
        <v>0.72</v>
      </c>
      <c r="H177" s="3">
        <v>40</v>
      </c>
      <c r="I177" s="4">
        <v>24.2</v>
      </c>
      <c r="J177" s="3">
        <v>67.900000000000006</v>
      </c>
      <c r="K177" s="4">
        <v>55.9</v>
      </c>
      <c r="L177" s="3">
        <v>636</v>
      </c>
      <c r="M177" s="4">
        <v>280.7</v>
      </c>
      <c r="N177" s="3">
        <v>435.9</v>
      </c>
      <c r="O177" s="4">
        <v>865.1</v>
      </c>
      <c r="P177" s="3">
        <v>182.3</v>
      </c>
      <c r="Q177" s="21">
        <f>(((N177*'Calibration Coefficients'!B$3)+'Calibration Coefficients'!B$4)/$H177)*(1000/1)*(1/1000)*(1/1000)*($G177/$F177)</f>
        <v>0.20696014830508477</v>
      </c>
      <c r="R177" s="117">
        <f>(((O177*'Calibration Coefficients'!C$3)+'Calibration Coefficients'!C$4)/$H177)*(1000/1)*(1/1000)*(1/1000)*($G177/$F177)</f>
        <v>0.63870772881355931</v>
      </c>
      <c r="S177" s="21">
        <f t="shared" si="61"/>
        <v>0.84566787711864411</v>
      </c>
      <c r="T177" s="117">
        <f t="shared" si="62"/>
        <v>3.0861387278870005</v>
      </c>
      <c r="U177" s="22">
        <f>(((I177*'Calibration Coefficients'!F$3)+'Calibration Coefficients'!F$4)/$H177)*(1000/1)*(1/1000)*(1/1000)*($G177/$F177)</f>
        <v>5.7606254237288134E-3</v>
      </c>
      <c r="V177" s="18">
        <f>(((J177*'Calibration Coefficients'!G$3)+'Calibration Coefficients'!G$4)/$H177)*(1000/1)*(1/1000)*(1/1000)*($G177/$F177)</f>
        <v>2.5153497457627124E-2</v>
      </c>
      <c r="W177" s="22">
        <f>(((K177*'Calibration Coefficients'!H$3)+'Calibration Coefficients'!H$4)/$H177)*(1000/1)*(1/1000)*(1/1000)*($G177/$F177)</f>
        <v>1.5668580508474576E-2</v>
      </c>
      <c r="X177" s="18">
        <f>(((L177*'Calibration Coefficients'!I$3)+'Calibration Coefficients'!I$4)/$H177)*(1000/1)*(1/1000)*(1/1000)*($G177/$F177)</f>
        <v>0.11030827118644068</v>
      </c>
      <c r="Y177" s="22">
        <f>(((M177*'Calibration Coefficients'!J$3)+'Calibration Coefficients'!J$4)/$H177)*(1000/1)*(1/1000)*(1/1000)*($G177/$F177)</f>
        <v>0.11404745847457626</v>
      </c>
      <c r="Z177" s="18">
        <f>(((P177*'Calibration Coefficients'!K$3)+'Calibration Coefficients'!K$4)/$H177)*(1000/1)*(1/1000)*(1/1000)*($G177/$F177)</f>
        <v>7.3845404237288151E-2</v>
      </c>
      <c r="AA177" s="159">
        <f t="shared" si="54"/>
        <v>0.40770596426445993</v>
      </c>
      <c r="AB177" s="22">
        <f t="shared" si="63"/>
        <v>0.13547666440677963</v>
      </c>
      <c r="AC177" s="159">
        <f t="shared" si="55"/>
        <v>0.16020079285543531</v>
      </c>
      <c r="AD177" s="22">
        <f t="shared" si="64"/>
        <v>0.8418236378490952</v>
      </c>
      <c r="AE177" s="146">
        <f t="shared" si="65"/>
        <v>0.95747883630769026</v>
      </c>
      <c r="AF177" s="113"/>
    </row>
    <row r="178" spans="1:32" s="3" customFormat="1" x14ac:dyDescent="0.2">
      <c r="A178" s="3" t="s">
        <v>352</v>
      </c>
      <c r="B178" s="4" t="s">
        <v>207</v>
      </c>
      <c r="C178" s="3" t="s">
        <v>200</v>
      </c>
      <c r="D178" s="4" t="s">
        <v>223</v>
      </c>
      <c r="E178" s="3">
        <v>180627</v>
      </c>
      <c r="F178" s="3">
        <v>2.3E-2</v>
      </c>
      <c r="G178" s="4">
        <v>0.71</v>
      </c>
      <c r="H178" s="3">
        <v>40</v>
      </c>
      <c r="I178" s="4">
        <v>42.5</v>
      </c>
      <c r="J178" s="3">
        <v>68.8</v>
      </c>
      <c r="K178" s="4">
        <v>77</v>
      </c>
      <c r="L178" s="3">
        <v>592.29999999999995</v>
      </c>
      <c r="M178" s="4">
        <v>180.9</v>
      </c>
      <c r="N178" s="3">
        <v>412.4</v>
      </c>
      <c r="O178" s="4">
        <v>793.3</v>
      </c>
      <c r="P178" s="3">
        <v>168.7</v>
      </c>
      <c r="Q178" s="21">
        <f>(((N178*'Calibration Coefficients'!B$3)+'Calibration Coefficients'!B$4)/$H178)*(1000/1)*(1/1000)*(1/1000)*($G178/$F178)</f>
        <v>0.19812009782608697</v>
      </c>
      <c r="R178" s="117">
        <f>(((O178*'Calibration Coefficients'!C$3)+'Calibration Coefficients'!C$4)/$H178)*(1000/1)*(1/1000)*(1/1000)*($G178/$F178)</f>
        <v>0.59262959130434789</v>
      </c>
      <c r="S178" s="21">
        <f t="shared" si="61"/>
        <v>0.79074968913043486</v>
      </c>
      <c r="T178" s="117">
        <f t="shared" si="62"/>
        <v>2.9912643785617741</v>
      </c>
      <c r="U178" s="22">
        <f>(((I178*'Calibration Coefficients'!F$3)+'Calibration Coefficients'!F$4)/$H178)*(1000/1)*(1/1000)*(1/1000)*($G178/$F178)</f>
        <v>1.0236540760869566E-2</v>
      </c>
      <c r="V178" s="18">
        <f>(((J178*'Calibration Coefficients'!G$3)+'Calibration Coefficients'!G$4)/$H178)*(1000/1)*(1/1000)*(1/1000)*($G178/$F178)</f>
        <v>2.5788558260869565E-2</v>
      </c>
      <c r="W178" s="22">
        <f>(((K178*'Calibration Coefficients'!H$3)+'Calibration Coefficients'!H$4)/$H178)*(1000/1)*(1/1000)*(1/1000)*($G178/$F178)</f>
        <v>2.183828804347826E-2</v>
      </c>
      <c r="X178" s="18">
        <f>(((L178*'Calibration Coefficients'!I$3)+'Calibration Coefficients'!I$4)/$H178)*(1000/1)*(1/1000)*(1/1000)*($G178/$F178)</f>
        <v>0.10394478717391302</v>
      </c>
      <c r="Y178" s="22">
        <f>(((M178*'Calibration Coefficients'!J$3)+'Calibration Coefficients'!J$4)/$H178)*(1000/1)*(1/1000)*(1/1000)*($G178/$F178)</f>
        <v>7.4368973152173903E-2</v>
      </c>
      <c r="Z178" s="18">
        <f>(((P178*'Calibration Coefficients'!K$3)+'Calibration Coefficients'!K$4)/$H178)*(1000/1)*(1/1000)*(1/1000)*($G178/$F178)</f>
        <v>6.9145179021739125E-2</v>
      </c>
      <c r="AA178" s="159">
        <f t="shared" si="54"/>
        <v>0.38611754213750976</v>
      </c>
      <c r="AB178" s="22">
        <f t="shared" si="63"/>
        <v>0.10644380195652173</v>
      </c>
      <c r="AC178" s="159">
        <f t="shared" si="55"/>
        <v>0.13461124730074187</v>
      </c>
      <c r="AD178" s="22">
        <f t="shared" si="64"/>
        <v>0.69866889180218139</v>
      </c>
      <c r="AE178" s="146">
        <f t="shared" si="65"/>
        <v>0.90383150007126944</v>
      </c>
      <c r="AF178" s="113"/>
    </row>
    <row r="179" spans="1:32" s="3" customFormat="1" x14ac:dyDescent="0.2">
      <c r="Q179" s="21"/>
      <c r="R179" s="117"/>
      <c r="S179" s="21"/>
      <c r="T179" s="117"/>
      <c r="U179" s="22"/>
      <c r="V179" s="18"/>
      <c r="W179" s="22"/>
      <c r="X179" s="18"/>
      <c r="Y179" s="22"/>
      <c r="Z179" s="18"/>
      <c r="AA179" s="159"/>
      <c r="AB179" s="22"/>
      <c r="AC179" s="159"/>
      <c r="AD179" s="22"/>
      <c r="AE179" s="146"/>
      <c r="AF179" s="113"/>
    </row>
    <row r="180" spans="1:32" s="3" customFormat="1" x14ac:dyDescent="0.2">
      <c r="A180" s="3" t="s">
        <v>355</v>
      </c>
      <c r="B180" s="4" t="s">
        <v>199</v>
      </c>
      <c r="C180" s="3" t="s">
        <v>206</v>
      </c>
      <c r="D180" s="4" t="s">
        <v>223</v>
      </c>
      <c r="E180" s="3">
        <v>180627</v>
      </c>
      <c r="F180" s="3">
        <v>2.5000000000000001E-2</v>
      </c>
      <c r="G180" s="4">
        <v>0.8</v>
      </c>
      <c r="H180" s="3">
        <v>40</v>
      </c>
      <c r="I180" s="4">
        <v>26.9</v>
      </c>
      <c r="J180" s="3">
        <v>70.900000000000006</v>
      </c>
      <c r="K180" s="4">
        <v>49.9</v>
      </c>
      <c r="L180" s="3">
        <v>651.9</v>
      </c>
      <c r="M180" s="4">
        <v>168.6</v>
      </c>
      <c r="N180" s="3">
        <v>405.1</v>
      </c>
      <c r="O180" s="4">
        <v>730.7</v>
      </c>
      <c r="P180" s="3">
        <v>148.5</v>
      </c>
      <c r="Q180" s="21">
        <f>(((N180*'Calibration Coefficients'!B$3)+'Calibration Coefficients'!B$4)/$H180)*(1000/1)*(1/1000)*(1/1000)*($G180/$F180)</f>
        <v>0.20173980000000002</v>
      </c>
      <c r="R180" s="117">
        <f>(((O180*'Calibration Coefficients'!C$3)+'Calibration Coefficients'!C$4)/$H180)*(1000/1)*(1/1000)*(1/1000)*($G180/$F180)</f>
        <v>0.56585407999999993</v>
      </c>
      <c r="S180" s="21">
        <f>Q180+R180</f>
        <v>0.76759387999999995</v>
      </c>
      <c r="T180" s="117">
        <f>R180/Q180</f>
        <v>2.804870828661473</v>
      </c>
      <c r="U180" s="22">
        <f>(((I180*'Calibration Coefficients'!F$3)+'Calibration Coefficients'!F$4)/$H180)*(1000/1)*(1/1000)*(1/1000)*($G180/$F180)</f>
        <v>6.716391999999999E-3</v>
      </c>
      <c r="V180" s="18">
        <f>(((J180*'Calibration Coefficients'!G$3)+'Calibration Coefficients'!G$4)/$H180)*(1000/1)*(1/1000)*(1/1000)*($G180/$F180)</f>
        <v>2.7548904000000006E-2</v>
      </c>
      <c r="W180" s="22">
        <f>(((K180*'Calibration Coefficients'!H$3)+'Calibration Coefficients'!H$4)/$H180)*(1000/1)*(1/1000)*(1/1000)*($G180/$F180)</f>
        <v>1.4670599999999999E-2</v>
      </c>
      <c r="X180" s="18">
        <f>(((L180*'Calibration Coefficients'!I$3)+'Calibration Coefficients'!I$4)/$H180)*(1000/1)*(1/1000)*(1/1000)*($G180/$F180)</f>
        <v>0.118593648</v>
      </c>
      <c r="Y180" s="22">
        <f>(((M180*'Calibration Coefficients'!J$3)+'Calibration Coefficients'!J$4)/$H180)*(1000/1)*(1/1000)*(1/1000)*($G180/$F180)</f>
        <v>7.1850575999999985E-2</v>
      </c>
      <c r="Z180" s="18">
        <f>(((P180*'Calibration Coefficients'!K$3)+'Calibration Coefficients'!K$4)/$H180)*(1000/1)*(1/1000)*(1/1000)*($G180/$F180)</f>
        <v>6.309468E-2</v>
      </c>
      <c r="AA180" s="159">
        <f t="shared" si="54"/>
        <v>0.39405577334722891</v>
      </c>
      <c r="AB180" s="22">
        <f>U180+W180+Y180</f>
        <v>9.3237567999999979E-2</v>
      </c>
      <c r="AC180" s="159">
        <f t="shared" si="55"/>
        <v>0.12146731550282812</v>
      </c>
      <c r="AD180" s="22">
        <f>Y180/AB180</f>
        <v>0.77061829840949947</v>
      </c>
      <c r="AE180" s="146">
        <f>(Y180+W180)/AB180</f>
        <v>0.92796474485477787</v>
      </c>
      <c r="AF180" s="113"/>
    </row>
    <row r="181" spans="1:32" s="3" customFormat="1" x14ac:dyDescent="0.2">
      <c r="A181" s="119" t="s">
        <v>364</v>
      </c>
      <c r="B181" s="4" t="s">
        <v>199</v>
      </c>
      <c r="C181" s="113" t="s">
        <v>206</v>
      </c>
      <c r="D181" s="4" t="s">
        <v>223</v>
      </c>
      <c r="E181" s="113">
        <v>180622</v>
      </c>
      <c r="F181" s="112">
        <v>2.1600000000000001E-2</v>
      </c>
      <c r="G181" s="114">
        <v>0.78</v>
      </c>
      <c r="H181" s="3">
        <v>40</v>
      </c>
      <c r="I181" s="4">
        <v>20.8</v>
      </c>
      <c r="J181" s="113">
        <v>36.9</v>
      </c>
      <c r="K181" s="4">
        <v>34.6</v>
      </c>
      <c r="L181" s="113">
        <v>482.1</v>
      </c>
      <c r="M181" s="4">
        <v>205.2</v>
      </c>
      <c r="N181" s="113">
        <v>305.10000000000002</v>
      </c>
      <c r="O181" s="4">
        <v>653.6</v>
      </c>
      <c r="P181" s="3">
        <v>135</v>
      </c>
      <c r="Q181" s="21">
        <f>(((N181*'Calibration Coefficients'!B$3)+'Calibration Coefficients'!B$4)/$H181)*(1000/1)*(1/1000)*(1/1000)*($G181/$F181)</f>
        <v>0.17145984375000001</v>
      </c>
      <c r="R181" s="117">
        <f>(((O181*'Calibration Coefficients'!C$3)+'Calibration Coefficients'!C$4)/$H181)*(1000/1)*(1/1000)*(1/1000)*($G181/$F181)</f>
        <v>0.57117377777777778</v>
      </c>
      <c r="S181" s="21">
        <f>Q181+R181</f>
        <v>0.74263362152777779</v>
      </c>
      <c r="T181" s="117">
        <f>R181/Q181</f>
        <v>3.3312393461094461</v>
      </c>
      <c r="U181" s="22">
        <f>(((I181*'Calibration Coefficients'!F$3)+'Calibration Coefficients'!F$4)/$H181)*(1000/1)*(1/1000)*(1/1000)*($G181/$F181)</f>
        <v>5.8605444444444436E-3</v>
      </c>
      <c r="V181" s="18">
        <f>(((J181*'Calibration Coefficients'!G$3)+'Calibration Coefficients'!G$4)/$H181)*(1000/1)*(1/1000)*(1/1000)*($G181/$F181)</f>
        <v>1.617988125E-2</v>
      </c>
      <c r="W181" s="22">
        <f>(((K181*'Calibration Coefficients'!H$3)+'Calibration Coefficients'!H$4)/$H181)*(1000/1)*(1/1000)*(1/1000)*($G181/$F181)</f>
        <v>1.1479270833333333E-2</v>
      </c>
      <c r="X181" s="18">
        <f>(((L181*'Calibration Coefficients'!I$3)+'Calibration Coefficients'!I$4)/$H181)*(1000/1)*(1/1000)*(1/1000)*($G181/$F181)</f>
        <v>9.89711125E-2</v>
      </c>
      <c r="Y181" s="22">
        <f>(((M181*'Calibration Coefficients'!J$3)+'Calibration Coefficients'!J$4)/$H181)*(1000/1)*(1/1000)*(1/1000)*($G181/$F181)</f>
        <v>9.868267499999997E-2</v>
      </c>
      <c r="Z181" s="18">
        <f>(((P181*'Calibration Coefficients'!K$3)+'Calibration Coefficients'!K$4)/$H181)*(1000/1)*(1/1000)*(1/1000)*($G181/$F181)</f>
        <v>6.4727812499999982E-2</v>
      </c>
      <c r="AA181" s="159">
        <f t="shared" si="54"/>
        <v>0.39844855922229444</v>
      </c>
      <c r="AB181" s="22">
        <f>U181+W181+Y181</f>
        <v>0.11602249027777775</v>
      </c>
      <c r="AC181" s="159">
        <f t="shared" si="55"/>
        <v>0.15623113055276341</v>
      </c>
      <c r="AD181" s="22">
        <f>Y181/AB181</f>
        <v>0.8505478098576984</v>
      </c>
      <c r="AE181" s="146">
        <f>(Y181+W181)/AB181</f>
        <v>0.94948785851421302</v>
      </c>
    </row>
    <row r="182" spans="1:32" s="3" customFormat="1" x14ac:dyDescent="0.2">
      <c r="A182" s="3" t="s">
        <v>356</v>
      </c>
      <c r="B182" s="4" t="s">
        <v>199</v>
      </c>
      <c r="C182" s="3" t="s">
        <v>206</v>
      </c>
      <c r="D182" s="4" t="s">
        <v>223</v>
      </c>
      <c r="E182" s="3">
        <v>180627</v>
      </c>
      <c r="F182" s="3">
        <v>2.4400000000000002E-2</v>
      </c>
      <c r="G182" s="4">
        <v>0.69</v>
      </c>
      <c r="H182" s="3">
        <v>40</v>
      </c>
      <c r="I182" s="4">
        <v>15.6</v>
      </c>
      <c r="J182" s="3">
        <v>54.1</v>
      </c>
      <c r="K182" s="4">
        <v>31</v>
      </c>
      <c r="L182" s="3">
        <v>662.8</v>
      </c>
      <c r="M182" s="4">
        <v>351.9</v>
      </c>
      <c r="N182" s="3">
        <v>341.1</v>
      </c>
      <c r="O182" s="4">
        <v>854.4</v>
      </c>
      <c r="P182" s="3">
        <v>136</v>
      </c>
      <c r="Q182" s="21">
        <f>(((N182*'Calibration Coefficients'!B$3)+'Calibration Coefficients'!B$4)/$H182)*(1000/1)*(1/1000)*(1/1000)*($G182/$F182)</f>
        <v>0.15011370645491803</v>
      </c>
      <c r="R182" s="117">
        <f>(((O182*'Calibration Coefficients'!C$3)+'Calibration Coefficients'!C$4)/$H182)*(1000/1)*(1/1000)*(1/1000)*($G182/$F182)</f>
        <v>0.5847037377049179</v>
      </c>
      <c r="S182" s="21">
        <f>Q182+R182</f>
        <v>0.73481744415983596</v>
      </c>
      <c r="T182" s="117">
        <f>R182/Q182</f>
        <v>3.8950722856244671</v>
      </c>
      <c r="U182" s="22">
        <f>(((I182*'Calibration Coefficients'!F$3)+'Calibration Coefficients'!F$4)/$H182)*(1000/1)*(1/1000)*(1/1000)*($G182/$F182)</f>
        <v>3.4420536885245894E-3</v>
      </c>
      <c r="V182" s="18">
        <f>(((J182*'Calibration Coefficients'!G$3)+'Calibration Coefficients'!G$4)/$H182)*(1000/1)*(1/1000)*(1/1000)*($G182/$F182)</f>
        <v>1.8576532069672132E-2</v>
      </c>
      <c r="W182" s="22">
        <f>(((K182*'Calibration Coefficients'!H$3)+'Calibration Coefficients'!H$4)/$H182)*(1000/1)*(1/1000)*(1/1000)*($G182/$F182)</f>
        <v>8.0541239754098343E-3</v>
      </c>
      <c r="X182" s="18">
        <f>(((L182*'Calibration Coefficients'!I$3)+'Calibration Coefficients'!I$4)/$H182)*(1000/1)*(1/1000)*(1/1000)*($G182/$F182)</f>
        <v>0.10655460737704914</v>
      </c>
      <c r="Y182" s="22">
        <f>(((M182*'Calibration Coefficients'!J$3)+'Calibration Coefficients'!J$4)/$H182)*(1000/1)*(1/1000)*(1/1000)*($G182/$F182)</f>
        <v>0.13252604477459012</v>
      </c>
      <c r="Z182" s="18">
        <f>(((P182*'Calibration Coefficients'!K$3)+'Calibration Coefficients'!K$4)/$H182)*(1000/1)*(1/1000)*(1/1000)*($G182/$F182)</f>
        <v>5.1063959016393441E-2</v>
      </c>
      <c r="AA182" s="159">
        <f t="shared" si="54"/>
        <v>0.43577806085940746</v>
      </c>
      <c r="AB182" s="22">
        <f>U182+W182+Y182</f>
        <v>0.14402222243852456</v>
      </c>
      <c r="AC182" s="159">
        <f t="shared" si="55"/>
        <v>0.19599728283967785</v>
      </c>
      <c r="AD182" s="22">
        <f>Y182/AB182</f>
        <v>0.92017775125750789</v>
      </c>
      <c r="AE182" s="146">
        <f>(Y182+W182)/AB182</f>
        <v>0.97610053760978566</v>
      </c>
      <c r="AF182" s="113"/>
    </row>
    <row r="183" spans="1:32" s="3" customFormat="1" x14ac:dyDescent="0.2">
      <c r="A183" s="3" t="s">
        <v>353</v>
      </c>
      <c r="B183" s="4" t="s">
        <v>199</v>
      </c>
      <c r="C183" s="3" t="s">
        <v>206</v>
      </c>
      <c r="D183" s="4" t="s">
        <v>223</v>
      </c>
      <c r="E183" s="3">
        <v>180627</v>
      </c>
      <c r="F183" s="3">
        <v>2.2499999999999999E-2</v>
      </c>
      <c r="G183" s="4">
        <v>0.74</v>
      </c>
      <c r="H183" s="3">
        <v>40</v>
      </c>
      <c r="I183" s="4">
        <v>8.6999999999999993</v>
      </c>
      <c r="J183" s="3">
        <v>37.700000000000003</v>
      </c>
      <c r="K183" s="4">
        <v>28.9</v>
      </c>
      <c r="L183" s="3">
        <v>491.9</v>
      </c>
      <c r="M183" s="4">
        <v>267</v>
      </c>
      <c r="N183" s="3">
        <v>252.4</v>
      </c>
      <c r="O183" s="4">
        <v>679.8</v>
      </c>
      <c r="P183" s="3">
        <v>109.8</v>
      </c>
      <c r="Q183" s="21">
        <f>(((N183*'Calibration Coefficients'!B$3)+'Calibration Coefficients'!B$4)/$H183)*(1000/1)*(1/1000)*(1/1000)*($G183/$F183)</f>
        <v>0.12918673333333339</v>
      </c>
      <c r="R183" s="117">
        <f>(((O183*'Calibration Coefficients'!C$3)+'Calibration Coefficients'!C$4)/$H183)*(1000/1)*(1/1000)*(1/1000)*($G183/$F183)</f>
        <v>0.54106037333333334</v>
      </c>
      <c r="S183" s="21">
        <f>Q183+R183</f>
        <v>0.67024710666666676</v>
      </c>
      <c r="T183" s="117">
        <f>R183/Q183</f>
        <v>4.1882038454929047</v>
      </c>
      <c r="U183" s="22">
        <f>(((I183*'Calibration Coefficients'!F$3)+'Calibration Coefficients'!F$4)/$H183)*(1000/1)*(1/1000)*(1/1000)*($G183/$F183)</f>
        <v>2.2325553333333338E-3</v>
      </c>
      <c r="V183" s="18">
        <f>(((J183*'Calibration Coefficients'!G$3)+'Calibration Coefficients'!G$4)/$H183)*(1000/1)*(1/1000)*(1/1000)*($G183/$F183)</f>
        <v>1.5055620666666669E-2</v>
      </c>
      <c r="W183" s="22">
        <f>(((K183*'Calibration Coefficients'!H$3)+'Calibration Coefficients'!H$4)/$H183)*(1000/1)*(1/1000)*(1/1000)*($G183/$F183)</f>
        <v>8.7326166666666684E-3</v>
      </c>
      <c r="X183" s="18">
        <f>(((L183*'Calibration Coefficients'!I$3)+'Calibration Coefficients'!I$4)/$H183)*(1000/1)*(1/1000)*(1/1000)*($G183/$F183)</f>
        <v>9.197218266666668E-2</v>
      </c>
      <c r="Y183" s="22">
        <f>(((M183*'Calibration Coefficients'!J$3)+'Calibration Coefficients'!J$4)/$H183)*(1000/1)*(1/1000)*(1/1000)*($G183/$F183)</f>
        <v>0.11694540666666667</v>
      </c>
      <c r="Z183" s="18">
        <f>(((P183*'Calibration Coefficients'!K$3)+'Calibration Coefficients'!K$4)/$H183)*(1000/1)*(1/1000)*(1/1000)*($G183/$F183)</f>
        <v>4.7947708000000012E-2</v>
      </c>
      <c r="AA183" s="159">
        <f t="shared" si="54"/>
        <v>0.42206238145043939</v>
      </c>
      <c r="AB183" s="22">
        <f>U183+W183+Y183</f>
        <v>0.12791057866666666</v>
      </c>
      <c r="AC183" s="159">
        <f t="shared" si="55"/>
        <v>0.19084092627091381</v>
      </c>
      <c r="AD183" s="22">
        <f>Y183/AB183</f>
        <v>0.91427470570221492</v>
      </c>
      <c r="AE183" s="146">
        <f>(Y183+W183)/AB183</f>
        <v>0.98254596799885219</v>
      </c>
      <c r="AF183" s="113"/>
    </row>
    <row r="184" spans="1:32" s="3" customFormat="1" x14ac:dyDescent="0.2">
      <c r="Q184" s="21"/>
      <c r="R184" s="117"/>
      <c r="S184" s="21"/>
      <c r="T184" s="117"/>
      <c r="U184" s="22"/>
      <c r="V184" s="18"/>
      <c r="W184" s="22"/>
      <c r="X184" s="18"/>
      <c r="Y184" s="22"/>
      <c r="Z184" s="18"/>
      <c r="AA184" s="159"/>
      <c r="AB184" s="22"/>
      <c r="AC184" s="159"/>
      <c r="AD184" s="22"/>
      <c r="AE184" s="146"/>
      <c r="AF184" s="113"/>
    </row>
    <row r="185" spans="1:32" s="3" customFormat="1" x14ac:dyDescent="0.2">
      <c r="A185" s="3" t="s">
        <v>359</v>
      </c>
      <c r="B185" s="4" t="s">
        <v>207</v>
      </c>
      <c r="C185" s="3" t="s">
        <v>206</v>
      </c>
      <c r="D185" s="4" t="s">
        <v>223</v>
      </c>
      <c r="E185" s="3">
        <v>180627</v>
      </c>
      <c r="F185" s="3">
        <v>2.46E-2</v>
      </c>
      <c r="G185" s="4">
        <v>0.72</v>
      </c>
      <c r="H185" s="3">
        <v>40</v>
      </c>
      <c r="I185" s="4">
        <v>27.9</v>
      </c>
      <c r="J185" s="3">
        <v>82.3</v>
      </c>
      <c r="K185" s="4">
        <v>43.9</v>
      </c>
      <c r="L185" s="3">
        <v>711.9</v>
      </c>
      <c r="M185" s="4">
        <v>194.1</v>
      </c>
      <c r="N185" s="3">
        <v>468.4</v>
      </c>
      <c r="O185" s="4">
        <v>864</v>
      </c>
      <c r="P185" s="3">
        <v>169.3</v>
      </c>
      <c r="Q185" s="21">
        <f>(((N185*'Calibration Coefficients'!B$3)+'Calibration Coefficients'!B$4)/$H185)*(1000/1)*(1/1000)*(1/1000)*($G185/$F185)</f>
        <v>0.21335048780487803</v>
      </c>
      <c r="R185" s="117">
        <f>(((O185*'Calibration Coefficients'!C$3)+'Calibration Coefficients'!C$4)/$H185)*(1000/1)*(1/1000)*(1/1000)*($G185/$F185)</f>
        <v>0.61196487804878041</v>
      </c>
      <c r="S185" s="21">
        <f t="shared" ref="S185:S223" si="66">Q185+R185</f>
        <v>0.8253153658536585</v>
      </c>
      <c r="T185" s="117">
        <f t="shared" ref="T185:T223" si="67">R185/Q185</f>
        <v>2.8683547169034807</v>
      </c>
      <c r="U185" s="22">
        <f>(((I185*'Calibration Coefficients'!F$3)+'Calibration Coefficients'!F$4)/$H185)*(1000/1)*(1/1000)*(1/1000)*($G185/$F185)</f>
        <v>6.3714073170731697E-3</v>
      </c>
      <c r="V185" s="18">
        <f>(((J185*'Calibration Coefficients'!G$3)+'Calibration Coefficients'!G$4)/$H185)*(1000/1)*(1/1000)*(1/1000)*($G185/$F185)</f>
        <v>2.9248617073170727E-2</v>
      </c>
      <c r="W185" s="22">
        <f>(((K185*'Calibration Coefficients'!H$3)+'Calibration Coefficients'!H$4)/$H185)*(1000/1)*(1/1000)*(1/1000)*($G185/$F185)</f>
        <v>1.1804817073170732E-2</v>
      </c>
      <c r="X185" s="18">
        <f>(((L185*'Calibration Coefficients'!I$3)+'Calibration Coefficients'!I$4)/$H185)*(1000/1)*(1/1000)*(1/1000)*($G185/$F185)</f>
        <v>0.11845321463414633</v>
      </c>
      <c r="Y185" s="22">
        <f>(((M185*'Calibration Coefficients'!J$3)+'Calibration Coefficients'!J$4)/$H185)*(1000/1)*(1/1000)*(1/1000)*($G185/$F185)</f>
        <v>7.5656392682926815E-2</v>
      </c>
      <c r="Z185" s="18">
        <f>(((P185*'Calibration Coefficients'!K$3)+'Calibration Coefficients'!K$4)/$H185)*(1000/1)*(1/1000)*(1/1000)*($G185/$F185)</f>
        <v>6.5791631707317083E-2</v>
      </c>
      <c r="AA185" s="159">
        <f t="shared" si="54"/>
        <v>0.3723741168564389</v>
      </c>
      <c r="AB185" s="22">
        <f t="shared" ref="AB185:AB223" si="68">U185+W185+Y185</f>
        <v>9.3832617073170713E-2</v>
      </c>
      <c r="AC185" s="159">
        <f t="shared" si="55"/>
        <v>0.11369304505328781</v>
      </c>
      <c r="AD185" s="22">
        <f t="shared" ref="AD185:AD223" si="69">Y185/AB185</f>
        <v>0.80629097900924929</v>
      </c>
      <c r="AE185" s="146">
        <f t="shared" ref="AE185:AE223" si="70">(Y185+W185)/AB185</f>
        <v>0.93209816036459114</v>
      </c>
      <c r="AF185" s="113"/>
    </row>
    <row r="186" spans="1:32" s="3" customFormat="1" x14ac:dyDescent="0.2">
      <c r="A186" s="3" t="s">
        <v>350</v>
      </c>
      <c r="B186" s="4" t="s">
        <v>207</v>
      </c>
      <c r="C186" s="3" t="s">
        <v>206</v>
      </c>
      <c r="D186" s="4" t="s">
        <v>223</v>
      </c>
      <c r="E186" s="3">
        <v>180627</v>
      </c>
      <c r="F186" s="3">
        <v>2.5000000000000001E-2</v>
      </c>
      <c r="G186" s="4">
        <v>0.74</v>
      </c>
      <c r="H186" s="3">
        <v>40</v>
      </c>
      <c r="I186" s="4">
        <v>23.5</v>
      </c>
      <c r="J186" s="3">
        <v>68.3</v>
      </c>
      <c r="K186" s="4">
        <v>31.8</v>
      </c>
      <c r="L186" s="3">
        <v>575.70000000000005</v>
      </c>
      <c r="M186" s="4">
        <v>178</v>
      </c>
      <c r="N186" s="3">
        <v>337.7</v>
      </c>
      <c r="O186" s="4">
        <v>643.9</v>
      </c>
      <c r="P186" s="3">
        <v>136.1</v>
      </c>
      <c r="Q186" s="21">
        <f>(((N186*'Calibration Coefficients'!B$3)+'Calibration Coefficients'!B$4)/$H186)*(1000/1)*(1/1000)*(1/1000)*($G186/$F186)</f>
        <v>0.15556150499999999</v>
      </c>
      <c r="R186" s="117">
        <f>(((O186*'Calibration Coefficients'!C$3)+'Calibration Coefficients'!C$4)/$H186)*(1000/1)*(1/1000)*(1/1000)*($G186/$F186)</f>
        <v>0.46123844799999991</v>
      </c>
      <c r="S186" s="21">
        <f t="shared" si="66"/>
        <v>0.6167999529999999</v>
      </c>
      <c r="T186" s="117">
        <f t="shared" si="67"/>
        <v>2.9649909082584407</v>
      </c>
      <c r="U186" s="22">
        <f>(((I186*'Calibration Coefficients'!F$3)+'Calibration Coefficients'!F$4)/$H186)*(1000/1)*(1/1000)*(1/1000)*($G186/$F186)</f>
        <v>5.4274189999999993E-3</v>
      </c>
      <c r="V186" s="18">
        <f>(((J186*'Calibration Coefficients'!G$3)+'Calibration Coefficients'!G$4)/$H186)*(1000/1)*(1/1000)*(1/1000)*($G186/$F186)</f>
        <v>2.45482494E-2</v>
      </c>
      <c r="W186" s="22">
        <f>(((K186*'Calibration Coefficients'!H$3)+'Calibration Coefficients'!H$4)/$H186)*(1000/1)*(1/1000)*(1/1000)*($G186/$F186)</f>
        <v>8.6480099999999994E-3</v>
      </c>
      <c r="X186" s="18">
        <f>(((L186*'Calibration Coefficients'!I$3)+'Calibration Coefficients'!I$4)/$H186)*(1000/1)*(1/1000)*(1/1000)*($G186/$F186)</f>
        <v>9.6876493199999997E-2</v>
      </c>
      <c r="Y186" s="22">
        <f>(((M186*'Calibration Coefficients'!J$3)+'Calibration Coefficients'!J$4)/$H186)*(1000/1)*(1/1000)*(1/1000)*($G186/$F186)</f>
        <v>7.016724399999999E-2</v>
      </c>
      <c r="Z186" s="18">
        <f>(((P186*'Calibration Coefficients'!K$3)+'Calibration Coefficients'!K$4)/$H186)*(1000/1)*(1/1000)*(1/1000)*($G186/$F186)</f>
        <v>5.3489205399999996E-2</v>
      </c>
      <c r="AA186" s="159">
        <f t="shared" si="54"/>
        <v>0.42016316593331521</v>
      </c>
      <c r="AB186" s="22">
        <f t="shared" si="68"/>
        <v>8.424267299999999E-2</v>
      </c>
      <c r="AC186" s="159">
        <f t="shared" si="55"/>
        <v>0.13658021955134617</v>
      </c>
      <c r="AD186" s="22">
        <f t="shared" si="69"/>
        <v>0.83291806279698644</v>
      </c>
      <c r="AE186" s="146">
        <f t="shared" si="70"/>
        <v>0.93557399347952785</v>
      </c>
      <c r="AF186" s="113"/>
    </row>
    <row r="187" spans="1:32" s="3" customFormat="1" x14ac:dyDescent="0.2">
      <c r="A187" s="119" t="s">
        <v>365</v>
      </c>
      <c r="B187" s="4" t="s">
        <v>207</v>
      </c>
      <c r="C187" s="113" t="s">
        <v>206</v>
      </c>
      <c r="D187" s="4" t="s">
        <v>223</v>
      </c>
      <c r="E187" s="113">
        <v>180622</v>
      </c>
      <c r="F187" s="112">
        <v>2.4899999999999999E-2</v>
      </c>
      <c r="G187" s="114">
        <v>0.7</v>
      </c>
      <c r="H187" s="3">
        <v>40</v>
      </c>
      <c r="I187" s="4">
        <v>22.1</v>
      </c>
      <c r="J187" s="113">
        <v>44.1</v>
      </c>
      <c r="K187" s="4">
        <v>22.1</v>
      </c>
      <c r="L187" s="113">
        <v>620.79999999999995</v>
      </c>
      <c r="M187" s="4">
        <v>342.5</v>
      </c>
      <c r="N187" s="113">
        <v>352.5</v>
      </c>
      <c r="O187" s="4">
        <v>909.1</v>
      </c>
      <c r="P187" s="3">
        <v>143.5</v>
      </c>
      <c r="Q187" s="21">
        <f>(((N187*'Calibration Coefficients'!B$3)+'Calibration Coefficients'!B$4)/$H187)*(1000/1)*(1/1000)*(1/1000)*($G187/$F187)</f>
        <v>0.15421875000000004</v>
      </c>
      <c r="R187" s="117">
        <f>(((O187*'Calibration Coefficients'!C$3)+'Calibration Coefficients'!C$4)/$H187)*(1000/1)*(1/1000)*(1/1000)*($G187/$F187)</f>
        <v>0.61848008032128521</v>
      </c>
      <c r="S187" s="21">
        <f t="shared" si="66"/>
        <v>0.77269883032128528</v>
      </c>
      <c r="T187" s="117">
        <f t="shared" si="67"/>
        <v>4.0104078156598018</v>
      </c>
      <c r="U187" s="22">
        <f>(((I187*'Calibration Coefficients'!F$3)+'Calibration Coefficients'!F$4)/$H187)*(1000/1)*(1/1000)*(1/1000)*($G187/$F187)</f>
        <v>4.847577309236949E-3</v>
      </c>
      <c r="V187" s="18">
        <f>(((J187*'Calibration Coefficients'!G$3)+'Calibration Coefficients'!G$4)/$H187)*(1000/1)*(1/1000)*(1/1000)*($G187/$F187)</f>
        <v>1.5053774096385543E-2</v>
      </c>
      <c r="W187" s="22">
        <f>(((K187*'Calibration Coefficients'!H$3)+'Calibration Coefficients'!H$4)/$H187)*(1000/1)*(1/1000)*(1/1000)*($G187/$F187)</f>
        <v>5.7080572289156641E-3</v>
      </c>
      <c r="X187" s="18">
        <f>(((L187*'Calibration Coefficients'!I$3)+'Calibration Coefficients'!I$4)/$H187)*(1000/1)*(1/1000)*(1/1000)*($G187/$F187)</f>
        <v>9.9215807228915667E-2</v>
      </c>
      <c r="Y187" s="22">
        <f>(((M187*'Calibration Coefficients'!J$3)+'Calibration Coefficients'!J$4)/$H187)*(1000/1)*(1/1000)*(1/1000)*($G187/$F187)</f>
        <v>0.1282277359437751</v>
      </c>
      <c r="Z187" s="18">
        <f>(((P187*'Calibration Coefficients'!K$3)+'Calibration Coefficients'!K$4)/$H187)*(1000/1)*(1/1000)*(1/1000)*($G187/$F187)</f>
        <v>5.3563247991967877E-2</v>
      </c>
      <c r="AA187" s="159">
        <f t="shared" si="54"/>
        <v>0.39681204082023386</v>
      </c>
      <c r="AB187" s="22">
        <f t="shared" si="68"/>
        <v>0.13878337048192771</v>
      </c>
      <c r="AC187" s="159">
        <f t="shared" si="55"/>
        <v>0.17960861986062812</v>
      </c>
      <c r="AD187" s="22">
        <f t="shared" si="69"/>
        <v>0.92394164732058326</v>
      </c>
      <c r="AE187" s="146">
        <f t="shared" si="70"/>
        <v>0.96507090660499406</v>
      </c>
    </row>
    <row r="188" spans="1:32" s="3" customFormat="1" x14ac:dyDescent="0.2">
      <c r="A188" s="3" t="s">
        <v>360</v>
      </c>
      <c r="B188" s="4" t="s">
        <v>207</v>
      </c>
      <c r="C188" s="3" t="s">
        <v>206</v>
      </c>
      <c r="D188" s="4" t="s">
        <v>223</v>
      </c>
      <c r="E188" s="3">
        <v>180627</v>
      </c>
      <c r="F188" s="3">
        <v>2.64E-2</v>
      </c>
      <c r="G188" s="4">
        <v>0.71</v>
      </c>
      <c r="H188" s="3">
        <v>40</v>
      </c>
      <c r="I188" s="4">
        <v>14.9</v>
      </c>
      <c r="J188" s="3">
        <v>58.6</v>
      </c>
      <c r="K188" s="4">
        <v>18.899999999999999</v>
      </c>
      <c r="L188" s="3">
        <v>673.9</v>
      </c>
      <c r="M188" s="4">
        <v>355.8</v>
      </c>
      <c r="N188" s="3">
        <v>331.6</v>
      </c>
      <c r="O188" s="4">
        <v>789.2</v>
      </c>
      <c r="P188" s="3">
        <v>150.19999999999999</v>
      </c>
      <c r="Q188" s="21">
        <f>(((N188*'Calibration Coefficients'!B$3)+'Calibration Coefficients'!B$4)/$H188)*(1000/1)*(1/1000)*(1/1000)*($G188/$F188)</f>
        <v>0.13878684659090912</v>
      </c>
      <c r="R188" s="117">
        <f>(((O188*'Calibration Coefficients'!C$3)+'Calibration Coefficients'!C$4)/$H188)*(1000/1)*(1/1000)*(1/1000)*($G188/$F188)</f>
        <v>0.51363766666666666</v>
      </c>
      <c r="S188" s="21">
        <f t="shared" si="66"/>
        <v>0.65242451325757578</v>
      </c>
      <c r="T188" s="117">
        <f t="shared" si="67"/>
        <v>3.7009102756018031</v>
      </c>
      <c r="U188" s="22">
        <f>(((I188*'Calibration Coefficients'!F$3)+'Calibration Coefficients'!F$4)/$H188)*(1000/1)*(1/1000)*(1/1000)*($G188/$F188)</f>
        <v>3.1266154356060613E-3</v>
      </c>
      <c r="V188" s="18">
        <f>(((J188*'Calibration Coefficients'!G$3)+'Calibration Coefficients'!G$4)/$H188)*(1000/1)*(1/1000)*(1/1000)*($G188/$F188)</f>
        <v>1.9136396022727275E-2</v>
      </c>
      <c r="W188" s="22">
        <f>(((K188*'Calibration Coefficients'!H$3)+'Calibration Coefficients'!H$4)/$H188)*(1000/1)*(1/1000)*(1/1000)*($G188/$F188)</f>
        <v>4.6699644886363635E-3</v>
      </c>
      <c r="X188" s="18">
        <f>(((L188*'Calibration Coefficients'!I$3)+'Calibration Coefficients'!I$4)/$H188)*(1000/1)*(1/1000)*(1/1000)*($G188/$F188)</f>
        <v>0.10303394943181818</v>
      </c>
      <c r="Y188" s="22">
        <f>(((M188*'Calibration Coefficients'!J$3)+'Calibration Coefficients'!J$4)/$H188)*(1000/1)*(1/1000)*(1/1000)*($G188/$F188)</f>
        <v>0.12743334147727275</v>
      </c>
      <c r="Z188" s="18">
        <f>(((P188*'Calibration Coefficients'!K$3)+'Calibration Coefficients'!K$4)/$H188)*(1000/1)*(1/1000)*(1/1000)*($G188/$F188)</f>
        <v>5.3634058901515153E-2</v>
      </c>
      <c r="AA188" s="159">
        <f t="shared" si="54"/>
        <v>0.47673611189832804</v>
      </c>
      <c r="AB188" s="22">
        <f t="shared" si="68"/>
        <v>0.13522992140151519</v>
      </c>
      <c r="AC188" s="159">
        <f t="shared" si="55"/>
        <v>0.20727290077791222</v>
      </c>
      <c r="AD188" s="22">
        <f t="shared" si="69"/>
        <v>0.94234574831191853</v>
      </c>
      <c r="AE188" s="146">
        <f t="shared" si="70"/>
        <v>0.97687926308614237</v>
      </c>
      <c r="AF188" s="113"/>
    </row>
    <row r="189" spans="1:32" s="3" customFormat="1" ht="16" customHeight="1" x14ac:dyDescent="0.2">
      <c r="B189" s="4"/>
      <c r="D189" s="4"/>
      <c r="G189" s="4"/>
      <c r="I189" s="4"/>
      <c r="K189" s="4"/>
      <c r="M189" s="4"/>
      <c r="O189" s="4"/>
      <c r="Q189" s="21" t="e">
        <f>(((N189*'Calibration Coefficients'!B$3)+'Calibration Coefficients'!B$4)/$H189)*(1000/1)*(1/1000)*(1/1000)*($G189/$F189)</f>
        <v>#DIV/0!</v>
      </c>
      <c r="R189" s="117" t="e">
        <f>(((O189*'Calibration Coefficients'!C$3)+'Calibration Coefficients'!C$4)/$H189)*(1000/1)*(1/1000)*(1/1000)*($G189/$F189)</f>
        <v>#DIV/0!</v>
      </c>
      <c r="S189" s="21" t="e">
        <f t="shared" si="66"/>
        <v>#DIV/0!</v>
      </c>
      <c r="T189" s="117" t="e">
        <f t="shared" si="67"/>
        <v>#DIV/0!</v>
      </c>
      <c r="U189" s="22" t="e">
        <f>(((I189*'Calibration Coefficients'!F$3)+'Calibration Coefficients'!F$4)/$H189)*(1000/1)*(1/1000)*(1/1000)*($G189/$F189)</f>
        <v>#DIV/0!</v>
      </c>
      <c r="V189" s="18" t="e">
        <f>(((J189*'Calibration Coefficients'!G$3)+'Calibration Coefficients'!G$4)/$H189)*(1000/1)*(1/1000)*(1/1000)*($G189/$F189)</f>
        <v>#DIV/0!</v>
      </c>
      <c r="W189" s="22" t="e">
        <f>(((K189*'Calibration Coefficients'!H$3)+'Calibration Coefficients'!H$4)/$H189)*(1000/1)*(1/1000)*(1/1000)*($G189/$F189)</f>
        <v>#DIV/0!</v>
      </c>
      <c r="X189" s="18" t="e">
        <f>(((L189*'Calibration Coefficients'!I$3)+'Calibration Coefficients'!I$4)/$H189)*(1000/1)*(1/1000)*(1/1000)*($G189/$F189)</f>
        <v>#DIV/0!</v>
      </c>
      <c r="Y189" s="22" t="e">
        <f>(((M189*'Calibration Coefficients'!J$3)+'Calibration Coefficients'!J$4)/$H189)*(1000/1)*(1/1000)*(1/1000)*($G189/$F189)</f>
        <v>#DIV/0!</v>
      </c>
      <c r="Z189" s="18" t="e">
        <f>(((P189*'Calibration Coefficients'!K$3)+'Calibration Coefficients'!K$4)/$H189)*(1000/1)*(1/1000)*(1/1000)*($G189/$F189)</f>
        <v>#DIV/0!</v>
      </c>
      <c r="AA189" s="159"/>
      <c r="AB189" s="22"/>
      <c r="AC189" s="159"/>
      <c r="AD189" s="22" t="e">
        <f t="shared" si="69"/>
        <v>#DIV/0!</v>
      </c>
      <c r="AE189" s="146" t="e">
        <f t="shared" si="70"/>
        <v>#DIV/0!</v>
      </c>
      <c r="AF189" s="113"/>
    </row>
    <row r="190" spans="1:32" s="3" customFormat="1" x14ac:dyDescent="0.2">
      <c r="A190" s="3" t="s">
        <v>368</v>
      </c>
      <c r="B190" s="4" t="s">
        <v>199</v>
      </c>
      <c r="C190" s="3" t="s">
        <v>200</v>
      </c>
      <c r="D190" s="4" t="s">
        <v>224</v>
      </c>
      <c r="E190" s="3">
        <v>180711</v>
      </c>
      <c r="F190" s="3">
        <v>2.5000000000000001E-2</v>
      </c>
      <c r="G190" s="4">
        <v>0.8</v>
      </c>
      <c r="H190" s="3">
        <v>40</v>
      </c>
      <c r="I190" s="4">
        <v>110</v>
      </c>
      <c r="J190" s="3">
        <v>62.3</v>
      </c>
      <c r="K190" s="4">
        <v>43.9</v>
      </c>
      <c r="L190" s="3">
        <v>504.4</v>
      </c>
      <c r="M190" s="4">
        <v>9.1999999999999993</v>
      </c>
      <c r="N190" s="3">
        <v>363.5</v>
      </c>
      <c r="O190" s="4">
        <v>603.20000000000005</v>
      </c>
      <c r="P190" s="3">
        <v>117.4</v>
      </c>
      <c r="Q190" s="21">
        <f>(((N190*'Calibration Coefficients'!B$3)+'Calibration Coefficients'!B$4)/$H190)*(1000/1)*(1/1000)*(1/1000)*($G190/$F190)</f>
        <v>0.18102300000000002</v>
      </c>
      <c r="R190" s="117">
        <f>(((O190*'Calibration Coefficients'!C$3)+'Calibration Coefficients'!C$4)/$H190)*(1000/1)*(1/1000)*(1/1000)*($G190/$F190)</f>
        <v>0.46711808000000005</v>
      </c>
      <c r="S190" s="21">
        <f t="shared" si="66"/>
        <v>0.64814108000000004</v>
      </c>
      <c r="T190" s="117">
        <f t="shared" si="67"/>
        <v>2.5804349723515796</v>
      </c>
      <c r="U190" s="22" t="e">
        <f>(((I190*'Calibration Coefficients'!F$3)+'Calibration Coefficients'!F$4)/$H190)*(1000/1)*(1/1000)*(1/1000)*($G190/#REF!)</f>
        <v>#REF!</v>
      </c>
      <c r="V190" s="18" t="e">
        <f>(((J190*'Calibration Coefficients'!G$3)+'Calibration Coefficients'!G$4)/$H190)*(1000/1)*(1/1000)*(1/1000)*($G190/#REF!)</f>
        <v>#REF!</v>
      </c>
      <c r="W190" s="22" t="e">
        <f>(((K190*'Calibration Coefficients'!H$3)+'Calibration Coefficients'!H$4)/$H190)*(1000/1)*(1/1000)*(1/1000)*($G190/#REF!)</f>
        <v>#REF!</v>
      </c>
      <c r="X190" s="18" t="e">
        <f>(((L190*'Calibration Coefficients'!I$3)+'Calibration Coefficients'!I$4)/$H190)*(1000/1)*(1/1000)*(1/1000)*($G190/#REF!)</f>
        <v>#REF!</v>
      </c>
      <c r="Y190" s="22" t="e">
        <f>(((M190*'Calibration Coefficients'!J$3)+'Calibration Coefficients'!J$4)/$H190)*(1000/1)*(1/1000)*(1/1000)*($G190/#REF!)</f>
        <v>#REF!</v>
      </c>
      <c r="Z190" s="18" t="e">
        <f>(((P190*'Calibration Coefficients'!K$3)+'Calibration Coefficients'!K$4)/$H190)*(1000/1)*(1/1000)*(1/1000)*($G190/#REF!)</f>
        <v>#REF!</v>
      </c>
      <c r="AA190" s="159"/>
      <c r="AB190" s="22"/>
      <c r="AC190" s="159"/>
      <c r="AD190" s="22" t="e">
        <f t="shared" si="69"/>
        <v>#REF!</v>
      </c>
      <c r="AE190" s="146" t="e">
        <f t="shared" si="70"/>
        <v>#REF!</v>
      </c>
      <c r="AF190" s="113"/>
    </row>
    <row r="191" spans="1:32" s="3" customFormat="1" x14ac:dyDescent="0.2">
      <c r="A191" s="3" t="s">
        <v>369</v>
      </c>
      <c r="B191" s="4" t="s">
        <v>199</v>
      </c>
      <c r="C191" s="3" t="s">
        <v>206</v>
      </c>
      <c r="D191" s="4" t="s">
        <v>224</v>
      </c>
      <c r="E191" s="3">
        <v>180711</v>
      </c>
      <c r="F191" s="3">
        <v>2.5600000000000001E-2</v>
      </c>
      <c r="G191" s="4">
        <v>0.72</v>
      </c>
      <c r="H191" s="3">
        <v>40</v>
      </c>
      <c r="I191" s="4">
        <v>94.1</v>
      </c>
      <c r="J191" s="3">
        <v>68</v>
      </c>
      <c r="K191" s="4">
        <v>58.7</v>
      </c>
      <c r="L191" s="3">
        <v>701.3</v>
      </c>
      <c r="M191" s="4">
        <v>20</v>
      </c>
      <c r="N191" s="3">
        <v>507.5</v>
      </c>
      <c r="O191" s="4">
        <v>823.4</v>
      </c>
      <c r="P191" s="3">
        <v>173.8</v>
      </c>
      <c r="Q191" s="21">
        <f>(((N191*'Calibration Coefficients'!B$3)+'Calibration Coefficients'!B$4)/$H191)*(1000/1)*(1/1000)*(1/1000)*($G191/$F190)</f>
        <v>0.22746150000000001</v>
      </c>
      <c r="R191" s="117">
        <f>(((O191*'Calibration Coefficients'!C$3)+'Calibration Coefficients'!C$4)/$H191)*(1000/1)*(1/1000)*(1/1000)*($G191/$F190)</f>
        <v>0.57387686399999982</v>
      </c>
      <c r="S191" s="21">
        <f t="shared" si="66"/>
        <v>0.8013383639999998</v>
      </c>
      <c r="T191" s="117">
        <f t="shared" si="67"/>
        <v>2.5229626288404843</v>
      </c>
      <c r="U191" s="22">
        <f>(((I191*'Calibration Coefficients'!F$3)+'Calibration Coefficients'!F$4)/$H191)*(1000/1)*(1/1000)*(1/1000)*($G191/$F190)</f>
        <v>2.1145399199999994E-2</v>
      </c>
      <c r="V191" s="18">
        <f>(((J191*'Calibration Coefficients'!G$3)+'Calibration Coefficients'!G$4)/$H191)*(1000/1)*(1/1000)*(1/1000)*($G191/$F190)</f>
        <v>2.3779871999999997E-2</v>
      </c>
      <c r="W191" s="22">
        <f>(((K191*'Calibration Coefficients'!H$3)+'Calibration Coefficients'!H$4)/$H191)*(1000/1)*(1/1000)*(1/1000)*($G191/$F190)</f>
        <v>1.5532019999999999E-2</v>
      </c>
      <c r="X191" s="18">
        <f>(((L191*'Calibration Coefficients'!I$3)+'Calibration Coefficients'!I$4)/$H191)*(1000/1)*(1/1000)*(1/1000)*($G191/$F190)</f>
        <v>0.11482244639999997</v>
      </c>
      <c r="Y191" s="22">
        <f>(((M191*'Calibration Coefficients'!J$3)+'Calibration Coefficients'!J$4)/$H191)*(1000/1)*(1/1000)*(1/1000)*($G191/$F190)</f>
        <v>7.6708799999999988E-3</v>
      </c>
      <c r="Z191" s="18">
        <f>(((P191*'Calibration Coefficients'!K$3)+'Calibration Coefficients'!K$4)/$H191)*(1000/1)*(1/1000)*(1/1000)*($G191/$F190)</f>
        <v>6.6459729599999989E-2</v>
      </c>
      <c r="AA191" s="159">
        <f t="shared" si="54"/>
        <v>0.31124223973881776</v>
      </c>
      <c r="AB191" s="22">
        <f t="shared" si="68"/>
        <v>4.434829919999999E-2</v>
      </c>
      <c r="AC191" s="159">
        <f t="shared" si="55"/>
        <v>5.534278800609127E-2</v>
      </c>
      <c r="AD191" s="22">
        <f t="shared" si="69"/>
        <v>0.17296897825565316</v>
      </c>
      <c r="AE191" s="146">
        <f t="shared" si="70"/>
        <v>0.52319706546942402</v>
      </c>
      <c r="AF191" s="113"/>
    </row>
    <row r="192" spans="1:32" s="3" customFormat="1" x14ac:dyDescent="0.2">
      <c r="A192" s="3" t="s">
        <v>370</v>
      </c>
      <c r="B192" s="4" t="s">
        <v>207</v>
      </c>
      <c r="C192" s="3" t="s">
        <v>206</v>
      </c>
      <c r="D192" s="4" t="s">
        <v>224</v>
      </c>
      <c r="E192" s="3">
        <v>180711</v>
      </c>
      <c r="F192" s="3">
        <v>2.41E-2</v>
      </c>
      <c r="G192" s="4">
        <v>0.74</v>
      </c>
      <c r="H192" s="3">
        <v>40</v>
      </c>
      <c r="I192" s="4">
        <v>87</v>
      </c>
      <c r="J192" s="3">
        <v>48.1</v>
      </c>
      <c r="K192" s="4">
        <v>30.5</v>
      </c>
      <c r="L192" s="3">
        <v>497.4</v>
      </c>
      <c r="M192" s="4">
        <v>11.2</v>
      </c>
      <c r="N192" s="3">
        <v>342.8</v>
      </c>
      <c r="O192" s="4">
        <v>573.9</v>
      </c>
      <c r="P192" s="3">
        <v>133.80000000000001</v>
      </c>
      <c r="Q192" s="21">
        <f>(((N192*'Calibration Coefficients'!B$3)+'Calibration Coefficients'!B$4)/$H192)*(1000/1)*(1/1000)*(1/1000)*($G192/$F192)</f>
        <v>0.1638079045643154</v>
      </c>
      <c r="R192" s="117">
        <f>(((O192*'Calibration Coefficients'!C$3)+'Calibration Coefficients'!C$4)/$H192)*(1000/1)*(1/1000)*(1/1000)*($G192/$F192)</f>
        <v>0.42644818257261408</v>
      </c>
      <c r="S192" s="21">
        <f t="shared" si="66"/>
        <v>0.59025608713692945</v>
      </c>
      <c r="T192" s="117">
        <f t="shared" si="67"/>
        <v>2.6033431274690351</v>
      </c>
      <c r="U192" s="22">
        <f>(((I192*'Calibration Coefficients'!F$3)+'Calibration Coefficients'!F$4)/$H192)*(1000/1)*(1/1000)*(1/1000)*($G192/$F192)</f>
        <v>2.0843358921161827E-2</v>
      </c>
      <c r="V192" s="18">
        <f>(((J192*'Calibration Coefficients'!G$3)+'Calibration Coefficients'!G$4)/$H192)*(1000/1)*(1/1000)*(1/1000)*($G192/$F192)</f>
        <v>1.7933615975103741E-2</v>
      </c>
      <c r="W192" s="22">
        <f>(((K192*'Calibration Coefficients'!H$3)+'Calibration Coefficients'!H$4)/$H192)*(1000/1)*(1/1000)*(1/1000)*($G192/$F192)</f>
        <v>8.604227178423237E-3</v>
      </c>
      <c r="X192" s="18">
        <f>(((L192*'Calibration Coefficients'!I$3)+'Calibration Coefficients'!I$4)/$H192)*(1000/1)*(1/1000)*(1/1000)*($G192/$F192)</f>
        <v>8.68262265560166E-2</v>
      </c>
      <c r="Y192" s="22">
        <f>(((M192*'Calibration Coefficients'!J$3)+'Calibration Coefficients'!J$4)/$H192)*(1000/1)*(1/1000)*(1/1000)*($G192/$F192)</f>
        <v>4.5798937759336097E-3</v>
      </c>
      <c r="Z192" s="18">
        <f>(((P192*'Calibration Coefficients'!K$3)+'Calibration Coefficients'!K$4)/$H192)*(1000/1)*(1/1000)*(1/1000)*($G192/$F192)</f>
        <v>5.4549038589211625E-2</v>
      </c>
      <c r="AA192" s="159">
        <f t="shared" si="54"/>
        <v>0.32754657717066427</v>
      </c>
      <c r="AB192" s="22">
        <f t="shared" si="68"/>
        <v>3.4027479875518671E-2</v>
      </c>
      <c r="AC192" s="159">
        <f t="shared" si="55"/>
        <v>5.7648672528852495E-2</v>
      </c>
      <c r="AD192" s="22">
        <f t="shared" si="69"/>
        <v>0.13459397500749531</v>
      </c>
      <c r="AE192" s="146">
        <f t="shared" si="70"/>
        <v>0.3874551098872962</v>
      </c>
      <c r="AF192" s="113"/>
    </row>
    <row r="193" spans="1:32" s="3" customFormat="1" x14ac:dyDescent="0.2">
      <c r="A193" s="3" t="s">
        <v>371</v>
      </c>
      <c r="B193" s="4" t="s">
        <v>199</v>
      </c>
      <c r="C193" s="3" t="s">
        <v>206</v>
      </c>
      <c r="D193" s="4" t="s">
        <v>224</v>
      </c>
      <c r="E193" s="3">
        <v>180711</v>
      </c>
      <c r="F193" s="3">
        <v>2.4400000000000002E-2</v>
      </c>
      <c r="G193" s="4">
        <v>0.72</v>
      </c>
      <c r="H193" s="3">
        <v>40</v>
      </c>
      <c r="I193" s="4">
        <v>84.9</v>
      </c>
      <c r="J193" s="3">
        <v>53</v>
      </c>
      <c r="K193" s="4">
        <v>51.6</v>
      </c>
      <c r="L193" s="3">
        <v>607.29999999999995</v>
      </c>
      <c r="M193" s="4">
        <v>16.399999999999999</v>
      </c>
      <c r="N193" s="3">
        <v>449.9</v>
      </c>
      <c r="O193" s="4">
        <v>758.1</v>
      </c>
      <c r="P193" s="3">
        <v>158.19999999999999</v>
      </c>
      <c r="Q193" s="21">
        <f>(((N193*'Calibration Coefficients'!B$3)+'Calibration Coefficients'!B$4)/$H193)*(1000/1)*(1/1000)*(1/1000)*($G193/$F193)</f>
        <v>0.20660366803278685</v>
      </c>
      <c r="R193" s="117">
        <f>(((O193*'Calibration Coefficients'!C$3)+'Calibration Coefficients'!C$4)/$H193)*(1000/1)*(1/1000)*(1/1000)*($G193/$F193)</f>
        <v>0.54135796721311469</v>
      </c>
      <c r="S193" s="21">
        <f t="shared" si="66"/>
        <v>0.74796163524590153</v>
      </c>
      <c r="T193" s="117">
        <f t="shared" si="67"/>
        <v>2.6202727781541815</v>
      </c>
      <c r="U193" s="22">
        <f>(((I193*'Calibration Coefficients'!F$3)+'Calibration Coefficients'!F$4)/$H193)*(1000/1)*(1/1000)*(1/1000)*($G193/$F193)</f>
        <v>1.954718114754098E-2</v>
      </c>
      <c r="V193" s="18">
        <f>(((J193*'Calibration Coefficients'!G$3)+'Calibration Coefficients'!G$4)/$H193)*(1000/1)*(1/1000)*(1/1000)*($G193/$F193)</f>
        <v>1.8990073770491799E-2</v>
      </c>
      <c r="W193" s="22">
        <f>(((K193*'Calibration Coefficients'!H$3)+'Calibration Coefficients'!H$4)/$H193)*(1000/1)*(1/1000)*(1/1000)*($G193/$F193)</f>
        <v>1.3989098360655738E-2</v>
      </c>
      <c r="X193" s="18">
        <f>(((L193*'Calibration Coefficients'!I$3)+'Calibration Coefficients'!I$4)/$H193)*(1000/1)*(1/1000)*(1/1000)*($G193/$F193)</f>
        <v>0.10187706393442621</v>
      </c>
      <c r="Y193" s="22">
        <f>(((M193*'Calibration Coefficients'!J$3)+'Calibration Coefficients'!J$4)/$H193)*(1000/1)*(1/1000)*(1/1000)*($G193/$F193)</f>
        <v>6.4447967213114733E-3</v>
      </c>
      <c r="Z193" s="18">
        <f>(((P193*'Calibration Coefficients'!K$3)+'Calibration Coefficients'!K$4)/$H193)*(1000/1)*(1/1000)*(1/1000)*($G193/$F193)</f>
        <v>6.1981981967213121E-2</v>
      </c>
      <c r="AA193" s="159">
        <f t="shared" si="54"/>
        <v>0.29791661149623161</v>
      </c>
      <c r="AB193" s="22">
        <f t="shared" si="68"/>
        <v>3.9981076229508188E-2</v>
      </c>
      <c r="AC193" s="159">
        <f t="shared" si="55"/>
        <v>5.3453378282381982E-2</v>
      </c>
      <c r="AD193" s="22">
        <f t="shared" si="69"/>
        <v>0.16119617902018521</v>
      </c>
      <c r="AE193" s="146">
        <f t="shared" si="70"/>
        <v>0.51108917040321933</v>
      </c>
      <c r="AF193" s="113"/>
    </row>
    <row r="194" spans="1:32" s="3" customFormat="1" x14ac:dyDescent="0.2">
      <c r="A194" s="3" t="s">
        <v>372</v>
      </c>
      <c r="B194" s="4" t="s">
        <v>199</v>
      </c>
      <c r="C194" s="3" t="s">
        <v>200</v>
      </c>
      <c r="D194" s="4" t="s">
        <v>224</v>
      </c>
      <c r="E194" s="3">
        <v>180711</v>
      </c>
      <c r="F194" s="3">
        <v>2.6700000000000002E-2</v>
      </c>
      <c r="G194" s="4">
        <v>0.71</v>
      </c>
      <c r="H194" s="3">
        <v>40</v>
      </c>
      <c r="I194" s="4">
        <v>139.69999999999999</v>
      </c>
      <c r="J194" s="3">
        <v>85</v>
      </c>
      <c r="K194" s="4">
        <v>68.7</v>
      </c>
      <c r="L194" s="3">
        <v>811.5</v>
      </c>
      <c r="M194" s="4">
        <v>13.3</v>
      </c>
      <c r="N194" s="3">
        <v>634</v>
      </c>
      <c r="O194" s="4">
        <v>979.8</v>
      </c>
      <c r="P194" s="3">
        <v>176.9</v>
      </c>
      <c r="Q194" s="21">
        <f>(((N194*'Calibration Coefficients'!B$3)+'Calibration Coefficients'!B$4)/$H194)*(1000/1)*(1/1000)*(1/1000)*($G194/$F194)</f>
        <v>0.26237092696629211</v>
      </c>
      <c r="R194" s="117">
        <f>(((O194*'Calibration Coefficients'!C$3)+'Calibration Coefficients'!C$4)/$H194)*(1000/1)*(1/1000)*(1/1000)*($G194/$F194)</f>
        <v>0.63052148314606737</v>
      </c>
      <c r="S194" s="21">
        <f t="shared" si="66"/>
        <v>0.89289241011235942</v>
      </c>
      <c r="T194" s="117">
        <f t="shared" si="67"/>
        <v>2.4031682566227053</v>
      </c>
      <c r="U194" s="22">
        <f>(((I194*'Calibration Coefficients'!F$3)+'Calibration Coefficients'!F$4)/$H194)*(1000/1)*(1/1000)*(1/1000)*($G194/$F194)</f>
        <v>2.8985264700374533E-2</v>
      </c>
      <c r="V194" s="18">
        <f>(((J194*'Calibration Coefficients'!G$3)+'Calibration Coefficients'!G$4)/$H194)*(1000/1)*(1/1000)*(1/1000)*($G194/$F194)</f>
        <v>2.7445688202247187E-2</v>
      </c>
      <c r="W194" s="22">
        <f>(((K194*'Calibration Coefficients'!H$3)+'Calibration Coefficients'!H$4)/$H194)*(1000/1)*(1/1000)*(1/1000)*($G194/$F194)</f>
        <v>1.6784220505617977E-2</v>
      </c>
      <c r="X194" s="18">
        <f>(((L194*'Calibration Coefficients'!I$3)+'Calibration Coefficients'!I$4)/$H194)*(1000/1)*(1/1000)*(1/1000)*($G194/$F194)</f>
        <v>0.1226778286516854</v>
      </c>
      <c r="Y194" s="22">
        <f>(((M194*'Calibration Coefficients'!J$3)+'Calibration Coefficients'!J$4)/$H194)*(1000/1)*(1/1000)*(1/1000)*($G194/$F194)</f>
        <v>4.7100057116104864E-3</v>
      </c>
      <c r="Z194" s="18">
        <f>(((P194*'Calibration Coefficients'!K$3)+'Calibration Coefficients'!K$4)/$H194)*(1000/1)*(1/1000)*(1/1000)*($G194/$F194)</f>
        <v>6.245845402621724E-2</v>
      </c>
      <c r="AA194" s="159">
        <f t="shared" si="54"/>
        <v>0.29461720003270025</v>
      </c>
      <c r="AB194" s="22">
        <f t="shared" si="68"/>
        <v>5.0479490917603002E-2</v>
      </c>
      <c r="AC194" s="159">
        <f t="shared" si="55"/>
        <v>5.6534796741357432E-2</v>
      </c>
      <c r="AD194" s="22">
        <f t="shared" si="69"/>
        <v>9.330533303710542E-2</v>
      </c>
      <c r="AE194" s="146">
        <f t="shared" si="70"/>
        <v>0.42580116848470601</v>
      </c>
      <c r="AF194" s="113"/>
    </row>
    <row r="195" spans="1:32" s="3" customFormat="1" x14ac:dyDescent="0.2">
      <c r="A195" s="3" t="s">
        <v>373</v>
      </c>
      <c r="B195" s="4" t="s">
        <v>207</v>
      </c>
      <c r="C195" s="3" t="s">
        <v>200</v>
      </c>
      <c r="D195" s="4" t="s">
        <v>224</v>
      </c>
      <c r="E195" s="3">
        <v>180711</v>
      </c>
      <c r="F195" s="3">
        <v>2.35E-2</v>
      </c>
      <c r="G195" s="4">
        <v>0.73</v>
      </c>
      <c r="H195" s="3">
        <v>40</v>
      </c>
      <c r="I195" s="4">
        <v>126.8</v>
      </c>
      <c r="J195" s="3">
        <v>71.900000000000006</v>
      </c>
      <c r="K195" s="4">
        <v>33</v>
      </c>
      <c r="L195" s="3">
        <v>578.70000000000005</v>
      </c>
      <c r="M195" s="4">
        <v>7</v>
      </c>
      <c r="N195" s="3">
        <v>531.6</v>
      </c>
      <c r="O195" s="4">
        <v>812.8</v>
      </c>
      <c r="P195" s="3">
        <v>129.19999999999999</v>
      </c>
      <c r="Q195" s="21">
        <f>(((N195*'Calibration Coefficients'!B$3)+'Calibration Coefficients'!B$4)/$H195)*(1000/1)*(1/1000)*(1/1000)*($G195/$F195)</f>
        <v>0.25699184042553191</v>
      </c>
      <c r="R195" s="117">
        <f>(((O195*'Calibration Coefficients'!C$3)+'Calibration Coefficients'!C$4)/$H195)*(1000/1)*(1/1000)*(1/1000)*($G195/$F195)</f>
        <v>0.6110180765957447</v>
      </c>
      <c r="S195" s="21">
        <f t="shared" si="66"/>
        <v>0.86800991702127661</v>
      </c>
      <c r="T195" s="117">
        <f t="shared" si="67"/>
        <v>2.3775777300322436</v>
      </c>
      <c r="U195" s="22">
        <f>(((I195*'Calibration Coefficients'!F$3)+'Calibration Coefficients'!F$4)/$H195)*(1000/1)*(1/1000)*(1/1000)*($G195/$F195)</f>
        <v>3.0733217446808507E-2</v>
      </c>
      <c r="V195" s="18">
        <f>(((J195*'Calibration Coefficients'!G$3)+'Calibration Coefficients'!G$4)/$H195)*(1000/1)*(1/1000)*(1/1000)*($G195/$F195)</f>
        <v>2.7120144574468093E-2</v>
      </c>
      <c r="W195" s="22">
        <f>(((K195*'Calibration Coefficients'!H$3)+'Calibration Coefficients'!H$4)/$H195)*(1000/1)*(1/1000)*(1/1000)*($G195/$F195)</f>
        <v>9.4181648936170221E-3</v>
      </c>
      <c r="X195" s="18">
        <f>(((L195*'Calibration Coefficients'!I$3)+'Calibration Coefficients'!I$4)/$H195)*(1000/1)*(1/1000)*(1/1000)*($G195/$F195)</f>
        <v>0.10219718872340426</v>
      </c>
      <c r="Y195" s="22">
        <f>(((M195*'Calibration Coefficients'!J$3)+'Calibration Coefficients'!J$4)/$H195)*(1000/1)*(1/1000)*(1/1000)*($G195/$F195)</f>
        <v>2.8958478723404252E-3</v>
      </c>
      <c r="Z195" s="18">
        <f>(((P195*'Calibration Coefficients'!K$3)+'Calibration Coefficients'!K$4)/$H195)*(1000/1)*(1/1000)*(1/1000)*($G195/$F195)</f>
        <v>5.3288539999999995E-2</v>
      </c>
      <c r="AA195" s="159">
        <f t="shared" si="54"/>
        <v>0.25996604311273913</v>
      </c>
      <c r="AB195" s="22">
        <f t="shared" si="68"/>
        <v>4.304723021276595E-2</v>
      </c>
      <c r="AC195" s="159">
        <f t="shared" si="55"/>
        <v>4.9593016587287195E-2</v>
      </c>
      <c r="AD195" s="22">
        <f t="shared" si="69"/>
        <v>6.7271409984506772E-2</v>
      </c>
      <c r="AE195" s="146">
        <f t="shared" si="70"/>
        <v>0.2860581901575085</v>
      </c>
      <c r="AF195" s="113"/>
    </row>
    <row r="196" spans="1:32" s="3" customFormat="1" x14ac:dyDescent="0.2">
      <c r="A196" s="3" t="s">
        <v>374</v>
      </c>
      <c r="B196" s="4" t="s">
        <v>199</v>
      </c>
      <c r="C196" s="3" t="s">
        <v>200</v>
      </c>
      <c r="D196" s="4" t="s">
        <v>224</v>
      </c>
      <c r="E196" s="3">
        <v>180711</v>
      </c>
      <c r="F196" s="3">
        <v>2.47E-2</v>
      </c>
      <c r="G196" s="4">
        <v>0.76</v>
      </c>
      <c r="H196" s="3">
        <v>40</v>
      </c>
      <c r="I196" s="4">
        <v>108.3</v>
      </c>
      <c r="J196" s="3">
        <v>45.9</v>
      </c>
      <c r="K196" s="4">
        <v>42.4</v>
      </c>
      <c r="L196" s="3">
        <v>462.1</v>
      </c>
      <c r="M196" s="4">
        <v>11.5</v>
      </c>
      <c r="N196" s="3">
        <v>321.89999999999998</v>
      </c>
      <c r="O196" s="4">
        <v>533.29999999999995</v>
      </c>
      <c r="P196" s="3">
        <v>114.5</v>
      </c>
      <c r="Q196" s="21">
        <f>(((N196*'Calibration Coefficients'!B$3)+'Calibration Coefficients'!B$4)/$H196)*(1000/1)*(1/1000)*(1/1000)*($G196/$F196)</f>
        <v>0.15414057692307695</v>
      </c>
      <c r="R196" s="117">
        <f>(((O196*'Calibration Coefficients'!C$3)+'Calibration Coefficients'!C$4)/$H196)*(1000/1)*(1/1000)*(1/1000)*($G196/$F196)</f>
        <v>0.39710338461538464</v>
      </c>
      <c r="S196" s="21">
        <f t="shared" si="66"/>
        <v>0.55124396153846156</v>
      </c>
      <c r="T196" s="117">
        <f t="shared" si="67"/>
        <v>2.5762417174132999</v>
      </c>
      <c r="U196" s="22">
        <f>(((I196*'Calibration Coefficients'!F$3)+'Calibration Coefficients'!F$4)/$H196)*(1000/1)*(1/1000)*(1/1000)*($G196/$F196)</f>
        <v>2.6000330769230768E-2</v>
      </c>
      <c r="V196" s="18">
        <f>(((J196*'Calibration Coefficients'!G$3)+'Calibration Coefficients'!G$4)/$H196)*(1000/1)*(1/1000)*(1/1000)*($G196/$F196)</f>
        <v>1.7148946153846156E-2</v>
      </c>
      <c r="W196" s="22">
        <f>(((K196*'Calibration Coefficients'!H$3)+'Calibration Coefficients'!H$4)/$H196)*(1000/1)*(1/1000)*(1/1000)*($G196/$F196)</f>
        <v>1.1986153846153844E-2</v>
      </c>
      <c r="X196" s="18">
        <f>(((L196*'Calibration Coefficients'!I$3)+'Calibration Coefficients'!I$4)/$H196)*(1000/1)*(1/1000)*(1/1000)*($G196/$F196)</f>
        <v>8.0831953846153867E-2</v>
      </c>
      <c r="Y196" s="22">
        <f>(((M196*'Calibration Coefficients'!J$3)+'Calibration Coefficients'!J$4)/$H196)*(1000/1)*(1/1000)*(1/1000)*($G196/$F196)</f>
        <v>4.7123461538461538E-3</v>
      </c>
      <c r="Z196" s="18">
        <f>(((P196*'Calibration Coefficients'!K$3)+'Calibration Coefficients'!K$4)/$H196)*(1000/1)*(1/1000)*(1/1000)*($G196/$F196)</f>
        <v>4.6777653846153851E-2</v>
      </c>
      <c r="AA196" s="159">
        <f t="shared" si="54"/>
        <v>0.34006247268851997</v>
      </c>
      <c r="AB196" s="22">
        <f t="shared" si="68"/>
        <v>4.2698830769230769E-2</v>
      </c>
      <c r="AC196" s="159">
        <f t="shared" si="55"/>
        <v>7.7459044902846663E-2</v>
      </c>
      <c r="AD196" s="22">
        <f t="shared" si="69"/>
        <v>0.11036241669741272</v>
      </c>
      <c r="AE196" s="146">
        <f t="shared" si="70"/>
        <v>0.39107628239865327</v>
      </c>
      <c r="AF196" s="113"/>
    </row>
    <row r="197" spans="1:32" s="3" customFormat="1" x14ac:dyDescent="0.2">
      <c r="A197" s="3" t="s">
        <v>375</v>
      </c>
      <c r="B197" s="4" t="s">
        <v>199</v>
      </c>
      <c r="C197" s="3" t="s">
        <v>200</v>
      </c>
      <c r="D197" s="4" t="s">
        <v>224</v>
      </c>
      <c r="E197" s="3">
        <v>180711</v>
      </c>
      <c r="F197" s="3">
        <v>2.3E-2</v>
      </c>
      <c r="G197" s="4">
        <v>0.72</v>
      </c>
      <c r="H197" s="3">
        <v>40</v>
      </c>
      <c r="I197" s="4">
        <v>136.4</v>
      </c>
      <c r="J197" s="3">
        <v>55</v>
      </c>
      <c r="K197" s="4">
        <v>57.8</v>
      </c>
      <c r="L197" s="3">
        <v>566.1</v>
      </c>
      <c r="M197" s="4">
        <v>21.5</v>
      </c>
      <c r="N197" s="3">
        <v>357</v>
      </c>
      <c r="O197" s="4">
        <v>603.1</v>
      </c>
      <c r="P197" s="3">
        <v>183.2</v>
      </c>
      <c r="Q197" s="21">
        <f>(((N197*'Calibration Coefficients'!B$3)+'Calibration Coefficients'!B$4)/$H197)*(1000/1)*(1/1000)*(1/1000)*($G197/$F197)</f>
        <v>0.17392108695652175</v>
      </c>
      <c r="R197" s="117">
        <f>(((O197*'Calibration Coefficients'!C$3)+'Calibration Coefficients'!C$4)/$H197)*(1000/1)*(1/1000)*(1/1000)*($G197/$F197)</f>
        <v>0.45688758260869566</v>
      </c>
      <c r="S197" s="21">
        <f t="shared" si="66"/>
        <v>0.63080866956521742</v>
      </c>
      <c r="T197" s="117">
        <f t="shared" si="67"/>
        <v>2.6269821020777786</v>
      </c>
      <c r="U197" s="22">
        <f>(((I197*'Calibration Coefficients'!F$3)+'Calibration Coefficients'!F$4)/$H197)*(1000/1)*(1/1000)*(1/1000)*($G197/$F197)</f>
        <v>3.3315996521739132E-2</v>
      </c>
      <c r="V197" s="18">
        <f>(((J197*'Calibration Coefficients'!G$3)+'Calibration Coefficients'!G$4)/$H197)*(1000/1)*(1/1000)*(1/1000)*($G197/$F197)</f>
        <v>2.0906217391304348E-2</v>
      </c>
      <c r="W197" s="22">
        <f>(((K197*'Calibration Coefficients'!H$3)+'Calibration Coefficients'!H$4)/$H197)*(1000/1)*(1/1000)*(1/1000)*($G197/$F197)</f>
        <v>1.6623782608695653E-2</v>
      </c>
      <c r="X197" s="18">
        <f>(((L197*'Calibration Coefficients'!I$3)+'Calibration Coefficients'!I$4)/$H197)*(1000/1)*(1/1000)*(1/1000)*($G197/$F197)</f>
        <v>0.1007461095652174</v>
      </c>
      <c r="Y197" s="22">
        <f>(((M197*'Calibration Coefficients'!J$3)+'Calibration Coefficients'!J$4)/$H197)*(1000/1)*(1/1000)*(1/1000)*($G197/$F197)</f>
        <v>8.9632565217391321E-3</v>
      </c>
      <c r="Z197" s="18">
        <f>(((P197*'Calibration Coefficients'!K$3)+'Calibration Coefficients'!K$4)/$H197)*(1000/1)*(1/1000)*(1/1000)*($G197/$F197)</f>
        <v>7.614588521739131E-2</v>
      </c>
      <c r="AA197" s="159">
        <f t="shared" ref="AA197:AA253" si="71">(U197+V197+W197+X197+Y197+Z197)/S197</f>
        <v>0.40693994900706953</v>
      </c>
      <c r="AB197" s="22">
        <f t="shared" si="68"/>
        <v>5.8903035652173918E-2</v>
      </c>
      <c r="AC197" s="159">
        <f t="shared" ref="AC197:AC253" si="72">(U197+W197+Y197)/S197</f>
        <v>9.3377023008850882E-2</v>
      </c>
      <c r="AD197" s="22">
        <f t="shared" si="69"/>
        <v>0.15216968739383346</v>
      </c>
      <c r="AE197" s="146">
        <f t="shared" si="70"/>
        <v>0.43439253761941643</v>
      </c>
      <c r="AF197" s="113"/>
    </row>
    <row r="198" spans="1:32" s="3" customFormat="1" x14ac:dyDescent="0.2">
      <c r="A198" s="3" t="s">
        <v>376</v>
      </c>
      <c r="B198" s="4" t="s">
        <v>207</v>
      </c>
      <c r="C198" s="3" t="s">
        <v>206</v>
      </c>
      <c r="D198" s="4" t="s">
        <v>224</v>
      </c>
      <c r="E198" s="3">
        <v>180711</v>
      </c>
      <c r="F198" s="3">
        <v>2.47E-2</v>
      </c>
      <c r="G198" s="4">
        <v>0.72</v>
      </c>
      <c r="H198" s="3">
        <v>40</v>
      </c>
      <c r="I198" s="4">
        <v>104.4</v>
      </c>
      <c r="J198" s="3">
        <v>59.4</v>
      </c>
      <c r="K198" s="4">
        <v>31.4</v>
      </c>
      <c r="L198" s="3">
        <v>630.29999999999995</v>
      </c>
      <c r="M198" s="4">
        <v>10.1</v>
      </c>
      <c r="N198" s="3">
        <v>619.5</v>
      </c>
      <c r="O198" s="4">
        <v>946.3</v>
      </c>
      <c r="P198" s="3">
        <v>174.7</v>
      </c>
      <c r="Q198" s="21">
        <f>(((N198*'Calibration Coefficients'!B$3)+'Calibration Coefficients'!B$4)/$H198)*(1000/1)*(1/1000)*(1/1000)*($G198/$F198)</f>
        <v>0.28103228744939274</v>
      </c>
      <c r="R198" s="117">
        <f>(((O198*'Calibration Coefficients'!C$3)+'Calibration Coefficients'!C$4)/$H198)*(1000/1)*(1/1000)*(1/1000)*($G198/$F198)</f>
        <v>0.66754377327935221</v>
      </c>
      <c r="S198" s="21">
        <f t="shared" si="66"/>
        <v>0.94857606072874501</v>
      </c>
      <c r="T198" s="117">
        <f t="shared" si="67"/>
        <v>2.3753276868571946</v>
      </c>
      <c r="U198" s="22">
        <f>(((I198*'Calibration Coefficients'!F$3)+'Calibration Coefficients'!F$4)/$H198)*(1000/1)*(1/1000)*(1/1000)*($G198/$F198)</f>
        <v>2.374487125506073E-2</v>
      </c>
      <c r="V198" s="18">
        <f>(((J198*'Calibration Coefficients'!G$3)+'Calibration Coefficients'!G$4)/$H198)*(1000/1)*(1/1000)*(1/1000)*($G198/$F198)</f>
        <v>2.1024714170040482E-2</v>
      </c>
      <c r="W198" s="22">
        <f>(((K198*'Calibration Coefficients'!H$3)+'Calibration Coefficients'!H$4)/$H198)*(1000/1)*(1/1000)*(1/1000)*($G198/$F198)</f>
        <v>8.4093522267206476E-3</v>
      </c>
      <c r="X198" s="18">
        <f>(((L198*'Calibration Coefficients'!I$3)+'Calibration Coefficients'!I$4)/$H198)*(1000/1)*(1/1000)*(1/1000)*($G198/$F198)</f>
        <v>0.10445117246963563</v>
      </c>
      <c r="Y198" s="22">
        <f>(((M198*'Calibration Coefficients'!J$3)+'Calibration Coefficients'!J$4)/$H198)*(1000/1)*(1/1000)*(1/1000)*($G198/$F198)</f>
        <v>3.9208445344129546E-3</v>
      </c>
      <c r="Z198" s="18">
        <f>(((P198*'Calibration Coefficients'!K$3)+'Calibration Coefficients'!K$4)/$H198)*(1000/1)*(1/1000)*(1/1000)*($G198/$F198)</f>
        <v>6.7615265587044532E-2</v>
      </c>
      <c r="AA198" s="159">
        <f t="shared" si="71"/>
        <v>0.24158971507973509</v>
      </c>
      <c r="AB198" s="22">
        <f t="shared" si="68"/>
        <v>3.6075068016194325E-2</v>
      </c>
      <c r="AC198" s="159">
        <f t="shared" si="72"/>
        <v>3.8030759482249217E-2</v>
      </c>
      <c r="AD198" s="22">
        <f t="shared" si="69"/>
        <v>0.10868571426262766</v>
      </c>
      <c r="AE198" s="146">
        <f t="shared" si="70"/>
        <v>0.34179275159227696</v>
      </c>
      <c r="AF198" s="113"/>
    </row>
    <row r="199" spans="1:32" s="3" customFormat="1" x14ac:dyDescent="0.2">
      <c r="B199" s="4"/>
      <c r="D199" s="4"/>
      <c r="G199" s="4"/>
      <c r="I199" s="4"/>
      <c r="K199" s="4"/>
      <c r="M199" s="4"/>
      <c r="O199" s="4"/>
      <c r="Q199" s="21" t="e">
        <f>(((N199*'Calibration Coefficients'!B$3)+'Calibration Coefficients'!B$4)/$H199)*(1000/1)*(1/1000)*(1/1000)*($G199/$F199)</f>
        <v>#DIV/0!</v>
      </c>
      <c r="R199" s="117" t="e">
        <f>(((O199*'Calibration Coefficients'!C$3)+'Calibration Coefficients'!C$4)/$H199)*(1000/1)*(1/1000)*(1/1000)*($G199/$F199)</f>
        <v>#DIV/0!</v>
      </c>
      <c r="S199" s="21" t="e">
        <f t="shared" si="66"/>
        <v>#DIV/0!</v>
      </c>
      <c r="T199" s="117" t="e">
        <f t="shared" si="67"/>
        <v>#DIV/0!</v>
      </c>
      <c r="U199" s="22" t="e">
        <f>(((I199*'Calibration Coefficients'!F$3)+'Calibration Coefficients'!F$4)/$H199)*(1000/1)*(1/1000)*(1/1000)*($G199/$F199)</f>
        <v>#DIV/0!</v>
      </c>
      <c r="V199" s="18" t="e">
        <f>(((J199*'Calibration Coefficients'!G$3)+'Calibration Coefficients'!G$4)/$H199)*(1000/1)*(1/1000)*(1/1000)*($G199/$F199)</f>
        <v>#DIV/0!</v>
      </c>
      <c r="W199" s="22" t="e">
        <f>(((K199*'Calibration Coefficients'!H$3)+'Calibration Coefficients'!H$4)/$H199)*(1000/1)*(1/1000)*(1/1000)*($G199/$F199)</f>
        <v>#DIV/0!</v>
      </c>
      <c r="X199" s="18" t="e">
        <f>(((L199*'Calibration Coefficients'!I$3)+'Calibration Coefficients'!I$4)/$H199)*(1000/1)*(1/1000)*(1/1000)*($G199/$F199)</f>
        <v>#DIV/0!</v>
      </c>
      <c r="Y199" s="22" t="e">
        <f>(((M199*'Calibration Coefficients'!J$3)+'Calibration Coefficients'!J$4)/$H199)*(1000/1)*(1/1000)*(1/1000)*($G199/$F199)</f>
        <v>#DIV/0!</v>
      </c>
      <c r="Z199" s="18" t="e">
        <f>(((P199*'Calibration Coefficients'!K$3)+'Calibration Coefficients'!K$4)/$H199)*(1000/1)*(1/1000)*(1/1000)*($G199/$F199)</f>
        <v>#DIV/0!</v>
      </c>
      <c r="AA199" s="159"/>
      <c r="AB199" s="22"/>
      <c r="AC199" s="159"/>
      <c r="AD199" s="22" t="e">
        <f t="shared" si="69"/>
        <v>#DIV/0!</v>
      </c>
      <c r="AE199" s="146" t="e">
        <f t="shared" si="70"/>
        <v>#DIV/0!</v>
      </c>
      <c r="AF199" s="113"/>
    </row>
    <row r="200" spans="1:32" s="3" customFormat="1" x14ac:dyDescent="0.2">
      <c r="A200" s="3" t="s">
        <v>377</v>
      </c>
      <c r="B200" s="4" t="s">
        <v>207</v>
      </c>
      <c r="C200" s="3" t="s">
        <v>200</v>
      </c>
      <c r="D200" s="4" t="s">
        <v>224</v>
      </c>
      <c r="E200" s="3">
        <v>180710</v>
      </c>
      <c r="F200" s="3">
        <v>2.5100000000000001E-2</v>
      </c>
      <c r="G200" s="4">
        <v>0.8</v>
      </c>
      <c r="H200" s="3">
        <v>40</v>
      </c>
      <c r="I200" s="4">
        <v>127.8</v>
      </c>
      <c r="J200" s="3">
        <v>82</v>
      </c>
      <c r="K200" s="4">
        <v>31.1</v>
      </c>
      <c r="L200" s="3">
        <v>659.1</v>
      </c>
      <c r="M200" s="4">
        <v>7.9</v>
      </c>
      <c r="N200" s="3">
        <v>558.1</v>
      </c>
      <c r="O200" s="4">
        <v>850.8</v>
      </c>
      <c r="P200" s="3">
        <v>197.8</v>
      </c>
      <c r="Q200" s="21">
        <f>(((N200*'Calibration Coefficients'!B$3)+'Calibration Coefficients'!B$4)/$H200)*(1000/1)*(1/1000)*(1/1000)*($G200/$F200)</f>
        <v>0.27682649402390447</v>
      </c>
      <c r="R200" s="117">
        <f>(((O200*'Calibration Coefficients'!C$3)+'Calibration Coefficients'!C$4)/$H200)*(1000/1)*(1/1000)*(1/1000)*($G200/$F200)</f>
        <v>0.65623458167330695</v>
      </c>
      <c r="S200" s="21">
        <f t="shared" si="66"/>
        <v>0.93306107569721142</v>
      </c>
      <c r="T200" s="117">
        <f t="shared" si="67"/>
        <v>2.3705627743009305</v>
      </c>
      <c r="U200" s="22">
        <f>(((I200*'Calibration Coefficients'!F$3)+'Calibration Coefficients'!F$4)/$H200)*(1000/1)*(1/1000)*(1/1000)*($G200/$F200)</f>
        <v>3.1781976095617524E-2</v>
      </c>
      <c r="V200" s="18">
        <f>(((J200*'Calibration Coefficients'!G$3)+'Calibration Coefficients'!G$4)/$H200)*(1000/1)*(1/1000)*(1/1000)*($G200/$F200)</f>
        <v>3.1734980079681285E-2</v>
      </c>
      <c r="W200" s="22">
        <f>(((K200*'Calibration Coefficients'!H$3)+'Calibration Coefficients'!H$4)/$H200)*(1000/1)*(1/1000)*(1/1000)*($G200/$F200)</f>
        <v>9.1069721115537849E-3</v>
      </c>
      <c r="X200" s="18">
        <f>(((L200*'Calibration Coefficients'!I$3)+'Calibration Coefficients'!I$4)/$H200)*(1000/1)*(1/1000)*(1/1000)*($G200/$F200)</f>
        <v>0.1194257689243028</v>
      </c>
      <c r="Y200" s="22">
        <f>(((M200*'Calibration Coefficients'!J$3)+'Calibration Coefficients'!J$4)/$H200)*(1000/1)*(1/1000)*(1/1000)*($G200/$F200)</f>
        <v>3.3532509960159363E-3</v>
      </c>
      <c r="Z200" s="18">
        <f>(((P200*'Calibration Coefficients'!K$3)+'Calibration Coefficients'!K$4)/$H200)*(1000/1)*(1/1000)*(1/1000)*($G200/$F200)</f>
        <v>8.3706438247011974E-2</v>
      </c>
      <c r="AA200" s="159">
        <f t="shared" si="71"/>
        <v>0.29913302968471206</v>
      </c>
      <c r="AB200" s="22">
        <f t="shared" si="68"/>
        <v>4.4242199203187248E-2</v>
      </c>
      <c r="AC200" s="159">
        <f t="shared" si="72"/>
        <v>4.7416187809708105E-2</v>
      </c>
      <c r="AD200" s="22">
        <f t="shared" si="69"/>
        <v>7.5793045020564095E-2</v>
      </c>
      <c r="AE200" s="146">
        <f t="shared" si="70"/>
        <v>0.28163661237418947</v>
      </c>
      <c r="AF200" s="113"/>
    </row>
    <row r="201" spans="1:32" s="3" customFormat="1" x14ac:dyDescent="0.2">
      <c r="A201" s="3" t="s">
        <v>373</v>
      </c>
      <c r="B201" s="4" t="s">
        <v>207</v>
      </c>
      <c r="C201" s="3" t="s">
        <v>200</v>
      </c>
      <c r="D201" s="4" t="s">
        <v>224</v>
      </c>
      <c r="E201" s="3">
        <v>180710</v>
      </c>
      <c r="F201" s="3">
        <v>2.69E-2</v>
      </c>
      <c r="G201" s="4">
        <v>0.72</v>
      </c>
      <c r="H201" s="3">
        <v>40</v>
      </c>
      <c r="I201" s="4">
        <v>132.69999999999999</v>
      </c>
      <c r="J201" s="3">
        <v>72.400000000000006</v>
      </c>
      <c r="K201" s="4">
        <v>46.8</v>
      </c>
      <c r="L201" s="3">
        <v>578.79999999999995</v>
      </c>
      <c r="M201" s="4">
        <v>18.899999999999999</v>
      </c>
      <c r="N201" s="3">
        <v>377.2</v>
      </c>
      <c r="O201" s="4">
        <v>653.4</v>
      </c>
      <c r="P201" s="3">
        <v>128.9</v>
      </c>
      <c r="Q201" s="21">
        <f>(((N201*'Calibration Coefficients'!B$3)+'Calibration Coefficients'!B$4)/$H201)*(1000/1)*(1/1000)*(1/1000)*($G201/$F201)</f>
        <v>0.15711992565055763</v>
      </c>
      <c r="R201" s="117">
        <f>(((O201*'Calibration Coefficients'!C$3)+'Calibration Coefficients'!C$4)/$H201)*(1000/1)*(1/1000)*(1/1000)*($G201/$F201)</f>
        <v>0.42322831226765789</v>
      </c>
      <c r="S201" s="21">
        <f t="shared" si="66"/>
        <v>0.58034823791821555</v>
      </c>
      <c r="T201" s="117">
        <f t="shared" si="67"/>
        <v>2.6936641582235614</v>
      </c>
      <c r="U201" s="22">
        <f>(((I201*'Calibration Coefficients'!F$3)+'Calibration Coefficients'!F$4)/$H201)*(1000/1)*(1/1000)*(1/1000)*($G201/$F201)</f>
        <v>2.7713087732342004E-2</v>
      </c>
      <c r="V201" s="18">
        <f>(((J201*'Calibration Coefficients'!G$3)+'Calibration Coefficients'!G$4)/$H201)*(1000/1)*(1/1000)*(1/1000)*($G201/$F201)</f>
        <v>2.3530269144981419E-2</v>
      </c>
      <c r="W201" s="22">
        <f>(((K201*'Calibration Coefficients'!H$3)+'Calibration Coefficients'!H$4)/$H201)*(1000/1)*(1/1000)*(1/1000)*($G201/$F201)</f>
        <v>1.1508624535315985E-2</v>
      </c>
      <c r="X201" s="18">
        <f>(((L201*'Calibration Coefficients'!I$3)+'Calibration Coefficients'!I$4)/$H201)*(1000/1)*(1/1000)*(1/1000)*($G201/$F201)</f>
        <v>8.8072273605947937E-2</v>
      </c>
      <c r="Y201" s="22">
        <f>(((M201*'Calibration Coefficients'!J$3)+'Calibration Coefficients'!J$4)/$H201)*(1000/1)*(1/1000)*(1/1000)*($G201/$F201)</f>
        <v>6.7369717472118944E-3</v>
      </c>
      <c r="Z201" s="18">
        <f>(((P201*'Calibration Coefficients'!K$3)+'Calibration Coefficients'!K$4)/$H201)*(1000/1)*(1/1000)*(1/1000)*($G201/$F201)</f>
        <v>4.5808855762081789E-2</v>
      </c>
      <c r="AA201" s="159">
        <f t="shared" si="71"/>
        <v>0.35042767297337873</v>
      </c>
      <c r="AB201" s="22">
        <f t="shared" si="68"/>
        <v>4.5958684014869883E-2</v>
      </c>
      <c r="AC201" s="159">
        <f t="shared" si="72"/>
        <v>7.9191562948014882E-2</v>
      </c>
      <c r="AD201" s="22">
        <f t="shared" si="69"/>
        <v>0.14658756863081968</v>
      </c>
      <c r="AE201" s="146">
        <f t="shared" si="70"/>
        <v>0.39699997233655637</v>
      </c>
      <c r="AF201" s="113"/>
    </row>
    <row r="202" spans="1:32" s="3" customFormat="1" x14ac:dyDescent="0.2">
      <c r="A202" s="3" t="s">
        <v>378</v>
      </c>
      <c r="B202" s="4" t="s">
        <v>207</v>
      </c>
      <c r="C202" s="3" t="s">
        <v>200</v>
      </c>
      <c r="D202" s="4" t="s">
        <v>224</v>
      </c>
      <c r="E202" s="3">
        <v>180710</v>
      </c>
      <c r="F202" s="3">
        <v>2.6800000000000001E-2</v>
      </c>
      <c r="G202" s="4">
        <v>0.73</v>
      </c>
      <c r="H202" s="3">
        <v>40</v>
      </c>
      <c r="I202" s="4">
        <v>150.6</v>
      </c>
      <c r="J202" s="3">
        <v>104.2</v>
      </c>
      <c r="K202" s="4">
        <v>52.3</v>
      </c>
      <c r="L202" s="3">
        <v>849.4</v>
      </c>
      <c r="M202" s="4">
        <v>18.8</v>
      </c>
      <c r="N202" s="3">
        <v>625.70000000000005</v>
      </c>
      <c r="O202" s="4">
        <v>1015.5</v>
      </c>
      <c r="P202" s="3">
        <v>206.4</v>
      </c>
      <c r="Q202" s="21">
        <f>(((N202*'Calibration Coefficients'!B$3)+'Calibration Coefficients'!B$4)/$H202)*(1000/1)*(1/1000)*(1/1000)*($G202/$F202)</f>
        <v>0.2652366814365672</v>
      </c>
      <c r="R202" s="117">
        <f>(((O202*'Calibration Coefficients'!C$3)+'Calibration Coefficients'!C$4)/$H202)*(1000/1)*(1/1000)*(1/1000)*($G202/$F202)</f>
        <v>0.66939638059701478</v>
      </c>
      <c r="S202" s="21">
        <f t="shared" si="66"/>
        <v>0.93463306203358198</v>
      </c>
      <c r="T202" s="117">
        <f t="shared" si="67"/>
        <v>2.5237700041014297</v>
      </c>
      <c r="U202" s="22">
        <f>(((I202*'Calibration Coefficients'!F$3)+'Calibration Coefficients'!F$4)/$H202)*(1000/1)*(1/1000)*(1/1000)*($G202/$F202)</f>
        <v>3.2007136007462682E-2</v>
      </c>
      <c r="V202" s="18">
        <f>(((J202*'Calibration Coefficients'!G$3)+'Calibration Coefficients'!G$4)/$H202)*(1000/1)*(1/1000)*(1/1000)*($G202/$F202)</f>
        <v>3.4463858395522386E-2</v>
      </c>
      <c r="W202" s="22">
        <f>(((K202*'Calibration Coefficients'!H$3)+'Calibration Coefficients'!H$4)/$H202)*(1000/1)*(1/1000)*(1/1000)*($G202/$F202)</f>
        <v>1.308841651119403E-2</v>
      </c>
      <c r="X202" s="18">
        <f>(((L202*'Calibration Coefficients'!I$3)+'Calibration Coefficients'!I$4)/$H202)*(1000/1)*(1/1000)*(1/1000)*($G202/$F202)</f>
        <v>0.13153180858208954</v>
      </c>
      <c r="Y202" s="22">
        <f>(((M202*'Calibration Coefficients'!J$3)+'Calibration Coefficients'!J$4)/$H202)*(1000/1)*(1/1000)*(1/1000)*($G202/$F202)</f>
        <v>6.8197526119402963E-3</v>
      </c>
      <c r="Z202" s="18">
        <f>(((P202*'Calibration Coefficients'!K$3)+'Calibration Coefficients'!K$4)/$H202)*(1000/1)*(1/1000)*(1/1000)*($G202/$F202)</f>
        <v>7.464729402985075E-2</v>
      </c>
      <c r="AA202" s="159">
        <f t="shared" si="71"/>
        <v>0.3130193848498245</v>
      </c>
      <c r="AB202" s="22">
        <f t="shared" si="68"/>
        <v>5.1915305130597007E-2</v>
      </c>
      <c r="AC202" s="159">
        <f t="shared" si="72"/>
        <v>5.5546189450691244E-2</v>
      </c>
      <c r="AD202" s="22">
        <f t="shared" si="69"/>
        <v>0.1313630459222897</v>
      </c>
      <c r="AE202" s="146">
        <f t="shared" si="70"/>
        <v>0.3834739885098194</v>
      </c>
      <c r="AF202" s="113"/>
    </row>
    <row r="203" spans="1:32" s="3" customFormat="1" x14ac:dyDescent="0.2">
      <c r="A203" s="3" t="s">
        <v>379</v>
      </c>
      <c r="B203" s="4" t="s">
        <v>207</v>
      </c>
      <c r="C203" s="3" t="s">
        <v>200</v>
      </c>
      <c r="D203" s="4" t="s">
        <v>225</v>
      </c>
      <c r="E203" s="3">
        <v>180710</v>
      </c>
      <c r="F203" s="3">
        <v>2.7199999999999998E-2</v>
      </c>
      <c r="G203" s="4">
        <v>0.7</v>
      </c>
      <c r="H203" s="3">
        <v>40</v>
      </c>
      <c r="I203" s="4">
        <v>82.4</v>
      </c>
      <c r="J203" s="3">
        <v>72.7</v>
      </c>
      <c r="K203" s="4">
        <v>32.9</v>
      </c>
      <c r="L203" s="3">
        <v>548.9</v>
      </c>
      <c r="M203" s="4">
        <v>22.9</v>
      </c>
      <c r="N203" s="3">
        <v>466.4</v>
      </c>
      <c r="O203" s="4">
        <v>927.3</v>
      </c>
      <c r="P203" s="3">
        <v>178.7</v>
      </c>
      <c r="Q203" s="21">
        <f>(((N203*'Calibration Coefficients'!B$3)+'Calibration Coefficients'!B$4)/$H203)*(1000/1)*(1/1000)*(1/1000)*($G203/$F203)</f>
        <v>0.18679577205882353</v>
      </c>
      <c r="R203" s="117">
        <f>(((O203*'Calibration Coefficients'!C$3)+'Calibration Coefficients'!C$4)/$H203)*(1000/1)*(1/1000)*(1/1000)*($G203/$F203)</f>
        <v>0.57751698529411755</v>
      </c>
      <c r="S203" s="21">
        <f t="shared" si="66"/>
        <v>0.76431275735294113</v>
      </c>
      <c r="T203" s="117">
        <f t="shared" si="67"/>
        <v>3.0917026596953847</v>
      </c>
      <c r="U203" s="22">
        <f>(((I203*'Calibration Coefficients'!F$3)+'Calibration Coefficients'!F$4)/$H203)*(1000/1)*(1/1000)*(1/1000)*($G203/$F203)</f>
        <v>1.6545889705882357E-2</v>
      </c>
      <c r="V203" s="18">
        <f>(((J203*'Calibration Coefficients'!G$3)+'Calibration Coefficients'!G$4)/$H203)*(1000/1)*(1/1000)*(1/1000)*($G203/$F203)</f>
        <v>2.2718081801470592E-2</v>
      </c>
      <c r="W203" s="22">
        <f>(((K203*'Calibration Coefficients'!H$3)+'Calibration Coefficients'!H$4)/$H203)*(1000/1)*(1/1000)*(1/1000)*($G203/$F203)</f>
        <v>7.7789751838235289E-3</v>
      </c>
      <c r="X203" s="18">
        <f>(((L203*'Calibration Coefficients'!I$3)+'Calibration Coefficients'!I$4)/$H203)*(1000/1)*(1/1000)*(1/1000)*($G203/$F203)</f>
        <v>8.0306895220588231E-2</v>
      </c>
      <c r="Y203" s="22">
        <f>(((M203*'Calibration Coefficients'!J$3)+'Calibration Coefficients'!J$4)/$H203)*(1000/1)*(1/1000)*(1/1000)*($G203/$F203)</f>
        <v>7.848511948529412E-3</v>
      </c>
      <c r="Z203" s="18">
        <f>(((P203*'Calibration Coefficients'!K$3)+'Calibration Coefficients'!K$4)/$H203)*(1000/1)*(1/1000)*(1/1000)*($G203/$F203)</f>
        <v>6.1061855698529406E-2</v>
      </c>
      <c r="AA203" s="159">
        <f t="shared" si="71"/>
        <v>0.25677997347386328</v>
      </c>
      <c r="AB203" s="22">
        <f t="shared" si="68"/>
        <v>3.2173376838235297E-2</v>
      </c>
      <c r="AC203" s="159">
        <f t="shared" si="72"/>
        <v>4.2094517628702109E-2</v>
      </c>
      <c r="AD203" s="22">
        <f t="shared" si="69"/>
        <v>0.24394430177444504</v>
      </c>
      <c r="AE203" s="146">
        <f t="shared" si="70"/>
        <v>0.48572728970684276</v>
      </c>
      <c r="AF203" s="113"/>
    </row>
    <row r="204" spans="1:32" s="3" customFormat="1" x14ac:dyDescent="0.2">
      <c r="A204" s="3" t="s">
        <v>380</v>
      </c>
      <c r="B204" s="4" t="s">
        <v>207</v>
      </c>
      <c r="C204" s="3" t="s">
        <v>200</v>
      </c>
      <c r="D204" s="4" t="s">
        <v>225</v>
      </c>
      <c r="E204" s="3">
        <v>180710</v>
      </c>
      <c r="F204" s="3">
        <v>2.4E-2</v>
      </c>
      <c r="G204" s="4">
        <v>0.71</v>
      </c>
      <c r="H204" s="3">
        <v>40</v>
      </c>
      <c r="I204" s="4">
        <v>99</v>
      </c>
      <c r="J204" s="3">
        <v>80</v>
      </c>
      <c r="K204" s="4">
        <v>13.4</v>
      </c>
      <c r="L204" s="3">
        <v>563.4</v>
      </c>
      <c r="M204" s="4">
        <v>0</v>
      </c>
      <c r="N204" s="3">
        <v>492.4</v>
      </c>
      <c r="O204" s="4">
        <v>881.4</v>
      </c>
      <c r="P204" s="3">
        <v>177.3</v>
      </c>
      <c r="Q204" s="21">
        <f>(((N204*'Calibration Coefficients'!B$3)+'Calibration Coefficients'!B$4)/$H204)*(1000/1)*(1/1000)*(1/1000)*($G204/$F204)</f>
        <v>0.22669634375</v>
      </c>
      <c r="R204" s="117">
        <f>(((O204*'Calibration Coefficients'!C$3)+'Calibration Coefficients'!C$4)/$H204)*(1000/1)*(1/1000)*(1/1000)*($G204/$F204)</f>
        <v>0.63100895000000001</v>
      </c>
      <c r="S204" s="21">
        <f t="shared" si="66"/>
        <v>0.85770529375000004</v>
      </c>
      <c r="T204" s="117">
        <f t="shared" si="67"/>
        <v>2.7834985759447211</v>
      </c>
      <c r="U204" s="22">
        <f>(((I204*'Calibration Coefficients'!F$3)+'Calibration Coefficients'!F$4)/$H204)*(1000/1)*(1/1000)*(1/1000)*($G204/$F204)</f>
        <v>2.2851571874999997E-2</v>
      </c>
      <c r="V204" s="18">
        <f>(((J204*'Calibration Coefficients'!G$3)+'Calibration Coefficients'!G$4)/$H204)*(1000/1)*(1/1000)*(1/1000)*($G204/$F204)</f>
        <v>2.8737250000000006E-2</v>
      </c>
      <c r="W204" s="22">
        <f>(((K204*'Calibration Coefficients'!H$3)+'Calibration Coefficients'!H$4)/$H204)*(1000/1)*(1/1000)*(1/1000)*($G204/$F204)</f>
        <v>3.6420781249999995E-3</v>
      </c>
      <c r="X204" s="18">
        <f>(((L204*'Calibration Coefficients'!I$3)+'Calibration Coefficients'!I$4)/$H204)*(1000/1)*(1/1000)*(1/1000)*($G204/$F204)</f>
        <v>9.4753316249999983E-2</v>
      </c>
      <c r="Y204" s="22">
        <f>(((M204*'Calibration Coefficients'!J$3)+'Calibration Coefficients'!J$4)/$H204)*(1000/1)*(1/1000)*(1/1000)*($G204/$F204)</f>
        <v>0</v>
      </c>
      <c r="Z204" s="18">
        <f>(((P204*'Calibration Coefficients'!K$3)+'Calibration Coefficients'!K$4)/$H204)*(1000/1)*(1/1000)*(1/1000)*($G204/$F204)</f>
        <v>6.9642147187500003E-2</v>
      </c>
      <c r="AA204" s="159">
        <f t="shared" si="71"/>
        <v>0.25606273511180594</v>
      </c>
      <c r="AB204" s="22">
        <f t="shared" si="68"/>
        <v>2.6493649999999997E-2</v>
      </c>
      <c r="AC204" s="159">
        <f t="shared" si="72"/>
        <v>3.0888989718328874E-2</v>
      </c>
      <c r="AD204" s="22">
        <f t="shared" si="69"/>
        <v>0</v>
      </c>
      <c r="AE204" s="146">
        <f t="shared" si="70"/>
        <v>0.13746985126624681</v>
      </c>
      <c r="AF204" s="113"/>
    </row>
    <row r="205" spans="1:32" s="3" customFormat="1" x14ac:dyDescent="0.2">
      <c r="A205" s="3" t="s">
        <v>381</v>
      </c>
      <c r="B205" s="4" t="s">
        <v>199</v>
      </c>
      <c r="C205" s="3" t="s">
        <v>200</v>
      </c>
      <c r="D205" s="4" t="s">
        <v>225</v>
      </c>
      <c r="E205" s="3">
        <v>180710</v>
      </c>
      <c r="F205" s="3">
        <v>2.64E-2</v>
      </c>
      <c r="G205" s="4">
        <v>0.71</v>
      </c>
      <c r="H205" s="3">
        <v>40</v>
      </c>
      <c r="I205" s="4">
        <v>133</v>
      </c>
      <c r="J205" s="3">
        <v>85.6</v>
      </c>
      <c r="K205" s="4">
        <v>26.4</v>
      </c>
      <c r="L205" s="3">
        <v>648.20000000000005</v>
      </c>
      <c r="M205" s="4">
        <v>0</v>
      </c>
      <c r="N205" s="3">
        <v>593</v>
      </c>
      <c r="O205" s="4">
        <v>1125.5</v>
      </c>
      <c r="P205" s="3">
        <v>233.8</v>
      </c>
      <c r="Q205" s="21">
        <f>(((N205*'Calibration Coefficients'!B$3)+'Calibration Coefficients'!B$4)/$H205)*(1000/1)*(1/1000)*(1/1000)*($G205/$F205)</f>
        <v>0.24819240056818184</v>
      </c>
      <c r="R205" s="117">
        <f>(((O205*'Calibration Coefficients'!C$3)+'Calibration Coefficients'!C$4)/$H205)*(1000/1)*(1/1000)*(1/1000)*($G205/$F205)</f>
        <v>0.73251291666666674</v>
      </c>
      <c r="S205" s="21">
        <f t="shared" si="66"/>
        <v>0.98070531723484855</v>
      </c>
      <c r="T205" s="117">
        <f t="shared" si="67"/>
        <v>2.9513914003399773</v>
      </c>
      <c r="U205" s="22">
        <f>(((I205*'Calibration Coefficients'!F$3)+'Calibration Coefficients'!F$4)/$H205)*(1000/1)*(1/1000)*(1/1000)*($G205/$F205)</f>
        <v>2.790871496212121E-2</v>
      </c>
      <c r="V205" s="18">
        <f>(((J205*'Calibration Coefficients'!G$3)+'Calibration Coefficients'!G$4)/$H205)*(1000/1)*(1/1000)*(1/1000)*($G205/$F205)</f>
        <v>2.7953506818181813E-2</v>
      </c>
      <c r="W205" s="22">
        <f>(((K205*'Calibration Coefficients'!H$3)+'Calibration Coefficients'!H$4)/$H205)*(1000/1)*(1/1000)*(1/1000)*($G205/$F205)</f>
        <v>6.5231249999999994E-3</v>
      </c>
      <c r="X205" s="18">
        <f>(((L205*'Calibration Coefficients'!I$3)+'Calibration Coefficients'!I$4)/$H205)*(1000/1)*(1/1000)*(1/1000)*($G205/$F205)</f>
        <v>9.910462386363636E-2</v>
      </c>
      <c r="Y205" s="22">
        <f>(((M205*'Calibration Coefficients'!J$3)+'Calibration Coefficients'!J$4)/$H205)*(1000/1)*(1/1000)*(1/1000)*($G205/$F205)</f>
        <v>0</v>
      </c>
      <c r="Z205" s="18">
        <f>(((P205*'Calibration Coefficients'!K$3)+'Calibration Coefficients'!K$4)/$H205)*(1000/1)*(1/1000)*(1/1000)*($G205/$F205)</f>
        <v>8.3486304734848499E-2</v>
      </c>
      <c r="AA205" s="159">
        <f t="shared" si="71"/>
        <v>0.24979601015064512</v>
      </c>
      <c r="AB205" s="22">
        <f t="shared" si="68"/>
        <v>3.4431839962121208E-2</v>
      </c>
      <c r="AC205" s="159">
        <f t="shared" si="72"/>
        <v>3.5109262035209143E-2</v>
      </c>
      <c r="AD205" s="22">
        <f t="shared" si="69"/>
        <v>0</v>
      </c>
      <c r="AE205" s="146">
        <f t="shared" si="70"/>
        <v>0.1894503752101587</v>
      </c>
      <c r="AF205" s="113"/>
    </row>
    <row r="206" spans="1:32" s="3" customFormat="1" x14ac:dyDescent="0.2">
      <c r="A206" s="3" t="s">
        <v>382</v>
      </c>
      <c r="B206" s="4" t="s">
        <v>199</v>
      </c>
      <c r="C206" s="3" t="s">
        <v>200</v>
      </c>
      <c r="D206" s="4" t="s">
        <v>225</v>
      </c>
      <c r="E206" s="3">
        <v>180710</v>
      </c>
      <c r="F206" s="3">
        <v>2.4899999999999999E-2</v>
      </c>
      <c r="G206" s="4">
        <v>0.76</v>
      </c>
      <c r="H206" s="3">
        <v>40</v>
      </c>
      <c r="I206" s="4">
        <v>112.2</v>
      </c>
      <c r="J206" s="3">
        <v>74</v>
      </c>
      <c r="K206" s="4">
        <v>25.7</v>
      </c>
      <c r="L206" s="3">
        <v>550.5</v>
      </c>
      <c r="M206" s="4">
        <v>0</v>
      </c>
      <c r="N206" s="3">
        <v>519.5</v>
      </c>
      <c r="O206" s="4">
        <v>948.4</v>
      </c>
      <c r="P206" s="3">
        <v>212.1</v>
      </c>
      <c r="Q206" s="21">
        <f>(((N206*'Calibration Coefficients'!B$3)+'Calibration Coefficients'!B$4)/$H206)*(1000/1)*(1/1000)*(1/1000)*($G206/$F206)</f>
        <v>0.24676250000000005</v>
      </c>
      <c r="R206" s="117">
        <f>(((O206*'Calibration Coefficients'!C$3)+'Calibration Coefficients'!C$4)/$H206)*(1000/1)*(1/1000)*(1/1000)*($G206/$F206)</f>
        <v>0.7005209959839358</v>
      </c>
      <c r="S206" s="21">
        <f t="shared" si="66"/>
        <v>0.9472834959839358</v>
      </c>
      <c r="T206" s="117">
        <f t="shared" si="67"/>
        <v>2.8388470532756624</v>
      </c>
      <c r="U206" s="22">
        <f>(((I206*'Calibration Coefficients'!F$3)+'Calibration Coefficients'!F$4)/$H206)*(1000/1)*(1/1000)*(1/1000)*($G206/$F206)</f>
        <v>2.6720272289156632E-2</v>
      </c>
      <c r="V206" s="18">
        <f>(((J206*'Calibration Coefficients'!G$3)+'Calibration Coefficients'!G$4)/$H206)*(1000/1)*(1/1000)*(1/1000)*($G206/$F206)</f>
        <v>2.7425469879518077E-2</v>
      </c>
      <c r="W206" s="22">
        <f>(((K206*'Calibration Coefficients'!H$3)+'Calibration Coefficients'!H$4)/$H206)*(1000/1)*(1/1000)*(1/1000)*($G206/$F206)</f>
        <v>7.2068373493975905E-3</v>
      </c>
      <c r="X206" s="18">
        <f>(((L206*'Calibration Coefficients'!I$3)+'Calibration Coefficients'!I$4)/$H206)*(1000/1)*(1/1000)*(1/1000)*($G206/$F206)</f>
        <v>9.5521698795180743E-2</v>
      </c>
      <c r="Y206" s="22">
        <f>(((M206*'Calibration Coefficients'!J$3)+'Calibration Coefficients'!J$4)/$H206)*(1000/1)*(1/1000)*(1/1000)*($G206/$F206)</f>
        <v>0</v>
      </c>
      <c r="Z206" s="18">
        <f>(((P206*'Calibration Coefficients'!K$3)+'Calibration Coefficients'!K$4)/$H206)*(1000/1)*(1/1000)*(1/1000)*($G206/$F206)</f>
        <v>8.5955015662650611E-2</v>
      </c>
      <c r="AA206" s="159">
        <f t="shared" si="71"/>
        <v>0.25634278967742258</v>
      </c>
      <c r="AB206" s="22">
        <f t="shared" si="68"/>
        <v>3.392710963855422E-2</v>
      </c>
      <c r="AC206" s="159">
        <f t="shared" si="72"/>
        <v>3.5815159645861246E-2</v>
      </c>
      <c r="AD206" s="22">
        <f t="shared" si="69"/>
        <v>0</v>
      </c>
      <c r="AE206" s="146">
        <f t="shared" si="70"/>
        <v>0.21242120021942149</v>
      </c>
      <c r="AF206" s="113"/>
    </row>
    <row r="207" spans="1:32" s="3" customFormat="1" x14ac:dyDescent="0.2">
      <c r="A207" s="3" t="s">
        <v>383</v>
      </c>
      <c r="B207" s="4" t="s">
        <v>199</v>
      </c>
      <c r="C207" s="3" t="s">
        <v>200</v>
      </c>
      <c r="D207" s="4" t="s">
        <v>225</v>
      </c>
      <c r="E207" s="3">
        <v>180710</v>
      </c>
      <c r="F207" s="3">
        <v>2.52E-2</v>
      </c>
      <c r="G207" s="4">
        <v>0.73</v>
      </c>
      <c r="H207" s="3">
        <v>40</v>
      </c>
      <c r="I207" s="4">
        <v>111.3</v>
      </c>
      <c r="J207" s="3">
        <v>79.900000000000006</v>
      </c>
      <c r="K207" s="4">
        <v>19</v>
      </c>
      <c r="L207" s="3">
        <v>643.20000000000005</v>
      </c>
      <c r="M207" s="4">
        <v>0</v>
      </c>
      <c r="N207" s="3">
        <v>638</v>
      </c>
      <c r="O207" s="4">
        <v>1099.7</v>
      </c>
      <c r="P207" s="3">
        <v>228.9</v>
      </c>
      <c r="Q207" s="21">
        <f>(((N207*'Calibration Coefficients'!B$3)+'Calibration Coefficients'!B$4)/$H207)*(1000/1)*(1/1000)*(1/1000)*($G207/$F207)</f>
        <v>0.28762217261904766</v>
      </c>
      <c r="R207" s="117">
        <f>(((O207*'Calibration Coefficients'!C$3)+'Calibration Coefficients'!C$4)/$H207)*(1000/1)*(1/1000)*(1/1000)*($G207/$F207)</f>
        <v>0.77092461111111121</v>
      </c>
      <c r="S207" s="21">
        <f t="shared" si="66"/>
        <v>1.0585467837301588</v>
      </c>
      <c r="T207" s="117">
        <f t="shared" si="67"/>
        <v>2.6803379033374881</v>
      </c>
      <c r="U207" s="22">
        <f>(((I207*'Calibration Coefficients'!F$3)+'Calibration Coefficients'!F$4)/$H207)*(1000/1)*(1/1000)*(1/1000)*($G207/$F207)</f>
        <v>2.5156560416666664E-2</v>
      </c>
      <c r="V207" s="18">
        <f>(((J207*'Calibration Coefficients'!G$3)+'Calibration Coefficients'!G$4)/$H207)*(1000/1)*(1/1000)*(1/1000)*($G207/$F207)</f>
        <v>2.8104587202380956E-2</v>
      </c>
      <c r="W207" s="22">
        <f>(((K207*'Calibration Coefficients'!H$3)+'Calibration Coefficients'!H$4)/$H207)*(1000/1)*(1/1000)*(1/1000)*($G207/$F207)</f>
        <v>5.0567708333333341E-3</v>
      </c>
      <c r="X207" s="18">
        <f>(((L207*'Calibration Coefficients'!I$3)+'Calibration Coefficients'!I$4)/$H207)*(1000/1)*(1/1000)*(1/1000)*($G207/$F207)</f>
        <v>0.1059250857142857</v>
      </c>
      <c r="Y207" s="22">
        <f>(((M207*'Calibration Coefficients'!J$3)+'Calibration Coefficients'!J$4)/$H207)*(1000/1)*(1/1000)*(1/1000)*($G207/$F207)</f>
        <v>0</v>
      </c>
      <c r="Z207" s="18">
        <f>(((P207*'Calibration Coefficients'!K$3)+'Calibration Coefficients'!K$4)/$H207)*(1000/1)*(1/1000)*(1/1000)*($G207/$F207)</f>
        <v>8.8040889583333351E-2</v>
      </c>
      <c r="AA207" s="159">
        <f t="shared" si="71"/>
        <v>0.23833041451506726</v>
      </c>
      <c r="AB207" s="22">
        <f t="shared" si="68"/>
        <v>3.0213331249999999E-2</v>
      </c>
      <c r="AC207" s="159">
        <f t="shared" si="72"/>
        <v>2.8542272967409896E-2</v>
      </c>
      <c r="AD207" s="22">
        <f t="shared" si="69"/>
        <v>0</v>
      </c>
      <c r="AE207" s="146">
        <f t="shared" si="70"/>
        <v>0.16736886083467986</v>
      </c>
      <c r="AF207" s="113"/>
    </row>
    <row r="208" spans="1:32" s="3" customFormat="1" x14ac:dyDescent="0.2">
      <c r="A208" s="3" t="s">
        <v>384</v>
      </c>
      <c r="B208" s="4" t="s">
        <v>207</v>
      </c>
      <c r="C208" s="3" t="s">
        <v>200</v>
      </c>
      <c r="D208" s="4" t="s">
        <v>225</v>
      </c>
      <c r="E208" s="3">
        <v>180710</v>
      </c>
      <c r="F208" s="3">
        <v>2.4500000000000001E-2</v>
      </c>
      <c r="G208" s="4">
        <v>0.71</v>
      </c>
      <c r="H208" s="3">
        <v>40</v>
      </c>
      <c r="I208" s="4">
        <v>78.5</v>
      </c>
      <c r="J208" s="3">
        <v>61.2</v>
      </c>
      <c r="K208" s="4">
        <v>31.1</v>
      </c>
      <c r="L208" s="3">
        <v>492.6</v>
      </c>
      <c r="M208" s="4">
        <v>15.3</v>
      </c>
      <c r="N208" s="3">
        <v>436.4</v>
      </c>
      <c r="O208" s="4">
        <v>808</v>
      </c>
      <c r="P208" s="3">
        <v>130.69999999999999</v>
      </c>
      <c r="Q208" s="21">
        <f>(((N208*'Calibration Coefficients'!B$3)+'Calibration Coefficients'!B$4)/$H208)*(1000/1)*(1/1000)*(1/1000)*($G208/$F208)</f>
        <v>0.19681417346938773</v>
      </c>
      <c r="R208" s="117">
        <f>(((O208*'Calibration Coefficients'!C$3)+'Calibration Coefficients'!C$4)/$H208)*(1000/1)*(1/1000)*(1/1000)*($G208/$F208)</f>
        <v>0.56665534693877551</v>
      </c>
      <c r="S208" s="21">
        <f t="shared" si="66"/>
        <v>0.76346952040816318</v>
      </c>
      <c r="T208" s="117">
        <f t="shared" si="67"/>
        <v>2.879138920484873</v>
      </c>
      <c r="U208" s="22">
        <f>(((I208*'Calibration Coefficients'!F$3)+'Calibration Coefficients'!F$4)/$H208)*(1000/1)*(1/1000)*(1/1000)*($G208/$F208)</f>
        <v>1.7749891326530612E-2</v>
      </c>
      <c r="V208" s="18">
        <f>(((J208*'Calibration Coefficients'!G$3)+'Calibration Coefficients'!G$4)/$H208)*(1000/1)*(1/1000)*(1/1000)*($G208/$F208)</f>
        <v>2.1535343265306123E-2</v>
      </c>
      <c r="W208" s="22">
        <f>(((K208*'Calibration Coefficients'!H$3)+'Calibration Coefficients'!H$4)/$H208)*(1000/1)*(1/1000)*(1/1000)*($G208/$F208)</f>
        <v>8.2803749999999995E-3</v>
      </c>
      <c r="X208" s="18">
        <f>(((L208*'Calibration Coefficients'!I$3)+'Calibration Coefficients'!I$4)/$H208)*(1000/1)*(1/1000)*(1/1000)*($G208/$F208)</f>
        <v>8.1155347346938786E-2</v>
      </c>
      <c r="Y208" s="22">
        <f>(((M208*'Calibration Coefficients'!J$3)+'Calibration Coefficients'!J$4)/$H208)*(1000/1)*(1/1000)*(1/1000)*($G208/$F208)</f>
        <v>5.9048164285714277E-3</v>
      </c>
      <c r="Z208" s="18">
        <f>(((P208*'Calibration Coefficients'!K$3)+'Calibration Coefficients'!K$4)/$H208)*(1000/1)*(1/1000)*(1/1000)*($G208/$F208)</f>
        <v>5.0290292551020396E-2</v>
      </c>
      <c r="AA208" s="159">
        <f t="shared" si="71"/>
        <v>0.24220490926672256</v>
      </c>
      <c r="AB208" s="22">
        <f t="shared" si="68"/>
        <v>3.193508275510204E-2</v>
      </c>
      <c r="AC208" s="159">
        <f t="shared" si="72"/>
        <v>4.1828890219519209E-2</v>
      </c>
      <c r="AD208" s="22">
        <f t="shared" si="69"/>
        <v>0.18490061459534052</v>
      </c>
      <c r="AE208" s="146">
        <f t="shared" si="70"/>
        <v>0.4441883409963972</v>
      </c>
      <c r="AF208" s="113"/>
    </row>
    <row r="209" spans="1:32" s="3" customFormat="1" x14ac:dyDescent="0.2">
      <c r="A209" s="3" t="s">
        <v>385</v>
      </c>
      <c r="B209" s="4" t="s">
        <v>199</v>
      </c>
      <c r="C209" s="3" t="s">
        <v>206</v>
      </c>
      <c r="D209" s="4" t="s">
        <v>225</v>
      </c>
      <c r="E209" s="3">
        <v>180710</v>
      </c>
      <c r="F209" s="3">
        <v>2.7199999999999998E-2</v>
      </c>
      <c r="G209" s="4">
        <v>0.74</v>
      </c>
      <c r="H209" s="3">
        <v>40</v>
      </c>
      <c r="I209" s="4">
        <v>79.5</v>
      </c>
      <c r="J209" s="3">
        <v>47.1</v>
      </c>
      <c r="K209" s="4">
        <v>16.899999999999999</v>
      </c>
      <c r="L209" s="3">
        <v>458.4</v>
      </c>
      <c r="M209" s="4">
        <v>10.8</v>
      </c>
      <c r="N209" s="3">
        <v>303.89999999999998</v>
      </c>
      <c r="O209" s="4">
        <v>590.5</v>
      </c>
      <c r="P209" s="3">
        <v>128.30000000000001</v>
      </c>
      <c r="Q209" s="21">
        <f>(((N209*'Calibration Coefficients'!B$3)+'Calibration Coefficients'!B$4)/$H209)*(1000/1)*(1/1000)*(1/1000)*($G209/$F209)</f>
        <v>0.12866869025735292</v>
      </c>
      <c r="R209" s="117">
        <f>(((O209*'Calibration Coefficients'!C$3)+'Calibration Coefficients'!C$4)/$H209)*(1000/1)*(1/1000)*(1/1000)*($G209/$F209)</f>
        <v>0.38877477941176475</v>
      </c>
      <c r="S209" s="21">
        <f t="shared" si="66"/>
        <v>0.51744346966911769</v>
      </c>
      <c r="T209" s="117">
        <f t="shared" si="67"/>
        <v>3.0215181225064796</v>
      </c>
      <c r="U209" s="22">
        <f>(((I209*'Calibration Coefficients'!F$3)+'Calibration Coefficients'!F$4)/$H209)*(1000/1)*(1/1000)*(1/1000)*($G209/$F209)</f>
        <v>1.6875774816176473E-2</v>
      </c>
      <c r="V209" s="18">
        <f>(((J209*'Calibration Coefficients'!G$3)+'Calibration Coefficients'!G$4)/$H209)*(1000/1)*(1/1000)*(1/1000)*($G209/$F209)</f>
        <v>1.5559363786764712E-2</v>
      </c>
      <c r="W209" s="22">
        <f>(((K209*'Calibration Coefficients'!H$3)+'Calibration Coefficients'!H$4)/$H209)*(1000/1)*(1/1000)*(1/1000)*($G209/$F209)</f>
        <v>4.2242233455882352E-3</v>
      </c>
      <c r="X209" s="18">
        <f>(((L209*'Calibration Coefficients'!I$3)+'Calibration Coefficients'!I$4)/$H209)*(1000/1)*(1/1000)*(1/1000)*($G209/$F209)</f>
        <v>7.0898638235294104E-2</v>
      </c>
      <c r="Y209" s="22">
        <f>(((M209*'Calibration Coefficients'!J$3)+'Calibration Coefficients'!J$4)/$H209)*(1000/1)*(1/1000)*(1/1000)*($G209/$F209)</f>
        <v>3.9129948529411773E-3</v>
      </c>
      <c r="Z209" s="18">
        <f>(((P209*'Calibration Coefficients'!K$3)+'Calibration Coefficients'!K$4)/$H209)*(1000/1)*(1/1000)*(1/1000)*($G209/$F209)</f>
        <v>4.6345309007352946E-2</v>
      </c>
      <c r="AA209" s="159">
        <f t="shared" si="71"/>
        <v>0.30499235818945442</v>
      </c>
      <c r="AB209" s="22">
        <f t="shared" si="68"/>
        <v>2.5012993014705887E-2</v>
      </c>
      <c r="AC209" s="159">
        <f t="shared" si="72"/>
        <v>4.8339566505111356E-2</v>
      </c>
      <c r="AD209" s="22">
        <f t="shared" si="69"/>
        <v>0.15643848981369846</v>
      </c>
      <c r="AE209" s="146">
        <f t="shared" si="70"/>
        <v>0.32531965261995233</v>
      </c>
      <c r="AF209" s="113"/>
    </row>
    <row r="210" spans="1:32" s="3" customFormat="1" x14ac:dyDescent="0.2">
      <c r="A210" s="3" t="s">
        <v>386</v>
      </c>
      <c r="B210" s="4" t="s">
        <v>199</v>
      </c>
      <c r="C210" s="3" t="s">
        <v>200</v>
      </c>
      <c r="D210" s="4" t="s">
        <v>225</v>
      </c>
      <c r="E210" s="3">
        <v>180710</v>
      </c>
      <c r="F210" s="3">
        <v>2.2800000000000001E-2</v>
      </c>
      <c r="G210" s="4">
        <v>0.7</v>
      </c>
      <c r="H210" s="3">
        <v>40</v>
      </c>
      <c r="I210" s="4">
        <v>77.900000000000006</v>
      </c>
      <c r="J210" s="3">
        <v>48.2</v>
      </c>
      <c r="K210" s="4">
        <v>20.7</v>
      </c>
      <c r="L210" s="3">
        <v>407.8</v>
      </c>
      <c r="M210" s="4">
        <v>9.3000000000000007</v>
      </c>
      <c r="N210" s="3">
        <v>348.4</v>
      </c>
      <c r="O210" s="4">
        <v>732.3</v>
      </c>
      <c r="P210" s="3">
        <v>155.19999999999999</v>
      </c>
      <c r="Q210" s="21">
        <f>(((N210*'Calibration Coefficients'!B$3)+'Calibration Coefficients'!B$4)/$H210)*(1000/1)*(1/1000)*(1/1000)*($G210/$F210)</f>
        <v>0.1664641447368421</v>
      </c>
      <c r="R210" s="117">
        <f>(((O210*'Calibration Coefficients'!C$3)+'Calibration Coefficients'!C$4)/$H210)*(1000/1)*(1/1000)*(1/1000)*($G210/$F210)</f>
        <v>0.54408605263157883</v>
      </c>
      <c r="S210" s="21">
        <f t="shared" si="66"/>
        <v>0.71055019736842095</v>
      </c>
      <c r="T210" s="117">
        <f t="shared" si="67"/>
        <v>3.2684879587235272</v>
      </c>
      <c r="U210" s="22">
        <f>(((I210*'Calibration Coefficients'!F$3)+'Calibration Coefficients'!F$4)/$H210)*(1000/1)*(1/1000)*(1/1000)*($G210/$F210)</f>
        <v>1.8660979166666668E-2</v>
      </c>
      <c r="V210" s="18">
        <f>(((J210*'Calibration Coefficients'!G$3)+'Calibration Coefficients'!G$4)/$H210)*(1000/1)*(1/1000)*(1/1000)*($G210/$F210)</f>
        <v>1.7968769736842111E-2</v>
      </c>
      <c r="W210" s="22">
        <f>(((K210*'Calibration Coefficients'!H$3)+'Calibration Coefficients'!H$4)/$H210)*(1000/1)*(1/1000)*(1/1000)*($G210/$F210)</f>
        <v>5.8388980263157893E-3</v>
      </c>
      <c r="X210" s="18">
        <f>(((L210*'Calibration Coefficients'!I$3)+'Calibration Coefficients'!I$4)/$H210)*(1000/1)*(1/1000)*(1/1000)*($G210/$F210)</f>
        <v>7.1177197368421055E-2</v>
      </c>
      <c r="Y210" s="22">
        <f>(((M210*'Calibration Coefficients'!J$3)+'Calibration Coefficients'!J$4)/$H210)*(1000/1)*(1/1000)*(1/1000)*($G210/$F210)</f>
        <v>3.8024967105263151E-3</v>
      </c>
      <c r="Z210" s="18">
        <f>(((P210*'Calibration Coefficients'!K$3)+'Calibration Coefficients'!K$4)/$H210)*(1000/1)*(1/1000)*(1/1000)*($G210/$F210)</f>
        <v>6.3266122807017544E-2</v>
      </c>
      <c r="AA210" s="159">
        <f t="shared" si="71"/>
        <v>0.25433032667513122</v>
      </c>
      <c r="AB210" s="22">
        <f t="shared" si="68"/>
        <v>2.830237390350877E-2</v>
      </c>
      <c r="AC210" s="159">
        <f t="shared" si="72"/>
        <v>3.9831631893607035E-2</v>
      </c>
      <c r="AD210" s="22">
        <f t="shared" si="69"/>
        <v>0.13435257139525328</v>
      </c>
      <c r="AE210" s="146">
        <f t="shared" si="70"/>
        <v>0.34065675090409353</v>
      </c>
      <c r="AF210" s="113"/>
    </row>
    <row r="211" spans="1:32" s="3" customFormat="1" x14ac:dyDescent="0.2">
      <c r="A211" s="3" t="s">
        <v>387</v>
      </c>
      <c r="B211" s="4" t="s">
        <v>207</v>
      </c>
      <c r="C211" s="3" t="s">
        <v>206</v>
      </c>
      <c r="D211" s="4" t="s">
        <v>225</v>
      </c>
      <c r="E211" s="3">
        <v>180710</v>
      </c>
      <c r="F211" s="3">
        <v>2.64E-2</v>
      </c>
      <c r="G211" s="4">
        <v>0.71</v>
      </c>
      <c r="H211" s="3">
        <v>40</v>
      </c>
      <c r="I211" s="4">
        <v>82.9</v>
      </c>
      <c r="J211" s="3">
        <v>63.5</v>
      </c>
      <c r="K211" s="4">
        <v>22.8</v>
      </c>
      <c r="L211" s="3">
        <v>552.9</v>
      </c>
      <c r="M211" s="4">
        <v>11</v>
      </c>
      <c r="N211" s="3">
        <v>423.6</v>
      </c>
      <c r="O211" s="4">
        <v>807.6</v>
      </c>
      <c r="P211" s="3">
        <v>174.3</v>
      </c>
      <c r="Q211" s="21">
        <f>(((N211*'Calibration Coefficients'!B$3)+'Calibration Coefficients'!B$4)/$H211)*(1000/1)*(1/1000)*(1/1000)*($G211/$F211)</f>
        <v>0.17729224431818183</v>
      </c>
      <c r="R211" s="117">
        <f>(((O211*'Calibration Coefficients'!C$3)+'Calibration Coefficients'!C$4)/$H211)*(1000/1)*(1/1000)*(1/1000)*($G211/$F211)</f>
        <v>0.525613</v>
      </c>
      <c r="S211" s="21">
        <f t="shared" si="66"/>
        <v>0.7029052443181818</v>
      </c>
      <c r="T211" s="117">
        <f t="shared" si="67"/>
        <v>2.9646700114907221</v>
      </c>
      <c r="U211" s="22">
        <f>(((I211*'Calibration Coefficients'!F$3)+'Calibration Coefficients'!F$4)/$H211)*(1000/1)*(1/1000)*(1/1000)*($G211/$F211)</f>
        <v>1.7395732859848488E-2</v>
      </c>
      <c r="V211" s="18">
        <f>(((J211*'Calibration Coefficients'!G$3)+'Calibration Coefficients'!G$4)/$H211)*(1000/1)*(1/1000)*(1/1000)*($G211/$F211)</f>
        <v>2.0736538352272731E-2</v>
      </c>
      <c r="W211" s="22">
        <f>(((K211*'Calibration Coefficients'!H$3)+'Calibration Coefficients'!H$4)/$H211)*(1000/1)*(1/1000)*(1/1000)*($G211/$F211)</f>
        <v>5.6336079545454545E-3</v>
      </c>
      <c r="X211" s="18">
        <f>(((L211*'Calibration Coefficients'!I$3)+'Calibration Coefficients'!I$4)/$H211)*(1000/1)*(1/1000)*(1/1000)*($G211/$F211)</f>
        <v>8.453401193181817E-2</v>
      </c>
      <c r="Y211" s="22">
        <f>(((M211*'Calibration Coefficients'!J$3)+'Calibration Coefficients'!J$4)/$H211)*(1000/1)*(1/1000)*(1/1000)*($G211/$F211)</f>
        <v>3.9397604166666661E-3</v>
      </c>
      <c r="Z211" s="18">
        <f>(((P211*'Calibration Coefficients'!K$3)+'Calibration Coefficients'!K$4)/$H211)*(1000/1)*(1/1000)*(1/1000)*($G211/$F211)</f>
        <v>6.2239790056818199E-2</v>
      </c>
      <c r="AA211" s="159">
        <f t="shared" si="71"/>
        <v>0.27667945735789007</v>
      </c>
      <c r="AB211" s="22">
        <f t="shared" si="68"/>
        <v>2.696910123106061E-2</v>
      </c>
      <c r="AC211" s="159">
        <f t="shared" si="72"/>
        <v>3.8368046687744725E-2</v>
      </c>
      <c r="AD211" s="22">
        <f t="shared" si="69"/>
        <v>0.14608423109514679</v>
      </c>
      <c r="AE211" s="146">
        <f t="shared" si="70"/>
        <v>0.3549754324102713</v>
      </c>
      <c r="AF211" s="113"/>
    </row>
    <row r="212" spans="1:32" s="3" customFormat="1" x14ac:dyDescent="0.2">
      <c r="B212" s="4"/>
      <c r="D212" s="4"/>
      <c r="G212" s="4"/>
      <c r="I212" s="4"/>
      <c r="K212" s="4"/>
      <c r="M212" s="4"/>
      <c r="O212" s="4"/>
      <c r="Q212" s="21" t="e">
        <f>(((N212*'Calibration Coefficients'!B$3)+'Calibration Coefficients'!B$4)/$H212)*(1000/1)*(1/1000)*(1/1000)*($G212/$F212)</f>
        <v>#DIV/0!</v>
      </c>
      <c r="R212" s="117" t="e">
        <f>(((O212*'Calibration Coefficients'!C$3)+'Calibration Coefficients'!C$4)/$H212)*(1000/1)*(1/1000)*(1/1000)*($G212/$F212)</f>
        <v>#DIV/0!</v>
      </c>
      <c r="S212" s="21" t="e">
        <f t="shared" si="66"/>
        <v>#DIV/0!</v>
      </c>
      <c r="T212" s="117" t="e">
        <f t="shared" si="67"/>
        <v>#DIV/0!</v>
      </c>
      <c r="U212" s="22" t="e">
        <f>(((I212*'Calibration Coefficients'!F$3)+'Calibration Coefficients'!F$4)/$H212)*(1000/1)*(1/1000)*(1/1000)*($G212/$F212)</f>
        <v>#DIV/0!</v>
      </c>
      <c r="V212" s="18" t="e">
        <f>(((J212*'Calibration Coefficients'!G$3)+'Calibration Coefficients'!G$4)/$H212)*(1000/1)*(1/1000)*(1/1000)*($G212/$F212)</f>
        <v>#DIV/0!</v>
      </c>
      <c r="W212" s="22" t="e">
        <f>(((K212*'Calibration Coefficients'!H$3)+'Calibration Coefficients'!H$4)/$H212)*(1000/1)*(1/1000)*(1/1000)*($G212/$F212)</f>
        <v>#DIV/0!</v>
      </c>
      <c r="X212" s="18" t="e">
        <f>(((L212*'Calibration Coefficients'!I$3)+'Calibration Coefficients'!I$4)/$H212)*(1000/1)*(1/1000)*(1/1000)*($G212/$F212)</f>
        <v>#DIV/0!</v>
      </c>
      <c r="Y212" s="22" t="e">
        <f>(((M212*'Calibration Coefficients'!J$3)+'Calibration Coefficients'!J$4)/$H212)*(1000/1)*(1/1000)*(1/1000)*($G212/$F212)</f>
        <v>#DIV/0!</v>
      </c>
      <c r="Z212" s="18" t="e">
        <f>(((P212*'Calibration Coefficients'!K$3)+'Calibration Coefficients'!K$4)/$H212)*(1000/1)*(1/1000)*(1/1000)*($G212/$F212)</f>
        <v>#DIV/0!</v>
      </c>
      <c r="AA212" s="159"/>
      <c r="AB212" s="22"/>
      <c r="AC212" s="159"/>
      <c r="AD212" s="22" t="e">
        <f t="shared" si="69"/>
        <v>#DIV/0!</v>
      </c>
      <c r="AE212" s="146" t="e">
        <f t="shared" si="70"/>
        <v>#DIV/0!</v>
      </c>
      <c r="AF212" s="113"/>
    </row>
    <row r="213" spans="1:32" s="3" customFormat="1" x14ac:dyDescent="0.2">
      <c r="A213" s="3" t="s">
        <v>388</v>
      </c>
      <c r="B213" s="4" t="s">
        <v>207</v>
      </c>
      <c r="C213" s="3" t="s">
        <v>200</v>
      </c>
      <c r="D213" s="4" t="s">
        <v>225</v>
      </c>
      <c r="E213" s="3">
        <v>180709</v>
      </c>
      <c r="F213" s="3">
        <v>2.64E-2</v>
      </c>
      <c r="G213" s="4">
        <v>0.78</v>
      </c>
      <c r="H213" s="3">
        <v>40</v>
      </c>
      <c r="I213" s="4">
        <v>76.400000000000006</v>
      </c>
      <c r="J213" s="3">
        <v>54.7</v>
      </c>
      <c r="K213" s="4">
        <v>36.1</v>
      </c>
      <c r="L213" s="3">
        <v>472</v>
      </c>
      <c r="M213" s="4">
        <v>52.1</v>
      </c>
      <c r="N213" s="3">
        <v>379.6</v>
      </c>
      <c r="O213" s="4">
        <v>767.8</v>
      </c>
      <c r="P213" s="3">
        <v>196.9</v>
      </c>
      <c r="Q213" s="21">
        <f>(((N213*'Calibration Coefficients'!B$3)+'Calibration Coefficients'!B$4)/$H213)*(1000/1)*(1/1000)*(1/1000)*($G213/$F213)</f>
        <v>0.17454051136363644</v>
      </c>
      <c r="R213" s="117">
        <f>(((O213*'Calibration Coefficients'!C$3)+'Calibration Coefficients'!C$4)/$H213)*(1000/1)*(1/1000)*(1/1000)*($G213/$F213)</f>
        <v>0.54897699999999994</v>
      </c>
      <c r="S213" s="21">
        <f t="shared" si="66"/>
        <v>0.7235175113636364</v>
      </c>
      <c r="T213" s="117">
        <f t="shared" si="67"/>
        <v>3.1452698041904164</v>
      </c>
      <c r="U213" s="22">
        <f>(((I213*'Calibration Coefficients'!F$3)+'Calibration Coefficients'!F$4)/$H213)*(1000/1)*(1/1000)*(1/1000)*($G213/$F213)</f>
        <v>1.7612370454545462E-2</v>
      </c>
      <c r="V213" s="18">
        <f>(((J213*'Calibration Coefficients'!G$3)+'Calibration Coefficients'!G$4)/$H213)*(1000/1)*(1/1000)*(1/1000)*($G213/$F213)</f>
        <v>1.9623935795454552E-2</v>
      </c>
      <c r="W213" s="22">
        <f>(((K213*'Calibration Coefficients'!H$3)+'Calibration Coefficients'!H$4)/$H213)*(1000/1)*(1/1000)*(1/1000)*($G213/$F213)</f>
        <v>9.7993039772727285E-3</v>
      </c>
      <c r="X213" s="18">
        <f>(((L213*'Calibration Coefficients'!I$3)+'Calibration Coefficients'!I$4)/$H213)*(1000/1)*(1/1000)*(1/1000)*($G213/$F213)</f>
        <v>7.9279909090909095E-2</v>
      </c>
      <c r="Y213" s="22">
        <f>(((M213*'Calibration Coefficients'!J$3)+'Calibration Coefficients'!J$4)/$H213)*(1000/1)*(1/1000)*(1/1000)*($G213/$F213)</f>
        <v>2.0499869886363639E-2</v>
      </c>
      <c r="Z213" s="18">
        <f>(((P213*'Calibration Coefficients'!K$3)+'Calibration Coefficients'!K$4)/$H213)*(1000/1)*(1/1000)*(1/1000)*($G213/$F213)</f>
        <v>7.7241856250000018E-2</v>
      </c>
      <c r="AA213" s="159">
        <f t="shared" si="71"/>
        <v>0.30967770915766468</v>
      </c>
      <c r="AB213" s="22">
        <f t="shared" si="68"/>
        <v>4.7911544318181828E-2</v>
      </c>
      <c r="AC213" s="159">
        <f t="shared" si="72"/>
        <v>6.62202967663926E-2</v>
      </c>
      <c r="AD213" s="22">
        <f t="shared" si="69"/>
        <v>0.42786911125684995</v>
      </c>
      <c r="AE213" s="146">
        <f t="shared" si="70"/>
        <v>0.63239818909653078</v>
      </c>
      <c r="AF213" s="113"/>
    </row>
    <row r="214" spans="1:32" s="3" customFormat="1" x14ac:dyDescent="0.2">
      <c r="A214" s="3" t="s">
        <v>389</v>
      </c>
      <c r="B214" s="4" t="s">
        <v>207</v>
      </c>
      <c r="C214" s="3" t="s">
        <v>206</v>
      </c>
      <c r="D214" s="4" t="s">
        <v>225</v>
      </c>
      <c r="E214" s="3">
        <v>180709</v>
      </c>
      <c r="F214" s="3">
        <v>2.7300000000000001E-2</v>
      </c>
      <c r="G214" s="4">
        <v>0.75</v>
      </c>
      <c r="H214" s="3">
        <v>40</v>
      </c>
      <c r="I214" s="4">
        <v>58.6</v>
      </c>
      <c r="J214" s="3">
        <v>88.1</v>
      </c>
      <c r="K214" s="4">
        <v>39.799999999999997</v>
      </c>
      <c r="L214" s="3">
        <v>675.1</v>
      </c>
      <c r="M214" s="4">
        <v>72.900000000000006</v>
      </c>
      <c r="N214" s="3">
        <v>579.4</v>
      </c>
      <c r="O214" s="4">
        <v>934.6</v>
      </c>
      <c r="P214" s="3">
        <v>181.1</v>
      </c>
      <c r="Q214" s="21">
        <f>(((N214*'Calibration Coefficients'!B$3)+'Calibration Coefficients'!B$4)/$H214)*(1000/1)*(1/1000)*(1/1000)*($G214/$F214)</f>
        <v>0.24771737637362637</v>
      </c>
      <c r="R214" s="117">
        <f>(((O214*'Calibration Coefficients'!C$3)+'Calibration Coefficients'!C$4)/$H214)*(1000/1)*(1/1000)*(1/1000)*($G214/$F214)</f>
        <v>0.62135494505494504</v>
      </c>
      <c r="S214" s="21">
        <f t="shared" si="66"/>
        <v>0.86907232142857138</v>
      </c>
      <c r="T214" s="117">
        <f t="shared" si="67"/>
        <v>2.5083220004630187</v>
      </c>
      <c r="U214" s="22">
        <f>(((I214*'Calibration Coefficients'!F$3)+'Calibration Coefficients'!F$4)/$H214)*(1000/1)*(1/1000)*(1/1000)*($G214/$F214)</f>
        <v>1.2561167582417581E-2</v>
      </c>
      <c r="V214" s="18">
        <f>(((J214*'Calibration Coefficients'!G$3)+'Calibration Coefficients'!G$4)/$H214)*(1000/1)*(1/1000)*(1/1000)*($G214/$F214)</f>
        <v>2.9388853021978016E-2</v>
      </c>
      <c r="W214" s="22">
        <f>(((K214*'Calibration Coefficients'!H$3)+'Calibration Coefficients'!H$4)/$H214)*(1000/1)*(1/1000)*(1/1000)*($G214/$F214)</f>
        <v>1.0045673076923075E-2</v>
      </c>
      <c r="X214" s="18">
        <f>(((L214*'Calibration Coefficients'!I$3)+'Calibration Coefficients'!I$4)/$H214)*(1000/1)*(1/1000)*(1/1000)*($G214/$F214)</f>
        <v>0.10543800824175824</v>
      </c>
      <c r="Y214" s="22">
        <f>(((M214*'Calibration Coefficients'!J$3)+'Calibration Coefficients'!J$4)/$H214)*(1000/1)*(1/1000)*(1/1000)*($G214/$F214)</f>
        <v>2.6671586538461536E-2</v>
      </c>
      <c r="Z214" s="18">
        <f>(((P214*'Calibration Coefficients'!K$3)+'Calibration Coefficients'!K$4)/$H214)*(1000/1)*(1/1000)*(1/1000)*($G214/$F214)</f>
        <v>6.6059210164835153E-2</v>
      </c>
      <c r="AA214" s="159">
        <f t="shared" si="71"/>
        <v>0.28785233686323825</v>
      </c>
      <c r="AB214" s="22">
        <f t="shared" si="68"/>
        <v>4.9278427197802191E-2</v>
      </c>
      <c r="AC214" s="159">
        <f t="shared" si="72"/>
        <v>5.6702331880503179E-2</v>
      </c>
      <c r="AD214" s="22">
        <f t="shared" si="69"/>
        <v>0.54124265028594676</v>
      </c>
      <c r="AE214" s="146">
        <f t="shared" si="70"/>
        <v>0.74509804194851004</v>
      </c>
      <c r="AF214" s="113"/>
    </row>
    <row r="215" spans="1:32" s="3" customFormat="1" x14ac:dyDescent="0.2">
      <c r="A215" s="3" t="s">
        <v>391</v>
      </c>
      <c r="B215" s="4" t="s">
        <v>207</v>
      </c>
      <c r="C215" s="3" t="s">
        <v>206</v>
      </c>
      <c r="D215" s="4" t="s">
        <v>225</v>
      </c>
      <c r="E215" s="3">
        <v>180709</v>
      </c>
      <c r="F215" s="3">
        <v>2.46E-2</v>
      </c>
      <c r="G215" s="4">
        <v>0.7</v>
      </c>
      <c r="H215" s="3">
        <v>40</v>
      </c>
      <c r="I215" s="4">
        <v>95.2</v>
      </c>
      <c r="J215" s="3">
        <v>110.7</v>
      </c>
      <c r="K215" s="4">
        <v>19.5</v>
      </c>
      <c r="L215" s="3">
        <v>689.9</v>
      </c>
      <c r="M215" s="4">
        <v>13.9</v>
      </c>
      <c r="N215" s="3">
        <v>606.4</v>
      </c>
      <c r="O215" s="4">
        <v>1003.7</v>
      </c>
      <c r="P215" s="3">
        <v>195.2</v>
      </c>
      <c r="Q215" s="21">
        <f>(((N215*'Calibration Coefficients'!B$3)+'Calibration Coefficients'!B$4)/$H215)*(1000/1)*(1/1000)*(1/1000)*($G215/$F215)</f>
        <v>0.2685353658536585</v>
      </c>
      <c r="R215" s="117">
        <f>(((O215*'Calibration Coefficients'!C$3)+'Calibration Coefficients'!C$4)/$H215)*(1000/1)*(1/1000)*(1/1000)*($G215/$F215)</f>
        <v>0.69116577235772347</v>
      </c>
      <c r="S215" s="21">
        <f t="shared" si="66"/>
        <v>0.95970113821138203</v>
      </c>
      <c r="T215" s="117">
        <f t="shared" si="67"/>
        <v>2.5738351824183274</v>
      </c>
      <c r="U215" s="22">
        <f>(((I215*'Calibration Coefficients'!F$3)+'Calibration Coefficients'!F$4)/$H215)*(1000/1)*(1/1000)*(1/1000)*($G215/$F215)</f>
        <v>2.1136528455284555E-2</v>
      </c>
      <c r="V215" s="18">
        <f>(((J215*'Calibration Coefficients'!G$3)+'Calibration Coefficients'!G$4)/$H215)*(1000/1)*(1/1000)*(1/1000)*($G215/$F215)</f>
        <v>3.8248875000000002E-2</v>
      </c>
      <c r="W215" s="22">
        <f>(((K215*'Calibration Coefficients'!H$3)+'Calibration Coefficients'!H$4)/$H215)*(1000/1)*(1/1000)*(1/1000)*($G215/$F215)</f>
        <v>5.0979420731707319E-3</v>
      </c>
      <c r="X215" s="18">
        <f>(((L215*'Calibration Coefficients'!I$3)+'Calibration Coefficients'!I$4)/$H215)*(1000/1)*(1/1000)*(1/1000)*($G215/$F215)</f>
        <v>0.11160394512195121</v>
      </c>
      <c r="Y215" s="22">
        <f>(((M215*'Calibration Coefficients'!J$3)+'Calibration Coefficients'!J$4)/$H215)*(1000/1)*(1/1000)*(1/1000)*($G215/$F215)</f>
        <v>5.2674502032520323E-3</v>
      </c>
      <c r="Z215" s="18">
        <f>(((P215*'Calibration Coefficients'!K$3)+'Calibration Coefficients'!K$4)/$H215)*(1000/1)*(1/1000)*(1/1000)*($G215/$F215)</f>
        <v>7.3749495934959344E-2</v>
      </c>
      <c r="AA215" s="159">
        <f t="shared" si="71"/>
        <v>0.26581633243038738</v>
      </c>
      <c r="AB215" s="22">
        <f t="shared" si="68"/>
        <v>3.1501920731707315E-2</v>
      </c>
      <c r="AC215" s="159">
        <f t="shared" si="72"/>
        <v>3.282471956886307E-2</v>
      </c>
      <c r="AD215" s="22">
        <f t="shared" si="69"/>
        <v>0.16721044561420148</v>
      </c>
      <c r="AE215" s="146">
        <f t="shared" si="70"/>
        <v>0.32904000885221546</v>
      </c>
      <c r="AF215" s="113"/>
    </row>
    <row r="216" spans="1:32" s="3" customFormat="1" x14ac:dyDescent="0.2">
      <c r="A216" s="3" t="s">
        <v>390</v>
      </c>
      <c r="B216" s="4" t="s">
        <v>207</v>
      </c>
      <c r="C216" s="3" t="s">
        <v>200</v>
      </c>
      <c r="D216" s="4" t="s">
        <v>225</v>
      </c>
      <c r="E216" s="3">
        <v>180709</v>
      </c>
      <c r="F216" s="3">
        <v>2.3699999999999999E-2</v>
      </c>
      <c r="G216" s="4">
        <v>0.72</v>
      </c>
      <c r="H216" s="3">
        <v>40</v>
      </c>
      <c r="I216" s="4">
        <v>98.3</v>
      </c>
      <c r="J216" s="3">
        <v>72.900000000000006</v>
      </c>
      <c r="K216" s="4">
        <v>15.7</v>
      </c>
      <c r="L216" s="3">
        <v>512.5</v>
      </c>
      <c r="M216" s="4">
        <v>0</v>
      </c>
      <c r="N216" s="3">
        <v>484.4</v>
      </c>
      <c r="O216" s="4">
        <v>944.6</v>
      </c>
      <c r="P216" s="3">
        <v>218</v>
      </c>
      <c r="Q216" s="21">
        <f>(((N216*'Calibration Coefficients'!B$3)+'Calibration Coefficients'!B$4)/$H216)*(1000/1)*(1/1000)*(1/1000)*($G216/$F216)</f>
        <v>0.22901696202531652</v>
      </c>
      <c r="R216" s="117">
        <f>(((O216*'Calibration Coefficients'!C$3)+'Calibration Coefficients'!C$4)/$H216)*(1000/1)*(1/1000)*(1/1000)*($G216/$F216)</f>
        <v>0.6944603544303799</v>
      </c>
      <c r="S216" s="21">
        <f t="shared" si="66"/>
        <v>0.92347731645569642</v>
      </c>
      <c r="T216" s="117">
        <f t="shared" si="67"/>
        <v>3.0323533605934885</v>
      </c>
      <c r="U216" s="22">
        <f>(((I216*'Calibration Coefficients'!F$3)+'Calibration Coefficients'!F$4)/$H216)*(1000/1)*(1/1000)*(1/1000)*($G216/$F216)</f>
        <v>2.3300832911392403E-2</v>
      </c>
      <c r="V216" s="18">
        <f>(((J216*'Calibration Coefficients'!G$3)+'Calibration Coefficients'!G$4)/$H216)*(1000/1)*(1/1000)*(1/1000)*($G216/$F216)</f>
        <v>2.6891794936708863E-2</v>
      </c>
      <c r="W216" s="22">
        <f>(((K216*'Calibration Coefficients'!H$3)+'Calibration Coefficients'!H$4)/$H216)*(1000/1)*(1/1000)*(1/1000)*($G216/$F216)</f>
        <v>4.3820886075949372E-3</v>
      </c>
      <c r="X216" s="18">
        <f>(((L216*'Calibration Coefficients'!I$3)+'Calibration Coefficients'!I$4)/$H216)*(1000/1)*(1/1000)*(1/1000)*($G216/$F216)</f>
        <v>8.851329113924053E-2</v>
      </c>
      <c r="Y216" s="22">
        <f>(((M216*'Calibration Coefficients'!J$3)+'Calibration Coefficients'!J$4)/$H216)*(1000/1)*(1/1000)*(1/1000)*($G216/$F216)</f>
        <v>0</v>
      </c>
      <c r="Z216" s="18">
        <f>(((P216*'Calibration Coefficients'!K$3)+'Calibration Coefficients'!K$4)/$H216)*(1000/1)*(1/1000)*(1/1000)*($G216/$F216)</f>
        <v>8.7934025316455708E-2</v>
      </c>
      <c r="AA216" s="159">
        <f t="shared" si="71"/>
        <v>0.25016535738858692</v>
      </c>
      <c r="AB216" s="22">
        <f t="shared" si="68"/>
        <v>2.7682921518987338E-2</v>
      </c>
      <c r="AC216" s="159">
        <f t="shared" si="72"/>
        <v>2.9976828911439126E-2</v>
      </c>
      <c r="AD216" s="22">
        <f t="shared" si="69"/>
        <v>0</v>
      </c>
      <c r="AE216" s="146">
        <f t="shared" si="70"/>
        <v>0.15829574218130563</v>
      </c>
      <c r="AF216" s="113"/>
    </row>
    <row r="217" spans="1:32" s="3" customFormat="1" x14ac:dyDescent="0.2">
      <c r="A217" s="3" t="s">
        <v>392</v>
      </c>
      <c r="B217" s="4" t="s">
        <v>199</v>
      </c>
      <c r="C217" s="3" t="s">
        <v>200</v>
      </c>
      <c r="D217" s="4" t="s">
        <v>225</v>
      </c>
      <c r="E217" s="3">
        <v>180709</v>
      </c>
      <c r="F217" s="3">
        <v>2.6100000000000002E-2</v>
      </c>
      <c r="G217" s="4">
        <v>0.69</v>
      </c>
      <c r="H217" s="3">
        <v>40</v>
      </c>
      <c r="I217" s="4">
        <v>120</v>
      </c>
      <c r="J217" s="3">
        <v>92.4</v>
      </c>
      <c r="K217" s="4">
        <v>20.7</v>
      </c>
      <c r="L217" s="3">
        <v>628.20000000000005</v>
      </c>
      <c r="M217" s="4">
        <v>0</v>
      </c>
      <c r="N217" s="3">
        <v>547.29999999999995</v>
      </c>
      <c r="O217" s="4">
        <v>1045.8</v>
      </c>
      <c r="P217" s="3">
        <v>217.2</v>
      </c>
      <c r="Q217" s="21">
        <f>(((N217*'Calibration Coefficients'!B$3)+'Calibration Coefficients'!B$4)/$H217)*(1000/1)*(1/1000)*(1/1000)*($G217/$F217)</f>
        <v>0.2251714870689655</v>
      </c>
      <c r="R217" s="117">
        <f>(((O217*'Calibration Coefficients'!C$3)+'Calibration Coefficients'!C$4)/$H217)*(1000/1)*(1/1000)*(1/1000)*($G217/$F217)</f>
        <v>0.66907158620689655</v>
      </c>
      <c r="S217" s="21">
        <f t="shared" si="66"/>
        <v>0.89424307327586205</v>
      </c>
      <c r="T217" s="117">
        <f t="shared" si="67"/>
        <v>2.9713868079663808</v>
      </c>
      <c r="U217" s="22">
        <f>(((I217*'Calibration Coefficients'!F$3)+'Calibration Coefficients'!F$4)/$H217)*(1000/1)*(1/1000)*(1/1000)*($G217/$F217)</f>
        <v>2.4752758620689656E-2</v>
      </c>
      <c r="V217" s="18">
        <f>(((J217*'Calibration Coefficients'!G$3)+'Calibration Coefficients'!G$4)/$H217)*(1000/1)*(1/1000)*(1/1000)*($G217/$F217)</f>
        <v>2.9661196551724139E-2</v>
      </c>
      <c r="W217" s="22">
        <f>(((K217*'Calibration Coefficients'!H$3)+'Calibration Coefficients'!H$4)/$H217)*(1000/1)*(1/1000)*(1/1000)*($G217/$F217)</f>
        <v>5.0277801724137924E-3</v>
      </c>
      <c r="X217" s="18">
        <f>(((L217*'Calibration Coefficients'!I$3)+'Calibration Coefficients'!I$4)/$H217)*(1000/1)*(1/1000)*(1/1000)*($G217/$F217)</f>
        <v>9.4414127586206875E-2</v>
      </c>
      <c r="Y217" s="22">
        <f>(((M217*'Calibration Coefficients'!J$3)+'Calibration Coefficients'!J$4)/$H217)*(1000/1)*(1/1000)*(1/1000)*($G217/$F217)</f>
        <v>0</v>
      </c>
      <c r="Z217" s="18">
        <f>(((P217*'Calibration Coefficients'!K$3)+'Calibration Coefficients'!K$4)/$H217)*(1000/1)*(1/1000)*(1/1000)*($G217/$F217)</f>
        <v>7.6240320689655167E-2</v>
      </c>
      <c r="AA217" s="159">
        <f t="shared" si="71"/>
        <v>0.25730832085484662</v>
      </c>
      <c r="AB217" s="22">
        <f t="shared" si="68"/>
        <v>2.9780538793103446E-2</v>
      </c>
      <c r="AC217" s="159">
        <f t="shared" si="72"/>
        <v>3.3302509891420258E-2</v>
      </c>
      <c r="AD217" s="22">
        <f t="shared" si="69"/>
        <v>0</v>
      </c>
      <c r="AE217" s="146">
        <f t="shared" si="70"/>
        <v>0.16882771018159423</v>
      </c>
      <c r="AF217" s="113"/>
    </row>
    <row r="218" spans="1:32" s="3" customFormat="1" x14ac:dyDescent="0.2">
      <c r="A218" s="3" t="s">
        <v>393</v>
      </c>
      <c r="B218" s="4" t="s">
        <v>207</v>
      </c>
      <c r="C218" s="3" t="s">
        <v>206</v>
      </c>
      <c r="D218" s="4" t="s">
        <v>225</v>
      </c>
      <c r="E218" s="3">
        <v>180709</v>
      </c>
      <c r="F218" s="3">
        <v>2.5000000000000001E-2</v>
      </c>
      <c r="G218" s="4">
        <v>0.73</v>
      </c>
      <c r="H218" s="3">
        <v>40</v>
      </c>
      <c r="I218" s="4">
        <v>32.9</v>
      </c>
      <c r="J218" s="3">
        <v>73.5</v>
      </c>
      <c r="K218" s="4">
        <v>29.9</v>
      </c>
      <c r="L218" s="3">
        <v>655.7</v>
      </c>
      <c r="M218" s="4">
        <v>123.2</v>
      </c>
      <c r="N218" s="3">
        <v>380.2</v>
      </c>
      <c r="O218" s="4">
        <v>607.1</v>
      </c>
      <c r="P218" s="3">
        <v>147.6</v>
      </c>
      <c r="Q218" s="21">
        <f>(((N218*'Calibration Coefficients'!B$3)+'Calibration Coefficients'!B$4)/$H218)*(1000/1)*(1/1000)*(1/1000)*($G218/$F218)</f>
        <v>0.17277238500000003</v>
      </c>
      <c r="R218" s="117">
        <f>(((O218*'Calibration Coefficients'!C$3)+'Calibration Coefficients'!C$4)/$H218)*(1000/1)*(1/1000)*(1/1000)*($G218/$F218)</f>
        <v>0.429001144</v>
      </c>
      <c r="S218" s="21">
        <f t="shared" si="66"/>
        <v>0.60177352900000003</v>
      </c>
      <c r="T218" s="117">
        <f t="shared" si="67"/>
        <v>2.483042321838643</v>
      </c>
      <c r="U218" s="22">
        <f>(((I218*'Calibration Coefficients'!F$3)+'Calibration Coefficients'!F$4)/$H218)*(1000/1)*(1/1000)*(1/1000)*($G218/$F218)</f>
        <v>7.4957056999999999E-3</v>
      </c>
      <c r="V218" s="18">
        <f>(((J218*'Calibration Coefficients'!G$3)+'Calibration Coefficients'!G$4)/$H218)*(1000/1)*(1/1000)*(1/1000)*($G218/$F218)</f>
        <v>2.6060233500000005E-2</v>
      </c>
      <c r="W218" s="22">
        <f>(((K218*'Calibration Coefficients'!H$3)+'Calibration Coefficients'!H$4)/$H218)*(1000/1)*(1/1000)*(1/1000)*($G218/$F218)</f>
        <v>8.0214225E-3</v>
      </c>
      <c r="X218" s="18">
        <f>(((L218*'Calibration Coefficients'!I$3)+'Calibration Coefficients'!I$4)/$H218)*(1000/1)*(1/1000)*(1/1000)*($G218/$F218)</f>
        <v>0.1088475114</v>
      </c>
      <c r="Y218" s="22">
        <f>(((M218*'Calibration Coefficients'!J$3)+'Calibration Coefficients'!J$4)/$H218)*(1000/1)*(1/1000)*(1/1000)*($G218/$F218)</f>
        <v>4.7908907199999996E-2</v>
      </c>
      <c r="Z218" s="18">
        <f>(((P218*'Calibration Coefficients'!K$3)+'Calibration Coefficients'!K$4)/$H218)*(1000/1)*(1/1000)*(1/1000)*($G218/$F218)</f>
        <v>5.7224962800000001E-2</v>
      </c>
      <c r="AA218" s="159">
        <f t="shared" si="71"/>
        <v>0.42467594665500813</v>
      </c>
      <c r="AB218" s="22">
        <f t="shared" si="68"/>
        <v>6.3426035399999997E-2</v>
      </c>
      <c r="AC218" s="159">
        <f t="shared" si="72"/>
        <v>0.10539851346635089</v>
      </c>
      <c r="AD218" s="22">
        <f t="shared" si="69"/>
        <v>0.75535080977172342</v>
      </c>
      <c r="AE218" s="146">
        <f t="shared" si="70"/>
        <v>0.88181973455020646</v>
      </c>
      <c r="AF218" s="113"/>
    </row>
    <row r="219" spans="1:32" s="3" customFormat="1" x14ac:dyDescent="0.2">
      <c r="A219" s="3" t="s">
        <v>394</v>
      </c>
      <c r="B219" s="4" t="s">
        <v>199</v>
      </c>
      <c r="C219" s="3" t="s">
        <v>206</v>
      </c>
      <c r="D219" s="4" t="s">
        <v>225</v>
      </c>
      <c r="E219" s="3">
        <v>180709</v>
      </c>
      <c r="F219" s="3">
        <v>2.47E-2</v>
      </c>
      <c r="G219" s="4">
        <v>0.72</v>
      </c>
      <c r="H219" s="3">
        <v>40</v>
      </c>
      <c r="I219" s="4">
        <v>86.2</v>
      </c>
      <c r="J219" s="3">
        <v>83.4</v>
      </c>
      <c r="K219" s="4">
        <v>18.600000000000001</v>
      </c>
      <c r="L219" s="3">
        <v>612.70000000000005</v>
      </c>
      <c r="M219" s="4">
        <v>10.6</v>
      </c>
      <c r="N219" s="3">
        <v>531.5</v>
      </c>
      <c r="O219" s="4">
        <v>906.6</v>
      </c>
      <c r="P219" s="3">
        <v>167.8</v>
      </c>
      <c r="Q219" s="21">
        <f>(((N219*'Calibration Coefficients'!B$3)+'Calibration Coefficients'!B$4)/$H219)*(1000/1)*(1/1000)*(1/1000)*($G219/$F219)</f>
        <v>0.24111163967611335</v>
      </c>
      <c r="R219" s="117">
        <f>(((O219*'Calibration Coefficients'!C$3)+'Calibration Coefficients'!C$4)/$H219)*(1000/1)*(1/1000)*(1/1000)*($G219/$F219)</f>
        <v>0.63953839676113367</v>
      </c>
      <c r="S219" s="21">
        <f t="shared" si="66"/>
        <v>0.88065003643724704</v>
      </c>
      <c r="T219" s="117">
        <f t="shared" si="67"/>
        <v>2.6524575819741814</v>
      </c>
      <c r="U219" s="22">
        <f>(((I219*'Calibration Coefficients'!F$3)+'Calibration Coefficients'!F$4)/$H219)*(1000/1)*(1/1000)*(1/1000)*($G219/$F219)</f>
        <v>1.9605439676113359E-2</v>
      </c>
      <c r="V219" s="18">
        <f>(((J219*'Calibration Coefficients'!G$3)+'Calibration Coefficients'!G$4)/$H219)*(1000/1)*(1/1000)*(1/1000)*($G219/$F219)</f>
        <v>2.9519548178137657E-2</v>
      </c>
      <c r="W219" s="22">
        <f>(((K219*'Calibration Coefficients'!H$3)+'Calibration Coefficients'!H$4)/$H219)*(1000/1)*(1/1000)*(1/1000)*($G219/$F219)</f>
        <v>4.9813360323886641E-3</v>
      </c>
      <c r="X219" s="18">
        <f>(((L219*'Calibration Coefficients'!I$3)+'Calibration Coefficients'!I$4)/$H219)*(1000/1)*(1/1000)*(1/1000)*($G219/$F219)</f>
        <v>0.10153456032388665</v>
      </c>
      <c r="Y219" s="22">
        <f>(((M219*'Calibration Coefficients'!J$3)+'Calibration Coefficients'!J$4)/$H219)*(1000/1)*(1/1000)*(1/1000)*($G219/$F219)</f>
        <v>4.1149457489878544E-3</v>
      </c>
      <c r="Z219" s="18">
        <f>(((P219*'Calibration Coefficients'!K$3)+'Calibration Coefficients'!K$4)/$H219)*(1000/1)*(1/1000)*(1/1000)*($G219/$F219)</f>
        <v>6.4944714170040482E-2</v>
      </c>
      <c r="AA219" s="159">
        <f t="shared" si="71"/>
        <v>0.25515305153293577</v>
      </c>
      <c r="AB219" s="22">
        <f t="shared" si="68"/>
        <v>2.8701721457489879E-2</v>
      </c>
      <c r="AC219" s="159">
        <f t="shared" si="72"/>
        <v>3.2591517935552927E-2</v>
      </c>
      <c r="AD219" s="22">
        <f t="shared" si="69"/>
        <v>0.14336930121360494</v>
      </c>
      <c r="AE219" s="146">
        <f t="shared" si="70"/>
        <v>0.31692460659020127</v>
      </c>
      <c r="AF219" s="113"/>
    </row>
    <row r="220" spans="1:32" s="3" customFormat="1" x14ac:dyDescent="0.2">
      <c r="A220" s="3" t="s">
        <v>395</v>
      </c>
      <c r="B220" s="4" t="s">
        <v>199</v>
      </c>
      <c r="C220" s="3" t="s">
        <v>200</v>
      </c>
      <c r="D220" s="4" t="s">
        <v>225</v>
      </c>
      <c r="E220" s="3">
        <v>180709</v>
      </c>
      <c r="F220" s="3">
        <v>2.6700000000000002E-2</v>
      </c>
      <c r="G220" s="4">
        <v>0.73</v>
      </c>
      <c r="H220" s="3">
        <v>40</v>
      </c>
      <c r="I220" s="4">
        <v>113</v>
      </c>
      <c r="J220" s="3">
        <v>76.7</v>
      </c>
      <c r="K220" s="4">
        <v>24.3</v>
      </c>
      <c r="L220" s="3">
        <v>570.29999999999995</v>
      </c>
      <c r="M220" s="3">
        <v>5.7</v>
      </c>
      <c r="N220" s="4">
        <v>458.9</v>
      </c>
      <c r="O220" s="3">
        <v>906.4</v>
      </c>
      <c r="P220" s="3">
        <v>158.9</v>
      </c>
      <c r="Q220" s="21">
        <f>(((O220*'Calibration Coefficients'!B$3)+'Calibration Coefficients'!B$4)/$H220)*(1000/1)*(1/1000)*(1/1000)*($G220/$F220)</f>
        <v>0.3856655617977528</v>
      </c>
      <c r="R220" s="117">
        <f>(((O220*'Calibration Coefficients'!C$3)+'Calibration Coefficients'!C$4)/$H220)*(1000/1)*(1/1000)*(1/1000)*($G220/$F220)</f>
        <v>0.59971769288389509</v>
      </c>
      <c r="S220" s="21">
        <f t="shared" si="66"/>
        <v>0.98538325468164789</v>
      </c>
      <c r="T220" s="117">
        <f t="shared" si="67"/>
        <v>1.555020080321285</v>
      </c>
      <c r="U220" s="22">
        <f>(((I220*'Calibration Coefficients'!F$3)+'Calibration Coefficients'!F$4)/$H220)*(1000/1)*(1/1000)*(1/1000)*($G220/$F220)</f>
        <v>2.4105926029962543E-2</v>
      </c>
      <c r="V220" s="18">
        <f>(((J220*'Calibration Coefficients'!G$3)+'Calibration Coefficients'!G$4)/$H220)*(1000/1)*(1/1000)*(1/1000)*($G220/$F220)</f>
        <v>2.5463322752808992E-2</v>
      </c>
      <c r="W220" s="22">
        <f>(((K220*'Calibration Coefficients'!H$3)+'Calibration Coefficients'!H$4)/$H220)*(1000/1)*(1/1000)*(1/1000)*($G220/$F220)</f>
        <v>6.1040098314606743E-3</v>
      </c>
      <c r="X220" s="18">
        <f>(((L220*'Calibration Coefficients'!I$3)+'Calibration Coefficients'!I$4)/$H220)*(1000/1)*(1/1000)*(1/1000)*($G220/$F220)</f>
        <v>8.8643202808988769E-2</v>
      </c>
      <c r="Y220" s="22">
        <f>(((N220*'Calibration Coefficients'!J$3)+'Calibration Coefficients'!J$4)/$H220)*(1000/1)*(1/1000)*(1/1000)*($G220/$F220)</f>
        <v>0.16709073211610487</v>
      </c>
      <c r="Z220" s="18">
        <f>(((P220*'Calibration Coefficients'!K$3)+'Calibration Coefficients'!K$4)/$H220)*(1000/1)*(1/1000)*(1/1000)*($G220/$F220)</f>
        <v>5.768352687265918E-2</v>
      </c>
      <c r="AA220" s="159">
        <f t="shared" si="71"/>
        <v>0.37456565113969664</v>
      </c>
      <c r="AB220" s="22">
        <f t="shared" si="68"/>
        <v>0.1973006679775281</v>
      </c>
      <c r="AC220" s="159">
        <f t="shared" si="72"/>
        <v>0.20022734001225836</v>
      </c>
      <c r="AD220" s="22">
        <f t="shared" si="69"/>
        <v>0.84688376288282996</v>
      </c>
      <c r="AE220" s="146">
        <f t="shared" si="70"/>
        <v>0.87782136635894137</v>
      </c>
      <c r="AF220" s="113"/>
    </row>
    <row r="221" spans="1:32" s="3" customFormat="1" x14ac:dyDescent="0.2">
      <c r="A221" s="3" t="s">
        <v>396</v>
      </c>
      <c r="B221" s="4" t="s">
        <v>199</v>
      </c>
      <c r="C221" s="3" t="s">
        <v>200</v>
      </c>
      <c r="D221" s="4" t="s">
        <v>223</v>
      </c>
      <c r="E221" s="3">
        <v>180709</v>
      </c>
      <c r="F221" s="3">
        <v>2.64E-2</v>
      </c>
      <c r="G221" s="4">
        <v>0.7</v>
      </c>
      <c r="H221" s="3">
        <v>40</v>
      </c>
      <c r="I221" s="4">
        <v>29.5</v>
      </c>
      <c r="J221" s="3">
        <v>84.5</v>
      </c>
      <c r="K221" s="4">
        <v>41.5</v>
      </c>
      <c r="L221" s="3">
        <v>648.29999999999995</v>
      </c>
      <c r="M221" s="4">
        <v>253.4</v>
      </c>
      <c r="N221" s="3">
        <v>481</v>
      </c>
      <c r="O221" s="4">
        <v>849.2</v>
      </c>
      <c r="P221" s="3">
        <v>146.80000000000001</v>
      </c>
      <c r="Q221" s="21">
        <f>(((N221*'Calibration Coefficients'!B$3)+'Calibration Coefficients'!B$4)/$H221)*(1000/1)*(1/1000)*(1/1000)*($G221/$F221)</f>
        <v>0.19848082386363636</v>
      </c>
      <c r="R221" s="117">
        <f>(((O221*'Calibration Coefficients'!C$3)+'Calibration Coefficients'!C$4)/$H221)*(1000/1)*(1/1000)*(1/1000)*($G221/$F221)</f>
        <v>0.54490333333333341</v>
      </c>
      <c r="S221" s="21">
        <f t="shared" si="66"/>
        <v>0.74338415719696971</v>
      </c>
      <c r="T221" s="117">
        <f t="shared" si="67"/>
        <v>2.7453701709123401</v>
      </c>
      <c r="U221" s="22">
        <f>(((I221*'Calibration Coefficients'!F$3)+'Calibration Coefficients'!F$4)/$H221)*(1000/1)*(1/1000)*(1/1000)*($G221/$F221)</f>
        <v>6.1030918560606049E-3</v>
      </c>
      <c r="V221" s="18">
        <f>(((J221*'Calibration Coefficients'!G$3)+'Calibration Coefficients'!G$4)/$H221)*(1000/1)*(1/1000)*(1/1000)*($G221/$F221)</f>
        <v>2.720563920454545E-2</v>
      </c>
      <c r="W221" s="22">
        <f>(((K221*'Calibration Coefficients'!H$3)+'Calibration Coefficients'!H$4)/$H221)*(1000/1)*(1/1000)*(1/1000)*($G221/$F221)</f>
        <v>1.0109730113636362E-2</v>
      </c>
      <c r="X221" s="18">
        <f>(((L221*'Calibration Coefficients'!I$3)+'Calibration Coefficients'!I$4)/$H221)*(1000/1)*(1/1000)*(1/1000)*($G221/$F221)</f>
        <v>9.772385795454544E-2</v>
      </c>
      <c r="Y221" s="22">
        <f>(((M221*'Calibration Coefficients'!J$3)+'Calibration Coefficients'!J$4)/$H221)*(1000/1)*(1/1000)*(1/1000)*($G221/$F221)</f>
        <v>8.9479475378787865E-2</v>
      </c>
      <c r="Z221" s="18">
        <f>(((P221*'Calibration Coefficients'!K$3)+'Calibration Coefficients'!K$4)/$H221)*(1000/1)*(1/1000)*(1/1000)*($G221/$F221)</f>
        <v>5.1681662878787879E-2</v>
      </c>
      <c r="AA221" s="159">
        <f t="shared" si="71"/>
        <v>0.37975447102723692</v>
      </c>
      <c r="AB221" s="22">
        <f t="shared" si="68"/>
        <v>0.10569229734848483</v>
      </c>
      <c r="AC221" s="159">
        <f t="shared" si="72"/>
        <v>0.14217722603480265</v>
      </c>
      <c r="AD221" s="22">
        <f t="shared" si="69"/>
        <v>0.84660356169342565</v>
      </c>
      <c r="AE221" s="146">
        <f t="shared" si="70"/>
        <v>0.94225603937874769</v>
      </c>
      <c r="AF221" s="113"/>
    </row>
    <row r="222" spans="1:32" s="3" customFormat="1" x14ac:dyDescent="0.2">
      <c r="A222" s="3" t="s">
        <v>397</v>
      </c>
      <c r="B222" s="4" t="s">
        <v>207</v>
      </c>
      <c r="C222" s="3" t="s">
        <v>200</v>
      </c>
      <c r="D222" s="4" t="s">
        <v>225</v>
      </c>
      <c r="E222" s="3">
        <v>180709</v>
      </c>
      <c r="F222" s="3">
        <v>2.5100000000000001E-2</v>
      </c>
      <c r="G222" s="4">
        <v>0.73</v>
      </c>
      <c r="H222" s="3">
        <v>40</v>
      </c>
      <c r="I222" s="4">
        <v>94.5</v>
      </c>
      <c r="J222" s="3">
        <v>69.599999999999994</v>
      </c>
      <c r="K222" s="4">
        <v>18.8</v>
      </c>
      <c r="L222" s="3">
        <v>479.3</v>
      </c>
      <c r="M222" s="4">
        <v>6.6</v>
      </c>
      <c r="N222" s="3">
        <v>437.8</v>
      </c>
      <c r="O222" s="4">
        <v>864.2</v>
      </c>
      <c r="P222" s="3">
        <v>158.5</v>
      </c>
      <c r="Q222" s="21">
        <f>(((N222*'Calibration Coefficients'!B$3)+'Calibration Coefficients'!B$4)/$H222)*(1000/1)*(1/1000)*(1/1000)*($G222/$F222)</f>
        <v>0.19815464641434263</v>
      </c>
      <c r="R222" s="117">
        <f>(((O222*'Calibration Coefficients'!C$3)+'Calibration Coefficients'!C$4)/$H222)*(1000/1)*(1/1000)*(1/1000)*($G222/$F222)</f>
        <v>0.60824530677290833</v>
      </c>
      <c r="S222" s="21">
        <f t="shared" si="66"/>
        <v>0.806399953187251</v>
      </c>
      <c r="T222" s="117">
        <f t="shared" si="67"/>
        <v>3.0695485459425642</v>
      </c>
      <c r="U222" s="22">
        <f>(((I222*'Calibration Coefficients'!F$3)+'Calibration Coefficients'!F$4)/$H222)*(1000/1)*(1/1000)*(1/1000)*($G222/$F222)</f>
        <v>2.1444440737051793E-2</v>
      </c>
      <c r="V222" s="18">
        <f>(((J222*'Calibration Coefficients'!G$3)+'Calibration Coefficients'!G$4)/$H222)*(1000/1)*(1/1000)*(1/1000)*($G222/$F222)</f>
        <v>2.4579129083665337E-2</v>
      </c>
      <c r="W222" s="22">
        <f>(((K222*'Calibration Coefficients'!H$3)+'Calibration Coefficients'!H$4)/$H222)*(1000/1)*(1/1000)*(1/1000)*($G222/$F222)</f>
        <v>5.0234760956175293E-3</v>
      </c>
      <c r="X222" s="18">
        <f>(((L222*'Calibration Coefficients'!I$3)+'Calibration Coefficients'!I$4)/$H222)*(1000/1)*(1/1000)*(1/1000)*($G222/$F222)</f>
        <v>7.924776752988047E-2</v>
      </c>
      <c r="Y222" s="22">
        <f>(((M222*'Calibration Coefficients'!J$3)+'Calibration Coefficients'!J$4)/$H222)*(1000/1)*(1/1000)*(1/1000)*($G222/$F222)</f>
        <v>2.556323306772908E-3</v>
      </c>
      <c r="Z222" s="18">
        <f>(((P222*'Calibration Coefficients'!K$3)+'Calibration Coefficients'!K$4)/$H222)*(1000/1)*(1/1000)*(1/1000)*($G222/$F222)</f>
        <v>6.1206101095617527E-2</v>
      </c>
      <c r="AA222" s="159">
        <f t="shared" si="71"/>
        <v>0.24064639027024384</v>
      </c>
      <c r="AB222" s="22">
        <f t="shared" si="68"/>
        <v>2.9024240139442232E-2</v>
      </c>
      <c r="AC222" s="159">
        <f t="shared" si="72"/>
        <v>3.5992363373442096E-2</v>
      </c>
      <c r="AD222" s="22">
        <f t="shared" si="69"/>
        <v>8.8075460184020987E-2</v>
      </c>
      <c r="AE222" s="146">
        <f t="shared" si="70"/>
        <v>0.26115410312120235</v>
      </c>
      <c r="AF222" s="113"/>
    </row>
    <row r="223" spans="1:32" s="3" customFormat="1" x14ac:dyDescent="0.2">
      <c r="A223" s="3" t="s">
        <v>398</v>
      </c>
      <c r="B223" s="4" t="s">
        <v>199</v>
      </c>
      <c r="C223" s="3" t="s">
        <v>206</v>
      </c>
      <c r="D223" s="4" t="s">
        <v>225</v>
      </c>
      <c r="E223" s="3">
        <v>180709</v>
      </c>
      <c r="F223" s="3">
        <v>2.5999999999999999E-2</v>
      </c>
      <c r="G223" s="4">
        <v>0.72</v>
      </c>
      <c r="H223" s="3">
        <v>40</v>
      </c>
      <c r="I223" s="4">
        <v>89.2</v>
      </c>
      <c r="J223" s="3">
        <v>62.9</v>
      </c>
      <c r="K223" s="4">
        <v>32.799999999999997</v>
      </c>
      <c r="L223" s="3">
        <v>604.79999999999995</v>
      </c>
      <c r="M223" s="4">
        <v>29.9</v>
      </c>
      <c r="N223" s="3">
        <v>325.8</v>
      </c>
      <c r="O223" s="4">
        <v>576.29999999999995</v>
      </c>
      <c r="P223" s="3">
        <v>145.30000000000001</v>
      </c>
      <c r="Q223" s="21">
        <f>(((N223*'Calibration Coefficients'!B$3)+'Calibration Coefficients'!B$4)/$H223)*(1000/1)*(1/1000)*(1/1000)*($G223/$F223)</f>
        <v>0.14040726923076924</v>
      </c>
      <c r="R223" s="117">
        <f>(((O223*'Calibration Coefficients'!C$3)+'Calibration Coefficients'!C$4)/$H223)*(1000/1)*(1/1000)*(1/1000)*($G223/$F223)</f>
        <v>0.38620966153846159</v>
      </c>
      <c r="S223" s="21">
        <f t="shared" si="66"/>
        <v>0.52661693076923077</v>
      </c>
      <c r="T223" s="117">
        <f t="shared" si="67"/>
        <v>2.7506386503657358</v>
      </c>
      <c r="U223" s="22">
        <f>(((I223*'Calibration Coefficients'!F$3)+'Calibration Coefficients'!F$4)/$H223)*(1000/1)*(1/1000)*(1/1000)*($G223/$F223)</f>
        <v>1.927337538461539E-2</v>
      </c>
      <c r="V223" s="18">
        <f>(((J223*'Calibration Coefficients'!G$3)+'Calibration Coefficients'!G$4)/$H223)*(1000/1)*(1/1000)*(1/1000)*($G223/$F223)</f>
        <v>2.1150366923076924E-2</v>
      </c>
      <c r="W223" s="22">
        <f>(((K223*'Calibration Coefficients'!H$3)+'Calibration Coefficients'!H$4)/$H223)*(1000/1)*(1/1000)*(1/1000)*($G223/$F223)</f>
        <v>8.3450769230769221E-3</v>
      </c>
      <c r="X223" s="18">
        <f>(((L223*'Calibration Coefficients'!I$3)+'Calibration Coefficients'!I$4)/$H223)*(1000/1)*(1/1000)*(1/1000)*($G223/$F223)</f>
        <v>9.5214129230769204E-2</v>
      </c>
      <c r="Y223" s="22">
        <f>(((M223*'Calibration Coefficients'!J$3)+'Calibration Coefficients'!J$4)/$H223)*(1000/1)*(1/1000)*(1/1000)*($G223/$F223)</f>
        <v>1.1026889999999999E-2</v>
      </c>
      <c r="Z223" s="18">
        <f>(((P223*'Calibration Coefficients'!K$3)+'Calibration Coefficients'!K$4)/$H223)*(1000/1)*(1/1000)*(1/1000)*($G223/$F223)</f>
        <v>5.3424574615384628E-2</v>
      </c>
      <c r="AA223" s="159">
        <f t="shared" si="71"/>
        <v>0.39579892118634008</v>
      </c>
      <c r="AB223" s="22">
        <f t="shared" si="68"/>
        <v>3.8645342307692308E-2</v>
      </c>
      <c r="AC223" s="159">
        <f t="shared" si="72"/>
        <v>7.338416228138156E-2</v>
      </c>
      <c r="AD223" s="22">
        <f t="shared" si="69"/>
        <v>0.28533554994038984</v>
      </c>
      <c r="AE223" s="146">
        <f t="shared" si="70"/>
        <v>0.50127559406352973</v>
      </c>
      <c r="AF223" s="113"/>
    </row>
    <row r="224" spans="1:32" s="3" customFormat="1" x14ac:dyDescent="0.2">
      <c r="B224" s="4"/>
      <c r="D224" s="4"/>
      <c r="G224" s="4"/>
      <c r="I224" s="4"/>
      <c r="K224" s="4"/>
      <c r="M224" s="4"/>
      <c r="O224" s="4"/>
      <c r="Q224" s="21" t="e">
        <f>(((N224*'Calibration Coefficients'!B$3)+'Calibration Coefficients'!B$4)/$H224)*(1000/1)*(1/1000)*(1/1000)*($G224/$F224)</f>
        <v>#DIV/0!</v>
      </c>
      <c r="R224" s="117" t="e">
        <f>(((O224*'Calibration Coefficients'!C$3)+'Calibration Coefficients'!C$4)/$H224)*(1000/1)*(1/1000)*(1/1000)*($G224/$F224)</f>
        <v>#DIV/0!</v>
      </c>
      <c r="S224" s="21" t="e">
        <f t="shared" ref="S224:S226" si="73">Q224+R224</f>
        <v>#DIV/0!</v>
      </c>
      <c r="T224" s="117" t="e">
        <f t="shared" ref="T224:T226" si="74">R224/Q224</f>
        <v>#DIV/0!</v>
      </c>
      <c r="U224" s="22" t="e">
        <f>(((I224*'Calibration Coefficients'!F$3)+'Calibration Coefficients'!F$4)/$H224)*(1000/1)*(1/1000)*(1/1000)*($G224/$F224)</f>
        <v>#DIV/0!</v>
      </c>
      <c r="V224" s="18" t="e">
        <f>(((J224*'Calibration Coefficients'!G$3)+'Calibration Coefficients'!G$4)/$H224)*(1000/1)*(1/1000)*(1/1000)*($G224/$F224)</f>
        <v>#DIV/0!</v>
      </c>
      <c r="W224" s="22" t="e">
        <f>(((K224*'Calibration Coefficients'!H$3)+'Calibration Coefficients'!H$4)/$H224)*(1000/1)*(1/1000)*(1/1000)*($G224/$F224)</f>
        <v>#DIV/0!</v>
      </c>
      <c r="X224" s="18" t="e">
        <f>(((L224*'Calibration Coefficients'!I$3)+'Calibration Coefficients'!I$4)/$H224)*(1000/1)*(1/1000)*(1/1000)*($G224/$F224)</f>
        <v>#DIV/0!</v>
      </c>
      <c r="Y224" s="22" t="e">
        <f>(((M224*'Calibration Coefficients'!J$3)+'Calibration Coefficients'!J$4)/$H224)*(1000/1)*(1/1000)*(1/1000)*($G224/$F224)</f>
        <v>#DIV/0!</v>
      </c>
      <c r="Z224" s="18" t="e">
        <f>(((P224*'Calibration Coefficients'!K$3)+'Calibration Coefficients'!K$4)/$H224)*(1000/1)*(1/1000)*(1/1000)*($G224/$F224)</f>
        <v>#DIV/0!</v>
      </c>
      <c r="AA224" s="159"/>
      <c r="AB224" s="22"/>
      <c r="AC224" s="159"/>
      <c r="AD224" s="22" t="e">
        <f t="shared" ref="AD224:AD226" si="75">Y224/AB224</f>
        <v>#DIV/0!</v>
      </c>
      <c r="AE224" s="146" t="e">
        <f t="shared" ref="AE224:AE226" si="76">(Y224+W224)/AB224</f>
        <v>#DIV/0!</v>
      </c>
      <c r="AF224" s="113"/>
    </row>
    <row r="225" spans="1:32" s="3" customFormat="1" x14ac:dyDescent="0.2">
      <c r="B225" s="4"/>
      <c r="D225" s="4"/>
      <c r="G225" s="4"/>
      <c r="I225" s="4"/>
      <c r="K225" s="4"/>
      <c r="M225" s="4"/>
      <c r="O225" s="4"/>
      <c r="Q225" s="21" t="e">
        <f>(((N225*'Calibration Coefficients'!B$3)+'Calibration Coefficients'!B$4)/$H225)*(1000/1)*(1/1000)*(1/1000)*($G225/$F225)</f>
        <v>#DIV/0!</v>
      </c>
      <c r="R225" s="117" t="e">
        <f>(((O225*'Calibration Coefficients'!C$3)+'Calibration Coefficients'!C$4)/$H225)*(1000/1)*(1/1000)*(1/1000)*($G225/$F225)</f>
        <v>#DIV/0!</v>
      </c>
      <c r="S225" s="21" t="e">
        <f t="shared" si="73"/>
        <v>#DIV/0!</v>
      </c>
      <c r="T225" s="117" t="e">
        <f t="shared" si="74"/>
        <v>#DIV/0!</v>
      </c>
      <c r="U225" s="22" t="e">
        <f>(((I225*'Calibration Coefficients'!F$3)+'Calibration Coefficients'!F$4)/$H225)*(1000/1)*(1/1000)*(1/1000)*($G225/$F225)</f>
        <v>#DIV/0!</v>
      </c>
      <c r="V225" s="18" t="e">
        <f>(((J225*'Calibration Coefficients'!G$3)+'Calibration Coefficients'!G$4)/$H225)*(1000/1)*(1/1000)*(1/1000)*($G225/$F225)</f>
        <v>#DIV/0!</v>
      </c>
      <c r="W225" s="22" t="e">
        <f>(((K225*'Calibration Coefficients'!H$3)+'Calibration Coefficients'!H$4)/$H225)*(1000/1)*(1/1000)*(1/1000)*($G225/$F225)</f>
        <v>#DIV/0!</v>
      </c>
      <c r="X225" s="18" t="e">
        <f>(((L225*'Calibration Coefficients'!I$3)+'Calibration Coefficients'!I$4)/$H225)*(1000/1)*(1/1000)*(1/1000)*($G225/$F225)</f>
        <v>#DIV/0!</v>
      </c>
      <c r="Y225" s="22" t="e">
        <f>(((M225*'Calibration Coefficients'!J$3)+'Calibration Coefficients'!J$4)/$H225)*(1000/1)*(1/1000)*(1/1000)*($G225/$F225)</f>
        <v>#DIV/0!</v>
      </c>
      <c r="Z225" s="18" t="e">
        <f>(((P225*'Calibration Coefficients'!K$3)+'Calibration Coefficients'!K$4)/$H225)*(1000/1)*(1/1000)*(1/1000)*($G225/$F225)</f>
        <v>#DIV/0!</v>
      </c>
      <c r="AA225" s="159"/>
      <c r="AB225" s="22"/>
      <c r="AC225" s="159"/>
      <c r="AD225" s="22" t="e">
        <f t="shared" si="75"/>
        <v>#DIV/0!</v>
      </c>
      <c r="AE225" s="146" t="e">
        <f t="shared" si="76"/>
        <v>#DIV/0!</v>
      </c>
      <c r="AF225" s="113"/>
    </row>
    <row r="226" spans="1:32" s="3" customFormat="1" x14ac:dyDescent="0.2">
      <c r="B226" s="4"/>
      <c r="D226" s="4"/>
      <c r="G226" s="4"/>
      <c r="I226" s="4"/>
      <c r="K226" s="4"/>
      <c r="M226" s="4"/>
      <c r="O226" s="4"/>
      <c r="Q226" s="21" t="e">
        <f>(((N226*'Calibration Coefficients'!B$3)+'Calibration Coefficients'!B$4)/$H226)*(1000/1)*(1/1000)*(1/1000)*($G226/$F226)</f>
        <v>#DIV/0!</v>
      </c>
      <c r="R226" s="117" t="e">
        <f>(((O226*'Calibration Coefficients'!C$3)+'Calibration Coefficients'!C$4)/$H226)*(1000/1)*(1/1000)*(1/1000)*($G226/$F226)</f>
        <v>#DIV/0!</v>
      </c>
      <c r="S226" s="21" t="e">
        <f t="shared" si="73"/>
        <v>#DIV/0!</v>
      </c>
      <c r="T226" s="117" t="e">
        <f t="shared" si="74"/>
        <v>#DIV/0!</v>
      </c>
      <c r="U226" s="22" t="e">
        <f>(((I226*'Calibration Coefficients'!F$3)+'Calibration Coefficients'!F$4)/$H226)*(1000/1)*(1/1000)*(1/1000)*($G226/$F226)</f>
        <v>#DIV/0!</v>
      </c>
      <c r="V226" s="18" t="e">
        <f>(((J226*'Calibration Coefficients'!G$3)+'Calibration Coefficients'!G$4)/$H226)*(1000/1)*(1/1000)*(1/1000)*($G226/$F226)</f>
        <v>#DIV/0!</v>
      </c>
      <c r="W226" s="22" t="e">
        <f>(((K226*'Calibration Coefficients'!H$3)+'Calibration Coefficients'!H$4)/$H226)*(1000/1)*(1/1000)*(1/1000)*($G226/$F226)</f>
        <v>#DIV/0!</v>
      </c>
      <c r="X226" s="18" t="e">
        <f>(((L226*'Calibration Coefficients'!I$3)+'Calibration Coefficients'!I$4)/$H226)*(1000/1)*(1/1000)*(1/1000)*($G226/$F226)</f>
        <v>#DIV/0!</v>
      </c>
      <c r="Y226" s="22" t="e">
        <f>(((M226*'Calibration Coefficients'!J$3)+'Calibration Coefficients'!J$4)/$H226)*(1000/1)*(1/1000)*(1/1000)*($G226/$F226)</f>
        <v>#DIV/0!</v>
      </c>
      <c r="Z226" s="18" t="e">
        <f>(((P226*'Calibration Coefficients'!K$3)+'Calibration Coefficients'!K$4)/$H226)*(1000/1)*(1/1000)*(1/1000)*($G226/$F226)</f>
        <v>#DIV/0!</v>
      </c>
      <c r="AA226" s="159"/>
      <c r="AB226" s="22"/>
      <c r="AC226" s="159"/>
      <c r="AD226" s="22" t="e">
        <f t="shared" si="75"/>
        <v>#DIV/0!</v>
      </c>
      <c r="AE226" s="146" t="e">
        <f t="shared" si="76"/>
        <v>#DIV/0!</v>
      </c>
      <c r="AF226" s="113"/>
    </row>
    <row r="227" spans="1:32" s="3" customFormat="1" x14ac:dyDescent="0.2">
      <c r="A227" s="3" t="s">
        <v>399</v>
      </c>
      <c r="B227" s="4" t="s">
        <v>207</v>
      </c>
      <c r="C227" s="3" t="s">
        <v>206</v>
      </c>
      <c r="D227" s="4" t="s">
        <v>224</v>
      </c>
      <c r="E227" s="3">
        <v>180713</v>
      </c>
      <c r="F227" s="3">
        <v>2.4E-2</v>
      </c>
      <c r="G227" s="4">
        <v>0.75</v>
      </c>
      <c r="H227" s="3">
        <v>40</v>
      </c>
      <c r="I227" s="4">
        <v>72.900000000000006</v>
      </c>
      <c r="J227" s="3">
        <v>42.2</v>
      </c>
      <c r="K227" s="4">
        <v>24.6</v>
      </c>
      <c r="L227" s="3">
        <v>428.4</v>
      </c>
      <c r="M227" s="4">
        <v>11.3</v>
      </c>
      <c r="N227" s="3">
        <v>192.9</v>
      </c>
      <c r="O227" s="4">
        <v>417.9</v>
      </c>
      <c r="P227" s="3">
        <v>123.1</v>
      </c>
      <c r="Q227" s="21">
        <f>(((N227*'Calibration Coefficients'!B$3)+'Calibration Coefficients'!B$4)/$H227)*(1000/1)*(1/1000)*(1/1000)*($G227/$F227)</f>
        <v>9.3812695312500013E-2</v>
      </c>
      <c r="R227" s="117">
        <f>(((O227*'Calibration Coefficients'!C$3)+'Calibration Coefficients'!C$4)/$H227)*(1000/1)*(1/1000)*(1/1000)*($G227/$F227)</f>
        <v>0.31603687499999999</v>
      </c>
      <c r="S227" s="21">
        <f t="shared" ref="S227:S253" si="77">Q227+R227</f>
        <v>0.40984957031250002</v>
      </c>
      <c r="T227" s="117">
        <f t="shared" ref="T227:T253" si="78">R227/Q227</f>
        <v>3.3688071102450232</v>
      </c>
      <c r="U227" s="22">
        <f>(((I227*'Calibration Coefficients'!F$3)+'Calibration Coefficients'!F$4)/$H227)*(1000/1)*(1/1000)*(1/1000)*($G227/$F227)</f>
        <v>1.7775070312500002E-2</v>
      </c>
      <c r="V227" s="18">
        <f>(((J227*'Calibration Coefficients'!G$3)+'Calibration Coefficients'!G$4)/$H227)*(1000/1)*(1/1000)*(1/1000)*($G227/$F227)</f>
        <v>1.6012921875000002E-2</v>
      </c>
      <c r="W227" s="22">
        <f>(((K227*'Calibration Coefficients'!H$3)+'Calibration Coefficients'!H$4)/$H227)*(1000/1)*(1/1000)*(1/1000)*($G227/$F227)</f>
        <v>7.062890625000001E-3</v>
      </c>
      <c r="X227" s="18">
        <f>(((L227*'Calibration Coefficients'!I$3)+'Calibration Coefficients'!I$4)/$H227)*(1000/1)*(1/1000)*(1/1000)*($G227/$F227)</f>
        <v>7.6107937499999986E-2</v>
      </c>
      <c r="Y227" s="22">
        <f>(((M227*'Calibration Coefficients'!J$3)+'Calibration Coefficients'!J$4)/$H227)*(1000/1)*(1/1000)*(1/1000)*($G227/$F227)</f>
        <v>4.7027421874999992E-3</v>
      </c>
      <c r="Z227" s="18">
        <f>(((P227*'Calibration Coefficients'!K$3)+'Calibration Coefficients'!K$4)/$H227)*(1000/1)*(1/1000)*(1/1000)*($G227/$F227)</f>
        <v>5.1076882812500002E-2</v>
      </c>
      <c r="AA227" s="159">
        <f t="shared" si="71"/>
        <v>0.42146791853604054</v>
      </c>
      <c r="AB227" s="22">
        <f t="shared" ref="AB227:AB253" si="79">U227+W227+Y227</f>
        <v>2.9540703125000005E-2</v>
      </c>
      <c r="AC227" s="159">
        <f t="shared" si="72"/>
        <v>7.2076940577187776E-2</v>
      </c>
      <c r="AD227" s="22">
        <f t="shared" ref="AD227:AD253" si="80">Y227/AB227</f>
        <v>0.15919533694240728</v>
      </c>
      <c r="AE227" s="146">
        <f t="shared" ref="AE227:AE253" si="81">(Y227+W227)/AB227</f>
        <v>0.3982854694661232</v>
      </c>
      <c r="AF227" s="113"/>
    </row>
    <row r="228" spans="1:32" s="3" customFormat="1" x14ac:dyDescent="0.2">
      <c r="A228" s="3" t="s">
        <v>400</v>
      </c>
      <c r="B228" s="4" t="s">
        <v>207</v>
      </c>
      <c r="C228" s="3" t="s">
        <v>206</v>
      </c>
      <c r="D228" s="4" t="s">
        <v>214</v>
      </c>
      <c r="E228" s="3">
        <v>180713</v>
      </c>
      <c r="F228" s="3">
        <v>2.6200000000000001E-2</v>
      </c>
      <c r="G228" s="4">
        <v>0.72</v>
      </c>
      <c r="H228" s="3">
        <v>40</v>
      </c>
      <c r="I228" s="4">
        <v>17.2</v>
      </c>
      <c r="J228" s="3">
        <v>78.5</v>
      </c>
      <c r="K228" s="4">
        <v>13.5</v>
      </c>
      <c r="L228" s="3">
        <v>681.1</v>
      </c>
      <c r="M228" s="4">
        <v>310.60000000000002</v>
      </c>
      <c r="N228" s="3">
        <v>372.7</v>
      </c>
      <c r="O228" s="4">
        <v>813.6</v>
      </c>
      <c r="P228" s="3">
        <v>141.30000000000001</v>
      </c>
      <c r="Q228" s="21">
        <f>(((N228*'Calibration Coefficients'!B$3)+'Calibration Coefficients'!B$4)/$H228)*(1000/1)*(1/1000)*(1/1000)*($G228/$F228)</f>
        <v>0.15939326335877863</v>
      </c>
      <c r="R228" s="117">
        <f>(((O228*'Calibration Coefficients'!C$3)+'Calibration Coefficients'!C$4)/$H228)*(1000/1)*(1/1000)*(1/1000)*($G228/$F228)</f>
        <v>0.54107505343511453</v>
      </c>
      <c r="S228" s="21">
        <f t="shared" si="77"/>
        <v>0.70046831679389321</v>
      </c>
      <c r="T228" s="117">
        <f t="shared" si="78"/>
        <v>3.394591728868789</v>
      </c>
      <c r="U228" s="22">
        <f>(((I228*'Calibration Coefficients'!F$3)+'Calibration Coefficients'!F$4)/$H228)*(1000/1)*(1/1000)*(1/1000)*($G228/$F228)</f>
        <v>3.6880213740458022E-3</v>
      </c>
      <c r="V228" s="18">
        <f>(((J228*'Calibration Coefficients'!G$3)+'Calibration Coefficients'!G$4)/$H228)*(1000/1)*(1/1000)*(1/1000)*($G228/$F228)</f>
        <v>2.6194431297709927E-2</v>
      </c>
      <c r="W228" s="22">
        <f>(((K228*'Calibration Coefficients'!H$3)+'Calibration Coefficients'!H$4)/$H228)*(1000/1)*(1/1000)*(1/1000)*($G228/$F228)</f>
        <v>3.4084923664122139E-3</v>
      </c>
      <c r="X228" s="18">
        <f>(((L228*'Calibration Coefficients'!I$3)+'Calibration Coefficients'!I$4)/$H228)*(1000/1)*(1/1000)*(1/1000)*($G228/$F228)</f>
        <v>0.10640757709923665</v>
      </c>
      <c r="Y228" s="22">
        <f>(((M228*'Calibration Coefficients'!J$3)+'Calibration Coefficients'!J$4)/$H228)*(1000/1)*(1/1000)*(1/1000)*($G228/$F228)</f>
        <v>0.11367248702290075</v>
      </c>
      <c r="Z228" s="18">
        <f>(((P228*'Calibration Coefficients'!K$3)+'Calibration Coefficients'!K$4)/$H228)*(1000/1)*(1/1000)*(1/1000)*($G228/$F228)</f>
        <v>5.155724198473282E-2</v>
      </c>
      <c r="AA228" s="159">
        <f t="shared" si="71"/>
        <v>0.43532054745990839</v>
      </c>
      <c r="AB228" s="22">
        <f t="shared" si="79"/>
        <v>0.12076900076335877</v>
      </c>
      <c r="AC228" s="159">
        <f t="shared" si="72"/>
        <v>0.17241179631953862</v>
      </c>
      <c r="AD228" s="22">
        <f t="shared" si="80"/>
        <v>0.94123894628917815</v>
      </c>
      <c r="AE228" s="146">
        <f t="shared" si="81"/>
        <v>0.96946218524013206</v>
      </c>
      <c r="AF228" s="113"/>
    </row>
    <row r="229" spans="1:32" s="3" customFormat="1" x14ac:dyDescent="0.2">
      <c r="A229" s="3" t="s">
        <v>387</v>
      </c>
      <c r="B229" s="4" t="s">
        <v>207</v>
      </c>
      <c r="C229" s="3" t="s">
        <v>206</v>
      </c>
      <c r="D229" s="4" t="s">
        <v>225</v>
      </c>
      <c r="E229" s="3">
        <v>180713</v>
      </c>
      <c r="F229" s="3">
        <v>2.47E-2</v>
      </c>
      <c r="G229" s="4">
        <v>0.71</v>
      </c>
      <c r="H229" s="3">
        <v>40</v>
      </c>
      <c r="I229" s="4">
        <v>75.099999999999994</v>
      </c>
      <c r="J229" s="3">
        <v>80.3</v>
      </c>
      <c r="K229" s="4">
        <v>19.7</v>
      </c>
      <c r="L229" s="3">
        <v>583.29999999999995</v>
      </c>
      <c r="M229" s="4">
        <v>17.5</v>
      </c>
      <c r="N229" s="3">
        <v>387.5</v>
      </c>
      <c r="O229" s="4">
        <v>793.5</v>
      </c>
      <c r="P229" s="3">
        <v>180.3</v>
      </c>
      <c r="Q229" s="21">
        <f>(((N229*'Calibration Coefficients'!B$3)+'Calibration Coefficients'!B$4)/$H229)*(1000/1)*(1/1000)*(1/1000)*($G229/$F229)</f>
        <v>0.17334545799595144</v>
      </c>
      <c r="R229" s="117">
        <f>(((O229*'Calibration Coefficients'!C$3)+'Calibration Coefficients'!C$4)/$H229)*(1000/1)*(1/1000)*(1/1000)*($G229/$F229)</f>
        <v>0.55198044534412949</v>
      </c>
      <c r="S229" s="21">
        <f t="shared" si="77"/>
        <v>0.72532590334008096</v>
      </c>
      <c r="T229" s="117">
        <f t="shared" si="78"/>
        <v>3.1842798289933922</v>
      </c>
      <c r="U229" s="22">
        <f>(((I229*'Calibration Coefficients'!F$3)+'Calibration Coefficients'!F$4)/$H229)*(1000/1)*(1/1000)*(1/1000)*($G229/$F229)</f>
        <v>1.6843607388663962E-2</v>
      </c>
      <c r="V229" s="18">
        <f>(((J229*'Calibration Coefficients'!G$3)+'Calibration Coefficients'!G$4)/$H229)*(1000/1)*(1/1000)*(1/1000)*($G229/$F229)</f>
        <v>2.8027544635627531E-2</v>
      </c>
      <c r="W229" s="22">
        <f>(((K229*'Calibration Coefficients'!H$3)+'Calibration Coefficients'!H$4)/$H229)*(1000/1)*(1/1000)*(1/1000)*($G229/$F229)</f>
        <v>5.202654352226721E-3</v>
      </c>
      <c r="X229" s="18">
        <f>(((L229*'Calibration Coefficients'!I$3)+'Calibration Coefficients'!I$4)/$H229)*(1000/1)*(1/1000)*(1/1000)*($G229/$F229)</f>
        <v>9.5319957692307694E-2</v>
      </c>
      <c r="Y229" s="22">
        <f>(((M229*'Calibration Coefficients'!J$3)+'Calibration Coefficients'!J$4)/$H229)*(1000/1)*(1/1000)*(1/1000)*($G229/$F229)</f>
        <v>6.6991877530364367E-3</v>
      </c>
      <c r="Z229" s="18">
        <f>(((P229*'Calibration Coefficients'!K$3)+'Calibration Coefficients'!K$4)/$H229)*(1000/1)*(1/1000)*(1/1000)*($G229/$F229)</f>
        <v>6.8813465890688263E-2</v>
      </c>
      <c r="AA229" s="159">
        <f t="shared" si="71"/>
        <v>0.30456160009630184</v>
      </c>
      <c r="AB229" s="22">
        <f t="shared" si="79"/>
        <v>2.8745449493927121E-2</v>
      </c>
      <c r="AC229" s="159">
        <f t="shared" si="72"/>
        <v>3.9631080816990134E-2</v>
      </c>
      <c r="AD229" s="22">
        <f t="shared" si="80"/>
        <v>0.23305211332498851</v>
      </c>
      <c r="AE229" s="146">
        <f t="shared" si="81"/>
        <v>0.41404265074294938</v>
      </c>
      <c r="AF229" s="113"/>
    </row>
    <row r="230" spans="1:32" s="3" customFormat="1" x14ac:dyDescent="0.2">
      <c r="A230" s="3" t="s">
        <v>401</v>
      </c>
      <c r="B230" s="4" t="s">
        <v>199</v>
      </c>
      <c r="C230" s="3" t="s">
        <v>206</v>
      </c>
      <c r="D230" s="4" t="s">
        <v>225</v>
      </c>
      <c r="E230" s="3">
        <v>180713</v>
      </c>
      <c r="F230" s="3">
        <v>2.3800000000000002E-2</v>
      </c>
      <c r="G230" s="4">
        <v>0.7</v>
      </c>
      <c r="H230" s="3">
        <v>40</v>
      </c>
      <c r="I230" s="4">
        <v>72.2</v>
      </c>
      <c r="J230" s="3">
        <v>75</v>
      </c>
      <c r="K230" s="4">
        <v>7.5</v>
      </c>
      <c r="L230" s="3">
        <v>438.3</v>
      </c>
      <c r="M230" s="4">
        <v>0</v>
      </c>
      <c r="N230" s="3">
        <v>374.4</v>
      </c>
      <c r="O230" s="4">
        <v>748</v>
      </c>
      <c r="P230" s="3">
        <v>150</v>
      </c>
      <c r="Q230" s="21">
        <f>(((N230*'Calibration Coefficients'!B$3)+'Calibration Coefficients'!B$4)/$H230)*(1000/1)*(1/1000)*(1/1000)*($G230/$F230)</f>
        <v>0.17137058823529414</v>
      </c>
      <c r="R230" s="117">
        <f>(((O230*'Calibration Coefficients'!C$3)+'Calibration Coefficients'!C$4)/$H230)*(1000/1)*(1/1000)*(1/1000)*($G230/$F230)</f>
        <v>0.53239999999999987</v>
      </c>
      <c r="S230" s="21">
        <f t="shared" si="77"/>
        <v>0.70377058823529404</v>
      </c>
      <c r="T230" s="117">
        <f t="shared" si="78"/>
        <v>3.1067174681632501</v>
      </c>
      <c r="U230" s="22">
        <f>(((I230*'Calibration Coefficients'!F$3)+'Calibration Coefficients'!F$4)/$H230)*(1000/1)*(1/1000)*(1/1000)*($G230/$F230)</f>
        <v>1.6568838235294116E-2</v>
      </c>
      <c r="V230" s="18">
        <f>(((J230*'Calibration Coefficients'!G$3)+'Calibration Coefficients'!G$4)/$H230)*(1000/1)*(1/1000)*(1/1000)*($G230/$F230)</f>
        <v>2.6784926470588236E-2</v>
      </c>
      <c r="W230" s="22">
        <f>(((K230*'Calibration Coefficients'!H$3)+'Calibration Coefficients'!H$4)/$H230)*(1000/1)*(1/1000)*(1/1000)*($G230/$F230)</f>
        <v>2.0266544117647054E-3</v>
      </c>
      <c r="X230" s="18">
        <f>(((L230*'Calibration Coefficients'!I$3)+'Calibration Coefficients'!I$4)/$H230)*(1000/1)*(1/1000)*(1/1000)*($G230/$F230)</f>
        <v>7.3286338235294096E-2</v>
      </c>
      <c r="Y230" s="22">
        <f>(((M230*'Calibration Coefficients'!J$3)+'Calibration Coefficients'!J$4)/$H230)*(1000/1)*(1/1000)*(1/1000)*($G230/$F230)</f>
        <v>0</v>
      </c>
      <c r="Z230" s="18">
        <f>(((P230*'Calibration Coefficients'!K$3)+'Calibration Coefficients'!K$4)/$H230)*(1000/1)*(1/1000)*(1/1000)*($G230/$F230)</f>
        <v>5.8577205882352941E-2</v>
      </c>
      <c r="AA230" s="159">
        <f t="shared" si="71"/>
        <v>0.25184906303023213</v>
      </c>
      <c r="AB230" s="22">
        <f t="shared" si="79"/>
        <v>1.8595492647058821E-2</v>
      </c>
      <c r="AC230" s="159">
        <f t="shared" si="72"/>
        <v>2.642266238162503E-2</v>
      </c>
      <c r="AD230" s="22">
        <f t="shared" si="80"/>
        <v>0</v>
      </c>
      <c r="AE230" s="146">
        <f t="shared" si="81"/>
        <v>0.10898632535477643</v>
      </c>
      <c r="AF230" s="113"/>
    </row>
    <row r="231" spans="1:32" s="3" customFormat="1" x14ac:dyDescent="0.2">
      <c r="B231" s="4"/>
      <c r="D231" s="4"/>
      <c r="G231" s="4"/>
      <c r="I231" s="4"/>
      <c r="K231" s="4"/>
      <c r="M231" s="4"/>
      <c r="O231" s="4"/>
      <c r="Q231" s="21" t="e">
        <f>(((N231*'Calibration Coefficients'!B$3)+'Calibration Coefficients'!B$4)/$H231)*(1000/1)*(1/1000)*(1/1000)*($G231/$F231)</f>
        <v>#DIV/0!</v>
      </c>
      <c r="R231" s="117" t="e">
        <f>(((O231*'Calibration Coefficients'!C$3)+'Calibration Coefficients'!C$4)/$H231)*(1000/1)*(1/1000)*(1/1000)*($G231/$F231)</f>
        <v>#DIV/0!</v>
      </c>
      <c r="S231" s="21" t="e">
        <f t="shared" si="77"/>
        <v>#DIV/0!</v>
      </c>
      <c r="T231" s="117" t="e">
        <f t="shared" si="78"/>
        <v>#DIV/0!</v>
      </c>
      <c r="U231" s="22" t="e">
        <f>(((I231*'Calibration Coefficients'!F$3)+'Calibration Coefficients'!F$4)/$H231)*(1000/1)*(1/1000)*(1/1000)*($G231/$F231)</f>
        <v>#DIV/0!</v>
      </c>
      <c r="V231" s="18" t="e">
        <f>(((J231*'Calibration Coefficients'!G$3)+'Calibration Coefficients'!G$4)/$H231)*(1000/1)*(1/1000)*(1/1000)*($G231/$F231)</f>
        <v>#DIV/0!</v>
      </c>
      <c r="W231" s="22" t="e">
        <f>(((K231*'Calibration Coefficients'!H$3)+'Calibration Coefficients'!H$4)/$H231)*(1000/1)*(1/1000)*(1/1000)*($G231/$F231)</f>
        <v>#DIV/0!</v>
      </c>
      <c r="X231" s="18" t="e">
        <f>(((L231*'Calibration Coefficients'!I$3)+'Calibration Coefficients'!I$4)/$H231)*(1000/1)*(1/1000)*(1/1000)*($G231/$F231)</f>
        <v>#DIV/0!</v>
      </c>
      <c r="Y231" s="22" t="e">
        <f>(((M231*'Calibration Coefficients'!J$3)+'Calibration Coefficients'!J$4)/$H231)*(1000/1)*(1/1000)*(1/1000)*($G231/$F231)</f>
        <v>#DIV/0!</v>
      </c>
      <c r="Z231" s="18" t="e">
        <f>(((P231*'Calibration Coefficients'!K$3)+'Calibration Coefficients'!K$4)/$H231)*(1000/1)*(1/1000)*(1/1000)*($G231/$F231)</f>
        <v>#DIV/0!</v>
      </c>
      <c r="AA231" s="159"/>
      <c r="AB231" s="22"/>
      <c r="AC231" s="159"/>
      <c r="AD231" s="22" t="e">
        <f t="shared" si="80"/>
        <v>#DIV/0!</v>
      </c>
      <c r="AE231" s="146" t="e">
        <f t="shared" si="81"/>
        <v>#DIV/0!</v>
      </c>
      <c r="AF231" s="113"/>
    </row>
    <row r="232" spans="1:32" s="3" customFormat="1" x14ac:dyDescent="0.2">
      <c r="A232" s="3" t="s">
        <v>403</v>
      </c>
      <c r="B232" s="4" t="s">
        <v>207</v>
      </c>
      <c r="C232" s="3" t="s">
        <v>206</v>
      </c>
      <c r="D232" s="4" t="s">
        <v>201</v>
      </c>
      <c r="E232" s="3">
        <v>180720</v>
      </c>
      <c r="F232" s="3">
        <v>2.41E-2</v>
      </c>
      <c r="G232" s="4">
        <v>0.78</v>
      </c>
      <c r="H232" s="3">
        <v>40</v>
      </c>
      <c r="I232" s="4">
        <v>65.3</v>
      </c>
      <c r="J232" s="3">
        <v>74.599999999999994</v>
      </c>
      <c r="K232" s="4">
        <v>16.8</v>
      </c>
      <c r="L232" s="3">
        <v>505.9</v>
      </c>
      <c r="M232" s="4">
        <v>18.7</v>
      </c>
      <c r="N232" s="3">
        <v>437.3</v>
      </c>
      <c r="O232" s="4">
        <v>784.9</v>
      </c>
      <c r="P232" s="3">
        <v>133.5</v>
      </c>
      <c r="Q232" s="21">
        <f>(((N232*'Calibration Coefficients'!B$3)+'Calibration Coefficients'!B$4)/$H232)*(1000/1)*(1/1000)*(1/1000)*($G232/$F232)</f>
        <v>0.22026038900414943</v>
      </c>
      <c r="R232" s="117">
        <f>(((O232*'Calibration Coefficients'!C$3)+'Calibration Coefficients'!C$4)/$H232)*(1000/1)*(1/1000)*(1/1000)*($G232/$F232)</f>
        <v>0.6147623402489627</v>
      </c>
      <c r="S232" s="21">
        <f t="shared" si="77"/>
        <v>0.83502272925311216</v>
      </c>
      <c r="T232" s="117">
        <f t="shared" si="78"/>
        <v>2.7910708004669025</v>
      </c>
      <c r="U232" s="22">
        <f>(((I232*'Calibration Coefficients'!F$3)+'Calibration Coefficients'!F$4)/$H232)*(1000/1)*(1/1000)*(1/1000)*($G232/$F232)</f>
        <v>1.6490146680497926E-2</v>
      </c>
      <c r="V232" s="18">
        <f>(((J232*'Calibration Coefficients'!G$3)+'Calibration Coefficients'!G$4)/$H232)*(1000/1)*(1/1000)*(1/1000)*($G232/$F232)</f>
        <v>2.9317335684647301E-2</v>
      </c>
      <c r="W232" s="22">
        <f>(((K232*'Calibration Coefficients'!H$3)+'Calibration Coefficients'!H$4)/$H232)*(1000/1)*(1/1000)*(1/1000)*($G232/$F232)</f>
        <v>4.9955601659751039E-3</v>
      </c>
      <c r="X232" s="18">
        <f>(((L232*'Calibration Coefficients'!I$3)+'Calibration Coefficients'!I$4)/$H232)*(1000/1)*(1/1000)*(1/1000)*($G232/$F232)</f>
        <v>9.3083500829875515E-2</v>
      </c>
      <c r="Y232" s="22">
        <f>(((M232*'Calibration Coefficients'!J$3)+'Calibration Coefficients'!J$4)/$H232)*(1000/1)*(1/1000)*(1/1000)*($G232/$F232)</f>
        <v>8.060126763485477E-3</v>
      </c>
      <c r="Z232" s="18">
        <f>(((P232*'Calibration Coefficients'!K$3)+'Calibration Coefficients'!K$4)/$H232)*(1000/1)*(1/1000)*(1/1000)*($G232/$F232)</f>
        <v>5.7368716804979257E-2</v>
      </c>
      <c r="AA232" s="159">
        <f t="shared" si="71"/>
        <v>0.25067028668391239</v>
      </c>
      <c r="AB232" s="22">
        <f t="shared" si="79"/>
        <v>2.9545833609958508E-2</v>
      </c>
      <c r="AC232" s="159">
        <f t="shared" si="72"/>
        <v>3.538326871220121E-2</v>
      </c>
      <c r="AD232" s="22">
        <f t="shared" si="80"/>
        <v>0.27280079045624855</v>
      </c>
      <c r="AE232" s="146">
        <f t="shared" si="81"/>
        <v>0.44187911912765004</v>
      </c>
      <c r="AF232" s="113"/>
    </row>
    <row r="233" spans="1:32" s="3" customFormat="1" x14ac:dyDescent="0.2">
      <c r="A233" s="3" t="s">
        <v>404</v>
      </c>
      <c r="B233" s="4" t="s">
        <v>207</v>
      </c>
      <c r="C233" s="3" t="s">
        <v>206</v>
      </c>
      <c r="D233" s="4" t="s">
        <v>201</v>
      </c>
      <c r="E233" s="3">
        <v>180720</v>
      </c>
      <c r="F233" s="3">
        <v>2.69E-2</v>
      </c>
      <c r="G233" s="4">
        <v>0.72</v>
      </c>
      <c r="H233" s="3">
        <v>40</v>
      </c>
      <c r="I233" s="4">
        <v>68.3</v>
      </c>
      <c r="J233" s="3">
        <v>67.2</v>
      </c>
      <c r="K233" s="4">
        <v>13.9</v>
      </c>
      <c r="L233" s="3">
        <v>476.1</v>
      </c>
      <c r="M233" s="4">
        <v>0</v>
      </c>
      <c r="N233" s="3">
        <v>423.2</v>
      </c>
      <c r="O233" s="4">
        <v>796.5</v>
      </c>
      <c r="P233" s="3">
        <v>140.5</v>
      </c>
      <c r="Q233" s="21">
        <f>(((N233*'Calibration Coefficients'!B$3)+'Calibration Coefficients'!B$4)/$H233)*(1000/1)*(1/1000)*(1/1000)*($G233/$F233)</f>
        <v>0.17628089219330853</v>
      </c>
      <c r="R233" s="117">
        <f>(((O233*'Calibration Coefficients'!C$3)+'Calibration Coefficients'!C$4)/$H233)*(1000/1)*(1/1000)*(1/1000)*($G233/$F233)</f>
        <v>0.51591881040892196</v>
      </c>
      <c r="S233" s="21">
        <f t="shared" si="77"/>
        <v>0.69219970260223052</v>
      </c>
      <c r="T233" s="117">
        <f t="shared" si="78"/>
        <v>2.9266859498485438</v>
      </c>
      <c r="U233" s="22">
        <f>(((I233*'Calibration Coefficients'!F$3)+'Calibration Coefficients'!F$4)/$H233)*(1000/1)*(1/1000)*(1/1000)*($G233/$F233)</f>
        <v>1.4263782156133824E-2</v>
      </c>
      <c r="V233" s="18">
        <f>(((J233*'Calibration Coefficients'!G$3)+'Calibration Coefficients'!G$4)/$H233)*(1000/1)*(1/1000)*(1/1000)*($G233/$F233)</f>
        <v>2.1840249814126394E-2</v>
      </c>
      <c r="W233" s="22">
        <f>(((K233*'Calibration Coefficients'!H$3)+'Calibration Coefficients'!H$4)/$H233)*(1000/1)*(1/1000)*(1/1000)*($G233/$F233)</f>
        <v>3.4181598513011151E-3</v>
      </c>
      <c r="X233" s="18">
        <f>(((L233*'Calibration Coefficients'!I$3)+'Calibration Coefficients'!I$4)/$H233)*(1000/1)*(1/1000)*(1/1000)*($G233/$F233)</f>
        <v>7.2445075092936795E-2</v>
      </c>
      <c r="Y233" s="22">
        <f>(((M233*'Calibration Coefficients'!J$3)+'Calibration Coefficients'!J$4)/$H233)*(1000/1)*(1/1000)*(1/1000)*($G233/$F233)</f>
        <v>0</v>
      </c>
      <c r="Z233" s="18">
        <f>(((P233*'Calibration Coefficients'!K$3)+'Calibration Coefficients'!K$4)/$H233)*(1000/1)*(1/1000)*(1/1000)*($G233/$F233)</f>
        <v>4.9931297397769518E-2</v>
      </c>
      <c r="AA233" s="159">
        <f t="shared" si="71"/>
        <v>0.23388996514103089</v>
      </c>
      <c r="AB233" s="22">
        <f t="shared" si="79"/>
        <v>1.7681942007434941E-2</v>
      </c>
      <c r="AC233" s="159">
        <f t="shared" si="72"/>
        <v>2.5544567472309057E-2</v>
      </c>
      <c r="AD233" s="22">
        <f t="shared" si="80"/>
        <v>0</v>
      </c>
      <c r="AE233" s="146">
        <f t="shared" si="81"/>
        <v>0.19331359925645272</v>
      </c>
      <c r="AF233" s="113"/>
    </row>
    <row r="234" spans="1:32" s="3" customFormat="1" x14ac:dyDescent="0.2">
      <c r="A234" s="3" t="s">
        <v>405</v>
      </c>
      <c r="B234" s="4" t="s">
        <v>199</v>
      </c>
      <c r="C234" s="3" t="s">
        <v>206</v>
      </c>
      <c r="D234" s="4" t="s">
        <v>224</v>
      </c>
      <c r="E234" s="3">
        <v>180720</v>
      </c>
      <c r="F234" s="3">
        <v>2.5000000000000001E-2</v>
      </c>
      <c r="G234" s="4">
        <v>0.72</v>
      </c>
      <c r="H234" s="3">
        <v>40</v>
      </c>
      <c r="I234" s="4">
        <v>86.5</v>
      </c>
      <c r="J234" s="3">
        <v>95.8</v>
      </c>
      <c r="K234" s="4">
        <v>71.099999999999994</v>
      </c>
      <c r="L234" s="3">
        <v>812.4</v>
      </c>
      <c r="M234" s="4">
        <v>66.599999999999994</v>
      </c>
      <c r="N234" s="3">
        <v>566.20000000000005</v>
      </c>
      <c r="O234" s="4">
        <v>1012.2</v>
      </c>
      <c r="P234" s="3">
        <v>187.4</v>
      </c>
      <c r="Q234" s="21">
        <f>(((N234*'Calibration Coefficients'!B$3)+'Calibration Coefficients'!B$4)/$H234)*(1000/1)*(1/1000)*(1/1000)*($G234/$F234)</f>
        <v>0.25377084</v>
      </c>
      <c r="R234" s="117">
        <f>(((O234*'Calibration Coefficients'!C$3)+'Calibration Coefficients'!C$4)/$H234)*(1000/1)*(1/1000)*(1/1000)*($G234/$F234)</f>
        <v>0.705462912</v>
      </c>
      <c r="S234" s="21">
        <f t="shared" si="77"/>
        <v>0.95923375200000005</v>
      </c>
      <c r="T234" s="117">
        <f t="shared" si="78"/>
        <v>2.7799210973175641</v>
      </c>
      <c r="U234" s="22">
        <f>(((I234*'Calibration Coefficients'!F$3)+'Calibration Coefficients'!F$4)/$H234)*(1000/1)*(1/1000)*(1/1000)*($G234/$F234)</f>
        <v>1.9437587999999999E-2</v>
      </c>
      <c r="V234" s="18">
        <f>(((J234*'Calibration Coefficients'!G$3)+'Calibration Coefficients'!G$4)/$H234)*(1000/1)*(1/1000)*(1/1000)*($G234/$F234)</f>
        <v>3.3501643199999993E-2</v>
      </c>
      <c r="W234" s="22">
        <f>(((K234*'Calibration Coefficients'!H$3)+'Calibration Coefficients'!H$4)/$H234)*(1000/1)*(1/1000)*(1/1000)*($G234/$F234)</f>
        <v>1.8813059999999996E-2</v>
      </c>
      <c r="X234" s="18">
        <f>(((L234*'Calibration Coefficients'!I$3)+'Calibration Coefficients'!I$4)/$H234)*(1000/1)*(1/1000)*(1/1000)*($G234/$F234)</f>
        <v>0.13301262719999998</v>
      </c>
      <c r="Y234" s="22">
        <f>(((M234*'Calibration Coefficients'!J$3)+'Calibration Coefficients'!J$4)/$H234)*(1000/1)*(1/1000)*(1/1000)*($G234/$F234)</f>
        <v>2.5544030399999994E-2</v>
      </c>
      <c r="Z234" s="18">
        <f>(((P234*'Calibration Coefficients'!K$3)+'Calibration Coefficients'!K$4)/$H234)*(1000/1)*(1/1000)*(1/1000)*($G234/$F234)</f>
        <v>7.16602608E-2</v>
      </c>
      <c r="AA234" s="159">
        <f t="shared" si="71"/>
        <v>0.31480252750739313</v>
      </c>
      <c r="AB234" s="22">
        <f t="shared" si="79"/>
        <v>6.3794678399999999E-2</v>
      </c>
      <c r="AC234" s="159">
        <f t="shared" si="72"/>
        <v>6.6505873325441528E-2</v>
      </c>
      <c r="AD234" s="22">
        <f t="shared" si="80"/>
        <v>0.4004100505035228</v>
      </c>
      <c r="AE234" s="146">
        <f t="shared" si="81"/>
        <v>0.69531019690821094</v>
      </c>
      <c r="AF234" s="113"/>
    </row>
    <row r="235" spans="1:32" s="3" customFormat="1" x14ac:dyDescent="0.2">
      <c r="A235" s="3" t="s">
        <v>406</v>
      </c>
      <c r="B235" s="4" t="s">
        <v>199</v>
      </c>
      <c r="C235" s="3" t="s">
        <v>200</v>
      </c>
      <c r="D235" s="4" t="s">
        <v>224</v>
      </c>
      <c r="E235" s="3">
        <v>180720</v>
      </c>
      <c r="F235" s="3">
        <v>2.4899999999999999E-2</v>
      </c>
      <c r="G235" s="4">
        <v>0.74</v>
      </c>
      <c r="H235" s="3">
        <v>40</v>
      </c>
      <c r="I235" s="4">
        <v>105.2</v>
      </c>
      <c r="J235" s="3">
        <v>63.3</v>
      </c>
      <c r="K235" s="4">
        <v>63.3</v>
      </c>
      <c r="L235" s="3">
        <v>584.70000000000005</v>
      </c>
      <c r="M235" s="4">
        <v>42.7</v>
      </c>
      <c r="N235" s="3">
        <v>328.3</v>
      </c>
      <c r="O235" s="4">
        <v>651.1</v>
      </c>
      <c r="P235" s="3">
        <v>179.6</v>
      </c>
      <c r="Q235" s="21">
        <f>(((N235*'Calibration Coefficients'!B$3)+'Calibration Coefficients'!B$4)/$H235)*(1000/1)*(1/1000)*(1/1000)*($G235/$F235)</f>
        <v>0.15183875000000002</v>
      </c>
      <c r="R235" s="117">
        <f>(((O235*'Calibration Coefficients'!C$3)+'Calibration Coefficients'!C$4)/$H235)*(1000/1)*(1/1000)*(1/1000)*($G235/$F235)</f>
        <v>0.46826902811244986</v>
      </c>
      <c r="S235" s="21">
        <f t="shared" si="77"/>
        <v>0.62010777811244988</v>
      </c>
      <c r="T235" s="117">
        <f t="shared" si="78"/>
        <v>3.0839889561291161</v>
      </c>
      <c r="U235" s="22">
        <f>(((I235*'Calibration Coefficients'!F$3)+'Calibration Coefficients'!F$4)/$H235)*(1000/1)*(1/1000)*(1/1000)*($G235/$F235)</f>
        <v>2.4393936546184745E-2</v>
      </c>
      <c r="V235" s="18">
        <f>(((J235*'Calibration Coefficients'!G$3)+'Calibration Coefficients'!G$4)/$H235)*(1000/1)*(1/1000)*(1/1000)*($G235/$F235)</f>
        <v>2.2842529518072294E-2</v>
      </c>
      <c r="W235" s="22">
        <f>(((K235*'Calibration Coefficients'!H$3)+'Calibration Coefficients'!H$4)/$H235)*(1000/1)*(1/1000)*(1/1000)*($G235/$F235)</f>
        <v>1.7283569277108439E-2</v>
      </c>
      <c r="X235" s="18">
        <f>(((L235*'Calibration Coefficients'!I$3)+'Calibration Coefficients'!I$4)/$H235)*(1000/1)*(1/1000)*(1/1000)*($G235/$F235)</f>
        <v>9.8786121686746983E-2</v>
      </c>
      <c r="Y235" s="22">
        <f>(((M235*'Calibration Coefficients'!J$3)+'Calibration Coefficients'!J$4)/$H235)*(1000/1)*(1/1000)*(1/1000)*($G235/$F235)</f>
        <v>1.689985401606426E-2</v>
      </c>
      <c r="Z235" s="18">
        <f>(((P235*'Calibration Coefficients'!K$3)+'Calibration Coefficients'!K$4)/$H235)*(1000/1)*(1/1000)*(1/1000)*($G235/$F235)</f>
        <v>7.0868789558232934E-2</v>
      </c>
      <c r="AA235" s="159">
        <f t="shared" si="71"/>
        <v>0.40488897166659948</v>
      </c>
      <c r="AB235" s="22">
        <f t="shared" si="79"/>
        <v>5.8577359839357447E-2</v>
      </c>
      <c r="AC235" s="159">
        <f t="shared" si="72"/>
        <v>9.4463191572377078E-2</v>
      </c>
      <c r="AD235" s="22">
        <f t="shared" si="80"/>
        <v>0.28850487735211044</v>
      </c>
      <c r="AE235" s="146">
        <f t="shared" si="81"/>
        <v>0.5835603275210306</v>
      </c>
      <c r="AF235" s="113"/>
    </row>
    <row r="236" spans="1:32" s="3" customFormat="1" x14ac:dyDescent="0.2">
      <c r="A236" s="3" t="s">
        <v>407</v>
      </c>
      <c r="B236" s="4" t="s">
        <v>207</v>
      </c>
      <c r="C236" s="3" t="s">
        <v>206</v>
      </c>
      <c r="D236" s="4" t="s">
        <v>224</v>
      </c>
      <c r="E236" s="3">
        <v>180720</v>
      </c>
      <c r="F236" s="3">
        <v>2.3E-2</v>
      </c>
      <c r="G236" s="4">
        <v>0.72</v>
      </c>
      <c r="H236" s="3">
        <v>40</v>
      </c>
      <c r="I236" s="4">
        <v>67.599999999999994</v>
      </c>
      <c r="J236" s="3">
        <v>46.4</v>
      </c>
      <c r="K236" s="4">
        <v>36.5</v>
      </c>
      <c r="L236" s="3">
        <v>484.7</v>
      </c>
      <c r="M236" s="4">
        <v>51.9</v>
      </c>
      <c r="N236" s="3">
        <v>259.60000000000002</v>
      </c>
      <c r="O236" s="4">
        <v>557.6</v>
      </c>
      <c r="P236" s="3">
        <v>142.9</v>
      </c>
      <c r="Q236" s="21">
        <f>(((N236*'Calibration Coefficients'!B$3)+'Calibration Coefficients'!B$4)/$H236)*(1000/1)*(1/1000)*(1/1000)*($G236/$F236)</f>
        <v>0.12647034782608699</v>
      </c>
      <c r="R236" s="117">
        <f>(((O236*'Calibration Coefficients'!C$3)+'Calibration Coefficients'!C$4)/$H236)*(1000/1)*(1/1000)*(1/1000)*($G236/$F236)</f>
        <v>0.42241836521739135</v>
      </c>
      <c r="S236" s="21">
        <f t="shared" si="77"/>
        <v>0.5488887130434783</v>
      </c>
      <c r="T236" s="117">
        <f t="shared" si="78"/>
        <v>3.3400585392417121</v>
      </c>
      <c r="U236" s="22">
        <f>(((I236*'Calibration Coefficients'!F$3)+'Calibration Coefficients'!F$4)/$H236)*(1000/1)*(1/1000)*(1/1000)*($G236/$F236)</f>
        <v>1.6511446956521736E-2</v>
      </c>
      <c r="V236" s="18">
        <f>(((J236*'Calibration Coefficients'!G$3)+'Calibration Coefficients'!G$4)/$H236)*(1000/1)*(1/1000)*(1/1000)*($G236/$F236)</f>
        <v>1.7637245217391306E-2</v>
      </c>
      <c r="W236" s="22">
        <f>(((K236*'Calibration Coefficients'!H$3)+'Calibration Coefficients'!H$4)/$H236)*(1000/1)*(1/1000)*(1/1000)*($G236/$F236)</f>
        <v>1.0497717391304348E-2</v>
      </c>
      <c r="X236" s="18">
        <f>(((L236*'Calibration Coefficients'!I$3)+'Calibration Coefficients'!I$4)/$H236)*(1000/1)*(1/1000)*(1/1000)*($G236/$F236)</f>
        <v>8.6259740869565227E-2</v>
      </c>
      <c r="Y236" s="22">
        <f>(((M236*'Calibration Coefficients'!J$3)+'Calibration Coefficients'!J$4)/$H236)*(1000/1)*(1/1000)*(1/1000)*($G236/$F236)</f>
        <v>2.1636884347826089E-2</v>
      </c>
      <c r="Z236" s="18">
        <f>(((P236*'Calibration Coefficients'!K$3)+'Calibration Coefficients'!K$4)/$H236)*(1000/1)*(1/1000)*(1/1000)*($G236/$F236)</f>
        <v>5.9395453043478284E-2</v>
      </c>
      <c r="AA236" s="159">
        <f t="shared" si="71"/>
        <v>0.38612287480085067</v>
      </c>
      <c r="AB236" s="22">
        <f t="shared" si="79"/>
        <v>4.8646048695652172E-2</v>
      </c>
      <c r="AC236" s="159">
        <f t="shared" si="72"/>
        <v>8.8626432899156449E-2</v>
      </c>
      <c r="AD236" s="22">
        <f t="shared" si="80"/>
        <v>0.44478194895528944</v>
      </c>
      <c r="AE236" s="146">
        <f t="shared" si="81"/>
        <v>0.66057989499160541</v>
      </c>
      <c r="AF236" s="113"/>
    </row>
    <row r="237" spans="1:32" s="3" customFormat="1" x14ac:dyDescent="0.2">
      <c r="A237" s="3" t="s">
        <v>408</v>
      </c>
      <c r="B237" s="4" t="s">
        <v>207</v>
      </c>
      <c r="C237" s="3" t="s">
        <v>200</v>
      </c>
      <c r="D237" s="4" t="s">
        <v>224</v>
      </c>
      <c r="E237" s="3">
        <v>180720</v>
      </c>
      <c r="F237" s="3">
        <v>2.5399999999999999E-2</v>
      </c>
      <c r="G237" s="4">
        <v>0.69</v>
      </c>
      <c r="H237" s="3">
        <v>40</v>
      </c>
      <c r="I237" s="4">
        <v>103.6</v>
      </c>
      <c r="J237" s="3">
        <v>90.1</v>
      </c>
      <c r="K237" s="4">
        <v>68.099999999999994</v>
      </c>
      <c r="L237" s="3">
        <v>726.9</v>
      </c>
      <c r="M237" s="4">
        <v>48.1</v>
      </c>
      <c r="N237" s="3">
        <v>499.1</v>
      </c>
      <c r="O237" s="4">
        <v>833.9</v>
      </c>
      <c r="P237" s="3">
        <v>191.8</v>
      </c>
      <c r="Q237" s="21">
        <f>(((N237*'Calibration Coefficients'!B$3)+'Calibration Coefficients'!B$4)/$H237)*(1000/1)*(1/1000)*(1/1000)*($G237/$F237)</f>
        <v>0.21099992864173231</v>
      </c>
      <c r="R237" s="117">
        <f>(((O237*'Calibration Coefficients'!C$3)+'Calibration Coefficients'!C$4)/$H237)*(1000/1)*(1/1000)*(1/1000)*($G237/$F237)</f>
        <v>0.54820717322834656</v>
      </c>
      <c r="S237" s="21">
        <f t="shared" si="77"/>
        <v>0.75920710187007889</v>
      </c>
      <c r="T237" s="117">
        <f t="shared" si="78"/>
        <v>2.5981391404125822</v>
      </c>
      <c r="U237" s="22">
        <f>(((I237*'Calibration Coefficients'!F$3)+'Calibration Coefficients'!F$4)/$H237)*(1000/1)*(1/1000)*(1/1000)*($G237/$F237)</f>
        <v>2.1958815354330707E-2</v>
      </c>
      <c r="V237" s="18">
        <f>(((J237*'Calibration Coefficients'!G$3)+'Calibration Coefficients'!G$4)/$H237)*(1000/1)*(1/1000)*(1/1000)*($G237/$F237)</f>
        <v>2.9719963877952754E-2</v>
      </c>
      <c r="W237" s="22">
        <f>(((K237*'Calibration Coefficients'!H$3)+'Calibration Coefficients'!H$4)/$H237)*(1000/1)*(1/1000)*(1/1000)*($G237/$F237)</f>
        <v>1.6996513287401576E-2</v>
      </c>
      <c r="X237" s="18">
        <f>(((L237*'Calibration Coefficients'!I$3)+'Calibration Coefficients'!I$4)/$H237)*(1000/1)*(1/1000)*(1/1000)*($G237/$F237)</f>
        <v>0.11225883011811022</v>
      </c>
      <c r="Y237" s="22">
        <f>(((M237*'Calibration Coefficients'!J$3)+'Calibration Coefficients'!J$4)/$H237)*(1000/1)*(1/1000)*(1/1000)*($G237/$F237)</f>
        <v>1.7401358562992124E-2</v>
      </c>
      <c r="Z237" s="18">
        <f>(((P237*'Calibration Coefficients'!K$3)+'Calibration Coefficients'!K$4)/$H237)*(1000/1)*(1/1000)*(1/1000)*($G237/$F237)</f>
        <v>6.9179956889763777E-2</v>
      </c>
      <c r="AA237" s="159">
        <f t="shared" si="71"/>
        <v>0.35236161178103731</v>
      </c>
      <c r="AB237" s="22">
        <f t="shared" si="79"/>
        <v>5.6356687204724407E-2</v>
      </c>
      <c r="AC237" s="159">
        <f t="shared" si="72"/>
        <v>7.4230980013103964E-2</v>
      </c>
      <c r="AD237" s="22">
        <f t="shared" si="80"/>
        <v>0.30877184990982509</v>
      </c>
      <c r="AE237" s="146">
        <f t="shared" si="81"/>
        <v>0.61036007537913095</v>
      </c>
      <c r="AF237" s="113"/>
    </row>
    <row r="238" spans="1:32" s="3" customFormat="1" x14ac:dyDescent="0.2">
      <c r="A238" s="3" t="s">
        <v>420</v>
      </c>
      <c r="B238" s="4" t="s">
        <v>207</v>
      </c>
      <c r="C238" s="3" t="s">
        <v>200</v>
      </c>
      <c r="D238" s="4" t="s">
        <v>224</v>
      </c>
      <c r="E238" s="3">
        <v>180720</v>
      </c>
      <c r="F238" s="3">
        <v>2.3300000000000001E-2</v>
      </c>
      <c r="G238" s="4">
        <v>0.76</v>
      </c>
      <c r="H238" s="3">
        <v>40</v>
      </c>
      <c r="I238" s="4">
        <v>93.3</v>
      </c>
      <c r="J238" s="3">
        <v>62</v>
      </c>
      <c r="K238" s="4">
        <v>54.1</v>
      </c>
      <c r="L238" s="3">
        <v>565.70000000000005</v>
      </c>
      <c r="M238" s="4">
        <v>34.5</v>
      </c>
      <c r="N238" s="3">
        <v>316.10000000000002</v>
      </c>
      <c r="O238" s="4">
        <v>589.9</v>
      </c>
      <c r="P238" s="3">
        <v>193.9</v>
      </c>
      <c r="Q238" s="21">
        <f>(((N238*'Calibration Coefficients'!B$3)+'Calibration Coefficients'!B$4)/$H238)*(1000/1)*(1/1000)*(1/1000)*($G238/$F238)</f>
        <v>0.16045805793991419</v>
      </c>
      <c r="R238" s="117">
        <f>(((O238*'Calibration Coefficients'!C$3)+'Calibration Coefficients'!C$4)/$H238)*(1000/1)*(1/1000)*(1/1000)*($G238/$F238)</f>
        <v>0.46564123605150215</v>
      </c>
      <c r="S238" s="21">
        <f t="shared" ref="S238" si="82">Q238+R238</f>
        <v>0.62609929399141628</v>
      </c>
      <c r="T238" s="117">
        <f t="shared" ref="T238" si="83">R238/Q238</f>
        <v>2.901949843029187</v>
      </c>
      <c r="U238" s="22">
        <f>(((I238*'Calibration Coefficients'!F$3)+'Calibration Coefficients'!F$4)/$H238)*(1000/1)*(1/1000)*(1/1000)*($G238/$F238)</f>
        <v>2.3745050214592275E-2</v>
      </c>
      <c r="V238" s="18">
        <f>(((J238*'Calibration Coefficients'!G$3)+'Calibration Coefficients'!G$4)/$H238)*(1000/1)*(1/1000)*(1/1000)*($G238/$F238)</f>
        <v>2.4555991416309018E-2</v>
      </c>
      <c r="W238" s="22">
        <f>(((K238*'Calibration Coefficients'!H$3)+'Calibration Coefficients'!H$4)/$H238)*(1000/1)*(1/1000)*(1/1000)*($G238/$F238)</f>
        <v>1.6212585836909873E-2</v>
      </c>
      <c r="X238" s="18">
        <f>(((L238*'Calibration Coefficients'!I$3)+'Calibration Coefficients'!I$4)/$H238)*(1000/1)*(1/1000)*(1/1000)*($G238/$F238)</f>
        <v>0.10489971759656654</v>
      </c>
      <c r="Y238" s="22">
        <f>(((M238*'Calibration Coefficients'!J$3)+'Calibration Coefficients'!J$4)/$H238)*(1000/1)*(1/1000)*(1/1000)*($G238/$F238)</f>
        <v>1.498647424892704E-2</v>
      </c>
      <c r="Z238" s="18">
        <f>(((P238*'Calibration Coefficients'!K$3)+'Calibration Coefficients'!K$4)/$H238)*(1000/1)*(1/1000)*(1/1000)*($G238/$F238)</f>
        <v>8.3975343776824071E-2</v>
      </c>
      <c r="AA238" s="159">
        <f t="shared" si="71"/>
        <v>0.42864632761238697</v>
      </c>
      <c r="AB238" s="22">
        <f t="shared" ref="AB238" si="84">U238+W238+Y238</f>
        <v>5.4944110300429186E-2</v>
      </c>
      <c r="AC238" s="159">
        <f t="shared" si="72"/>
        <v>8.7756224655928874E-2</v>
      </c>
      <c r="AD238" s="22">
        <f t="shared" ref="AD238" si="85">Y238/AB238</f>
        <v>0.27275852074011975</v>
      </c>
      <c r="AE238" s="146">
        <f t="shared" ref="AE238" si="86">(Y238+W238)/AB238</f>
        <v>0.56783265604344868</v>
      </c>
      <c r="AF238" s="113"/>
    </row>
    <row r="239" spans="1:32" s="3" customFormat="1" x14ac:dyDescent="0.2">
      <c r="A239" s="3" t="s">
        <v>409</v>
      </c>
      <c r="B239" s="4" t="s">
        <v>207</v>
      </c>
      <c r="C239" s="3" t="s">
        <v>206</v>
      </c>
      <c r="D239" s="4" t="s">
        <v>224</v>
      </c>
      <c r="E239" s="3">
        <v>180720</v>
      </c>
      <c r="F239" s="3">
        <v>2.3199999999999998E-2</v>
      </c>
      <c r="G239" s="4">
        <v>0.75</v>
      </c>
      <c r="H239" s="3">
        <v>40</v>
      </c>
      <c r="I239" s="4">
        <v>61.1</v>
      </c>
      <c r="J239" s="3">
        <v>52.9</v>
      </c>
      <c r="K239" s="4">
        <v>37.700000000000003</v>
      </c>
      <c r="L239" s="3">
        <v>531.70000000000005</v>
      </c>
      <c r="M239" s="4">
        <v>87.8</v>
      </c>
      <c r="N239" s="3">
        <v>313.39999999999998</v>
      </c>
      <c r="O239" s="4">
        <v>616.6</v>
      </c>
      <c r="P239" s="3">
        <v>132</v>
      </c>
      <c r="Q239" s="21">
        <f>(((N239*'Calibration Coefficients'!B$3)+'Calibration Coefficients'!B$4)/$H239)*(1000/1)*(1/1000)*(1/1000)*($G239/$F239)</f>
        <v>0.15767093211206898</v>
      </c>
      <c r="R239" s="117">
        <f>(((O239*'Calibration Coefficients'!C$3)+'Calibration Coefficients'!C$4)/$H239)*(1000/1)*(1/1000)*(1/1000)*($G239/$F239)</f>
        <v>0.48238318965517252</v>
      </c>
      <c r="S239" s="21">
        <f t="shared" si="77"/>
        <v>0.64005412176724152</v>
      </c>
      <c r="T239" s="117">
        <f t="shared" si="78"/>
        <v>3.0594300623040986</v>
      </c>
      <c r="U239" s="22">
        <f>(((I239*'Calibration Coefficients'!F$3)+'Calibration Coefficients'!F$4)/$H239)*(1000/1)*(1/1000)*(1/1000)*($G239/$F239)</f>
        <v>1.5411619073275862E-2</v>
      </c>
      <c r="V239" s="18">
        <f>(((J239*'Calibration Coefficients'!G$3)+'Calibration Coefficients'!G$4)/$H239)*(1000/1)*(1/1000)*(1/1000)*($G239/$F239)</f>
        <v>2.0765245150862071E-2</v>
      </c>
      <c r="W239" s="22">
        <f>(((K239*'Calibration Coefficients'!H$3)+'Calibration Coefficients'!H$4)/$H239)*(1000/1)*(1/1000)*(1/1000)*($G239/$F239)</f>
        <v>1.1197265625000001E-2</v>
      </c>
      <c r="X239" s="18">
        <f>(((L239*'Calibration Coefficients'!I$3)+'Calibration Coefficients'!I$4)/$H239)*(1000/1)*(1/1000)*(1/1000)*($G239/$F239)</f>
        <v>9.7717063577586222E-2</v>
      </c>
      <c r="Y239" s="22">
        <f>(((M239*'Calibration Coefficients'!J$3)+'Calibration Coefficients'!J$4)/$H239)*(1000/1)*(1/1000)*(1/1000)*($G239/$F239)</f>
        <v>3.7799886853448282E-2</v>
      </c>
      <c r="Z239" s="18">
        <f>(((P239*'Calibration Coefficients'!K$3)+'Calibration Coefficients'!K$4)/$H239)*(1000/1)*(1/1000)*(1/1000)*($G239/$F239)</f>
        <v>5.6658297413793107E-2</v>
      </c>
      <c r="AA239" s="159">
        <f t="shared" si="71"/>
        <v>0.3742642528924745</v>
      </c>
      <c r="AB239" s="22">
        <f t="shared" si="79"/>
        <v>6.4408771551724142E-2</v>
      </c>
      <c r="AC239" s="159">
        <f t="shared" si="72"/>
        <v>0.10063019573077084</v>
      </c>
      <c r="AD239" s="22">
        <f t="shared" si="80"/>
        <v>0.58687482997704254</v>
      </c>
      <c r="AE239" s="146">
        <f t="shared" si="81"/>
        <v>0.76072173553412059</v>
      </c>
      <c r="AF239" s="113"/>
    </row>
    <row r="240" spans="1:32" s="3" customFormat="1" x14ac:dyDescent="0.2">
      <c r="A240" s="3" t="s">
        <v>410</v>
      </c>
      <c r="B240" s="4" t="s">
        <v>199</v>
      </c>
      <c r="C240" s="3" t="s">
        <v>206</v>
      </c>
      <c r="D240" s="4" t="s">
        <v>224</v>
      </c>
      <c r="E240" s="3">
        <v>180720</v>
      </c>
      <c r="F240" s="3">
        <v>2.7699999999999999E-2</v>
      </c>
      <c r="G240" s="4">
        <v>0.71</v>
      </c>
      <c r="H240" s="3">
        <v>40</v>
      </c>
      <c r="I240" s="4">
        <v>90.4</v>
      </c>
      <c r="J240" s="3">
        <v>54.7</v>
      </c>
      <c r="K240" s="4">
        <v>37.6</v>
      </c>
      <c r="L240" s="3">
        <v>577.9</v>
      </c>
      <c r="M240" s="4">
        <v>37.1</v>
      </c>
      <c r="N240" s="3">
        <v>282.7</v>
      </c>
      <c r="O240" s="4">
        <v>611.9</v>
      </c>
      <c r="P240" s="3">
        <v>174.6</v>
      </c>
      <c r="Q240" s="21">
        <f>(((N240*'Calibration Coefficients'!B$3)+'Calibration Coefficients'!B$4)/$H240)*(1000/1)*(1/1000)*(1/1000)*($G240/$F240)</f>
        <v>0.11276744810469314</v>
      </c>
      <c r="R240" s="117">
        <f>(((O240*'Calibration Coefficients'!C$3)+'Calibration Coefficients'!C$4)/$H240)*(1000/1)*(1/1000)*(1/1000)*($G240/$F240)</f>
        <v>0.37955472202166057</v>
      </c>
      <c r="S240" s="21">
        <f t="shared" si="77"/>
        <v>0.49232217012635371</v>
      </c>
      <c r="T240" s="117">
        <f t="shared" si="78"/>
        <v>3.3658181363586639</v>
      </c>
      <c r="U240" s="22">
        <f>(((I240*'Calibration Coefficients'!F$3)+'Calibration Coefficients'!F$4)/$H240)*(1000/1)*(1/1000)*(1/1000)*($G240/$F240)</f>
        <v>1.8079265703971118E-2</v>
      </c>
      <c r="V240" s="18">
        <f>(((J240*'Calibration Coefficients'!G$3)+'Calibration Coefficients'!G$4)/$H240)*(1000/1)*(1/1000)*(1/1000)*($G240/$F240)</f>
        <v>1.7024486371841157E-2</v>
      </c>
      <c r="W240" s="22">
        <f>(((K240*'Calibration Coefficients'!H$3)+'Calibration Coefficients'!H$4)/$H240)*(1000/1)*(1/1000)*(1/1000)*($G240/$F240)</f>
        <v>8.8544945848375439E-3</v>
      </c>
      <c r="X240" s="18">
        <f>(((L240*'Calibration Coefficients'!I$3)+'Calibration Coefficients'!I$4)/$H240)*(1000/1)*(1/1000)*(1/1000)*($G240/$F240)</f>
        <v>8.4209626895306852E-2</v>
      </c>
      <c r="Y240" s="22">
        <f>(((M240*'Calibration Coefficients'!J$3)+'Calibration Coefficients'!J$4)/$H240)*(1000/1)*(1/1000)*(1/1000)*($G240/$F240)</f>
        <v>1.2664125180505414E-2</v>
      </c>
      <c r="Z240" s="18">
        <f>(((P240*'Calibration Coefficients'!K$3)+'Calibration Coefficients'!K$4)/$H240)*(1000/1)*(1/1000)*(1/1000)*($G240/$F240)</f>
        <v>5.9420886823104681E-2</v>
      </c>
      <c r="AA240" s="159">
        <f t="shared" si="71"/>
        <v>0.40675171201039384</v>
      </c>
      <c r="AB240" s="22">
        <f t="shared" si="79"/>
        <v>3.9597885469314073E-2</v>
      </c>
      <c r="AC240" s="159">
        <f t="shared" si="72"/>
        <v>8.0430839543852634E-2</v>
      </c>
      <c r="AD240" s="22">
        <f t="shared" si="80"/>
        <v>0.31981821833186858</v>
      </c>
      <c r="AE240" s="146">
        <f t="shared" si="81"/>
        <v>0.5434285066059541</v>
      </c>
      <c r="AF240" s="113"/>
    </row>
    <row r="241" spans="1:126" s="3" customFormat="1" x14ac:dyDescent="0.2">
      <c r="A241" s="3" t="s">
        <v>411</v>
      </c>
      <c r="B241" s="4" t="s">
        <v>207</v>
      </c>
      <c r="C241" s="3" t="s">
        <v>206</v>
      </c>
      <c r="D241" s="4" t="s">
        <v>224</v>
      </c>
      <c r="E241" s="3">
        <v>180720</v>
      </c>
      <c r="F241" s="3">
        <v>2.6200000000000001E-2</v>
      </c>
      <c r="G241" s="4">
        <v>0.73</v>
      </c>
      <c r="H241" s="3">
        <v>40</v>
      </c>
      <c r="I241" s="4">
        <v>91.2</v>
      </c>
      <c r="J241" s="3">
        <v>57.7</v>
      </c>
      <c r="K241" s="4">
        <v>36.9</v>
      </c>
      <c r="L241" s="3">
        <v>559.1</v>
      </c>
      <c r="M241" s="4">
        <v>43.9</v>
      </c>
      <c r="N241" s="3">
        <v>305.10000000000002</v>
      </c>
      <c r="O241" s="4">
        <v>619.29999999999995</v>
      </c>
      <c r="P241" s="3">
        <v>153.4</v>
      </c>
      <c r="Q241" s="21">
        <f>(((N241*'Calibration Coefficients'!B$3)+'Calibration Coefficients'!B$4)/$H241)*(1000/1)*(1/1000)*(1/1000)*($G241/$F241)</f>
        <v>0.13229491173664124</v>
      </c>
      <c r="R241" s="117">
        <f>(((O241*'Calibration Coefficients'!C$3)+'Calibration Coefficients'!C$4)/$H241)*(1000/1)*(1/1000)*(1/1000)*($G241/$F241)</f>
        <v>0.41757838931297708</v>
      </c>
      <c r="S241" s="21">
        <f t="shared" si="77"/>
        <v>0.54987330104961829</v>
      </c>
      <c r="T241" s="117">
        <f t="shared" si="78"/>
        <v>3.1564206350146566</v>
      </c>
      <c r="U241" s="22">
        <f>(((I241*'Calibration Coefficients'!F$3)+'Calibration Coefficients'!F$4)/$H241)*(1000/1)*(1/1000)*(1/1000)*($G241/$F241)</f>
        <v>1.9826688549618318E-2</v>
      </c>
      <c r="V241" s="18">
        <f>(((J241*'Calibration Coefficients'!G$3)+'Calibration Coefficients'!G$4)/$H241)*(1000/1)*(1/1000)*(1/1000)*($G241/$F241)</f>
        <v>1.9521154293893131E-2</v>
      </c>
      <c r="W241" s="22">
        <f>(((K241*'Calibration Coefficients'!H$3)+'Calibration Coefficients'!H$4)/$H241)*(1000/1)*(1/1000)*(1/1000)*($G241/$F241)</f>
        <v>9.4459422709923663E-3</v>
      </c>
      <c r="X241" s="18">
        <f>(((L241*'Calibration Coefficients'!I$3)+'Calibration Coefficients'!I$4)/$H241)*(1000/1)*(1/1000)*(1/1000)*($G241/$F241)</f>
        <v>8.8560799809160304E-2</v>
      </c>
      <c r="Y241" s="22">
        <f>(((M241*'Calibration Coefficients'!J$3)+'Calibration Coefficients'!J$4)/$H241)*(1000/1)*(1/1000)*(1/1000)*($G241/$F241)</f>
        <v>1.6289539026717557E-2</v>
      </c>
      <c r="Z241" s="18">
        <f>(((P241*'Calibration Coefficients'!K$3)+'Calibration Coefficients'!K$4)/$H241)*(1000/1)*(1/1000)*(1/1000)*($G241/$F241)</f>
        <v>5.6749656679389318E-2</v>
      </c>
      <c r="AA241" s="159">
        <f t="shared" si="71"/>
        <v>0.38262228813103605</v>
      </c>
      <c r="AB241" s="22">
        <f t="shared" si="79"/>
        <v>4.5562169847328242E-2</v>
      </c>
      <c r="AC241" s="159">
        <f t="shared" si="72"/>
        <v>8.2859396447067898E-2</v>
      </c>
      <c r="AD241" s="22">
        <f t="shared" si="80"/>
        <v>0.35752333748153947</v>
      </c>
      <c r="AE241" s="146">
        <f t="shared" si="81"/>
        <v>0.56484318863534211</v>
      </c>
      <c r="AF241" s="113"/>
    </row>
    <row r="242" spans="1:126" s="3" customFormat="1" x14ac:dyDescent="0.2">
      <c r="A242" s="3" t="s">
        <v>412</v>
      </c>
      <c r="B242" s="4" t="s">
        <v>207</v>
      </c>
      <c r="C242" s="3" t="s">
        <v>206</v>
      </c>
      <c r="D242" s="4" t="s">
        <v>224</v>
      </c>
      <c r="E242" s="3">
        <v>180720</v>
      </c>
      <c r="F242" s="3">
        <v>2.4799999999999999E-2</v>
      </c>
      <c r="G242" s="4">
        <v>0.7</v>
      </c>
      <c r="H242" s="3">
        <v>40</v>
      </c>
      <c r="I242" s="4">
        <v>57.4</v>
      </c>
      <c r="J242" s="3">
        <v>68.900000000000006</v>
      </c>
      <c r="K242" s="4">
        <v>45.8</v>
      </c>
      <c r="L242" s="3">
        <v>637</v>
      </c>
      <c r="M242" s="4">
        <v>113</v>
      </c>
      <c r="N242" s="3">
        <v>432.6</v>
      </c>
      <c r="O242" s="4">
        <v>811.3</v>
      </c>
      <c r="P242" s="3">
        <v>154.1</v>
      </c>
      <c r="Q242" s="21">
        <f>(((N242*'Calibration Coefficients'!B$3)+'Calibration Coefficients'!B$4)/$H242)*(1000/1)*(1/1000)*(1/1000)*($G242/$F242)</f>
        <v>0.19002565524193554</v>
      </c>
      <c r="R242" s="117">
        <f>(((O242*'Calibration Coefficients'!C$3)+'Calibration Coefficients'!C$4)/$H242)*(1000/1)*(1/1000)*(1/1000)*($G242/$F242)</f>
        <v>0.55417024193548381</v>
      </c>
      <c r="S242" s="21">
        <f t="shared" si="77"/>
        <v>0.74419589717741941</v>
      </c>
      <c r="T242" s="117">
        <f t="shared" si="78"/>
        <v>2.9162917040329592</v>
      </c>
      <c r="U242" s="22">
        <f>(((I242*'Calibration Coefficients'!F$3)+'Calibration Coefficients'!F$4)/$H242)*(1000/1)*(1/1000)*(1/1000)*($G242/$F242)</f>
        <v>1.2641308467741934E-2</v>
      </c>
      <c r="V242" s="18">
        <f>(((J242*'Calibration Coefficients'!G$3)+'Calibration Coefficients'!G$4)/$H242)*(1000/1)*(1/1000)*(1/1000)*($G242/$F242)</f>
        <v>2.3614224798387099E-2</v>
      </c>
      <c r="W242" s="22">
        <f>(((K242*'Calibration Coefficients'!H$3)+'Calibration Coefficients'!H$4)/$H242)*(1000/1)*(1/1000)*(1/1000)*($G242/$F242)</f>
        <v>1.1877066532258064E-2</v>
      </c>
      <c r="X242" s="18">
        <f>(((L242*'Calibration Coefficients'!I$3)+'Calibration Coefficients'!I$4)/$H242)*(1000/1)*(1/1000)*(1/1000)*($G242/$F242)</f>
        <v>0.10221538306451614</v>
      </c>
      <c r="Y242" s="22">
        <f>(((M242*'Calibration Coefficients'!J$3)+'Calibration Coefficients'!J$4)/$H242)*(1000/1)*(1/1000)*(1/1000)*($G242/$F242)</f>
        <v>4.2476381048387093E-2</v>
      </c>
      <c r="Z242" s="18">
        <f>(((P242*'Calibration Coefficients'!K$3)+'Calibration Coefficients'!K$4)/$H242)*(1000/1)*(1/1000)*(1/1000)*($G242/$F242)</f>
        <v>5.7751771169354843E-2</v>
      </c>
      <c r="AA242" s="159">
        <f t="shared" si="71"/>
        <v>0.336707224577599</v>
      </c>
      <c r="AB242" s="22">
        <f t="shared" si="79"/>
        <v>6.6994756048387089E-2</v>
      </c>
      <c r="AC242" s="159">
        <f t="shared" si="72"/>
        <v>9.0023011820522386E-2</v>
      </c>
      <c r="AD242" s="22">
        <f t="shared" si="80"/>
        <v>0.63402546040631069</v>
      </c>
      <c r="AE242" s="146">
        <f t="shared" si="81"/>
        <v>0.8113089857568595</v>
      </c>
      <c r="AF242" s="113"/>
    </row>
    <row r="243" spans="1:126" s="3" customFormat="1" x14ac:dyDescent="0.2">
      <c r="A243" s="3" t="s">
        <v>413</v>
      </c>
      <c r="B243" s="4" t="s">
        <v>199</v>
      </c>
      <c r="C243" s="3" t="s">
        <v>206</v>
      </c>
      <c r="D243" s="4" t="s">
        <v>224</v>
      </c>
      <c r="E243" s="3">
        <v>180720</v>
      </c>
      <c r="F243" s="3">
        <v>2.41E-2</v>
      </c>
      <c r="G243" s="4">
        <v>0.76</v>
      </c>
      <c r="H243" s="3">
        <v>40</v>
      </c>
      <c r="I243" s="4">
        <v>84.7</v>
      </c>
      <c r="J243" s="3">
        <v>48.4</v>
      </c>
      <c r="K243" s="4">
        <v>40.5</v>
      </c>
      <c r="L243" s="3">
        <v>536.9</v>
      </c>
      <c r="M243" s="4">
        <v>44.7</v>
      </c>
      <c r="N243" s="3">
        <v>239.8</v>
      </c>
      <c r="O243" s="4">
        <v>532.1</v>
      </c>
      <c r="P243" s="3">
        <v>140.80000000000001</v>
      </c>
      <c r="Q243" s="21">
        <f>(((N243*'Calibration Coefficients'!B$3)+'Calibration Coefficients'!B$4)/$H243)*(1000/1)*(1/1000)*(1/1000)*($G243/$F243)</f>
        <v>0.11768607883817431</v>
      </c>
      <c r="R243" s="117">
        <f>(((O243*'Calibration Coefficients'!C$3)+'Calibration Coefficients'!C$4)/$H243)*(1000/1)*(1/1000)*(1/1000)*($G243/$F243)</f>
        <v>0.40607399170124486</v>
      </c>
      <c r="S243" s="21">
        <f t="shared" si="77"/>
        <v>0.5237600705394192</v>
      </c>
      <c r="T243" s="117">
        <f t="shared" si="78"/>
        <v>3.4504845068346777</v>
      </c>
      <c r="U243" s="22">
        <f>(((I243*'Calibration Coefficients'!F$3)+'Calibration Coefficients'!F$4)/$H243)*(1000/1)*(1/1000)*(1/1000)*($G243/$F243)</f>
        <v>2.0840768879668049E-2</v>
      </c>
      <c r="V243" s="18">
        <f>(((J243*'Calibration Coefficients'!G$3)+'Calibration Coefficients'!G$4)/$H243)*(1000/1)*(1/1000)*(1/1000)*($G243/$F243)</f>
        <v>1.853318340248963E-2</v>
      </c>
      <c r="W243" s="22">
        <f>(((K243*'Calibration Coefficients'!H$3)+'Calibration Coefficients'!H$4)/$H243)*(1000/1)*(1/1000)*(1/1000)*($G243/$F243)</f>
        <v>1.1734076763485479E-2</v>
      </c>
      <c r="X243" s="18">
        <f>(((L243*'Calibration Coefficients'!I$3)+'Calibration Coefficients'!I$4)/$H243)*(1000/1)*(1/1000)*(1/1000)*($G243/$F243)</f>
        <v>9.6254362655601652E-2</v>
      </c>
      <c r="Y243" s="22">
        <f>(((M243*'Calibration Coefficients'!J$3)+'Calibration Coefficients'!J$4)/$H243)*(1000/1)*(1/1000)*(1/1000)*($G243/$F243)</f>
        <v>1.8772701659751038E-2</v>
      </c>
      <c r="Z243" s="18">
        <f>(((P243*'Calibration Coefficients'!K$3)+'Calibration Coefficients'!K$4)/$H243)*(1000/1)*(1/1000)*(1/1000)*($G243/$F243)</f>
        <v>5.8954303734439856E-2</v>
      </c>
      <c r="AA243" s="159">
        <f t="shared" si="71"/>
        <v>0.42975669539607458</v>
      </c>
      <c r="AB243" s="22">
        <f t="shared" si="79"/>
        <v>5.134754730290457E-2</v>
      </c>
      <c r="AC243" s="159">
        <f t="shared" si="72"/>
        <v>9.8036391453097713E-2</v>
      </c>
      <c r="AD243" s="22">
        <f t="shared" si="80"/>
        <v>0.3656007471790016</v>
      </c>
      <c r="AE243" s="146">
        <f t="shared" si="81"/>
        <v>0.59412338126442199</v>
      </c>
      <c r="AF243" s="113"/>
    </row>
    <row r="244" spans="1:126" s="3" customFormat="1" x14ac:dyDescent="0.2">
      <c r="B244" s="4"/>
      <c r="D244" s="4"/>
      <c r="G244" s="4"/>
      <c r="I244" s="4"/>
      <c r="K244" s="4"/>
      <c r="M244" s="4"/>
      <c r="O244" s="4"/>
      <c r="Q244" s="21" t="e">
        <f>(((N244*'Calibration Coefficients'!B$3)+'Calibration Coefficients'!B$4)/$H244)*(1000/1)*(1/1000)*(1/1000)*($G244/$F244)</f>
        <v>#DIV/0!</v>
      </c>
      <c r="R244" s="117" t="e">
        <f>(((O244*'Calibration Coefficients'!C$3)+'Calibration Coefficients'!C$4)/$H244)*(1000/1)*(1/1000)*(1/1000)*($G244/$F244)</f>
        <v>#DIV/0!</v>
      </c>
      <c r="S244" s="21" t="e">
        <f t="shared" si="77"/>
        <v>#DIV/0!</v>
      </c>
      <c r="T244" s="117" t="e">
        <f t="shared" si="78"/>
        <v>#DIV/0!</v>
      </c>
      <c r="U244" s="22" t="e">
        <f>(((I244*'Calibration Coefficients'!F$3)+'Calibration Coefficients'!F$4)/$H244)*(1000/1)*(1/1000)*(1/1000)*($G244/$F244)</f>
        <v>#DIV/0!</v>
      </c>
      <c r="V244" s="18" t="e">
        <f>(((J244*'Calibration Coefficients'!G$3)+'Calibration Coefficients'!G$4)/$H244)*(1000/1)*(1/1000)*(1/1000)*($G244/$F244)</f>
        <v>#DIV/0!</v>
      </c>
      <c r="W244" s="22" t="e">
        <f>(((K244*'Calibration Coefficients'!H$3)+'Calibration Coefficients'!H$4)/$H244)*(1000/1)*(1/1000)*(1/1000)*($G244/$F244)</f>
        <v>#DIV/0!</v>
      </c>
      <c r="X244" s="18" t="e">
        <f>(((L244*'Calibration Coefficients'!I$3)+'Calibration Coefficients'!I$4)/$H244)*(1000/1)*(1/1000)*(1/1000)*($G244/$F244)</f>
        <v>#DIV/0!</v>
      </c>
      <c r="Y244" s="22" t="e">
        <f>(((M244*'Calibration Coefficients'!J$3)+'Calibration Coefficients'!J$4)/$H244)*(1000/1)*(1/1000)*(1/1000)*($G244/$F244)</f>
        <v>#DIV/0!</v>
      </c>
      <c r="Z244" s="18" t="e">
        <f>(((P244*'Calibration Coefficients'!K$3)+'Calibration Coefficients'!K$4)/$H244)*(1000/1)*(1/1000)*(1/1000)*($G244/$F244)</f>
        <v>#DIV/0!</v>
      </c>
      <c r="AA244" s="159"/>
      <c r="AB244" s="22"/>
      <c r="AC244" s="159" t="e">
        <f t="shared" si="72"/>
        <v>#DIV/0!</v>
      </c>
      <c r="AD244" s="22" t="e">
        <f t="shared" si="80"/>
        <v>#DIV/0!</v>
      </c>
      <c r="AE244" s="146" t="e">
        <f t="shared" si="81"/>
        <v>#DIV/0!</v>
      </c>
      <c r="AF244" s="113"/>
    </row>
    <row r="245" spans="1:126" s="3" customFormat="1" x14ac:dyDescent="0.2">
      <c r="A245" s="3" t="s">
        <v>414</v>
      </c>
      <c r="B245" s="4" t="s">
        <v>199</v>
      </c>
      <c r="C245" s="3" t="s">
        <v>200</v>
      </c>
      <c r="D245" s="4" t="s">
        <v>224</v>
      </c>
      <c r="E245" s="3">
        <v>180720</v>
      </c>
      <c r="F245" s="3">
        <v>2.4799999999999999E-2</v>
      </c>
      <c r="G245" s="4">
        <v>0.76</v>
      </c>
      <c r="H245" s="3">
        <v>40</v>
      </c>
      <c r="I245" s="4">
        <v>133.5</v>
      </c>
      <c r="J245" s="3">
        <v>81</v>
      </c>
      <c r="K245" s="4">
        <v>49.2</v>
      </c>
      <c r="L245" s="3">
        <v>658.9</v>
      </c>
      <c r="M245" s="4">
        <v>17.899999999999999</v>
      </c>
      <c r="N245" s="3">
        <v>376.6</v>
      </c>
      <c r="O245" s="4">
        <v>697</v>
      </c>
      <c r="P245" s="3">
        <v>220.6</v>
      </c>
      <c r="Q245" s="21">
        <f>(((N245*'Calibration Coefficients'!B$3)+'Calibration Coefficients'!B$4)/$H245)*(1000/1)*(1/1000)*(1/1000)*($G245/$F245)</f>
        <v>0.17960631048387099</v>
      </c>
      <c r="R245" s="117">
        <f>(((O245*'Calibration Coefficients'!C$3)+'Calibration Coefficients'!C$4)/$H245)*(1000/1)*(1/1000)*(1/1000)*($G245/$F245)</f>
        <v>0.51690419354838724</v>
      </c>
      <c r="S245" s="21">
        <f t="shared" si="77"/>
        <v>0.69651050403225823</v>
      </c>
      <c r="T245" s="117">
        <f t="shared" si="78"/>
        <v>2.8779845883800741</v>
      </c>
      <c r="U245" s="22">
        <f>(((I245*'Calibration Coefficients'!F$3)+'Calibration Coefficients'!F$4)/$H245)*(1000/1)*(1/1000)*(1/1000)*($G245/$F245)</f>
        <v>3.1921034274193551E-2</v>
      </c>
      <c r="V245" s="18">
        <f>(((J245*'Calibration Coefficients'!G$3)+'Calibration Coefficients'!G$4)/$H245)*(1000/1)*(1/1000)*(1/1000)*($G245/$F245)</f>
        <v>3.0140818548387106E-2</v>
      </c>
      <c r="W245" s="22">
        <f>(((K245*'Calibration Coefficients'!H$3)+'Calibration Coefficients'!H$4)/$H245)*(1000/1)*(1/1000)*(1/1000)*($G245/$F245)</f>
        <v>1.3852379032258067E-2</v>
      </c>
      <c r="X245" s="18">
        <f>(((L245*'Calibration Coefficients'!I$3)+'Calibration Coefficients'!I$4)/$H245)*(1000/1)*(1/1000)*(1/1000)*($G245/$F245)</f>
        <v>0.11479207016129032</v>
      </c>
      <c r="Y245" s="22">
        <f>(((M245*'Calibration Coefficients'!J$3)+'Calibration Coefficients'!J$4)/$H245)*(1000/1)*(1/1000)*(1/1000)*($G245/$F245)</f>
        <v>7.305293145161291E-3</v>
      </c>
      <c r="Z245" s="18">
        <f>(((P245*'Calibration Coefficients'!K$3)+'Calibration Coefficients'!K$4)/$H245)*(1000/1)*(1/1000)*(1/1000)*($G245/$F245)</f>
        <v>8.976018306451615E-2</v>
      </c>
      <c r="AA245" s="159">
        <f t="shared" si="71"/>
        <v>0.41316215126667866</v>
      </c>
      <c r="AB245" s="22">
        <f t="shared" si="79"/>
        <v>5.307870645161291E-2</v>
      </c>
      <c r="AC245" s="159">
        <f t="shared" si="72"/>
        <v>7.6206613029276893E-2</v>
      </c>
      <c r="AD245" s="22">
        <f t="shared" si="80"/>
        <v>0.13763133342032122</v>
      </c>
      <c r="AE245" s="146">
        <f t="shared" si="81"/>
        <v>0.39860941593795074</v>
      </c>
      <c r="AF245" s="113"/>
    </row>
    <row r="246" spans="1:126" s="3" customFormat="1" x14ac:dyDescent="0.2">
      <c r="A246" s="3" t="s">
        <v>415</v>
      </c>
      <c r="B246" s="4" t="s">
        <v>207</v>
      </c>
      <c r="C246" s="3" t="s">
        <v>206</v>
      </c>
      <c r="D246" s="4" t="s">
        <v>202</v>
      </c>
      <c r="E246" s="3">
        <v>180720</v>
      </c>
      <c r="F246" s="3">
        <v>2.3E-2</v>
      </c>
      <c r="G246" s="4">
        <v>0.75</v>
      </c>
      <c r="H246" s="3">
        <v>40</v>
      </c>
      <c r="I246" s="4">
        <v>62</v>
      </c>
      <c r="J246" s="3">
        <v>82.6</v>
      </c>
      <c r="K246" s="4">
        <v>28.2</v>
      </c>
      <c r="L246" s="3">
        <v>552.29999999999995</v>
      </c>
      <c r="M246" s="4">
        <v>32.1</v>
      </c>
      <c r="N246" s="3">
        <v>388.9</v>
      </c>
      <c r="O246" s="4">
        <v>770.7</v>
      </c>
      <c r="P246" s="3">
        <v>155.19999999999999</v>
      </c>
      <c r="Q246" s="21">
        <f>(((N246*'Calibration Coefficients'!B$3)+'Calibration Coefficients'!B$4)/$H246)*(1000/1)*(1/1000)*(1/1000)*($G246/$F246)</f>
        <v>0.19735618206521741</v>
      </c>
      <c r="R246" s="117">
        <f>(((O246*'Calibration Coefficients'!C$3)+'Calibration Coefficients'!C$4)/$H246)*(1000/1)*(1/1000)*(1/1000)*($G246/$F246)</f>
        <v>0.60818282608695651</v>
      </c>
      <c r="S246" s="21">
        <f t="shared" si="77"/>
        <v>0.80553900815217394</v>
      </c>
      <c r="T246" s="117">
        <f t="shared" si="78"/>
        <v>3.0816507480164934</v>
      </c>
      <c r="U246" s="22">
        <f>(((I246*'Calibration Coefficients'!F$3)+'Calibration Coefficients'!F$4)/$H246)*(1000/1)*(1/1000)*(1/1000)*($G246/$F246)</f>
        <v>1.5774619565217394E-2</v>
      </c>
      <c r="V246" s="18">
        <f>(((J246*'Calibration Coefficients'!G$3)+'Calibration Coefficients'!G$4)/$H246)*(1000/1)*(1/1000)*(1/1000)*($G246/$F246)</f>
        <v>3.2705559782608695E-2</v>
      </c>
      <c r="W246" s="22">
        <f>(((K246*'Calibration Coefficients'!H$3)+'Calibration Coefficients'!H$4)/$H246)*(1000/1)*(1/1000)*(1/1000)*($G246/$F246)</f>
        <v>8.4485054347826095E-3</v>
      </c>
      <c r="X246" s="18">
        <f>(((L246*'Calibration Coefficients'!I$3)+'Calibration Coefficients'!I$4)/$H246)*(1000/1)*(1/1000)*(1/1000)*($G246/$F246)</f>
        <v>0.1023856141304348</v>
      </c>
      <c r="Y246" s="22">
        <f>(((M246*'Calibration Coefficients'!J$3)+'Calibration Coefficients'!J$4)/$H246)*(1000/1)*(1/1000)*(1/1000)*($G246/$F246)</f>
        <v>1.3939948369565219E-2</v>
      </c>
      <c r="Z246" s="18">
        <f>(((P246*'Calibration Coefficients'!K$3)+'Calibration Coefficients'!K$4)/$H246)*(1000/1)*(1/1000)*(1/1000)*($G246/$F246)</f>
        <v>6.7195695652173926E-2</v>
      </c>
      <c r="AA246" s="159">
        <f t="shared" si="71"/>
        <v>0.29849571591368468</v>
      </c>
      <c r="AB246" s="22">
        <f t="shared" si="79"/>
        <v>3.8163073369565224E-2</v>
      </c>
      <c r="AC246" s="159">
        <f t="shared" si="72"/>
        <v>4.737582287555199E-2</v>
      </c>
      <c r="AD246" s="22">
        <f t="shared" si="80"/>
        <v>0.36527321147783204</v>
      </c>
      <c r="AE246" s="146">
        <f t="shared" si="81"/>
        <v>0.58665227476680259</v>
      </c>
      <c r="AF246" s="113"/>
    </row>
    <row r="247" spans="1:126" s="3" customFormat="1" x14ac:dyDescent="0.2">
      <c r="A247" s="3" t="s">
        <v>416</v>
      </c>
      <c r="B247" s="4" t="s">
        <v>199</v>
      </c>
      <c r="C247" s="3" t="s">
        <v>206</v>
      </c>
      <c r="D247" s="4" t="s">
        <v>213</v>
      </c>
      <c r="E247" s="3">
        <v>180720</v>
      </c>
      <c r="F247" s="3">
        <v>2.7400000000000001E-2</v>
      </c>
      <c r="G247" s="4">
        <v>0.71</v>
      </c>
      <c r="H247" s="3">
        <v>40</v>
      </c>
      <c r="I247" s="4">
        <v>35.4</v>
      </c>
      <c r="J247" s="3">
        <v>72.599999999999994</v>
      </c>
      <c r="K247" s="4">
        <v>62.7</v>
      </c>
      <c r="L247" s="3">
        <v>734.1</v>
      </c>
      <c r="M247" s="4">
        <v>249</v>
      </c>
      <c r="N247" s="3">
        <v>364.3</v>
      </c>
      <c r="O247" s="4">
        <v>997.3</v>
      </c>
      <c r="P247" s="3">
        <v>180.5</v>
      </c>
      <c r="Q247" s="21">
        <f>(((N247*'Calibration Coefficients'!B$3)+'Calibration Coefficients'!B$4)/$H247)*(1000/1)*(1/1000)*(1/1000)*($G247/$F247)</f>
        <v>0.14690829607664235</v>
      </c>
      <c r="R247" s="117">
        <f>(((O247*'Calibration Coefficients'!C$3)+'Calibration Coefficients'!C$4)/$H247)*(1000/1)*(1/1000)*(1/1000)*($G247/$F247)</f>
        <v>0.62538717518248177</v>
      </c>
      <c r="S247" s="21">
        <f t="shared" si="77"/>
        <v>0.77229547125912412</v>
      </c>
      <c r="T247" s="117">
        <f t="shared" si="78"/>
        <v>4.2569901896909625</v>
      </c>
      <c r="U247" s="22">
        <f>(((I247*'Calibration Coefficients'!F$3)+'Calibration Coefficients'!F$4)/$H247)*(1000/1)*(1/1000)*(1/1000)*($G247/$F247)</f>
        <v>7.1572275547445241E-3</v>
      </c>
      <c r="V247" s="18">
        <f>(((J247*'Calibration Coefficients'!G$3)+'Calibration Coefficients'!G$4)/$H247)*(1000/1)*(1/1000)*(1/1000)*($G247/$F247)</f>
        <v>2.2842967335766424E-2</v>
      </c>
      <c r="W247" s="22">
        <f>(((K247*'Calibration Coefficients'!H$3)+'Calibration Coefficients'!H$4)/$H247)*(1000/1)*(1/1000)*(1/1000)*($G247/$F247)</f>
        <v>1.4927005018248172E-2</v>
      </c>
      <c r="X247" s="18">
        <f>(((L247*'Calibration Coefficients'!I$3)+'Calibration Coefficients'!I$4)/$H247)*(1000/1)*(1/1000)*(1/1000)*($G247/$F247)</f>
        <v>0.10814177135036496</v>
      </c>
      <c r="Y247" s="22">
        <f>(((M247*'Calibration Coefficients'!J$3)+'Calibration Coefficients'!J$4)/$H247)*(1000/1)*(1/1000)*(1/1000)*($G247/$F247)</f>
        <v>8.5927037408759108E-2</v>
      </c>
      <c r="Z247" s="18">
        <f>(((P247*'Calibration Coefficients'!K$3)+'Calibration Coefficients'!K$4)/$H247)*(1000/1)*(1/1000)*(1/1000)*($G247/$F247)</f>
        <v>6.2101387317518256E-2</v>
      </c>
      <c r="AA247" s="159">
        <f t="shared" si="71"/>
        <v>0.38987331557765387</v>
      </c>
      <c r="AB247" s="22">
        <f t="shared" si="79"/>
        <v>0.10801126998175181</v>
      </c>
      <c r="AC247" s="159">
        <f t="shared" si="72"/>
        <v>0.13985744316958629</v>
      </c>
      <c r="AD247" s="22">
        <f t="shared" si="80"/>
        <v>0.79553770104986476</v>
      </c>
      <c r="AE247" s="146">
        <f t="shared" si="81"/>
        <v>0.93373628922284013</v>
      </c>
      <c r="AF247" s="113"/>
    </row>
    <row r="248" spans="1:126" s="3" customFormat="1" x14ac:dyDescent="0.2">
      <c r="A248" s="3" t="s">
        <v>417</v>
      </c>
      <c r="B248" s="4" t="s">
        <v>199</v>
      </c>
      <c r="C248" s="3" t="s">
        <v>206</v>
      </c>
      <c r="D248" s="4" t="s">
        <v>203</v>
      </c>
      <c r="E248" s="3">
        <v>180720</v>
      </c>
      <c r="F248" s="3">
        <v>2.6700000000000002E-2</v>
      </c>
      <c r="G248" s="4">
        <v>0.73</v>
      </c>
      <c r="H248" s="3">
        <v>40</v>
      </c>
      <c r="I248" s="4">
        <v>90.3</v>
      </c>
      <c r="J248" s="3">
        <v>84.7</v>
      </c>
      <c r="K248" s="4">
        <v>9.9</v>
      </c>
      <c r="L248" s="3">
        <v>513.20000000000005</v>
      </c>
      <c r="M248" s="4">
        <v>0</v>
      </c>
      <c r="N248" s="113">
        <v>482.1</v>
      </c>
      <c r="O248" s="4">
        <v>931.8</v>
      </c>
      <c r="P248" s="113">
        <v>182.8</v>
      </c>
      <c r="Q248" s="21">
        <f>(((N248*'Calibration Coefficients'!B$3)+'Calibration Coefficients'!B$4)/$H248)*(1000/1)*(1/1000)*(1/1000)*($G248/$F248)</f>
        <v>0.20512948735955058</v>
      </c>
      <c r="R248" s="117">
        <f>(((O248*'Calibration Coefficients'!C$3)+'Calibration Coefficients'!C$4)/$H248)*(1000/1)*(1/1000)*(1/1000)*($G248/$F248)</f>
        <v>0.61652355056179775</v>
      </c>
      <c r="S248" s="21">
        <f t="shared" si="77"/>
        <v>0.82165303792134836</v>
      </c>
      <c r="T248" s="117">
        <f t="shared" si="78"/>
        <v>3.0055335217659684</v>
      </c>
      <c r="U248" s="22">
        <f>(((I248*'Calibration Coefficients'!F$3)+'Calibration Coefficients'!F$4)/$H248)*(1000/1)*(1/1000)*(1/1000)*($G248/$F248)</f>
        <v>1.9263408146067414E-2</v>
      </c>
      <c r="V248" s="18">
        <f>(((J248*'Calibration Coefficients'!G$3)+'Calibration Coefficients'!G$4)/$H248)*(1000/1)*(1/1000)*(1/1000)*($G248/$F248)</f>
        <v>2.8119210393258424E-2</v>
      </c>
      <c r="W248" s="22">
        <f>(((K248*'Calibration Coefficients'!H$3)+'Calibration Coefficients'!H$4)/$H248)*(1000/1)*(1/1000)*(1/1000)*($G248/$F248)</f>
        <v>2.4868188202247189E-3</v>
      </c>
      <c r="X248" s="18">
        <f>(((L248*'Calibration Coefficients'!I$3)+'Calibration Coefficients'!I$4)/$H248)*(1000/1)*(1/1000)*(1/1000)*($G248/$F248)</f>
        <v>7.9768002247191008E-2</v>
      </c>
      <c r="Y248" s="22">
        <f>(((M248*'Calibration Coefficients'!J$3)+'Calibration Coefficients'!J$4)/$H248)*(1000/1)*(1/1000)*(1/1000)*($G248/$F248)</f>
        <v>0</v>
      </c>
      <c r="Z248" s="18">
        <f>(((P248*'Calibration Coefficients'!K$3)+'Calibration Coefficients'!K$4)/$H248)*(1000/1)*(1/1000)*(1/1000)*($G248/$F248)</f>
        <v>6.6359652059925098E-2</v>
      </c>
      <c r="AA248" s="159">
        <f t="shared" si="71"/>
        <v>0.23853997079169595</v>
      </c>
      <c r="AB248" s="22">
        <f t="shared" si="79"/>
        <v>2.1750226966292134E-2</v>
      </c>
      <c r="AC248" s="159">
        <f t="shared" si="72"/>
        <v>2.6471303533808811E-2</v>
      </c>
      <c r="AD248" s="22">
        <f t="shared" si="80"/>
        <v>0</v>
      </c>
      <c r="AE248" s="146">
        <f t="shared" si="81"/>
        <v>0.11433530436618974</v>
      </c>
      <c r="AF248" s="113"/>
    </row>
    <row r="249" spans="1:126" s="3" customFormat="1" x14ac:dyDescent="0.2">
      <c r="A249" s="3" t="s">
        <v>415</v>
      </c>
      <c r="B249" s="4" t="s">
        <v>207</v>
      </c>
      <c r="C249" s="3" t="s">
        <v>206</v>
      </c>
      <c r="D249" s="4" t="s">
        <v>202</v>
      </c>
      <c r="E249" s="3">
        <v>180720</v>
      </c>
      <c r="F249" s="3">
        <v>2.58E-2</v>
      </c>
      <c r="G249" s="4">
        <v>0.74</v>
      </c>
      <c r="H249" s="3">
        <v>40</v>
      </c>
      <c r="I249" s="4">
        <v>80.599999999999994</v>
      </c>
      <c r="J249" s="3">
        <v>98.2</v>
      </c>
      <c r="K249" s="4">
        <v>23.6</v>
      </c>
      <c r="L249" s="3">
        <v>627.1</v>
      </c>
      <c r="M249" s="4">
        <v>19.2</v>
      </c>
      <c r="N249" s="113">
        <v>433.2</v>
      </c>
      <c r="O249" s="4">
        <v>825</v>
      </c>
      <c r="P249" s="113">
        <v>168.9</v>
      </c>
      <c r="Q249" s="21">
        <f>(((N249*'Calibration Coefficients'!B$3)+'Calibration Coefficients'!B$4)/$H249)*(1000/1)*(1/1000)*(1/1000)*($G249/$F249)</f>
        <v>0.19336587209302331</v>
      </c>
      <c r="R249" s="117">
        <f>(((O249*'Calibration Coefficients'!C$3)+'Calibration Coefficients'!C$4)/$H249)*(1000/1)*(1/1000)*(1/1000)*($G249/$F249)</f>
        <v>0.57263953488372099</v>
      </c>
      <c r="S249" s="21">
        <f t="shared" si="77"/>
        <v>0.76600540697674435</v>
      </c>
      <c r="T249" s="117">
        <f t="shared" si="78"/>
        <v>2.9614302083680979</v>
      </c>
      <c r="U249" s="22">
        <f>(((I249*'Calibration Coefficients'!F$3)+'Calibration Coefficients'!F$4)/$H249)*(1000/1)*(1/1000)*(1/1000)*($G249/$F249)</f>
        <v>1.8037686434108528E-2</v>
      </c>
      <c r="V249" s="18">
        <f>(((J249*'Calibration Coefficients'!G$3)+'Calibration Coefficients'!G$4)/$H249)*(1000/1)*(1/1000)*(1/1000)*($G249/$F249)</f>
        <v>3.4200433720930234E-2</v>
      </c>
      <c r="W249" s="22">
        <f>(((K249*'Calibration Coefficients'!H$3)+'Calibration Coefficients'!H$4)/$H249)*(1000/1)*(1/1000)*(1/1000)*($G249/$F249)</f>
        <v>6.2190116279069773E-3</v>
      </c>
      <c r="X249" s="18">
        <f>(((L249*'Calibration Coefficients'!I$3)+'Calibration Coefficients'!I$4)/$H249)*(1000/1)*(1/1000)*(1/1000)*($G249/$F249)</f>
        <v>0.10225375930232558</v>
      </c>
      <c r="Y249" s="22">
        <f>(((M249*'Calibration Coefficients'!J$3)+'Calibration Coefficients'!J$4)/$H249)*(1000/1)*(1/1000)*(1/1000)*($G249/$F249)</f>
        <v>7.3339162790697666E-3</v>
      </c>
      <c r="Z249" s="18">
        <f>(((P249*'Calibration Coefficients'!K$3)+'Calibration Coefficients'!K$4)/$H249)*(1000/1)*(1/1000)*(1/1000)*($G249/$F249)</f>
        <v>6.4321768023255843E-2</v>
      </c>
      <c r="AA249" s="159">
        <f t="shared" si="71"/>
        <v>0.30334847935956083</v>
      </c>
      <c r="AB249" s="22">
        <f t="shared" si="79"/>
        <v>3.1590614341085274E-2</v>
      </c>
      <c r="AC249" s="159">
        <f t="shared" si="72"/>
        <v>4.124071978260116E-2</v>
      </c>
      <c r="AD249" s="22">
        <f t="shared" si="80"/>
        <v>0.23215491157864626</v>
      </c>
      <c r="AE249" s="146">
        <f t="shared" si="81"/>
        <v>0.42901754808074244</v>
      </c>
      <c r="AF249" s="113"/>
    </row>
    <row r="250" spans="1:126" s="3" customFormat="1" x14ac:dyDescent="0.2">
      <c r="A250" s="3" t="s">
        <v>418</v>
      </c>
      <c r="B250" s="4" t="s">
        <v>199</v>
      </c>
      <c r="C250" s="3" t="s">
        <v>206</v>
      </c>
      <c r="D250" s="4" t="s">
        <v>203</v>
      </c>
      <c r="E250" s="3">
        <v>180720</v>
      </c>
      <c r="F250" s="3">
        <v>2.53E-2</v>
      </c>
      <c r="G250" s="4">
        <v>0.73</v>
      </c>
      <c r="H250" s="3">
        <v>40</v>
      </c>
      <c r="I250" s="4">
        <v>66.8</v>
      </c>
      <c r="J250" s="3">
        <v>65.599999999999994</v>
      </c>
      <c r="K250" s="4">
        <v>13.3</v>
      </c>
      <c r="L250" s="3">
        <v>461.7</v>
      </c>
      <c r="M250" s="4">
        <v>10.4</v>
      </c>
      <c r="N250" s="3">
        <v>318.60000000000002</v>
      </c>
      <c r="O250" s="4">
        <v>605.6</v>
      </c>
      <c r="P250" s="3">
        <v>141.80000000000001</v>
      </c>
      <c r="Q250" s="21">
        <f>(((N250*'Calibration Coefficients'!B$3)+'Calibration Coefficients'!B$4)/$H250)*(1000/1)*(1/1000)*(1/1000)*($G250/$F250)</f>
        <v>0.14306304841897236</v>
      </c>
      <c r="R250" s="117">
        <f>(((O250*'Calibration Coefficients'!C$3)+'Calibration Coefficients'!C$4)/$H250)*(1000/1)*(1/1000)*(1/1000)*($G250/$F250)</f>
        <v>0.4228667826086957</v>
      </c>
      <c r="S250" s="21">
        <f t="shared" si="77"/>
        <v>0.56592983102766803</v>
      </c>
      <c r="T250" s="117">
        <f t="shared" si="78"/>
        <v>2.9558071583257068</v>
      </c>
      <c r="U250" s="22">
        <f>(((I250*'Calibration Coefficients'!F$3)+'Calibration Coefficients'!F$4)/$H250)*(1000/1)*(1/1000)*(1/1000)*($G250/$F250)</f>
        <v>1.5038779051383398E-2</v>
      </c>
      <c r="V250" s="18">
        <f>(((J250*'Calibration Coefficients'!G$3)+'Calibration Coefficients'!G$4)/$H250)*(1000/1)*(1/1000)*(1/1000)*($G250/$F250)</f>
        <v>2.2983400790513829E-2</v>
      </c>
      <c r="W250" s="22">
        <f>(((K250*'Calibration Coefficients'!H$3)+'Calibration Coefficients'!H$4)/$H250)*(1000/1)*(1/1000)*(1/1000)*($G250/$F250)</f>
        <v>3.5257485177865619E-3</v>
      </c>
      <c r="X250" s="18">
        <f>(((L250*'Calibration Coefficients'!I$3)+'Calibration Coefficients'!I$4)/$H250)*(1000/1)*(1/1000)*(1/1000)*($G250/$F250)</f>
        <v>7.5734311660079046E-2</v>
      </c>
      <c r="Y250" s="22">
        <f>(((M250*'Calibration Coefficients'!J$3)+'Calibration Coefficients'!J$4)/$H250)*(1000/1)*(1/1000)*(1/1000)*($G250/$F250)</f>
        <v>3.9963027667984184E-3</v>
      </c>
      <c r="Z250" s="18">
        <f>(((P250*'Calibration Coefficients'!K$3)+'Calibration Coefficients'!K$4)/$H250)*(1000/1)*(1/1000)*(1/1000)*($G250/$F250)</f>
        <v>5.4324392687747046E-2</v>
      </c>
      <c r="AA250" s="159">
        <f t="shared" si="71"/>
        <v>0.31029100401976012</v>
      </c>
      <c r="AB250" s="22">
        <f t="shared" si="79"/>
        <v>2.2560830335968375E-2</v>
      </c>
      <c r="AC250" s="159">
        <f t="shared" si="72"/>
        <v>3.9865066478295234E-2</v>
      </c>
      <c r="AD250" s="22">
        <f t="shared" si="80"/>
        <v>0.17713456053198431</v>
      </c>
      <c r="AE250" s="146">
        <f t="shared" si="81"/>
        <v>0.33341198761610708</v>
      </c>
      <c r="AF250" s="113"/>
    </row>
    <row r="251" spans="1:126" s="3" customFormat="1" x14ac:dyDescent="0.2">
      <c r="A251" s="3" t="s">
        <v>287</v>
      </c>
      <c r="B251" s="4" t="s">
        <v>199</v>
      </c>
      <c r="C251" s="3" t="s">
        <v>206</v>
      </c>
      <c r="D251" s="4" t="s">
        <v>202</v>
      </c>
      <c r="E251" s="3">
        <v>180720</v>
      </c>
      <c r="F251" s="3">
        <v>2.5000000000000001E-2</v>
      </c>
      <c r="G251" s="4">
        <v>0.74</v>
      </c>
      <c r="H251" s="3">
        <v>40</v>
      </c>
      <c r="I251" s="4">
        <v>59.6</v>
      </c>
      <c r="J251" s="3">
        <v>84.1</v>
      </c>
      <c r="K251" s="4">
        <v>29</v>
      </c>
      <c r="L251" s="3">
        <v>564.70000000000005</v>
      </c>
      <c r="M251" s="4">
        <v>25.4</v>
      </c>
      <c r="N251" s="3">
        <v>397.8</v>
      </c>
      <c r="O251" s="4">
        <v>772.8</v>
      </c>
      <c r="P251" s="3">
        <v>165.9</v>
      </c>
      <c r="Q251" s="21">
        <f>(((N251*'Calibration Coefficients'!B$3)+'Calibration Coefficients'!B$4)/$H251)*(1000/1)*(1/1000)*(1/1000)*($G251/$F251)</f>
        <v>0.18324657000000003</v>
      </c>
      <c r="R251" s="117">
        <f>(((O251*'Calibration Coefficients'!C$3)+'Calibration Coefficients'!C$4)/$H251)*(1000/1)*(1/1000)*(1/1000)*($G251/$F251)</f>
        <v>0.55357209600000001</v>
      </c>
      <c r="S251" s="21">
        <f t="shared" si="77"/>
        <v>0.73681866600000001</v>
      </c>
      <c r="T251" s="117">
        <f t="shared" si="78"/>
        <v>3.0209138211973077</v>
      </c>
      <c r="U251" s="22">
        <f>(((I251*'Calibration Coefficients'!F$3)+'Calibration Coefficients'!F$4)/$H251)*(1000/1)*(1/1000)*(1/1000)*($G251/$F251)</f>
        <v>1.3764858400000001E-2</v>
      </c>
      <c r="V251" s="18">
        <f>(((J251*'Calibration Coefficients'!G$3)+'Calibration Coefficients'!G$4)/$H251)*(1000/1)*(1/1000)*(1/1000)*($G251/$F251)</f>
        <v>3.0227053799999997E-2</v>
      </c>
      <c r="W251" s="22">
        <f>(((K251*'Calibration Coefficients'!H$3)+'Calibration Coefficients'!H$4)/$H251)*(1000/1)*(1/1000)*(1/1000)*($G251/$F251)</f>
        <v>7.8865499999999991E-3</v>
      </c>
      <c r="X251" s="18">
        <f>(((L251*'Calibration Coefficients'!I$3)+'Calibration Coefficients'!I$4)/$H251)*(1000/1)*(1/1000)*(1/1000)*($G251/$F251)</f>
        <v>9.5025457199999983E-2</v>
      </c>
      <c r="Y251" s="22">
        <f>(((M251*'Calibration Coefficients'!J$3)+'Calibration Coefficients'!J$4)/$H251)*(1000/1)*(1/1000)*(1/1000)*($G251/$F251)</f>
        <v>1.0012629199999998E-2</v>
      </c>
      <c r="Z251" s="18">
        <f>(((P251*'Calibration Coefficients'!K$3)+'Calibration Coefficients'!K$4)/$H251)*(1000/1)*(1/1000)*(1/1000)*($G251/$F251)</f>
        <v>6.5201022599999992E-2</v>
      </c>
      <c r="AA251" s="159">
        <f t="shared" si="71"/>
        <v>0.30145486460843812</v>
      </c>
      <c r="AB251" s="22">
        <f t="shared" si="79"/>
        <v>3.16640376E-2</v>
      </c>
      <c r="AC251" s="159">
        <f t="shared" si="72"/>
        <v>4.2973989478165581E-2</v>
      </c>
      <c r="AD251" s="22">
        <f t="shared" si="80"/>
        <v>0.3162145436563023</v>
      </c>
      <c r="AE251" s="146">
        <f t="shared" si="81"/>
        <v>0.56528416957160244</v>
      </c>
      <c r="AF251" s="113"/>
    </row>
    <row r="252" spans="1:126" s="180" customFormat="1" x14ac:dyDescent="0.2">
      <c r="A252" s="180" t="s">
        <v>419</v>
      </c>
      <c r="B252" s="181" t="s">
        <v>199</v>
      </c>
      <c r="C252" s="180" t="s">
        <v>206</v>
      </c>
      <c r="D252" s="181" t="s">
        <v>224</v>
      </c>
      <c r="E252" s="180">
        <v>180720</v>
      </c>
      <c r="F252" s="180">
        <v>2.46E-2</v>
      </c>
      <c r="G252" s="181">
        <v>0.74</v>
      </c>
      <c r="H252" s="180">
        <v>40</v>
      </c>
      <c r="I252" s="181">
        <v>75.400000000000006</v>
      </c>
      <c r="J252" s="180">
        <v>46.3</v>
      </c>
      <c r="K252" s="181">
        <v>32.200000000000003</v>
      </c>
      <c r="L252" s="180">
        <v>503.5</v>
      </c>
      <c r="M252" s="181">
        <v>33.1</v>
      </c>
      <c r="N252" s="180">
        <v>240.9</v>
      </c>
      <c r="O252" s="181">
        <v>534.70000000000005</v>
      </c>
      <c r="P252" s="180">
        <v>137.6</v>
      </c>
      <c r="Q252" s="182">
        <f>(((N252*'Calibration Coefficients'!B$3)+'Calibration Coefficients'!B$4)/$H252)*(1000/1)*(1/1000)*(1/1000)*($G252/$F252)</f>
        <v>0.11277498475609758</v>
      </c>
      <c r="R252" s="183">
        <f>(((O252*'Calibration Coefficients'!C$3)+'Calibration Coefficients'!C$4)/$H252)*(1000/1)*(1/1000)*(1/1000)*($G252/$F252)</f>
        <v>0.38924421138211385</v>
      </c>
      <c r="S252" s="182">
        <f t="shared" si="77"/>
        <v>0.50201919613821144</v>
      </c>
      <c r="T252" s="183">
        <f t="shared" si="78"/>
        <v>3.4515119840090955</v>
      </c>
      <c r="U252" s="184">
        <f>(((I252*'Calibration Coefficients'!F$3)+'Calibration Coefficients'!F$4)/$H252)*(1000/1)*(1/1000)*(1/1000)*($G252/$F252)</f>
        <v>1.7697084959349595E-2</v>
      </c>
      <c r="V252" s="185">
        <f>(((J252*'Calibration Coefficients'!G$3)+'Calibration Coefficients'!G$4)/$H252)*(1000/1)*(1/1000)*(1/1000)*($G252/$F252)</f>
        <v>1.6911639634146342E-2</v>
      </c>
      <c r="W252" s="184">
        <f>(((K252*'Calibration Coefficients'!H$3)+'Calibration Coefficients'!H$4)/$H252)*(1000/1)*(1/1000)*(1/1000)*($G252/$F252)</f>
        <v>8.8991768292682929E-3</v>
      </c>
      <c r="X252" s="185">
        <f>(((L252*'Calibration Coefficients'!I$3)+'Calibration Coefficients'!I$4)/$H252)*(1000/1)*(1/1000)*(1/1000)*($G252/$F252)</f>
        <v>8.6104640243902436E-2</v>
      </c>
      <c r="Y252" s="184">
        <f>(((M252*'Calibration Coefficients'!J$3)+'Calibration Coefficients'!J$4)/$H252)*(1000/1)*(1/1000)*(1/1000)*($G252/$F252)</f>
        <v>1.3260115650406502E-2</v>
      </c>
      <c r="Z252" s="185">
        <f>(((P252*'Calibration Coefficients'!K$3)+'Calibration Coefficients'!K$4)/$H252)*(1000/1)*(1/1000)*(1/1000)*($G252/$F252)</f>
        <v>5.4958055284552845E-2</v>
      </c>
      <c r="AA252" s="159">
        <f t="shared" si="71"/>
        <v>0.39407001589469298</v>
      </c>
      <c r="AB252" s="184">
        <f t="shared" si="79"/>
        <v>3.9856377439024392E-2</v>
      </c>
      <c r="AC252" s="159">
        <f t="shared" si="72"/>
        <v>7.9392138280010099E-2</v>
      </c>
      <c r="AD252" s="184">
        <f t="shared" si="80"/>
        <v>0.33269746280110207</v>
      </c>
      <c r="AE252" s="186">
        <f t="shared" si="81"/>
        <v>0.55597858871082628</v>
      </c>
      <c r="AF252" s="187"/>
    </row>
    <row r="253" spans="1:126" s="178" customFormat="1" x14ac:dyDescent="0.2">
      <c r="A253" s="173" t="s">
        <v>402</v>
      </c>
      <c r="B253" s="174" t="s">
        <v>207</v>
      </c>
      <c r="C253" s="174" t="s">
        <v>206</v>
      </c>
      <c r="D253" s="174" t="s">
        <v>204</v>
      </c>
      <c r="E253" s="174">
        <v>180531</v>
      </c>
      <c r="F253" s="175">
        <v>2.2599999999999999E-2</v>
      </c>
      <c r="G253" s="176">
        <v>0.73</v>
      </c>
      <c r="H253" s="174">
        <v>40</v>
      </c>
      <c r="I253" s="174">
        <v>14.1</v>
      </c>
      <c r="J253" s="174">
        <v>30.5</v>
      </c>
      <c r="K253" s="174">
        <v>27</v>
      </c>
      <c r="L253" s="174">
        <v>496.3</v>
      </c>
      <c r="M253" s="174">
        <v>213.7</v>
      </c>
      <c r="N253" s="174">
        <v>205.2</v>
      </c>
      <c r="O253" s="174">
        <v>560.1</v>
      </c>
      <c r="P253" s="174">
        <v>114</v>
      </c>
      <c r="Q253" s="174">
        <f>(((N253*'Calibration Coefficients'!B$3)+'Calibration Coefficients'!B$4)/$H253)*(1000/1)*(1/1000)*(1/1000)*($G253/$F253)</f>
        <v>0.10315045353982304</v>
      </c>
      <c r="R253" s="174">
        <f>(((O253*'Calibration Coefficients'!C$3)+'Calibration Coefficients'!C$4)/$H253)*(1000/1)*(1/1000)*(1/1000)*($G253/$F253)</f>
        <v>0.43781976106194692</v>
      </c>
      <c r="S253" s="174">
        <f t="shared" si="77"/>
        <v>0.54097021460176997</v>
      </c>
      <c r="T253" s="174">
        <f t="shared" si="78"/>
        <v>4.2444773245026886</v>
      </c>
      <c r="U253" s="174">
        <f>(((I253*'Calibration Coefficients'!F$3)+'Calibration Coefficients'!F$4)/$H253)*(1000/1)*(1/1000)*(1/1000)*($G253/$F253)</f>
        <v>3.5535899336283185E-3</v>
      </c>
      <c r="V253" s="174">
        <f>(((J253*'Calibration Coefficients'!G$3)+'Calibration Coefficients'!G$4)/$H253)*(1000/1)*(1/1000)*(1/1000)*($G253/$F253)</f>
        <v>1.196251161504425E-2</v>
      </c>
      <c r="W253" s="174">
        <f>(((K253*'Calibration Coefficients'!H$3)+'Calibration Coefficients'!H$4)/$H253)*(1000/1)*(1/1000)*(1/1000)*($G253/$F253)</f>
        <v>8.0126382743362853E-3</v>
      </c>
      <c r="X253" s="174">
        <f>(((L253*'Calibration Coefficients'!I$3)+'Calibration Coefficients'!I$4)/$H253)*(1000/1)*(1/1000)*(1/1000)*($G253/$F253)</f>
        <v>9.1135832522123914E-2</v>
      </c>
      <c r="Y253" s="174">
        <f>(((M253*'Calibration Coefficients'!J$3)+'Calibration Coefficients'!J$4)/$H253)*(1000/1)*(1/1000)*(1/1000)*($G253/$F253)</f>
        <v>9.1926695464601763E-2</v>
      </c>
      <c r="Z253" s="174">
        <f>(((P253*'Calibration Coefficients'!K$3)+'Calibration Coefficients'!K$4)/$H253)*(1000/1)*(1/1000)*(1/1000)*($G253/$F253)</f>
        <v>4.8891750000000012E-2</v>
      </c>
      <c r="AA253" s="159">
        <f t="shared" si="71"/>
        <v>0.47226817838354723</v>
      </c>
      <c r="AB253" s="174">
        <f t="shared" si="79"/>
        <v>0.10349292367256636</v>
      </c>
      <c r="AC253" s="159">
        <f t="shared" si="72"/>
        <v>0.19130983717606651</v>
      </c>
      <c r="AD253" s="174">
        <f t="shared" si="80"/>
        <v>0.88824136184848601</v>
      </c>
      <c r="AE253" s="177">
        <f t="shared" si="81"/>
        <v>0.96566345014204769</v>
      </c>
      <c r="AF253" s="179" t="s">
        <v>421</v>
      </c>
      <c r="AG253" s="179"/>
      <c r="AH253" s="179"/>
      <c r="AI253" s="179"/>
      <c r="AJ253" s="179"/>
      <c r="AK253" s="179"/>
      <c r="AL253" s="179"/>
      <c r="AM253" s="179"/>
      <c r="AN253" s="179"/>
      <c r="AO253" s="179"/>
      <c r="AP253" s="179"/>
      <c r="AQ253" s="179"/>
      <c r="AR253" s="179"/>
      <c r="AS253" s="179"/>
      <c r="AT253" s="179"/>
      <c r="AU253" s="179"/>
      <c r="AV253" s="179"/>
      <c r="AW253" s="179"/>
      <c r="AX253" s="179"/>
      <c r="AY253" s="179"/>
      <c r="AZ253" s="179"/>
      <c r="BA253" s="179"/>
      <c r="BB253" s="179"/>
      <c r="BC253" s="179"/>
      <c r="BD253" s="179"/>
      <c r="BE253" s="179"/>
      <c r="BF253" s="179"/>
      <c r="BG253" s="179"/>
      <c r="BH253" s="179"/>
      <c r="BI253" s="179"/>
      <c r="BJ253" s="179"/>
      <c r="BK253" s="179"/>
      <c r="BL253" s="179"/>
      <c r="BM253" s="179"/>
      <c r="BN253" s="179"/>
      <c r="BO253" s="179"/>
      <c r="BP253" s="179"/>
      <c r="BQ253" s="179"/>
      <c r="BR253" s="179"/>
      <c r="BS253" s="179"/>
      <c r="BT253" s="179"/>
      <c r="BU253" s="179"/>
      <c r="BV253" s="179"/>
      <c r="BW253" s="179"/>
      <c r="BX253" s="179"/>
      <c r="BY253" s="179"/>
      <c r="BZ253" s="179"/>
      <c r="CA253" s="179"/>
      <c r="CB253" s="179"/>
      <c r="CC253" s="179"/>
      <c r="CD253" s="179"/>
      <c r="CE253" s="179"/>
      <c r="CF253" s="179"/>
      <c r="CG253" s="179"/>
      <c r="CH253" s="179"/>
      <c r="CI253" s="179"/>
      <c r="CJ253" s="179"/>
      <c r="CK253" s="179"/>
      <c r="CL253" s="179"/>
      <c r="CM253" s="179"/>
      <c r="CN253" s="179"/>
      <c r="CO253" s="179"/>
      <c r="CP253" s="179"/>
      <c r="CQ253" s="179"/>
      <c r="CR253" s="179"/>
      <c r="CS253" s="179"/>
      <c r="CT253" s="179"/>
      <c r="CU253" s="179"/>
      <c r="CV253" s="179"/>
      <c r="CW253" s="179"/>
      <c r="CX253" s="179"/>
      <c r="CY253" s="179"/>
      <c r="CZ253" s="179"/>
      <c r="DA253" s="179"/>
      <c r="DB253" s="179"/>
      <c r="DC253" s="179"/>
      <c r="DD253" s="179"/>
      <c r="DE253" s="179"/>
      <c r="DF253" s="179"/>
      <c r="DG253" s="179"/>
      <c r="DH253" s="179"/>
      <c r="DI253" s="179"/>
      <c r="DJ253" s="179"/>
      <c r="DK253" s="179"/>
      <c r="DL253" s="179"/>
      <c r="DM253" s="179"/>
      <c r="DN253" s="179"/>
      <c r="DO253" s="179"/>
      <c r="DP253" s="179"/>
      <c r="DQ253" s="179"/>
      <c r="DR253" s="179"/>
      <c r="DS253" s="179"/>
      <c r="DT253" s="179"/>
      <c r="DU253" s="179"/>
      <c r="DV253" s="179"/>
    </row>
    <row r="254" spans="1:126" s="188" customFormat="1" x14ac:dyDescent="0.2"/>
    <row r="255" spans="1:126" s="188" customFormat="1" x14ac:dyDescent="0.2"/>
    <row r="256" spans="1:126" s="188" customFormat="1" x14ac:dyDescent="0.2"/>
    <row r="257" spans="31:32" s="188" customFormat="1" x14ac:dyDescent="0.2"/>
    <row r="258" spans="31:32" s="188" customFormat="1" x14ac:dyDescent="0.2"/>
    <row r="259" spans="31:32" s="188" customFormat="1" x14ac:dyDescent="0.2"/>
    <row r="260" spans="31:32" s="189" customFormat="1" x14ac:dyDescent="0.2">
      <c r="AE260" s="188"/>
      <c r="AF260" s="188"/>
    </row>
    <row r="261" spans="31:32" s="189" customFormat="1" x14ac:dyDescent="0.2">
      <c r="AE261" s="188"/>
      <c r="AF261" s="188"/>
    </row>
    <row r="262" spans="31:32" s="189" customFormat="1" x14ac:dyDescent="0.2">
      <c r="AE262" s="188"/>
      <c r="AF262" s="188"/>
    </row>
    <row r="263" spans="31:32" s="189" customFormat="1" x14ac:dyDescent="0.2">
      <c r="AE263" s="188"/>
      <c r="AF263" s="188"/>
    </row>
    <row r="264" spans="31:32" s="189" customFormat="1" x14ac:dyDescent="0.2">
      <c r="AE264" s="188"/>
      <c r="AF264" s="188"/>
    </row>
    <row r="265" spans="31:32" s="189" customFormat="1" x14ac:dyDescent="0.2">
      <c r="AE265" s="188"/>
      <c r="AF265" s="188"/>
    </row>
    <row r="266" spans="31:32" s="189" customFormat="1" x14ac:dyDescent="0.2">
      <c r="AE266" s="188"/>
      <c r="AF266" s="188"/>
    </row>
    <row r="267" spans="31:32" s="189" customFormat="1" x14ac:dyDescent="0.2">
      <c r="AE267" s="188"/>
      <c r="AF267" s="188"/>
    </row>
    <row r="268" spans="31:32" s="189" customFormat="1" x14ac:dyDescent="0.2">
      <c r="AE268" s="188"/>
      <c r="AF268" s="188"/>
    </row>
    <row r="269" spans="31:32" s="189" customFormat="1" x14ac:dyDescent="0.2">
      <c r="AE269" s="188"/>
      <c r="AF269" s="188"/>
    </row>
    <row r="270" spans="31:32" s="189" customFormat="1" x14ac:dyDescent="0.2">
      <c r="AE270" s="188"/>
      <c r="AF270" s="188"/>
    </row>
    <row r="271" spans="31:32" s="189" customFormat="1" x14ac:dyDescent="0.2">
      <c r="AE271" s="188"/>
      <c r="AF271" s="188"/>
    </row>
    <row r="272" spans="31:32" s="189" customFormat="1" x14ac:dyDescent="0.2">
      <c r="AE272" s="188"/>
      <c r="AF272" s="188"/>
    </row>
    <row r="273" spans="31:32" s="189" customFormat="1" x14ac:dyDescent="0.2">
      <c r="AE273" s="188"/>
      <c r="AF273" s="188"/>
    </row>
    <row r="274" spans="31:32" s="189" customFormat="1" x14ac:dyDescent="0.2">
      <c r="AE274" s="188"/>
      <c r="AF274" s="188"/>
    </row>
    <row r="275" spans="31:32" s="189" customFormat="1" x14ac:dyDescent="0.2">
      <c r="AE275" s="188"/>
      <c r="AF275" s="188"/>
    </row>
    <row r="276" spans="31:32" s="189" customFormat="1" x14ac:dyDescent="0.2">
      <c r="AE276" s="188"/>
      <c r="AF276" s="188"/>
    </row>
    <row r="277" spans="31:32" s="189" customFormat="1" x14ac:dyDescent="0.2">
      <c r="AE277" s="188"/>
      <c r="AF277" s="188"/>
    </row>
    <row r="278" spans="31:32" s="189" customFormat="1" x14ac:dyDescent="0.2">
      <c r="AE278" s="188"/>
      <c r="AF278" s="188"/>
    </row>
    <row r="279" spans="31:32" s="189" customFormat="1" x14ac:dyDescent="0.2">
      <c r="AE279" s="188"/>
      <c r="AF279" s="188"/>
    </row>
    <row r="280" spans="31:32" s="189" customFormat="1" x14ac:dyDescent="0.2">
      <c r="AE280" s="188"/>
      <c r="AF280" s="188"/>
    </row>
    <row r="281" spans="31:32" s="189" customFormat="1" x14ac:dyDescent="0.2">
      <c r="AE281" s="188"/>
      <c r="AF281" s="188"/>
    </row>
    <row r="282" spans="31:32" s="189" customFormat="1" x14ac:dyDescent="0.2">
      <c r="AE282" s="188"/>
      <c r="AF282" s="188"/>
    </row>
    <row r="283" spans="31:32" s="189" customFormat="1" x14ac:dyDescent="0.2">
      <c r="AE283" s="188"/>
      <c r="AF283" s="188"/>
    </row>
    <row r="284" spans="31:32" s="189" customFormat="1" x14ac:dyDescent="0.2">
      <c r="AE284" s="188"/>
      <c r="AF284" s="188"/>
    </row>
    <row r="285" spans="31:32" s="189" customFormat="1" x14ac:dyDescent="0.2">
      <c r="AE285" s="188"/>
      <c r="AF285" s="188"/>
    </row>
    <row r="286" spans="31:32" s="189" customFormat="1" x14ac:dyDescent="0.2">
      <c r="AE286" s="188"/>
      <c r="AF286" s="188"/>
    </row>
    <row r="287" spans="31:32" s="189" customFormat="1" x14ac:dyDescent="0.2">
      <c r="AE287" s="188"/>
      <c r="AF287" s="188"/>
    </row>
    <row r="288" spans="31:32" s="189" customFormat="1" x14ac:dyDescent="0.2">
      <c r="AE288" s="188"/>
      <c r="AF288" s="188"/>
    </row>
    <row r="289" spans="31:32" s="189" customFormat="1" x14ac:dyDescent="0.2">
      <c r="AE289" s="188"/>
      <c r="AF289" s="188"/>
    </row>
    <row r="290" spans="31:32" s="189" customFormat="1" x14ac:dyDescent="0.2">
      <c r="AE290" s="188"/>
      <c r="AF290" s="188"/>
    </row>
    <row r="291" spans="31:32" s="189" customFormat="1" x14ac:dyDescent="0.2">
      <c r="AE291" s="188"/>
      <c r="AF291" s="188"/>
    </row>
    <row r="292" spans="31:32" s="189" customFormat="1" x14ac:dyDescent="0.2">
      <c r="AE292" s="188"/>
      <c r="AF292" s="188"/>
    </row>
    <row r="293" spans="31:32" s="189" customFormat="1" x14ac:dyDescent="0.2">
      <c r="AE293" s="188"/>
      <c r="AF293" s="188"/>
    </row>
    <row r="294" spans="31:32" s="189" customFormat="1" x14ac:dyDescent="0.2">
      <c r="AE294" s="188"/>
      <c r="AF294" s="188"/>
    </row>
    <row r="295" spans="31:32" s="189" customFormat="1" x14ac:dyDescent="0.2">
      <c r="AE295" s="188"/>
      <c r="AF295" s="188"/>
    </row>
    <row r="296" spans="31:32" s="189" customFormat="1" x14ac:dyDescent="0.2">
      <c r="AE296" s="188"/>
      <c r="AF296" s="188"/>
    </row>
    <row r="297" spans="31:32" s="189" customFormat="1" x14ac:dyDescent="0.2">
      <c r="AE297" s="188"/>
      <c r="AF297" s="188"/>
    </row>
    <row r="298" spans="31:32" s="189" customFormat="1" x14ac:dyDescent="0.2">
      <c r="AE298" s="188"/>
      <c r="AF298" s="188"/>
    </row>
    <row r="299" spans="31:32" s="189" customFormat="1" x14ac:dyDescent="0.2">
      <c r="AE299" s="188"/>
      <c r="AF299" s="188"/>
    </row>
    <row r="300" spans="31:32" s="189" customFormat="1" x14ac:dyDescent="0.2">
      <c r="AE300" s="188"/>
      <c r="AF300" s="188"/>
    </row>
    <row r="301" spans="31:32" s="189" customFormat="1" x14ac:dyDescent="0.2">
      <c r="AE301" s="188"/>
      <c r="AF301" s="188"/>
    </row>
    <row r="302" spans="31:32" s="189" customFormat="1" x14ac:dyDescent="0.2">
      <c r="AE302" s="188"/>
      <c r="AF302" s="188"/>
    </row>
    <row r="303" spans="31:32" s="189" customFormat="1" x14ac:dyDescent="0.2">
      <c r="AE303" s="188"/>
      <c r="AF303" s="188"/>
    </row>
    <row r="304" spans="31:32" s="189" customFormat="1" x14ac:dyDescent="0.2">
      <c r="AE304" s="188"/>
      <c r="AF304" s="188"/>
    </row>
    <row r="305" spans="31:32" s="189" customFormat="1" x14ac:dyDescent="0.2">
      <c r="AE305" s="188"/>
      <c r="AF305" s="188"/>
    </row>
    <row r="306" spans="31:32" s="189" customFormat="1" x14ac:dyDescent="0.2">
      <c r="AE306" s="188"/>
      <c r="AF306" s="188"/>
    </row>
    <row r="307" spans="31:32" s="189" customFormat="1" x14ac:dyDescent="0.2">
      <c r="AE307" s="188"/>
      <c r="AF307" s="188"/>
    </row>
    <row r="308" spans="31:32" s="189" customFormat="1" x14ac:dyDescent="0.2">
      <c r="AE308" s="188"/>
      <c r="AF308" s="188"/>
    </row>
    <row r="309" spans="31:32" s="189" customFormat="1" x14ac:dyDescent="0.2">
      <c r="AE309" s="188"/>
      <c r="AF309" s="188"/>
    </row>
    <row r="310" spans="31:32" s="189" customFormat="1" x14ac:dyDescent="0.2">
      <c r="AE310" s="188"/>
      <c r="AF310" s="188"/>
    </row>
    <row r="311" spans="31:32" s="189" customFormat="1" x14ac:dyDescent="0.2">
      <c r="AE311" s="188"/>
      <c r="AF311" s="188"/>
    </row>
    <row r="312" spans="31:32" s="189" customFormat="1" x14ac:dyDescent="0.2">
      <c r="AE312" s="188"/>
      <c r="AF312" s="188"/>
    </row>
    <row r="313" spans="31:32" s="189" customFormat="1" x14ac:dyDescent="0.2">
      <c r="AE313" s="188"/>
      <c r="AF313" s="188"/>
    </row>
    <row r="314" spans="31:32" s="189" customFormat="1" x14ac:dyDescent="0.2">
      <c r="AE314" s="188"/>
      <c r="AF314" s="188"/>
    </row>
    <row r="315" spans="31:32" s="189" customFormat="1" x14ac:dyDescent="0.2">
      <c r="AE315" s="188"/>
      <c r="AF315" s="188"/>
    </row>
    <row r="316" spans="31:32" s="189" customFormat="1" x14ac:dyDescent="0.2">
      <c r="AE316" s="188"/>
      <c r="AF316" s="188"/>
    </row>
    <row r="317" spans="31:32" s="189" customFormat="1" x14ac:dyDescent="0.2">
      <c r="AE317" s="188"/>
      <c r="AF317" s="188"/>
    </row>
    <row r="318" spans="31:32" s="189" customFormat="1" x14ac:dyDescent="0.2">
      <c r="AE318" s="188"/>
      <c r="AF318" s="188"/>
    </row>
    <row r="319" spans="31:32" s="189" customFormat="1" x14ac:dyDescent="0.2">
      <c r="AE319" s="188"/>
      <c r="AF319" s="188"/>
    </row>
    <row r="320" spans="31:32" s="189" customFormat="1" x14ac:dyDescent="0.2">
      <c r="AE320" s="188"/>
      <c r="AF320" s="188"/>
    </row>
    <row r="321" spans="31:32" s="189" customFormat="1" x14ac:dyDescent="0.2">
      <c r="AE321" s="188"/>
      <c r="AF321" s="188"/>
    </row>
    <row r="322" spans="31:32" s="189" customFormat="1" x14ac:dyDescent="0.2">
      <c r="AE322" s="188"/>
      <c r="AF322" s="188"/>
    </row>
    <row r="323" spans="31:32" s="189" customFormat="1" x14ac:dyDescent="0.2">
      <c r="AE323" s="188"/>
      <c r="AF323" s="188"/>
    </row>
    <row r="324" spans="31:32" s="189" customFormat="1" x14ac:dyDescent="0.2">
      <c r="AE324" s="188"/>
      <c r="AF324" s="188"/>
    </row>
    <row r="325" spans="31:32" s="189" customFormat="1" x14ac:dyDescent="0.2">
      <c r="AE325" s="188"/>
      <c r="AF325" s="188"/>
    </row>
    <row r="326" spans="31:32" s="189" customFormat="1" x14ac:dyDescent="0.2">
      <c r="AE326" s="188"/>
      <c r="AF326" s="188"/>
    </row>
    <row r="327" spans="31:32" s="189" customFormat="1" x14ac:dyDescent="0.2">
      <c r="AE327" s="188"/>
      <c r="AF327" s="188"/>
    </row>
    <row r="328" spans="31:32" s="189" customFormat="1" x14ac:dyDescent="0.2">
      <c r="AE328" s="188"/>
      <c r="AF328" s="188"/>
    </row>
    <row r="329" spans="31:32" s="189" customFormat="1" x14ac:dyDescent="0.2">
      <c r="AE329" s="188"/>
      <c r="AF329" s="188"/>
    </row>
    <row r="330" spans="31:32" s="189" customFormat="1" x14ac:dyDescent="0.2">
      <c r="AE330" s="188"/>
      <c r="AF330" s="188"/>
    </row>
    <row r="331" spans="31:32" s="189" customFormat="1" x14ac:dyDescent="0.2">
      <c r="AE331" s="188"/>
      <c r="AF331" s="188"/>
    </row>
    <row r="332" spans="31:32" s="189" customFormat="1" x14ac:dyDescent="0.2">
      <c r="AE332" s="188"/>
      <c r="AF332" s="188"/>
    </row>
    <row r="333" spans="31:32" s="189" customFormat="1" x14ac:dyDescent="0.2">
      <c r="AE333" s="188"/>
      <c r="AF333" s="188"/>
    </row>
    <row r="334" spans="31:32" s="189" customFormat="1" x14ac:dyDescent="0.2">
      <c r="AE334" s="188"/>
      <c r="AF334" s="188"/>
    </row>
    <row r="335" spans="31:32" s="189" customFormat="1" x14ac:dyDescent="0.2">
      <c r="AE335" s="188"/>
      <c r="AF335" s="188"/>
    </row>
    <row r="336" spans="31:32" s="189" customFormat="1" x14ac:dyDescent="0.2">
      <c r="AE336" s="188"/>
      <c r="AF336" s="188"/>
    </row>
    <row r="337" spans="6:32" s="189" customFormat="1" x14ac:dyDescent="0.2">
      <c r="AE337" s="188"/>
      <c r="AF337" s="188"/>
    </row>
    <row r="338" spans="6:32" s="189" customFormat="1" x14ac:dyDescent="0.2">
      <c r="AE338" s="188"/>
      <c r="AF338" s="188"/>
    </row>
    <row r="339" spans="6:32" s="189" customFormat="1" x14ac:dyDescent="0.2">
      <c r="AE339" s="188"/>
      <c r="AF339" s="188"/>
    </row>
    <row r="340" spans="6:32" s="189" customFormat="1" x14ac:dyDescent="0.2">
      <c r="AE340" s="188"/>
      <c r="AF340" s="188"/>
    </row>
    <row r="341" spans="6:32" s="189" customFormat="1" x14ac:dyDescent="0.2">
      <c r="AE341" s="188"/>
      <c r="AF341" s="188"/>
    </row>
    <row r="342" spans="6:32" s="189" customFormat="1" x14ac:dyDescent="0.2">
      <c r="AE342" s="188"/>
      <c r="AF342" s="188"/>
    </row>
    <row r="343" spans="6:32" s="189" customFormat="1" x14ac:dyDescent="0.2">
      <c r="AE343" s="188"/>
      <c r="AF343" s="188"/>
    </row>
    <row r="344" spans="6:32" s="189" customFormat="1" x14ac:dyDescent="0.2">
      <c r="AE344" s="188"/>
      <c r="AF344" s="188"/>
    </row>
    <row r="345" spans="6:32" s="189" customFormat="1" x14ac:dyDescent="0.2">
      <c r="AE345" s="188"/>
      <c r="AF345" s="188"/>
    </row>
    <row r="346" spans="6:32" s="189" customFormat="1" x14ac:dyDescent="0.2">
      <c r="AE346" s="188"/>
      <c r="AF346" s="188"/>
    </row>
    <row r="347" spans="6:32" x14ac:dyDescent="0.2">
      <c r="F347" s="24"/>
      <c r="AE347" s="150"/>
      <c r="AF347" s="150"/>
    </row>
    <row r="348" spans="6:32" x14ac:dyDescent="0.2">
      <c r="AE348" s="150"/>
      <c r="AF348" s="150"/>
    </row>
    <row r="349" spans="6:32" x14ac:dyDescent="0.2">
      <c r="AE349" s="150"/>
      <c r="AF349" s="150"/>
    </row>
    <row r="350" spans="6:32" x14ac:dyDescent="0.2">
      <c r="AE350" s="150"/>
      <c r="AF350" s="150"/>
    </row>
    <row r="351" spans="6:32" x14ac:dyDescent="0.2">
      <c r="AE351" s="150"/>
      <c r="AF351" s="150"/>
    </row>
    <row r="352" spans="6:32" x14ac:dyDescent="0.2">
      <c r="AE352" s="150"/>
      <c r="AF352" s="150"/>
    </row>
    <row r="353" spans="31:32" x14ac:dyDescent="0.2">
      <c r="AE353" s="150"/>
      <c r="AF353" s="150"/>
    </row>
    <row r="354" spans="31:32" x14ac:dyDescent="0.2">
      <c r="AE354" s="150"/>
      <c r="AF354" s="150"/>
    </row>
    <row r="355" spans="31:32" x14ac:dyDescent="0.2">
      <c r="AE355" s="150"/>
      <c r="AF355" s="150"/>
    </row>
    <row r="356" spans="31:32" x14ac:dyDescent="0.2">
      <c r="AE356" s="150"/>
      <c r="AF356" s="150"/>
    </row>
    <row r="357" spans="31:32" x14ac:dyDescent="0.2">
      <c r="AE357" s="150"/>
      <c r="AF357" s="150"/>
    </row>
    <row r="358" spans="31:32" x14ac:dyDescent="0.2">
      <c r="AE358" s="150"/>
      <c r="AF358" s="150"/>
    </row>
    <row r="359" spans="31:32" x14ac:dyDescent="0.2">
      <c r="AE359" s="150"/>
      <c r="AF359" s="150"/>
    </row>
    <row r="360" spans="31:32" x14ac:dyDescent="0.2">
      <c r="AE360" s="150"/>
      <c r="AF360" s="150"/>
    </row>
    <row r="361" spans="31:32" x14ac:dyDescent="0.2">
      <c r="AE361" s="150"/>
      <c r="AF361" s="150"/>
    </row>
    <row r="362" spans="31:32" x14ac:dyDescent="0.2">
      <c r="AE362" s="150"/>
      <c r="AF362" s="150"/>
    </row>
    <row r="363" spans="31:32" x14ac:dyDescent="0.2">
      <c r="AE363" s="150"/>
      <c r="AF363" s="150"/>
    </row>
    <row r="364" spans="31:32" x14ac:dyDescent="0.2">
      <c r="AE364" s="150"/>
      <c r="AF364" s="150"/>
    </row>
    <row r="365" spans="31:32" x14ac:dyDescent="0.2">
      <c r="AE365" s="150"/>
      <c r="AF365" s="150"/>
    </row>
    <row r="366" spans="31:32" x14ac:dyDescent="0.2">
      <c r="AE366" s="150"/>
      <c r="AF366" s="150"/>
    </row>
    <row r="367" spans="31:32" x14ac:dyDescent="0.2">
      <c r="AE367" s="150"/>
      <c r="AF367" s="150"/>
    </row>
    <row r="368" spans="31:32" x14ac:dyDescent="0.2">
      <c r="AE368" s="150"/>
      <c r="AF368" s="150"/>
    </row>
    <row r="369" spans="31:32" x14ac:dyDescent="0.2">
      <c r="AE369" s="150"/>
      <c r="AF369" s="150"/>
    </row>
    <row r="370" spans="31:32" x14ac:dyDescent="0.2">
      <c r="AE370" s="150"/>
      <c r="AF370" s="150"/>
    </row>
    <row r="371" spans="31:32" x14ac:dyDescent="0.2">
      <c r="AE371" s="150"/>
      <c r="AF371" s="150"/>
    </row>
  </sheetData>
  <sortState ref="A167:EB188">
    <sortCondition ref="C167:C188"/>
    <sortCondition ref="B167:B188"/>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Area Based</vt:lpstr>
      <vt:lpstr>Weight Based</vt:lpstr>
      <vt:lpstr>Calibration Coefficients</vt:lpstr>
      <vt:lpstr>Sheet3</vt:lpstr>
    </vt:vector>
  </TitlesOfParts>
  <Company>Bowdoin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Jaret Reblin</dc:creator>
  <cp:lastModifiedBy>Microsoft Office User</cp:lastModifiedBy>
  <dcterms:created xsi:type="dcterms:W3CDTF">2013-11-04T18:22:36Z</dcterms:created>
  <dcterms:modified xsi:type="dcterms:W3CDTF">2019-05-30T18:15:30Z</dcterms:modified>
</cp:coreProperties>
</file>